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468" windowHeight="3000" firstSheet="1" activeTab="1"/>
  </bookViews>
  <sheets>
    <sheet name="說明" sheetId="2" r:id="rId1"/>
    <sheet name="總表" sheetId="1" r:id="rId2"/>
    <sheet name="進度_0830" sheetId="3" r:id="rId3"/>
    <sheet name="進度_0904" sheetId="4" r:id="rId4"/>
    <sheet name="目前進度" sheetId="5" r:id="rId5"/>
  </sheets>
  <definedNames>
    <definedName name="_xlnm._FilterDatabase" localSheetId="1" hidden="1">總表!$A$2:$Z$390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18" i="5" l="1"/>
  <c r="F16" i="5"/>
  <c r="C4" i="5" l="1"/>
  <c r="F7" i="5"/>
  <c r="C37" i="5" l="1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M171" i="1"/>
  <c r="M172" i="1"/>
  <c r="N172" i="1"/>
  <c r="H37" i="5" l="1"/>
  <c r="G37" i="5"/>
  <c r="F37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G18" i="5"/>
  <c r="F18" i="5"/>
  <c r="H17" i="5"/>
  <c r="G17" i="5"/>
  <c r="F17" i="5"/>
  <c r="H16" i="5"/>
  <c r="G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H6" i="5"/>
  <c r="G6" i="5"/>
  <c r="F6" i="5"/>
  <c r="H5" i="5"/>
  <c r="G5" i="5"/>
  <c r="F5" i="5"/>
  <c r="G4" i="5"/>
  <c r="F4" i="5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" i="1"/>
  <c r="N63" i="1" l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P2" i="1" l="1"/>
  <c r="P172" i="1" s="1"/>
  <c r="Q2" i="1"/>
  <c r="Q172" i="1" s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O3" i="1" l="1"/>
  <c r="O172" i="1"/>
  <c r="O32" i="1"/>
  <c r="O74" i="1"/>
  <c r="O75" i="1"/>
  <c r="O76" i="1"/>
  <c r="O77" i="1"/>
  <c r="O90" i="1"/>
  <c r="O91" i="1"/>
  <c r="O92" i="1"/>
  <c r="O93" i="1"/>
  <c r="O106" i="1"/>
  <c r="O107" i="1"/>
  <c r="O108" i="1"/>
  <c r="O109" i="1"/>
  <c r="O134" i="1"/>
  <c r="O135" i="1"/>
  <c r="O136" i="1"/>
  <c r="O149" i="1"/>
  <c r="O150" i="1"/>
  <c r="O151" i="1"/>
  <c r="O152" i="1"/>
  <c r="O63" i="1"/>
  <c r="O64" i="1"/>
  <c r="O65" i="1"/>
  <c r="O78" i="1"/>
  <c r="O79" i="1"/>
  <c r="O80" i="1"/>
  <c r="O81" i="1"/>
  <c r="O94" i="1"/>
  <c r="O95" i="1"/>
  <c r="O96" i="1"/>
  <c r="O97" i="1"/>
  <c r="O110" i="1"/>
  <c r="O111" i="1"/>
  <c r="O112" i="1"/>
  <c r="O113" i="1"/>
  <c r="O66" i="1"/>
  <c r="O67" i="1"/>
  <c r="O68" i="1"/>
  <c r="O69" i="1"/>
  <c r="O82" i="1"/>
  <c r="O83" i="1"/>
  <c r="O84" i="1"/>
  <c r="O85" i="1"/>
  <c r="O98" i="1"/>
  <c r="O99" i="1"/>
  <c r="O100" i="1"/>
  <c r="O101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41" i="1"/>
  <c r="O142" i="1"/>
  <c r="O143" i="1"/>
  <c r="O144" i="1"/>
  <c r="O157" i="1"/>
  <c r="O158" i="1"/>
  <c r="O159" i="1"/>
  <c r="O160" i="1"/>
  <c r="O86" i="1"/>
  <c r="O88" i="1"/>
  <c r="O133" i="1"/>
  <c r="O137" i="1"/>
  <c r="O146" i="1"/>
  <c r="O155" i="1"/>
  <c r="O164" i="1"/>
  <c r="O178" i="1"/>
  <c r="O179" i="1"/>
  <c r="O180" i="1"/>
  <c r="O181" i="1"/>
  <c r="O194" i="1"/>
  <c r="O195" i="1"/>
  <c r="O196" i="1"/>
  <c r="O197" i="1"/>
  <c r="O209" i="1"/>
  <c r="O210" i="1"/>
  <c r="O211" i="1"/>
  <c r="O71" i="1"/>
  <c r="O73" i="1"/>
  <c r="O102" i="1"/>
  <c r="O104" i="1"/>
  <c r="O132" i="1"/>
  <c r="O140" i="1"/>
  <c r="O145" i="1"/>
  <c r="O154" i="1"/>
  <c r="O163" i="1"/>
  <c r="O165" i="1"/>
  <c r="O166" i="1"/>
  <c r="O167" i="1"/>
  <c r="O168" i="1"/>
  <c r="O182" i="1"/>
  <c r="O183" i="1"/>
  <c r="O184" i="1"/>
  <c r="O185" i="1"/>
  <c r="O198" i="1"/>
  <c r="O199" i="1"/>
  <c r="O200" i="1"/>
  <c r="O201" i="1"/>
  <c r="O212" i="1"/>
  <c r="O213" i="1"/>
  <c r="O226" i="1"/>
  <c r="O227" i="1"/>
  <c r="O228" i="1"/>
  <c r="O229" i="1"/>
  <c r="O70" i="1"/>
  <c r="O72" i="1"/>
  <c r="O103" i="1"/>
  <c r="O105" i="1"/>
  <c r="O130" i="1"/>
  <c r="O138" i="1"/>
  <c r="O147" i="1"/>
  <c r="O156" i="1"/>
  <c r="O161" i="1"/>
  <c r="O174" i="1"/>
  <c r="O175" i="1"/>
  <c r="O176" i="1"/>
  <c r="O177" i="1"/>
  <c r="O148" i="1"/>
  <c r="O189" i="1"/>
  <c r="O203" i="1"/>
  <c r="O214" i="1"/>
  <c r="O215" i="1"/>
  <c r="O216" i="1"/>
  <c r="O217" i="1"/>
  <c r="O218" i="1"/>
  <c r="O223" i="1"/>
  <c r="O238" i="1"/>
  <c r="O239" i="1"/>
  <c r="O240" i="1"/>
  <c r="O241" i="1"/>
  <c r="O254" i="1"/>
  <c r="O255" i="1"/>
  <c r="O256" i="1"/>
  <c r="O257" i="1"/>
  <c r="O270" i="1"/>
  <c r="O271" i="1"/>
  <c r="O272" i="1"/>
  <c r="O273" i="1"/>
  <c r="O286" i="1"/>
  <c r="O287" i="1"/>
  <c r="O288" i="1"/>
  <c r="O289" i="1"/>
  <c r="O302" i="1"/>
  <c r="O303" i="1"/>
  <c r="O304" i="1"/>
  <c r="O305" i="1"/>
  <c r="O316" i="1"/>
  <c r="O317" i="1"/>
  <c r="O318" i="1"/>
  <c r="O319" i="1"/>
  <c r="O320" i="1"/>
  <c r="O321" i="1"/>
  <c r="O332" i="1"/>
  <c r="O333" i="1"/>
  <c r="O334" i="1"/>
  <c r="O335" i="1"/>
  <c r="O336" i="1"/>
  <c r="O337" i="1"/>
  <c r="O351" i="1"/>
  <c r="O352" i="1"/>
  <c r="O353" i="1"/>
  <c r="O354" i="1"/>
  <c r="O355" i="1"/>
  <c r="O362" i="1"/>
  <c r="O363" i="1"/>
  <c r="O364" i="1"/>
  <c r="O365" i="1"/>
  <c r="O366" i="1"/>
  <c r="O375" i="1"/>
  <c r="O376" i="1"/>
  <c r="O377" i="1"/>
  <c r="O378" i="1"/>
  <c r="O379" i="1"/>
  <c r="O380" i="1"/>
  <c r="O381" i="1"/>
  <c r="O162" i="1"/>
  <c r="O170" i="1"/>
  <c r="O173" i="1"/>
  <c r="O186" i="1"/>
  <c r="O190" i="1"/>
  <c r="O192" i="1"/>
  <c r="O204" i="1"/>
  <c r="O208" i="1"/>
  <c r="O219" i="1"/>
  <c r="O224" i="1"/>
  <c r="O230" i="1"/>
  <c r="O231" i="1"/>
  <c r="O232" i="1"/>
  <c r="O233" i="1"/>
  <c r="O234" i="1"/>
  <c r="O235" i="1"/>
  <c r="O236" i="1"/>
  <c r="O237" i="1"/>
  <c r="O250" i="1"/>
  <c r="O251" i="1"/>
  <c r="O252" i="1"/>
  <c r="O253" i="1"/>
  <c r="O266" i="1"/>
  <c r="O267" i="1"/>
  <c r="O268" i="1"/>
  <c r="O269" i="1"/>
  <c r="O171" i="1"/>
  <c r="O220" i="1"/>
  <c r="O245" i="1"/>
  <c r="O259" i="1"/>
  <c r="O274" i="1"/>
  <c r="O275" i="1"/>
  <c r="O276" i="1"/>
  <c r="O277" i="1"/>
  <c r="O278" i="1"/>
  <c r="O283" i="1"/>
  <c r="O297" i="1"/>
  <c r="O298" i="1"/>
  <c r="O312" i="1"/>
  <c r="O325" i="1"/>
  <c r="O329" i="1"/>
  <c r="O330" i="1"/>
  <c r="O342" i="1"/>
  <c r="O347" i="1"/>
  <c r="O139" i="1"/>
  <c r="O153" i="1"/>
  <c r="O169" i="1"/>
  <c r="O188" i="1"/>
  <c r="O205" i="1"/>
  <c r="O222" i="1"/>
  <c r="O244" i="1"/>
  <c r="O247" i="1"/>
  <c r="O249" i="1"/>
  <c r="O258" i="1"/>
  <c r="O262" i="1"/>
  <c r="O264" i="1"/>
  <c r="O281" i="1"/>
  <c r="O282" i="1"/>
  <c r="O89" i="1"/>
  <c r="O131" i="1"/>
  <c r="O193" i="1"/>
  <c r="O207" i="1"/>
  <c r="O221" i="1"/>
  <c r="O243" i="1"/>
  <c r="O261" i="1"/>
  <c r="O280" i="1"/>
  <c r="O285" i="1"/>
  <c r="O295" i="1"/>
  <c r="O300" i="1"/>
  <c r="O306" i="1"/>
  <c r="O307" i="1"/>
  <c r="O308" i="1"/>
  <c r="O309" i="1"/>
  <c r="O310" i="1"/>
  <c r="O315" i="1"/>
  <c r="O87" i="1"/>
  <c r="O187" i="1"/>
  <c r="O191" i="1"/>
  <c r="O202" i="1"/>
  <c r="O206" i="1"/>
  <c r="O225" i="1"/>
  <c r="O242" i="1"/>
  <c r="O246" i="1"/>
  <c r="O248" i="1"/>
  <c r="O260" i="1"/>
  <c r="O263" i="1"/>
  <c r="O265" i="1"/>
  <c r="O279" i="1"/>
  <c r="O284" i="1"/>
  <c r="O290" i="1"/>
  <c r="O291" i="1"/>
  <c r="O292" i="1"/>
  <c r="O293" i="1"/>
  <c r="O294" i="1"/>
  <c r="O299" i="1"/>
  <c r="O313" i="1"/>
  <c r="O314" i="1"/>
  <c r="O326" i="1"/>
  <c r="O331" i="1"/>
  <c r="O343" i="1"/>
  <c r="O348" i="1"/>
  <c r="O322" i="1"/>
  <c r="O324" i="1"/>
  <c r="O338" i="1"/>
  <c r="O340" i="1"/>
  <c r="O344" i="1"/>
  <c r="O361" i="1"/>
  <c r="O367" i="1"/>
  <c r="O368" i="1"/>
  <c r="O369" i="1"/>
  <c r="O370" i="1"/>
  <c r="O371" i="1"/>
  <c r="O372" i="1"/>
  <c r="O350" i="1"/>
  <c r="O360" i="1"/>
  <c r="O327" i="1"/>
  <c r="O296" i="1"/>
  <c r="O301" i="1"/>
  <c r="O323" i="1"/>
  <c r="O339" i="1"/>
  <c r="O341" i="1"/>
  <c r="O345" i="1"/>
  <c r="O356" i="1"/>
  <c r="O357" i="1"/>
  <c r="O358" i="1"/>
  <c r="O359" i="1"/>
  <c r="O386" i="1"/>
  <c r="O387" i="1"/>
  <c r="O388" i="1"/>
  <c r="O389" i="1"/>
  <c r="O390" i="1"/>
  <c r="O346" i="1"/>
  <c r="O384" i="1"/>
  <c r="O385" i="1"/>
  <c r="O311" i="1"/>
  <c r="O328" i="1"/>
  <c r="O349" i="1"/>
  <c r="O373" i="1"/>
  <c r="O374" i="1"/>
  <c r="O382" i="1"/>
  <c r="O383" i="1"/>
  <c r="Q66" i="1"/>
  <c r="Q67" i="1"/>
  <c r="Q68" i="1"/>
  <c r="Q69" i="1"/>
  <c r="Q82" i="1"/>
  <c r="Q83" i="1"/>
  <c r="Q84" i="1"/>
  <c r="Q85" i="1"/>
  <c r="Q98" i="1"/>
  <c r="Q99" i="1"/>
  <c r="Q100" i="1"/>
  <c r="Q101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41" i="1"/>
  <c r="Q142" i="1"/>
  <c r="Q143" i="1"/>
  <c r="Q144" i="1"/>
  <c r="Q157" i="1"/>
  <c r="Q158" i="1"/>
  <c r="Q159" i="1"/>
  <c r="Q160" i="1"/>
  <c r="Q70" i="1"/>
  <c r="Q71" i="1"/>
  <c r="Q72" i="1"/>
  <c r="Q73" i="1"/>
  <c r="Q86" i="1"/>
  <c r="Q87" i="1"/>
  <c r="Q88" i="1"/>
  <c r="Q89" i="1"/>
  <c r="Q102" i="1"/>
  <c r="Q103" i="1"/>
  <c r="Q104" i="1"/>
  <c r="Q105" i="1"/>
  <c r="Q74" i="1"/>
  <c r="Q75" i="1"/>
  <c r="Q76" i="1"/>
  <c r="Q77" i="1"/>
  <c r="Q90" i="1"/>
  <c r="Q91" i="1"/>
  <c r="Q92" i="1"/>
  <c r="Q93" i="1"/>
  <c r="Q106" i="1"/>
  <c r="Q107" i="1"/>
  <c r="Q108" i="1"/>
  <c r="Q109" i="1"/>
  <c r="Q134" i="1"/>
  <c r="Q135" i="1"/>
  <c r="Q136" i="1"/>
  <c r="Q149" i="1"/>
  <c r="Q150" i="1"/>
  <c r="Q151" i="1"/>
  <c r="Q152" i="1"/>
  <c r="Q78" i="1"/>
  <c r="Q80" i="1"/>
  <c r="Q111" i="1"/>
  <c r="Q113" i="1"/>
  <c r="Q130" i="1"/>
  <c r="Q138" i="1"/>
  <c r="Q147" i="1"/>
  <c r="Q156" i="1"/>
  <c r="Q161" i="1"/>
  <c r="Q169" i="1"/>
  <c r="Q170" i="1"/>
  <c r="Q171" i="1"/>
  <c r="Q173" i="1"/>
  <c r="Q186" i="1"/>
  <c r="Q187" i="1"/>
  <c r="Q188" i="1"/>
  <c r="Q189" i="1"/>
  <c r="Q202" i="1"/>
  <c r="Q203" i="1"/>
  <c r="Q204" i="1"/>
  <c r="Q205" i="1"/>
  <c r="Q63" i="1"/>
  <c r="Q65" i="1"/>
  <c r="Q94" i="1"/>
  <c r="Q96" i="1"/>
  <c r="Q133" i="1"/>
  <c r="Q137" i="1"/>
  <c r="Q146" i="1"/>
  <c r="Q155" i="1"/>
  <c r="Q174" i="1"/>
  <c r="Q175" i="1"/>
  <c r="Q176" i="1"/>
  <c r="Q177" i="1"/>
  <c r="Q190" i="1"/>
  <c r="Q191" i="1"/>
  <c r="Q192" i="1"/>
  <c r="Q193" i="1"/>
  <c r="Q206" i="1"/>
  <c r="Q207" i="1"/>
  <c r="Q208" i="1"/>
  <c r="Q218" i="1"/>
  <c r="Q219" i="1"/>
  <c r="Q220" i="1"/>
  <c r="Q221" i="1"/>
  <c r="Q64" i="1"/>
  <c r="Q95" i="1"/>
  <c r="Q97" i="1"/>
  <c r="Q131" i="1"/>
  <c r="Q139" i="1"/>
  <c r="Q148" i="1"/>
  <c r="Q153" i="1"/>
  <c r="Q162" i="1"/>
  <c r="Q165" i="1"/>
  <c r="Q166" i="1"/>
  <c r="Q167" i="1"/>
  <c r="Q168" i="1"/>
  <c r="Q132" i="1"/>
  <c r="Q140" i="1"/>
  <c r="Q145" i="1"/>
  <c r="Q154" i="1"/>
  <c r="Q179" i="1"/>
  <c r="Q181" i="1"/>
  <c r="Q182" i="1"/>
  <c r="Q194" i="1"/>
  <c r="Q196" i="1"/>
  <c r="Q200" i="1"/>
  <c r="Q210" i="1"/>
  <c r="Q224" i="1"/>
  <c r="Q229" i="1"/>
  <c r="Q246" i="1"/>
  <c r="Q247" i="1"/>
  <c r="Q248" i="1"/>
  <c r="Q249" i="1"/>
  <c r="Q262" i="1"/>
  <c r="Q263" i="1"/>
  <c r="Q264" i="1"/>
  <c r="Q265" i="1"/>
  <c r="Q278" i="1"/>
  <c r="Q279" i="1"/>
  <c r="Q280" i="1"/>
  <c r="Q281" i="1"/>
  <c r="Q294" i="1"/>
  <c r="Q295" i="1"/>
  <c r="Q296" i="1"/>
  <c r="Q297" i="1"/>
  <c r="Q310" i="1"/>
  <c r="Q311" i="1"/>
  <c r="Q312" i="1"/>
  <c r="Q313" i="1"/>
  <c r="Q324" i="1"/>
  <c r="Q325" i="1"/>
  <c r="Q326" i="1"/>
  <c r="Q327" i="1"/>
  <c r="Q328" i="1"/>
  <c r="Q329" i="1"/>
  <c r="Q340" i="1"/>
  <c r="Q341" i="1"/>
  <c r="Q342" i="1"/>
  <c r="Q343" i="1"/>
  <c r="Q344" i="1"/>
  <c r="Q345" i="1"/>
  <c r="Q358" i="1"/>
  <c r="Q372" i="1"/>
  <c r="Q373" i="1"/>
  <c r="Q110" i="1"/>
  <c r="Q164" i="1"/>
  <c r="Q183" i="1"/>
  <c r="Q201" i="1"/>
  <c r="Q225" i="1"/>
  <c r="Q226" i="1"/>
  <c r="Q242" i="1"/>
  <c r="Q243" i="1"/>
  <c r="Q244" i="1"/>
  <c r="Q245" i="1"/>
  <c r="Q258" i="1"/>
  <c r="Q259" i="1"/>
  <c r="Q260" i="1"/>
  <c r="Q261" i="1"/>
  <c r="Q81" i="1"/>
  <c r="Q163" i="1"/>
  <c r="Q185" i="1"/>
  <c r="Q198" i="1"/>
  <c r="Q211" i="1"/>
  <c r="Q212" i="1"/>
  <c r="Q216" i="1"/>
  <c r="Q223" i="1"/>
  <c r="Q227" i="1"/>
  <c r="Q231" i="1"/>
  <c r="Q233" i="1"/>
  <c r="Q235" i="1"/>
  <c r="Q237" i="1"/>
  <c r="Q238" i="1"/>
  <c r="Q250" i="1"/>
  <c r="Q252" i="1"/>
  <c r="Q256" i="1"/>
  <c r="Q267" i="1"/>
  <c r="Q269" i="1"/>
  <c r="Q270" i="1"/>
  <c r="Q284" i="1"/>
  <c r="Q289" i="1"/>
  <c r="Q299" i="1"/>
  <c r="Q304" i="1"/>
  <c r="Q306" i="1"/>
  <c r="Q307" i="1"/>
  <c r="Q308" i="1"/>
  <c r="Q309" i="1"/>
  <c r="Q314" i="1"/>
  <c r="Q319" i="1"/>
  <c r="Q331" i="1"/>
  <c r="Q332" i="1"/>
  <c r="Q336" i="1"/>
  <c r="Q338" i="1"/>
  <c r="Q339" i="1"/>
  <c r="Q348" i="1"/>
  <c r="Q79" i="1"/>
  <c r="Q197" i="1"/>
  <c r="Q209" i="1"/>
  <c r="Q215" i="1"/>
  <c r="Q241" i="1"/>
  <c r="Q255" i="1"/>
  <c r="Q273" i="1"/>
  <c r="Q283" i="1"/>
  <c r="Q288" i="1"/>
  <c r="Q290" i="1"/>
  <c r="Q291" i="1"/>
  <c r="Q292" i="1"/>
  <c r="Q293" i="1"/>
  <c r="Q112" i="1"/>
  <c r="Q180" i="1"/>
  <c r="Q184" i="1"/>
  <c r="Q195" i="1"/>
  <c r="Q199" i="1"/>
  <c r="Q213" i="1"/>
  <c r="Q214" i="1"/>
  <c r="Q222" i="1"/>
  <c r="Q228" i="1"/>
  <c r="Q230" i="1"/>
  <c r="Q232" i="1"/>
  <c r="Q234" i="1"/>
  <c r="Q236" i="1"/>
  <c r="Q240" i="1"/>
  <c r="Q251" i="1"/>
  <c r="Q253" i="1"/>
  <c r="Q254" i="1"/>
  <c r="Q266" i="1"/>
  <c r="Q268" i="1"/>
  <c r="Q272" i="1"/>
  <c r="Q274" i="1"/>
  <c r="Q275" i="1"/>
  <c r="Q276" i="1"/>
  <c r="Q277" i="1"/>
  <c r="Q282" i="1"/>
  <c r="Q287" i="1"/>
  <c r="Q301" i="1"/>
  <c r="Q302" i="1"/>
  <c r="Q317" i="1"/>
  <c r="Q321" i="1"/>
  <c r="Q178" i="1"/>
  <c r="Q217" i="1"/>
  <c r="Q239" i="1"/>
  <c r="Q257" i="1"/>
  <c r="Q271" i="1"/>
  <c r="Q285" i="1"/>
  <c r="Q286" i="1"/>
  <c r="Q300" i="1"/>
  <c r="Q305" i="1"/>
  <c r="Q315" i="1"/>
  <c r="Q316" i="1"/>
  <c r="Q320" i="1"/>
  <c r="Q322" i="1"/>
  <c r="Q323" i="1"/>
  <c r="Q333" i="1"/>
  <c r="Q337" i="1"/>
  <c r="Q349" i="1"/>
  <c r="Q354" i="1"/>
  <c r="Q347" i="1"/>
  <c r="Q352" i="1"/>
  <c r="Q356" i="1"/>
  <c r="Q357" i="1"/>
  <c r="Q363" i="1"/>
  <c r="Q374" i="1"/>
  <c r="Q375" i="1"/>
  <c r="Q379" i="1"/>
  <c r="Q386" i="1"/>
  <c r="Q387" i="1"/>
  <c r="Q388" i="1"/>
  <c r="Q389" i="1"/>
  <c r="Q390" i="1"/>
  <c r="Q351" i="1"/>
  <c r="Q361" i="1"/>
  <c r="Q362" i="1"/>
  <c r="Q330" i="1"/>
  <c r="Q366" i="1"/>
  <c r="Q298" i="1"/>
  <c r="Q303" i="1"/>
  <c r="Q318" i="1"/>
  <c r="Q346" i="1"/>
  <c r="Q350" i="1"/>
  <c r="Q353" i="1"/>
  <c r="Q360" i="1"/>
  <c r="Q365" i="1"/>
  <c r="Q367" i="1"/>
  <c r="Q368" i="1"/>
  <c r="Q369" i="1"/>
  <c r="Q370" i="1"/>
  <c r="Q371" i="1"/>
  <c r="Q377" i="1"/>
  <c r="Q381" i="1"/>
  <c r="Q382" i="1"/>
  <c r="Q383" i="1"/>
  <c r="Q335" i="1"/>
  <c r="Q355" i="1"/>
  <c r="Q359" i="1"/>
  <c r="Q364" i="1"/>
  <c r="Q376" i="1"/>
  <c r="Q380" i="1"/>
  <c r="Q384" i="1"/>
  <c r="Q385" i="1"/>
  <c r="Q334" i="1"/>
  <c r="Q378" i="1"/>
  <c r="P70" i="1"/>
  <c r="P71" i="1"/>
  <c r="P72" i="1"/>
  <c r="P73" i="1"/>
  <c r="P86" i="1"/>
  <c r="P87" i="1"/>
  <c r="P88" i="1"/>
  <c r="P89" i="1"/>
  <c r="P102" i="1"/>
  <c r="P103" i="1"/>
  <c r="P104" i="1"/>
  <c r="P105" i="1"/>
  <c r="P130" i="1"/>
  <c r="P131" i="1"/>
  <c r="P132" i="1"/>
  <c r="P133" i="1"/>
  <c r="P145" i="1"/>
  <c r="P146" i="1"/>
  <c r="P147" i="1"/>
  <c r="P148" i="1"/>
  <c r="P161" i="1"/>
  <c r="P162" i="1"/>
  <c r="P163" i="1"/>
  <c r="P74" i="1"/>
  <c r="P75" i="1"/>
  <c r="P76" i="1"/>
  <c r="P77" i="1"/>
  <c r="P90" i="1"/>
  <c r="P91" i="1"/>
  <c r="P92" i="1"/>
  <c r="P93" i="1"/>
  <c r="P106" i="1"/>
  <c r="P107" i="1"/>
  <c r="P108" i="1"/>
  <c r="P109" i="1"/>
  <c r="P63" i="1"/>
  <c r="P64" i="1"/>
  <c r="P65" i="1"/>
  <c r="P78" i="1"/>
  <c r="P79" i="1"/>
  <c r="P80" i="1"/>
  <c r="P81" i="1"/>
  <c r="P94" i="1"/>
  <c r="P95" i="1"/>
  <c r="P96" i="1"/>
  <c r="P97" i="1"/>
  <c r="P110" i="1"/>
  <c r="P111" i="1"/>
  <c r="P112" i="1"/>
  <c r="P113" i="1"/>
  <c r="P137" i="1"/>
  <c r="P138" i="1"/>
  <c r="P139" i="1"/>
  <c r="P140" i="1"/>
  <c r="P153" i="1"/>
  <c r="P154" i="1"/>
  <c r="P155" i="1"/>
  <c r="P156" i="1"/>
  <c r="P82" i="1"/>
  <c r="P84" i="1"/>
  <c r="P115" i="1"/>
  <c r="P117" i="1"/>
  <c r="P119" i="1"/>
  <c r="P121" i="1"/>
  <c r="P123" i="1"/>
  <c r="P125" i="1"/>
  <c r="P127" i="1"/>
  <c r="P129" i="1"/>
  <c r="P141" i="1"/>
  <c r="P143" i="1"/>
  <c r="P158" i="1"/>
  <c r="P160" i="1"/>
  <c r="P174" i="1"/>
  <c r="P175" i="1"/>
  <c r="P176" i="1"/>
  <c r="P177" i="1"/>
  <c r="P190" i="1"/>
  <c r="P191" i="1"/>
  <c r="P192" i="1"/>
  <c r="P193" i="1"/>
  <c r="P206" i="1"/>
  <c r="P207" i="1"/>
  <c r="P208" i="1"/>
  <c r="P67" i="1"/>
  <c r="P69" i="1"/>
  <c r="P98" i="1"/>
  <c r="P100" i="1"/>
  <c r="P134" i="1"/>
  <c r="P136" i="1"/>
  <c r="P149" i="1"/>
  <c r="P151" i="1"/>
  <c r="P164" i="1"/>
  <c r="P178" i="1"/>
  <c r="P179" i="1"/>
  <c r="P180" i="1"/>
  <c r="P181" i="1"/>
  <c r="P194" i="1"/>
  <c r="P195" i="1"/>
  <c r="P196" i="1"/>
  <c r="P197" i="1"/>
  <c r="P209" i="1"/>
  <c r="P210" i="1"/>
  <c r="P211" i="1"/>
  <c r="P222" i="1"/>
  <c r="P223" i="1"/>
  <c r="P224" i="1"/>
  <c r="P225" i="1"/>
  <c r="P66" i="1"/>
  <c r="P68" i="1"/>
  <c r="P99" i="1"/>
  <c r="P101" i="1"/>
  <c r="P135" i="1"/>
  <c r="P150" i="1"/>
  <c r="P152" i="1"/>
  <c r="P169" i="1"/>
  <c r="P170" i="1"/>
  <c r="P171" i="1"/>
  <c r="P173" i="1"/>
  <c r="P83" i="1"/>
  <c r="P116" i="1"/>
  <c r="P124" i="1"/>
  <c r="P157" i="1"/>
  <c r="P185" i="1"/>
  <c r="P186" i="1"/>
  <c r="P199" i="1"/>
  <c r="P204" i="1"/>
  <c r="P213" i="1"/>
  <c r="P219" i="1"/>
  <c r="P228" i="1"/>
  <c r="P230" i="1"/>
  <c r="P231" i="1"/>
  <c r="P232" i="1"/>
  <c r="P233" i="1"/>
  <c r="P234" i="1"/>
  <c r="P235" i="1"/>
  <c r="P236" i="1"/>
  <c r="P237" i="1"/>
  <c r="P250" i="1"/>
  <c r="P251" i="1"/>
  <c r="P252" i="1"/>
  <c r="P253" i="1"/>
  <c r="P266" i="1"/>
  <c r="P267" i="1"/>
  <c r="P268" i="1"/>
  <c r="P269" i="1"/>
  <c r="P282" i="1"/>
  <c r="P283" i="1"/>
  <c r="P284" i="1"/>
  <c r="P285" i="1"/>
  <c r="P298" i="1"/>
  <c r="P299" i="1"/>
  <c r="P300" i="1"/>
  <c r="P301" i="1"/>
  <c r="P314" i="1"/>
  <c r="P315" i="1"/>
  <c r="P330" i="1"/>
  <c r="P331" i="1"/>
  <c r="P346" i="1"/>
  <c r="P347" i="1"/>
  <c r="P348" i="1"/>
  <c r="P349" i="1"/>
  <c r="P350" i="1"/>
  <c r="P359" i="1"/>
  <c r="P360" i="1"/>
  <c r="P361" i="1"/>
  <c r="P374" i="1"/>
  <c r="P85" i="1"/>
  <c r="P118" i="1"/>
  <c r="P126" i="1"/>
  <c r="P142" i="1"/>
  <c r="P159" i="1"/>
  <c r="P166" i="1"/>
  <c r="P168" i="1"/>
  <c r="P182" i="1"/>
  <c r="P187" i="1"/>
  <c r="P200" i="1"/>
  <c r="P205" i="1"/>
  <c r="P220" i="1"/>
  <c r="P229" i="1"/>
  <c r="P246" i="1"/>
  <c r="P247" i="1"/>
  <c r="P248" i="1"/>
  <c r="P249" i="1"/>
  <c r="P262" i="1"/>
  <c r="P263" i="1"/>
  <c r="P264" i="1"/>
  <c r="P265" i="1"/>
  <c r="P120" i="1"/>
  <c r="P189" i="1"/>
  <c r="P202" i="1"/>
  <c r="P215" i="1"/>
  <c r="P241" i="1"/>
  <c r="P242" i="1"/>
  <c r="P255" i="1"/>
  <c r="P260" i="1"/>
  <c r="P273" i="1"/>
  <c r="P279" i="1"/>
  <c r="P288" i="1"/>
  <c r="P290" i="1"/>
  <c r="P291" i="1"/>
  <c r="P292" i="1"/>
  <c r="P293" i="1"/>
  <c r="P294" i="1"/>
  <c r="P303" i="1"/>
  <c r="P313" i="1"/>
  <c r="P318" i="1"/>
  <c r="P326" i="1"/>
  <c r="P335" i="1"/>
  <c r="P343" i="1"/>
  <c r="P114" i="1"/>
  <c r="P184" i="1"/>
  <c r="P201" i="1"/>
  <c r="P214" i="1"/>
  <c r="P218" i="1"/>
  <c r="P226" i="1"/>
  <c r="P240" i="1"/>
  <c r="P245" i="1"/>
  <c r="P254" i="1"/>
  <c r="P259" i="1"/>
  <c r="P272" i="1"/>
  <c r="P274" i="1"/>
  <c r="P275" i="1"/>
  <c r="P276" i="1"/>
  <c r="P277" i="1"/>
  <c r="P278" i="1"/>
  <c r="P287" i="1"/>
  <c r="P128" i="1"/>
  <c r="P167" i="1"/>
  <c r="P188" i="1"/>
  <c r="P203" i="1"/>
  <c r="P217" i="1"/>
  <c r="P239" i="1"/>
  <c r="P244" i="1"/>
  <c r="P257" i="1"/>
  <c r="P258" i="1"/>
  <c r="P271" i="1"/>
  <c r="P281" i="1"/>
  <c r="P286" i="1"/>
  <c r="P296" i="1"/>
  <c r="P305" i="1"/>
  <c r="P311" i="1"/>
  <c r="P316" i="1"/>
  <c r="P320" i="1"/>
  <c r="P322" i="1"/>
  <c r="P323" i="1"/>
  <c r="P324" i="1"/>
  <c r="P122" i="1"/>
  <c r="P144" i="1"/>
  <c r="P165" i="1"/>
  <c r="P183" i="1"/>
  <c r="P198" i="1"/>
  <c r="P212" i="1"/>
  <c r="P216" i="1"/>
  <c r="P221" i="1"/>
  <c r="P227" i="1"/>
  <c r="P238" i="1"/>
  <c r="P243" i="1"/>
  <c r="P256" i="1"/>
  <c r="P261" i="1"/>
  <c r="P270" i="1"/>
  <c r="P280" i="1"/>
  <c r="P289" i="1"/>
  <c r="P295" i="1"/>
  <c r="P304" i="1"/>
  <c r="P306" i="1"/>
  <c r="P307" i="1"/>
  <c r="P308" i="1"/>
  <c r="P309" i="1"/>
  <c r="P310" i="1"/>
  <c r="P319" i="1"/>
  <c r="P327" i="1"/>
  <c r="P332" i="1"/>
  <c r="P336" i="1"/>
  <c r="P338" i="1"/>
  <c r="P339" i="1"/>
  <c r="P340" i="1"/>
  <c r="P344" i="1"/>
  <c r="P353" i="1"/>
  <c r="P297" i="1"/>
  <c r="P302" i="1"/>
  <c r="P317" i="1"/>
  <c r="P328" i="1"/>
  <c r="P334" i="1"/>
  <c r="P351" i="1"/>
  <c r="P354" i="1"/>
  <c r="P362" i="1"/>
  <c r="P366" i="1"/>
  <c r="P373" i="1"/>
  <c r="P378" i="1"/>
  <c r="P312" i="1"/>
  <c r="P365" i="1"/>
  <c r="P367" i="1"/>
  <c r="P368" i="1"/>
  <c r="P369" i="1"/>
  <c r="P370" i="1"/>
  <c r="P371" i="1"/>
  <c r="P372" i="1"/>
  <c r="P321" i="1"/>
  <c r="P325" i="1"/>
  <c r="P329" i="1"/>
  <c r="P333" i="1"/>
  <c r="P337" i="1"/>
  <c r="P355" i="1"/>
  <c r="P364" i="1"/>
  <c r="P376" i="1"/>
  <c r="P380" i="1"/>
  <c r="P384" i="1"/>
  <c r="P385" i="1"/>
  <c r="P342" i="1"/>
  <c r="P381" i="1"/>
  <c r="P382" i="1"/>
  <c r="P383" i="1"/>
  <c r="P341" i="1"/>
  <c r="P345" i="1"/>
  <c r="P352" i="1"/>
  <c r="P356" i="1"/>
  <c r="P357" i="1"/>
  <c r="P358" i="1"/>
  <c r="P363" i="1"/>
  <c r="P375" i="1"/>
  <c r="P379" i="1"/>
  <c r="P386" i="1"/>
  <c r="P387" i="1"/>
  <c r="P388" i="1"/>
  <c r="P389" i="1"/>
  <c r="P390" i="1"/>
  <c r="P377" i="1"/>
  <c r="P4" i="1"/>
  <c r="P8" i="1"/>
  <c r="P12" i="1"/>
  <c r="P16" i="1"/>
  <c r="P20" i="1"/>
  <c r="P24" i="1"/>
  <c r="P28" i="1"/>
  <c r="P32" i="1"/>
  <c r="P36" i="1"/>
  <c r="P40" i="1"/>
  <c r="P7" i="1"/>
  <c r="P9" i="1"/>
  <c r="P11" i="1"/>
  <c r="P18" i="1"/>
  <c r="P25" i="1"/>
  <c r="P27" i="1"/>
  <c r="P34" i="1"/>
  <c r="P41" i="1"/>
  <c r="P43" i="1"/>
  <c r="P47" i="1"/>
  <c r="P51" i="1"/>
  <c r="P54" i="1"/>
  <c r="P59" i="1"/>
  <c r="P6" i="1"/>
  <c r="P23" i="1"/>
  <c r="P30" i="1"/>
  <c r="P35" i="1"/>
  <c r="P37" i="1"/>
  <c r="P42" i="1"/>
  <c r="P44" i="1"/>
  <c r="P46" i="1"/>
  <c r="P53" i="1"/>
  <c r="P58" i="1"/>
  <c r="P14" i="1"/>
  <c r="P19" i="1"/>
  <c r="P21" i="1"/>
  <c r="P26" i="1"/>
  <c r="P31" i="1"/>
  <c r="P33" i="1"/>
  <c r="P38" i="1"/>
  <c r="P48" i="1"/>
  <c r="P50" i="1"/>
  <c r="P56" i="1"/>
  <c r="P60" i="1"/>
  <c r="P62" i="1"/>
  <c r="P10" i="1"/>
  <c r="P15" i="1"/>
  <c r="P17" i="1"/>
  <c r="P22" i="1"/>
  <c r="P29" i="1"/>
  <c r="P45" i="1"/>
  <c r="P52" i="1"/>
  <c r="P5" i="1"/>
  <c r="P13" i="1"/>
  <c r="P57" i="1"/>
  <c r="P61" i="1"/>
  <c r="P39" i="1"/>
  <c r="P49" i="1"/>
  <c r="P3" i="1"/>
  <c r="P55" i="1"/>
  <c r="Q59" i="1"/>
  <c r="O7" i="1"/>
  <c r="O11" i="1"/>
  <c r="O15" i="1"/>
  <c r="O19" i="1"/>
  <c r="O23" i="1"/>
  <c r="O27" i="1"/>
  <c r="O31" i="1"/>
  <c r="O35" i="1"/>
  <c r="O39" i="1"/>
  <c r="O43" i="1"/>
  <c r="O6" i="1"/>
  <c r="O5" i="1"/>
  <c r="O13" i="1"/>
  <c r="O20" i="1"/>
  <c r="O22" i="1"/>
  <c r="O29" i="1"/>
  <c r="O36" i="1"/>
  <c r="O38" i="1"/>
  <c r="O46" i="1"/>
  <c r="O50" i="1"/>
  <c r="O57" i="1"/>
  <c r="O58" i="1"/>
  <c r="O62" i="1"/>
  <c r="O9" i="1"/>
  <c r="O14" i="1"/>
  <c r="O16" i="1"/>
  <c r="O21" i="1"/>
  <c r="O26" i="1"/>
  <c r="O28" i="1"/>
  <c r="O33" i="1"/>
  <c r="O40" i="1"/>
  <c r="O48" i="1"/>
  <c r="O54" i="1"/>
  <c r="O56" i="1"/>
  <c r="O60" i="1"/>
  <c r="O10" i="1"/>
  <c r="O12" i="1"/>
  <c r="O17" i="1"/>
  <c r="O24" i="1"/>
  <c r="O45" i="1"/>
  <c r="O52" i="1"/>
  <c r="O4" i="1"/>
  <c r="O8" i="1"/>
  <c r="O34" i="1"/>
  <c r="O41" i="1"/>
  <c r="O47" i="1"/>
  <c r="O49" i="1"/>
  <c r="O55" i="1"/>
  <c r="O59" i="1"/>
  <c r="O61" i="1"/>
  <c r="O18" i="1"/>
  <c r="O25" i="1"/>
  <c r="O30" i="1"/>
  <c r="O44" i="1"/>
  <c r="O51" i="1"/>
  <c r="O37" i="1"/>
  <c r="O53" i="1"/>
  <c r="Q5" i="1"/>
  <c r="Q9" i="1"/>
  <c r="Q13" i="1"/>
  <c r="Q17" i="1"/>
  <c r="Q21" i="1"/>
  <c r="Q25" i="1"/>
  <c r="Q29" i="1"/>
  <c r="Q33" i="1"/>
  <c r="Q37" i="1"/>
  <c r="Q41" i="1"/>
  <c r="Q4" i="1"/>
  <c r="Q7" i="1"/>
  <c r="Q14" i="1"/>
  <c r="Q16" i="1"/>
  <c r="Q23" i="1"/>
  <c r="Q30" i="1"/>
  <c r="Q32" i="1"/>
  <c r="Q39" i="1"/>
  <c r="Q44" i="1"/>
  <c r="Q48" i="1"/>
  <c r="Q52" i="1"/>
  <c r="Q55" i="1"/>
  <c r="Q60" i="1"/>
  <c r="Q11" i="1"/>
  <c r="Q18" i="1"/>
  <c r="Q49" i="1"/>
  <c r="Q51" i="1"/>
  <c r="Q57" i="1"/>
  <c r="Q61" i="1"/>
  <c r="Q6" i="1"/>
  <c r="S6" i="1" s="1"/>
  <c r="Q28" i="1"/>
  <c r="Q35" i="1"/>
  <c r="Q40" i="1"/>
  <c r="Q42" i="1"/>
  <c r="Q46" i="1"/>
  <c r="Q53" i="1"/>
  <c r="Q54" i="1"/>
  <c r="Q58" i="1"/>
  <c r="Q12" i="1"/>
  <c r="Q19" i="1"/>
  <c r="Q24" i="1"/>
  <c r="Q26" i="1"/>
  <c r="Q31" i="1"/>
  <c r="Q36" i="1"/>
  <c r="Q38" i="1"/>
  <c r="Q43" i="1"/>
  <c r="Q50" i="1"/>
  <c r="Q56" i="1"/>
  <c r="Q62" i="1"/>
  <c r="Q8" i="1"/>
  <c r="Q10" i="1"/>
  <c r="Q15" i="1"/>
  <c r="Q20" i="1"/>
  <c r="Q22" i="1"/>
  <c r="Q27" i="1"/>
  <c r="Q34" i="1"/>
  <c r="Q45" i="1"/>
  <c r="Q47" i="1"/>
  <c r="Q3" i="1"/>
  <c r="O42" i="1"/>
  <c r="S172" i="1" l="1"/>
  <c r="R172" i="1"/>
  <c r="S311" i="1"/>
  <c r="S363" i="1"/>
  <c r="R55" i="1"/>
  <c r="R25" i="1"/>
  <c r="R37" i="1"/>
  <c r="R54" i="1"/>
  <c r="R14" i="1"/>
  <c r="R5" i="1"/>
  <c r="R45" i="1"/>
  <c r="R26" i="1"/>
  <c r="R9" i="1"/>
  <c r="R21" i="1"/>
  <c r="R48" i="1"/>
  <c r="R3" i="1"/>
  <c r="R34" i="1"/>
  <c r="R35" i="1"/>
  <c r="R19" i="1"/>
  <c r="R389" i="1"/>
  <c r="R345" i="1"/>
  <c r="R301" i="1"/>
  <c r="R369" i="1"/>
  <c r="R344" i="1"/>
  <c r="R326" i="1"/>
  <c r="R290" i="1"/>
  <c r="R191" i="1"/>
  <c r="R310" i="1"/>
  <c r="R306" i="1"/>
  <c r="R280" i="1"/>
  <c r="R207" i="1"/>
  <c r="R258" i="1"/>
  <c r="R222" i="1"/>
  <c r="R153" i="1"/>
  <c r="R330" i="1"/>
  <c r="R259" i="1"/>
  <c r="R253" i="1"/>
  <c r="R237" i="1"/>
  <c r="R224" i="1"/>
  <c r="R380" i="1"/>
  <c r="R376" i="1"/>
  <c r="R354" i="1"/>
  <c r="R333" i="1"/>
  <c r="R319" i="1"/>
  <c r="R289" i="1"/>
  <c r="R241" i="1"/>
  <c r="R223" i="1"/>
  <c r="R215" i="1"/>
  <c r="R148" i="1"/>
  <c r="R138" i="1"/>
  <c r="R72" i="1"/>
  <c r="R227" i="1"/>
  <c r="R199" i="1"/>
  <c r="R183" i="1"/>
  <c r="R166" i="1"/>
  <c r="R211" i="1"/>
  <c r="R196" i="1"/>
  <c r="R88" i="1"/>
  <c r="R158" i="1"/>
  <c r="R127" i="1"/>
  <c r="R119" i="1"/>
  <c r="R99" i="1"/>
  <c r="R83" i="1"/>
  <c r="R111" i="1"/>
  <c r="R95" i="1"/>
  <c r="R79" i="1"/>
  <c r="R63" i="1"/>
  <c r="R18" i="1"/>
  <c r="R24" i="1"/>
  <c r="R40" i="1"/>
  <c r="R15" i="1"/>
  <c r="R372" i="1"/>
  <c r="R368" i="1"/>
  <c r="R348" i="1"/>
  <c r="R293" i="1"/>
  <c r="R284" i="1"/>
  <c r="R187" i="1"/>
  <c r="R245" i="1"/>
  <c r="R268" i="1"/>
  <c r="R252" i="1"/>
  <c r="R232" i="1"/>
  <c r="R219" i="1"/>
  <c r="R170" i="1"/>
  <c r="R379" i="1"/>
  <c r="R353" i="1"/>
  <c r="R336" i="1"/>
  <c r="R288" i="1"/>
  <c r="R256" i="1"/>
  <c r="R218" i="1"/>
  <c r="R214" i="1"/>
  <c r="R165" i="1"/>
  <c r="R140" i="1"/>
  <c r="R195" i="1"/>
  <c r="R179" i="1"/>
  <c r="R50" i="1"/>
  <c r="R373" i="1"/>
  <c r="R385" i="1"/>
  <c r="R359" i="1"/>
  <c r="R350" i="1"/>
  <c r="R322" i="1"/>
  <c r="R294" i="1"/>
  <c r="R263" i="1"/>
  <c r="R242" i="1"/>
  <c r="R282" i="1"/>
  <c r="R277" i="1"/>
  <c r="R269" i="1"/>
  <c r="R204" i="1"/>
  <c r="R173" i="1"/>
  <c r="R305" i="1"/>
  <c r="R273" i="1"/>
  <c r="R174" i="1"/>
  <c r="R102" i="1"/>
  <c r="R180" i="1"/>
  <c r="R142" i="1"/>
  <c r="R123" i="1"/>
  <c r="R67" i="1"/>
  <c r="R149" i="1"/>
  <c r="R106" i="1"/>
  <c r="R74" i="1"/>
  <c r="R51" i="1"/>
  <c r="R49" i="1"/>
  <c r="R62" i="1"/>
  <c r="R22" i="1"/>
  <c r="R349" i="1"/>
  <c r="R388" i="1"/>
  <c r="R341" i="1"/>
  <c r="R340" i="1"/>
  <c r="R314" i="1"/>
  <c r="R225" i="1"/>
  <c r="R300" i="1"/>
  <c r="R193" i="1"/>
  <c r="R249" i="1"/>
  <c r="R139" i="1"/>
  <c r="R297" i="1"/>
  <c r="R276" i="1"/>
  <c r="R236" i="1"/>
  <c r="R375" i="1"/>
  <c r="R318" i="1"/>
  <c r="R177" i="1"/>
  <c r="R130" i="1"/>
  <c r="R226" i="1"/>
  <c r="R182" i="1"/>
  <c r="R73" i="1"/>
  <c r="R210" i="1"/>
  <c r="R146" i="1"/>
  <c r="R86" i="1"/>
  <c r="R157" i="1"/>
  <c r="R141" i="1"/>
  <c r="R126" i="1"/>
  <c r="R122" i="1"/>
  <c r="R118" i="1"/>
  <c r="R114" i="1"/>
  <c r="R98" i="1"/>
  <c r="R82" i="1"/>
  <c r="R66" i="1"/>
  <c r="R110" i="1"/>
  <c r="R94" i="1"/>
  <c r="R78" i="1"/>
  <c r="R152" i="1"/>
  <c r="R136" i="1"/>
  <c r="R93" i="1"/>
  <c r="R77" i="1"/>
  <c r="R32" i="1"/>
  <c r="R44" i="1"/>
  <c r="R61" i="1"/>
  <c r="R47" i="1"/>
  <c r="R4" i="1"/>
  <c r="R17" i="1"/>
  <c r="R56" i="1"/>
  <c r="R33" i="1"/>
  <c r="R16" i="1"/>
  <c r="R58" i="1"/>
  <c r="R38" i="1"/>
  <c r="R20" i="1"/>
  <c r="R43" i="1"/>
  <c r="R27" i="1"/>
  <c r="R11" i="1"/>
  <c r="R382" i="1"/>
  <c r="R328" i="1"/>
  <c r="R346" i="1"/>
  <c r="R387" i="1"/>
  <c r="R357" i="1"/>
  <c r="R339" i="1"/>
  <c r="R327" i="1"/>
  <c r="R371" i="1"/>
  <c r="R367" i="1"/>
  <c r="R338" i="1"/>
  <c r="R343" i="1"/>
  <c r="R313" i="1"/>
  <c r="R292" i="1"/>
  <c r="R279" i="1"/>
  <c r="R248" i="1"/>
  <c r="R206" i="1"/>
  <c r="R87" i="1"/>
  <c r="R308" i="1"/>
  <c r="R295" i="1"/>
  <c r="R243" i="1"/>
  <c r="R131" i="1"/>
  <c r="R264" i="1"/>
  <c r="R247" i="1"/>
  <c r="R188" i="1"/>
  <c r="R347" i="1"/>
  <c r="R325" i="1"/>
  <c r="R283" i="1"/>
  <c r="R275" i="1"/>
  <c r="R220" i="1"/>
  <c r="R267" i="1"/>
  <c r="R251" i="1"/>
  <c r="R235" i="1"/>
  <c r="R231" i="1"/>
  <c r="R208" i="1"/>
  <c r="R190" i="1"/>
  <c r="R162" i="1"/>
  <c r="R378" i="1"/>
  <c r="R366" i="1"/>
  <c r="R362" i="1"/>
  <c r="R352" i="1"/>
  <c r="R335" i="1"/>
  <c r="R321" i="1"/>
  <c r="R317" i="1"/>
  <c r="R303" i="1"/>
  <c r="R287" i="1"/>
  <c r="R271" i="1"/>
  <c r="R255" i="1"/>
  <c r="R239" i="1"/>
  <c r="R217" i="1"/>
  <c r="R203" i="1"/>
  <c r="R176" i="1"/>
  <c r="R156" i="1"/>
  <c r="R105" i="1"/>
  <c r="R229" i="1"/>
  <c r="R213" i="1"/>
  <c r="R201" i="1"/>
  <c r="R185" i="1"/>
  <c r="R168" i="1"/>
  <c r="R163" i="1"/>
  <c r="R132" i="1"/>
  <c r="R71" i="1"/>
  <c r="R209" i="1"/>
  <c r="R194" i="1"/>
  <c r="R178" i="1"/>
  <c r="R137" i="1"/>
  <c r="R160" i="1"/>
  <c r="R144" i="1"/>
  <c r="R129" i="1"/>
  <c r="R125" i="1"/>
  <c r="R121" i="1"/>
  <c r="R117" i="1"/>
  <c r="R101" i="1"/>
  <c r="R85" i="1"/>
  <c r="R69" i="1"/>
  <c r="R113" i="1"/>
  <c r="R97" i="1"/>
  <c r="R81" i="1"/>
  <c r="R65" i="1"/>
  <c r="R151" i="1"/>
  <c r="R135" i="1"/>
  <c r="R108" i="1"/>
  <c r="R92" i="1"/>
  <c r="R76" i="1"/>
  <c r="S3" i="1"/>
  <c r="R10" i="1"/>
  <c r="R29" i="1"/>
  <c r="R298" i="1"/>
  <c r="R233" i="1"/>
  <c r="R364" i="1"/>
  <c r="R337" i="1"/>
  <c r="R257" i="1"/>
  <c r="R145" i="1"/>
  <c r="R155" i="1"/>
  <c r="R115" i="1"/>
  <c r="R90" i="1"/>
  <c r="R8" i="1"/>
  <c r="R60" i="1"/>
  <c r="R46" i="1"/>
  <c r="R6" i="1"/>
  <c r="R31" i="1"/>
  <c r="R383" i="1"/>
  <c r="R384" i="1"/>
  <c r="R358" i="1"/>
  <c r="R296" i="1"/>
  <c r="R260" i="1"/>
  <c r="R309" i="1"/>
  <c r="R261" i="1"/>
  <c r="R281" i="1"/>
  <c r="R205" i="1"/>
  <c r="R329" i="1"/>
  <c r="R192" i="1"/>
  <c r="R363" i="1"/>
  <c r="R332" i="1"/>
  <c r="R304" i="1"/>
  <c r="R272" i="1"/>
  <c r="R240" i="1"/>
  <c r="R161" i="1"/>
  <c r="R70" i="1"/>
  <c r="R198" i="1"/>
  <c r="R109" i="1"/>
  <c r="R42" i="1"/>
  <c r="R53" i="1"/>
  <c r="R30" i="1"/>
  <c r="R59" i="1"/>
  <c r="R41" i="1"/>
  <c r="R52" i="1"/>
  <c r="R12" i="1"/>
  <c r="R28" i="1"/>
  <c r="R57" i="1"/>
  <c r="R36" i="1"/>
  <c r="R13" i="1"/>
  <c r="R39" i="1"/>
  <c r="R23" i="1"/>
  <c r="R7" i="1"/>
  <c r="R374" i="1"/>
  <c r="R311" i="1"/>
  <c r="R390" i="1"/>
  <c r="R386" i="1"/>
  <c r="R356" i="1"/>
  <c r="R323" i="1"/>
  <c r="R360" i="1"/>
  <c r="R370" i="1"/>
  <c r="R361" i="1"/>
  <c r="R324" i="1"/>
  <c r="R331" i="1"/>
  <c r="R299" i="1"/>
  <c r="R291" i="1"/>
  <c r="R265" i="1"/>
  <c r="R246" i="1"/>
  <c r="R202" i="1"/>
  <c r="R315" i="1"/>
  <c r="R307" i="1"/>
  <c r="R285" i="1"/>
  <c r="R221" i="1"/>
  <c r="R89" i="1"/>
  <c r="R262" i="1"/>
  <c r="R244" i="1"/>
  <c r="R169" i="1"/>
  <c r="R342" i="1"/>
  <c r="R312" i="1"/>
  <c r="R278" i="1"/>
  <c r="R274" i="1"/>
  <c r="R171" i="1"/>
  <c r="R266" i="1"/>
  <c r="R250" i="1"/>
  <c r="R234" i="1"/>
  <c r="R230" i="1"/>
  <c r="R186" i="1"/>
  <c r="R381" i="1"/>
  <c r="R377" i="1"/>
  <c r="R365" i="1"/>
  <c r="R355" i="1"/>
  <c r="R351" i="1"/>
  <c r="R334" i="1"/>
  <c r="R320" i="1"/>
  <c r="R316" i="1"/>
  <c r="R302" i="1"/>
  <c r="R286" i="1"/>
  <c r="R270" i="1"/>
  <c r="R254" i="1"/>
  <c r="R238" i="1"/>
  <c r="R216" i="1"/>
  <c r="R189" i="1"/>
  <c r="R175" i="1"/>
  <c r="R147" i="1"/>
  <c r="R103" i="1"/>
  <c r="R228" i="1"/>
  <c r="R212" i="1"/>
  <c r="R200" i="1"/>
  <c r="R184" i="1"/>
  <c r="R167" i="1"/>
  <c r="R154" i="1"/>
  <c r="R104" i="1"/>
  <c r="R197" i="1"/>
  <c r="R181" i="1"/>
  <c r="R164" i="1"/>
  <c r="R133" i="1"/>
  <c r="R159" i="1"/>
  <c r="R143" i="1"/>
  <c r="R128" i="1"/>
  <c r="R124" i="1"/>
  <c r="R120" i="1"/>
  <c r="R116" i="1"/>
  <c r="R100" i="1"/>
  <c r="R84" i="1"/>
  <c r="R68" i="1"/>
  <c r="R112" i="1"/>
  <c r="R96" i="1"/>
  <c r="R80" i="1"/>
  <c r="R64" i="1"/>
  <c r="R150" i="1"/>
  <c r="R134" i="1"/>
  <c r="R107" i="1"/>
  <c r="R91" i="1"/>
  <c r="R75" i="1"/>
  <c r="S203" i="1"/>
  <c r="S263" i="1"/>
  <c r="S134" i="1"/>
  <c r="S67" i="1"/>
  <c r="S123" i="1"/>
  <c r="S115" i="1"/>
  <c r="S91" i="1"/>
  <c r="S75" i="1"/>
  <c r="S150" i="1"/>
  <c r="S142" i="1"/>
  <c r="S107" i="1"/>
  <c r="S103" i="1"/>
  <c r="S325" i="1"/>
  <c r="S327" i="1"/>
  <c r="S295" i="1"/>
  <c r="S335" i="1"/>
  <c r="S303" i="1"/>
  <c r="S307" i="1"/>
  <c r="S219" i="1"/>
  <c r="S170" i="1"/>
  <c r="S210" i="1"/>
  <c r="S195" i="1"/>
  <c r="S379" i="1"/>
  <c r="S341" i="1"/>
  <c r="S317" i="1"/>
  <c r="S243" i="1"/>
  <c r="S255" i="1"/>
  <c r="S187" i="1"/>
  <c r="S347" i="1"/>
  <c r="S283" i="1"/>
  <c r="S267" i="1"/>
  <c r="S251" i="1"/>
  <c r="S235" i="1"/>
  <c r="S231" i="1"/>
  <c r="S175" i="1"/>
  <c r="S146" i="1"/>
  <c r="S87" i="1"/>
  <c r="S71" i="1"/>
  <c r="S32" i="1"/>
  <c r="S353" i="1"/>
  <c r="S179" i="1"/>
  <c r="S46" i="1"/>
  <c r="S375" i="1"/>
  <c r="S271" i="1"/>
  <c r="S239" i="1"/>
  <c r="S343" i="1"/>
  <c r="S279" i="1"/>
  <c r="S247" i="1"/>
  <c r="S30" i="1"/>
  <c r="S14" i="1"/>
  <c r="S369" i="1"/>
  <c r="S319" i="1"/>
  <c r="S183" i="1"/>
  <c r="S287" i="1"/>
  <c r="S275" i="1"/>
  <c r="S215" i="1"/>
  <c r="S166" i="1"/>
  <c r="S223" i="1"/>
  <c r="S158" i="1"/>
  <c r="S127" i="1"/>
  <c r="S119" i="1"/>
  <c r="S37" i="1"/>
  <c r="S59" i="1"/>
  <c r="S333" i="1"/>
  <c r="S359" i="1"/>
  <c r="S299" i="1"/>
  <c r="S83" i="1"/>
  <c r="S191" i="1"/>
  <c r="S162" i="1"/>
  <c r="S131" i="1"/>
  <c r="S34" i="1"/>
  <c r="S19" i="1"/>
  <c r="S35" i="1"/>
  <c r="S227" i="1"/>
  <c r="S259" i="1"/>
  <c r="S291" i="1"/>
  <c r="S199" i="1"/>
  <c r="S99" i="1"/>
  <c r="S154" i="1"/>
  <c r="S138" i="1"/>
  <c r="S111" i="1"/>
  <c r="S95" i="1"/>
  <c r="S79" i="1"/>
  <c r="S63" i="1"/>
  <c r="S51" i="1"/>
  <c r="S29" i="1"/>
  <c r="S15" i="1"/>
  <c r="S42" i="1"/>
  <c r="S12" i="1"/>
  <c r="S28" i="1"/>
  <c r="S53" i="1"/>
  <c r="S41" i="1"/>
  <c r="S52" i="1"/>
  <c r="S57" i="1"/>
  <c r="S38" i="1"/>
  <c r="S20" i="1"/>
  <c r="S43" i="1"/>
  <c r="S27" i="1"/>
  <c r="S11" i="1"/>
  <c r="S54" i="1"/>
  <c r="S18" i="1"/>
  <c r="S362" i="1"/>
  <c r="S382" i="1"/>
  <c r="S328" i="1"/>
  <c r="S387" i="1"/>
  <c r="S357" i="1"/>
  <c r="S339" i="1"/>
  <c r="S371" i="1"/>
  <c r="S338" i="1"/>
  <c r="S313" i="1"/>
  <c r="S292" i="1"/>
  <c r="S248" i="1"/>
  <c r="S206" i="1"/>
  <c r="S308" i="1"/>
  <c r="S264" i="1"/>
  <c r="S188" i="1"/>
  <c r="S220" i="1"/>
  <c r="S208" i="1"/>
  <c r="S190" i="1"/>
  <c r="S366" i="1"/>
  <c r="S352" i="1"/>
  <c r="S321" i="1"/>
  <c r="S217" i="1"/>
  <c r="S176" i="1"/>
  <c r="S156" i="1"/>
  <c r="S105" i="1"/>
  <c r="S229" i="1"/>
  <c r="S213" i="1"/>
  <c r="S201" i="1"/>
  <c r="S185" i="1"/>
  <c r="S168" i="1"/>
  <c r="S163" i="1"/>
  <c r="S132" i="1"/>
  <c r="S209" i="1"/>
  <c r="S194" i="1"/>
  <c r="S178" i="1"/>
  <c r="S137" i="1"/>
  <c r="S160" i="1"/>
  <c r="S144" i="1"/>
  <c r="S129" i="1"/>
  <c r="S125" i="1"/>
  <c r="S121" i="1"/>
  <c r="S117" i="1"/>
  <c r="S101" i="1"/>
  <c r="S85" i="1"/>
  <c r="S69" i="1"/>
  <c r="S113" i="1"/>
  <c r="S97" i="1"/>
  <c r="S81" i="1"/>
  <c r="S65" i="1"/>
  <c r="S151" i="1"/>
  <c r="S135" i="1"/>
  <c r="S108" i="1"/>
  <c r="S92" i="1"/>
  <c r="S76" i="1"/>
  <c r="S25" i="1"/>
  <c r="S55" i="1"/>
  <c r="S45" i="1"/>
  <c r="S10" i="1"/>
  <c r="S9" i="1"/>
  <c r="S36" i="1"/>
  <c r="S39" i="1"/>
  <c r="S23" i="1"/>
  <c r="S7" i="1"/>
  <c r="S22" i="1"/>
  <c r="S48" i="1"/>
  <c r="S26" i="1"/>
  <c r="S58" i="1"/>
  <c r="S367" i="1"/>
  <c r="S374" i="1"/>
  <c r="S390" i="1"/>
  <c r="S386" i="1"/>
  <c r="S356" i="1"/>
  <c r="S323" i="1"/>
  <c r="S360" i="1"/>
  <c r="S370" i="1"/>
  <c r="S361" i="1"/>
  <c r="S324" i="1"/>
  <c r="S331" i="1"/>
  <c r="S265" i="1"/>
  <c r="S246" i="1"/>
  <c r="S202" i="1"/>
  <c r="S315" i="1"/>
  <c r="S285" i="1"/>
  <c r="S221" i="1"/>
  <c r="S89" i="1"/>
  <c r="S262" i="1"/>
  <c r="S244" i="1"/>
  <c r="S169" i="1"/>
  <c r="S342" i="1"/>
  <c r="S312" i="1"/>
  <c r="S278" i="1"/>
  <c r="S274" i="1"/>
  <c r="S171" i="1"/>
  <c r="S266" i="1"/>
  <c r="S250" i="1"/>
  <c r="S234" i="1"/>
  <c r="S230" i="1"/>
  <c r="S186" i="1"/>
  <c r="S381" i="1"/>
  <c r="S377" i="1"/>
  <c r="S365" i="1"/>
  <c r="S355" i="1"/>
  <c r="S334" i="1"/>
  <c r="S320" i="1"/>
  <c r="S316" i="1"/>
  <c r="S302" i="1"/>
  <c r="S286" i="1"/>
  <c r="S270" i="1"/>
  <c r="S254" i="1"/>
  <c r="S238" i="1"/>
  <c r="S216" i="1"/>
  <c r="S189" i="1"/>
  <c r="S147" i="1"/>
  <c r="S228" i="1"/>
  <c r="S212" i="1"/>
  <c r="S200" i="1"/>
  <c r="S184" i="1"/>
  <c r="S167" i="1"/>
  <c r="S104" i="1"/>
  <c r="S197" i="1"/>
  <c r="S181" i="1"/>
  <c r="S164" i="1"/>
  <c r="S133" i="1"/>
  <c r="S159" i="1"/>
  <c r="S143" i="1"/>
  <c r="S128" i="1"/>
  <c r="S124" i="1"/>
  <c r="S120" i="1"/>
  <c r="S116" i="1"/>
  <c r="S100" i="1"/>
  <c r="S84" i="1"/>
  <c r="S68" i="1"/>
  <c r="S112" i="1"/>
  <c r="S96" i="1"/>
  <c r="S80" i="1"/>
  <c r="S64" i="1"/>
  <c r="S49" i="1"/>
  <c r="S8" i="1"/>
  <c r="S24" i="1"/>
  <c r="S60" i="1"/>
  <c r="S40" i="1"/>
  <c r="S21" i="1"/>
  <c r="S62" i="1"/>
  <c r="S50" i="1"/>
  <c r="S5" i="1"/>
  <c r="S346" i="1"/>
  <c r="S351" i="1"/>
  <c r="S74" i="1"/>
  <c r="S373" i="1"/>
  <c r="S385" i="1"/>
  <c r="S389" i="1"/>
  <c r="S345" i="1"/>
  <c r="S301" i="1"/>
  <c r="S350" i="1"/>
  <c r="S344" i="1"/>
  <c r="S322" i="1"/>
  <c r="S326" i="1"/>
  <c r="S294" i="1"/>
  <c r="S290" i="1"/>
  <c r="S242" i="1"/>
  <c r="S310" i="1"/>
  <c r="S306" i="1"/>
  <c r="S280" i="1"/>
  <c r="S207" i="1"/>
  <c r="S282" i="1"/>
  <c r="S258" i="1"/>
  <c r="S222" i="1"/>
  <c r="S153" i="1"/>
  <c r="S330" i="1"/>
  <c r="S298" i="1"/>
  <c r="S277" i="1"/>
  <c r="S269" i="1"/>
  <c r="S253" i="1"/>
  <c r="S237" i="1"/>
  <c r="S233" i="1"/>
  <c r="S224" i="1"/>
  <c r="S204" i="1"/>
  <c r="S173" i="1"/>
  <c r="S380" i="1"/>
  <c r="S376" i="1"/>
  <c r="S364" i="1"/>
  <c r="S354" i="1"/>
  <c r="S337" i="1"/>
  <c r="S305" i="1"/>
  <c r="S289" i="1"/>
  <c r="S273" i="1"/>
  <c r="S257" i="1"/>
  <c r="S241" i="1"/>
  <c r="S148" i="1"/>
  <c r="S174" i="1"/>
  <c r="S72" i="1"/>
  <c r="S145" i="1"/>
  <c r="S102" i="1"/>
  <c r="S211" i="1"/>
  <c r="S196" i="1"/>
  <c r="S180" i="1"/>
  <c r="S155" i="1"/>
  <c r="S88" i="1"/>
  <c r="S149" i="1"/>
  <c r="S106" i="1"/>
  <c r="S90" i="1"/>
  <c r="S44" i="1"/>
  <c r="S61" i="1"/>
  <c r="S47" i="1"/>
  <c r="S4" i="1"/>
  <c r="S17" i="1"/>
  <c r="S56" i="1"/>
  <c r="S33" i="1"/>
  <c r="S16" i="1"/>
  <c r="S31" i="1"/>
  <c r="S13" i="1"/>
  <c r="S378" i="1"/>
  <c r="S383" i="1"/>
  <c r="S349" i="1"/>
  <c r="S384" i="1"/>
  <c r="S388" i="1"/>
  <c r="S358" i="1"/>
  <c r="S296" i="1"/>
  <c r="S372" i="1"/>
  <c r="S368" i="1"/>
  <c r="S340" i="1"/>
  <c r="S348" i="1"/>
  <c r="S314" i="1"/>
  <c r="S293" i="1"/>
  <c r="S284" i="1"/>
  <c r="S260" i="1"/>
  <c r="S225" i="1"/>
  <c r="S309" i="1"/>
  <c r="S300" i="1"/>
  <c r="S261" i="1"/>
  <c r="S193" i="1"/>
  <c r="S281" i="1"/>
  <c r="S249" i="1"/>
  <c r="S205" i="1"/>
  <c r="S139" i="1"/>
  <c r="S329" i="1"/>
  <c r="S297" i="1"/>
  <c r="S276" i="1"/>
  <c r="S245" i="1"/>
  <c r="S268" i="1"/>
  <c r="S252" i="1"/>
  <c r="S236" i="1"/>
  <c r="S232" i="1"/>
  <c r="S192" i="1"/>
  <c r="S336" i="1"/>
  <c r="S332" i="1"/>
  <c r="S318" i="1"/>
  <c r="S304" i="1"/>
  <c r="S288" i="1"/>
  <c r="S272" i="1"/>
  <c r="S256" i="1"/>
  <c r="S240" i="1"/>
  <c r="S218" i="1"/>
  <c r="S214" i="1"/>
  <c r="S177" i="1"/>
  <c r="S161" i="1"/>
  <c r="S130" i="1"/>
  <c r="S70" i="1"/>
  <c r="S226" i="1"/>
  <c r="S198" i="1"/>
  <c r="S182" i="1"/>
  <c r="S165" i="1"/>
  <c r="S140" i="1"/>
  <c r="S73" i="1"/>
  <c r="S86" i="1"/>
  <c r="S157" i="1"/>
  <c r="S141" i="1"/>
  <c r="S126" i="1"/>
  <c r="S122" i="1"/>
  <c r="S118" i="1"/>
  <c r="S114" i="1"/>
  <c r="S98" i="1"/>
  <c r="S82" i="1"/>
  <c r="S66" i="1"/>
  <c r="S110" i="1"/>
  <c r="S94" i="1"/>
  <c r="S78" i="1"/>
  <c r="S152" i="1"/>
  <c r="S136" i="1"/>
  <c r="S109" i="1"/>
  <c r="S93" i="1"/>
  <c r="S77" i="1"/>
  <c r="W3" i="1" l="1"/>
  <c r="I4" i="5" s="1"/>
  <c r="Z4" i="1"/>
  <c r="J8" i="5" s="1"/>
  <c r="Z5" i="1"/>
  <c r="J12" i="5" s="1"/>
  <c r="Z6" i="1"/>
  <c r="J16" i="5" s="1"/>
  <c r="Z10" i="1"/>
  <c r="J34" i="5" s="1"/>
  <c r="Z7" i="1"/>
  <c r="J20" i="5" s="1"/>
  <c r="Z9" i="1"/>
  <c r="J30" i="5" s="1"/>
  <c r="Z3" i="1"/>
  <c r="J4" i="5" s="1"/>
  <c r="Z8" i="1"/>
  <c r="J25" i="5" s="1"/>
  <c r="W28" i="1"/>
  <c r="I29" i="5" s="1"/>
  <c r="W9" i="1"/>
  <c r="I10" i="5" s="1"/>
  <c r="W12" i="1"/>
  <c r="I13" i="5" s="1"/>
  <c r="W26" i="1"/>
  <c r="I27" i="5" s="1"/>
  <c r="W17" i="1"/>
  <c r="I18" i="5" s="1"/>
  <c r="W14" i="1"/>
  <c r="I15" i="5" s="1"/>
  <c r="W23" i="1"/>
  <c r="I24" i="5" s="1"/>
  <c r="W36" i="1"/>
  <c r="I37" i="5" s="1"/>
  <c r="W13" i="1"/>
  <c r="I14" i="5" s="1"/>
  <c r="W33" i="1"/>
  <c r="I34" i="5" s="1"/>
  <c r="W30" i="1"/>
  <c r="I31" i="5" s="1"/>
  <c r="W15" i="1"/>
  <c r="I16" i="5" s="1"/>
  <c r="W35" i="1"/>
  <c r="I36" i="5" s="1"/>
  <c r="W32" i="1"/>
  <c r="I33" i="5" s="1"/>
  <c r="W5" i="1"/>
  <c r="I6" i="5" s="1"/>
  <c r="W4" i="1"/>
  <c r="I5" i="5" s="1"/>
  <c r="W18" i="1"/>
  <c r="I19" i="5" s="1"/>
  <c r="W24" i="1"/>
  <c r="I25" i="5" s="1"/>
  <c r="W25" i="1"/>
  <c r="I26" i="5" s="1"/>
  <c r="W6" i="1"/>
  <c r="I7" i="5" s="1"/>
  <c r="W31" i="1"/>
  <c r="I32" i="5" s="1"/>
  <c r="W11" i="1"/>
  <c r="I12" i="5" s="1"/>
  <c r="W22" i="1"/>
  <c r="I23" i="5" s="1"/>
  <c r="W19" i="1"/>
  <c r="I20" i="5" s="1"/>
  <c r="W20" i="1"/>
  <c r="I21" i="5" s="1"/>
  <c r="W16" i="1"/>
  <c r="I17" i="5" s="1"/>
  <c r="W27" i="1"/>
  <c r="I28" i="5" s="1"/>
  <c r="W8" i="1"/>
  <c r="I9" i="5" s="1"/>
  <c r="W7" i="1"/>
  <c r="I8" i="5" s="1"/>
  <c r="W34" i="1"/>
  <c r="I35" i="5" s="1"/>
  <c r="W29" i="1"/>
  <c r="I30" i="5" s="1"/>
  <c r="W10" i="1"/>
  <c r="I11" i="5" s="1"/>
  <c r="W21" i="1"/>
  <c r="I22" i="5" s="1"/>
</calcChain>
</file>

<file path=xl/sharedStrings.xml><?xml version="1.0" encoding="utf-8"?>
<sst xmlns="http://schemas.openxmlformats.org/spreadsheetml/2006/main" count="3486" uniqueCount="1044">
  <si>
    <t>樣點編號</t>
    <phoneticPr fontId="3" type="noConversion"/>
  </si>
  <si>
    <t>環境照片</t>
    <phoneticPr fontId="2" type="noConversion"/>
  </si>
  <si>
    <t>調查紙本</t>
    <phoneticPr fontId="2" type="noConversion"/>
  </si>
  <si>
    <t>備註</t>
    <phoneticPr fontId="2" type="noConversion"/>
  </si>
  <si>
    <t>東勢</t>
  </si>
  <si>
    <t>勢麗仙區24</t>
  </si>
  <si>
    <t>勢麗仙區31</t>
  </si>
  <si>
    <t>勢麗仙區41</t>
  </si>
  <si>
    <t>勢麗仙區43</t>
  </si>
  <si>
    <t>勢麗仙區111</t>
  </si>
  <si>
    <t>勢麗仙區125</t>
  </si>
  <si>
    <t>勢麗仙區76</t>
  </si>
  <si>
    <t>勢麗仙區94</t>
  </si>
  <si>
    <t>勢麗仙區119</t>
  </si>
  <si>
    <t>勢麗仙區101</t>
  </si>
  <si>
    <t>勢麗仙區117</t>
  </si>
  <si>
    <t>大坑</t>
  </si>
  <si>
    <t>540林道停車場</t>
  </si>
  <si>
    <t>雙崎2</t>
  </si>
  <si>
    <t>540林道鐵門</t>
  </si>
  <si>
    <t>雙崎3</t>
  </si>
  <si>
    <t>安區128、129林班</t>
  </si>
  <si>
    <t>雙崎4</t>
  </si>
  <si>
    <t>安區129、130林班</t>
  </si>
  <si>
    <t>雙崎5</t>
  </si>
  <si>
    <t>安區130、131林班</t>
  </si>
  <si>
    <t>雙崎6</t>
  </si>
  <si>
    <t>安區118、119林班</t>
  </si>
  <si>
    <t>雙崎7</t>
  </si>
  <si>
    <t>安區117林班</t>
  </si>
  <si>
    <t>雙崎8</t>
  </si>
  <si>
    <t>安區115林班</t>
  </si>
  <si>
    <t>雙崎9</t>
  </si>
  <si>
    <t>580林道-鐵門</t>
  </si>
  <si>
    <t>雙崎10</t>
  </si>
  <si>
    <t>580林道</t>
  </si>
  <si>
    <t>雙崎11</t>
  </si>
  <si>
    <t>水底寮</t>
  </si>
  <si>
    <t>雙崎12</t>
  </si>
  <si>
    <t>勝利路13k</t>
  </si>
  <si>
    <t>吹上山</t>
  </si>
  <si>
    <t>甲區65林班</t>
  </si>
  <si>
    <t>阿里山2</t>
  </si>
  <si>
    <t>阿里山3</t>
  </si>
  <si>
    <t>阿里山4</t>
  </si>
  <si>
    <t>阿里山5</t>
  </si>
  <si>
    <t>阿里山6</t>
  </si>
  <si>
    <t>阿里山7</t>
  </si>
  <si>
    <t>阿里山8</t>
  </si>
  <si>
    <t>阿里山9</t>
  </si>
  <si>
    <t>阿里山10</t>
  </si>
  <si>
    <t>阿里山11</t>
  </si>
  <si>
    <t>阿里山12</t>
  </si>
  <si>
    <t>森鐵41號隧道</t>
  </si>
  <si>
    <t>B36-01</t>
  </si>
  <si>
    <t>靈岩十八洞</t>
  </si>
  <si>
    <t>B36-02</t>
  </si>
  <si>
    <t>芙蓉山</t>
  </si>
  <si>
    <t>公田</t>
  </si>
  <si>
    <t>奮起湖2</t>
  </si>
  <si>
    <t>科子林</t>
  </si>
  <si>
    <t>奮起湖3</t>
  </si>
  <si>
    <t>蛟龍溪</t>
  </si>
  <si>
    <t>奮起湖4</t>
  </si>
  <si>
    <t>嘉南雲峰</t>
  </si>
  <si>
    <t>奮起湖5</t>
  </si>
  <si>
    <t>特富野</t>
  </si>
  <si>
    <t>奮起湖6</t>
  </si>
  <si>
    <t>大埔事業區164林班</t>
  </si>
  <si>
    <t>奮起湖7</t>
  </si>
  <si>
    <t>里佳</t>
  </si>
  <si>
    <t>奮起湖8</t>
  </si>
  <si>
    <t>獨立山</t>
  </si>
  <si>
    <t>奮起湖9</t>
  </si>
  <si>
    <t>瑞里</t>
  </si>
  <si>
    <t>奮起湖10</t>
  </si>
  <si>
    <t>瑞峰</t>
  </si>
  <si>
    <t>奮起湖11</t>
  </si>
  <si>
    <t>公興國小</t>
  </si>
  <si>
    <t>A35-11</t>
  </si>
  <si>
    <t>麻竹湖吊橋</t>
  </si>
  <si>
    <t>A36-06</t>
  </si>
  <si>
    <t>奉龍谷瀑布</t>
  </si>
  <si>
    <t>A36-08</t>
  </si>
  <si>
    <t>龍美</t>
  </si>
  <si>
    <t>天馬瀑布</t>
  </si>
  <si>
    <t>觸口2</t>
  </si>
  <si>
    <t>隙頂國小草山分校</t>
  </si>
  <si>
    <t>觸口3</t>
  </si>
  <si>
    <t>山麻湖公車站</t>
  </si>
  <si>
    <t>觸口4</t>
  </si>
  <si>
    <t>蘆籐坪</t>
  </si>
  <si>
    <t>觸口5</t>
  </si>
  <si>
    <t>大埔事業區39林班</t>
  </si>
  <si>
    <t>觸口6</t>
  </si>
  <si>
    <t>馬頭山路口公車站</t>
  </si>
  <si>
    <t>觸口7</t>
  </si>
  <si>
    <t>九恭崎腳</t>
  </si>
  <si>
    <t>觸口8</t>
  </si>
  <si>
    <t>長枝坑溪</t>
  </si>
  <si>
    <t>觸口9</t>
  </si>
  <si>
    <t>第三莊公車站</t>
  </si>
  <si>
    <t>觸口10</t>
  </si>
  <si>
    <t>石屋</t>
  </si>
  <si>
    <t>平坑</t>
  </si>
  <si>
    <t>玉井2</t>
  </si>
  <si>
    <t>鎮南宮</t>
  </si>
  <si>
    <t>玉井3</t>
  </si>
  <si>
    <t>觀日亭</t>
  </si>
  <si>
    <t>玉井4</t>
  </si>
  <si>
    <t>大峽谷</t>
  </si>
  <si>
    <t>玉井5</t>
  </si>
  <si>
    <t>馬斗欄</t>
  </si>
  <si>
    <t>玉井6</t>
  </si>
  <si>
    <t>玉井85林班</t>
  </si>
  <si>
    <t>玉井7</t>
  </si>
  <si>
    <t>鈺鼎</t>
  </si>
  <si>
    <t>玉井8</t>
  </si>
  <si>
    <t>玉井53林班</t>
  </si>
  <si>
    <t>玉井9</t>
  </si>
  <si>
    <t>楠西</t>
  </si>
  <si>
    <t>玉井10</t>
  </si>
  <si>
    <t>玉井11</t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</si>
  <si>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</si>
  <si>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</si>
  <si>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r>
      <rPr>
        <sz val="12"/>
        <color theme="1"/>
        <rFont val="標楷體"/>
        <family val="4"/>
        <charset val="136"/>
      </rPr>
      <t>樣區名稱</t>
    </r>
  </si>
  <si>
    <r>
      <rPr>
        <sz val="12"/>
        <color theme="1"/>
        <rFont val="標楷體"/>
        <family val="4"/>
        <charset val="136"/>
      </rPr>
      <t>樣區編號</t>
    </r>
  </si>
  <si>
    <t>有回來就打V</t>
    <phoneticPr fontId="2" type="noConversion"/>
  </si>
  <si>
    <t>樣點基本資料</t>
    <phoneticPr fontId="2" type="noConversion"/>
  </si>
  <si>
    <t>需要回收的資料</t>
    <phoneticPr fontId="2" type="noConversion"/>
  </si>
  <si>
    <t>說明</t>
    <phoneticPr fontId="2" type="noConversion"/>
  </si>
  <si>
    <t>欄位</t>
    <phoneticPr fontId="2" type="noConversion"/>
  </si>
  <si>
    <t>鞍馬山</t>
    <phoneticPr fontId="3" type="noConversion"/>
  </si>
  <si>
    <t>B14-05</t>
  </si>
  <si>
    <t>大雪山230林道A</t>
  </si>
  <si>
    <t>B14-12</t>
  </si>
  <si>
    <t>雪山西稜17K(230)</t>
  </si>
  <si>
    <t>B28-04</t>
    <phoneticPr fontId="3" type="noConversion"/>
  </si>
  <si>
    <r>
      <t>出雲山苗圃</t>
    </r>
    <r>
      <rPr>
        <sz val="12"/>
        <color rgb="FFFF0000"/>
        <rFont val="新細明體"/>
        <family val="1"/>
        <charset val="136"/>
        <scheme val="minor"/>
      </rPr>
      <t>※</t>
    </r>
  </si>
  <si>
    <t>B28-06</t>
  </si>
  <si>
    <r>
      <t>大雪山210林道B</t>
    </r>
    <r>
      <rPr>
        <sz val="12"/>
        <color rgb="FFFF0000"/>
        <rFont val="新細明體"/>
        <family val="1"/>
        <charset val="136"/>
        <scheme val="minor"/>
      </rPr>
      <t>※</t>
    </r>
  </si>
  <si>
    <t>C14-05</t>
  </si>
  <si>
    <t>C28-01</t>
  </si>
  <si>
    <r>
      <t>大雪山230林道B</t>
    </r>
    <r>
      <rPr>
        <sz val="12"/>
        <color rgb="FFFF0000"/>
        <rFont val="新細明體"/>
        <family val="1"/>
        <charset val="136"/>
        <scheme val="minor"/>
      </rPr>
      <t>※</t>
    </r>
  </si>
  <si>
    <t>鞍馬山1</t>
    <phoneticPr fontId="3" type="noConversion"/>
  </si>
  <si>
    <t>菜園林道</t>
  </si>
  <si>
    <t>鞍馬山2</t>
  </si>
  <si>
    <t>鞍馬山3</t>
  </si>
  <si>
    <t>三叉坑</t>
  </si>
  <si>
    <t>鞍馬山4</t>
  </si>
  <si>
    <t>橫嶺山</t>
  </si>
  <si>
    <t>鞍馬山5</t>
  </si>
  <si>
    <t>鳶嘴稍來</t>
  </si>
  <si>
    <t>鞍馬山6</t>
  </si>
  <si>
    <t>穿棟林道</t>
  </si>
  <si>
    <t>鞍馬山7</t>
  </si>
  <si>
    <t>船形山苗圃</t>
  </si>
  <si>
    <t>麗陽</t>
    <phoneticPr fontId="3" type="noConversion"/>
  </si>
  <si>
    <t>麗陽1</t>
    <phoneticPr fontId="3" type="noConversion"/>
  </si>
  <si>
    <t>麗陽2</t>
  </si>
  <si>
    <t>麗陽3</t>
  </si>
  <si>
    <t>麗陽4</t>
  </si>
  <si>
    <t>麗陽5</t>
  </si>
  <si>
    <t>麗陽6</t>
  </si>
  <si>
    <t>勢麗仙區116</t>
    <phoneticPr fontId="3" type="noConversion"/>
  </si>
  <si>
    <t>麗陽7</t>
  </si>
  <si>
    <t>麗陽8</t>
  </si>
  <si>
    <t>麗陽9</t>
  </si>
  <si>
    <t>麗陽10</t>
  </si>
  <si>
    <t>麗陽11</t>
  </si>
  <si>
    <t>麗陽12</t>
  </si>
  <si>
    <t>雙崎</t>
    <phoneticPr fontId="3" type="noConversion"/>
  </si>
  <si>
    <t>雙崎1</t>
    <phoneticPr fontId="3" type="noConversion"/>
  </si>
  <si>
    <t>雙崎</t>
    <phoneticPr fontId="3" type="noConversion"/>
  </si>
  <si>
    <t>梨山</t>
    <phoneticPr fontId="3" type="noConversion"/>
  </si>
  <si>
    <t>B29-01</t>
  </si>
  <si>
    <t>東勢</t>
    <phoneticPr fontId="3" type="noConversion"/>
  </si>
  <si>
    <t>梨山1</t>
    <phoneticPr fontId="3" type="noConversion"/>
  </si>
  <si>
    <t>台8線72k</t>
    <phoneticPr fontId="3" type="noConversion"/>
  </si>
  <si>
    <r>
      <t>梨山2</t>
    </r>
    <r>
      <rPr>
        <sz val="11"/>
        <color theme="1"/>
        <rFont val="新細明體"/>
        <family val="2"/>
        <scheme val="minor"/>
      </rPr>
      <t/>
    </r>
  </si>
  <si>
    <r>
      <t>梨山4</t>
    </r>
    <r>
      <rPr>
        <sz val="11"/>
        <color theme="1"/>
        <rFont val="新細明體"/>
        <family val="2"/>
        <scheme val="minor"/>
      </rPr>
      <t/>
    </r>
  </si>
  <si>
    <t>台8線101.3k</t>
    <phoneticPr fontId="3" type="noConversion"/>
  </si>
  <si>
    <r>
      <t>梨山5</t>
    </r>
    <r>
      <rPr>
        <sz val="11"/>
        <color theme="1"/>
        <rFont val="新細明體"/>
        <family val="2"/>
        <scheme val="minor"/>
      </rPr>
      <t/>
    </r>
  </si>
  <si>
    <t>台8線103k</t>
    <phoneticPr fontId="3" type="noConversion"/>
  </si>
  <si>
    <r>
      <t>梨山6</t>
    </r>
    <r>
      <rPr>
        <sz val="11"/>
        <color theme="1"/>
        <rFont val="新細明體"/>
        <family val="2"/>
        <scheme val="minor"/>
      </rPr>
      <t/>
    </r>
  </si>
  <si>
    <t>碧綠溪紅葉谷</t>
    <phoneticPr fontId="3" type="noConversion"/>
  </si>
  <si>
    <r>
      <t>梨山7</t>
    </r>
    <r>
      <rPr>
        <sz val="11"/>
        <color theme="1"/>
        <rFont val="新細明體"/>
        <family val="2"/>
        <scheme val="minor"/>
      </rPr>
      <t/>
    </r>
  </si>
  <si>
    <t>86k</t>
    <phoneticPr fontId="3" type="noConversion"/>
  </si>
  <si>
    <r>
      <t>梨山8</t>
    </r>
    <r>
      <rPr>
        <sz val="11"/>
        <color theme="1"/>
        <rFont val="新細明體"/>
        <family val="2"/>
        <scheme val="minor"/>
      </rPr>
      <t/>
    </r>
  </si>
  <si>
    <t>華崗</t>
    <phoneticPr fontId="3" type="noConversion"/>
  </si>
  <si>
    <r>
      <t>梨山9</t>
    </r>
    <r>
      <rPr>
        <sz val="11"/>
        <color theme="1"/>
        <rFont val="新細明體"/>
        <family val="2"/>
        <scheme val="minor"/>
      </rPr>
      <t/>
    </r>
  </si>
  <si>
    <t>甲區38林班</t>
    <phoneticPr fontId="3" type="noConversion"/>
  </si>
  <si>
    <r>
      <t>梨山10</t>
    </r>
    <r>
      <rPr>
        <sz val="11"/>
        <color theme="1"/>
        <rFont val="新細明體"/>
        <family val="2"/>
        <scheme val="minor"/>
      </rPr>
      <t/>
    </r>
  </si>
  <si>
    <t>甲區41林班</t>
    <phoneticPr fontId="3" type="noConversion"/>
  </si>
  <si>
    <r>
      <t>梨山11</t>
    </r>
    <r>
      <rPr>
        <sz val="11"/>
        <color theme="1"/>
        <rFont val="新細明體"/>
        <family val="2"/>
        <scheme val="minor"/>
      </rPr>
      <t/>
    </r>
  </si>
  <si>
    <t>甲區43林班</t>
    <phoneticPr fontId="3" type="noConversion"/>
  </si>
  <si>
    <r>
      <t>梨山12</t>
    </r>
    <r>
      <rPr>
        <sz val="11"/>
        <color theme="1"/>
        <rFont val="新細明體"/>
        <family val="2"/>
        <scheme val="minor"/>
      </rPr>
      <t/>
    </r>
  </si>
  <si>
    <t>甲區64林班</t>
    <phoneticPr fontId="3" type="noConversion"/>
  </si>
  <si>
    <r>
      <t>梨山13</t>
    </r>
    <r>
      <rPr>
        <sz val="11"/>
        <color theme="1"/>
        <rFont val="新細明體"/>
        <family val="2"/>
        <scheme val="minor"/>
      </rPr>
      <t/>
    </r>
  </si>
  <si>
    <t>花蓮</t>
  </si>
  <si>
    <t>新城</t>
  </si>
  <si>
    <t>A16-03</t>
  </si>
  <si>
    <t>花蓮縣合流※</t>
  </si>
  <si>
    <t>A16-05</t>
  </si>
  <si>
    <t>洛韶※</t>
  </si>
  <si>
    <t>A16-07</t>
  </si>
  <si>
    <t>下清水橋（清水斷崖）</t>
  </si>
  <si>
    <t>B16-01</t>
  </si>
  <si>
    <t>卡拉寶山※</t>
  </si>
  <si>
    <t>B16-02</t>
  </si>
  <si>
    <t>花蓮縣關原※</t>
  </si>
  <si>
    <t>新城1</t>
    <phoneticPr fontId="3" type="noConversion"/>
  </si>
  <si>
    <t>新城2</t>
  </si>
  <si>
    <t>三棧溪</t>
  </si>
  <si>
    <t>新城3</t>
  </si>
  <si>
    <t>砂婆噹溪</t>
  </si>
  <si>
    <t>新城4</t>
  </si>
  <si>
    <t>台九線(匯德北口)</t>
  </si>
  <si>
    <t>新城5</t>
  </si>
  <si>
    <t>南華</t>
  </si>
  <si>
    <t>A17-06</t>
  </si>
  <si>
    <t>呂華礦場</t>
  </si>
  <si>
    <t>B17-01</t>
  </si>
  <si>
    <t>磐石（瀧溪山）</t>
  </si>
  <si>
    <t>南華1</t>
    <phoneticPr fontId="3" type="noConversion"/>
  </si>
  <si>
    <t>木瓜山8林班</t>
  </si>
  <si>
    <t>A17-13</t>
  </si>
  <si>
    <t>向陽步道</t>
  </si>
  <si>
    <t>A17-17</t>
  </si>
  <si>
    <t>楓林步道</t>
  </si>
  <si>
    <t>南華2</t>
    <phoneticPr fontId="3" type="noConversion"/>
  </si>
  <si>
    <t>北坑</t>
  </si>
  <si>
    <t>南華3</t>
  </si>
  <si>
    <t>南坑</t>
  </si>
  <si>
    <t>南華4</t>
  </si>
  <si>
    <t>林田山144林班</t>
  </si>
  <si>
    <t>南華5</t>
  </si>
  <si>
    <t>嶺頂路207</t>
  </si>
  <si>
    <t>南華6</t>
  </si>
  <si>
    <t>月眉208卡箱</t>
  </si>
  <si>
    <t>南華7</t>
  </si>
  <si>
    <t>A17-07</t>
  </si>
  <si>
    <t>原荖腦山東方</t>
  </si>
  <si>
    <t>A17-08</t>
  </si>
  <si>
    <t>原荖腦山東南方</t>
  </si>
  <si>
    <t>萬榮</t>
  </si>
  <si>
    <t>B17-02</t>
  </si>
  <si>
    <t>西林村</t>
  </si>
  <si>
    <t>萬榮1</t>
    <phoneticPr fontId="3" type="noConversion"/>
  </si>
  <si>
    <t>西林林道18k+800</t>
  </si>
  <si>
    <t>萬榮2</t>
    <phoneticPr fontId="3" type="noConversion"/>
  </si>
  <si>
    <t>鳳林水源地61林班</t>
  </si>
  <si>
    <t>萬榮3</t>
  </si>
  <si>
    <t>萬榮林道11k+500</t>
  </si>
  <si>
    <t>萬榮4</t>
  </si>
  <si>
    <t>萬榮林道19k</t>
  </si>
  <si>
    <t>萬榮5</t>
  </si>
  <si>
    <t>光復林道19k</t>
  </si>
  <si>
    <t>萬榮6</t>
  </si>
  <si>
    <t>萬榮7</t>
  </si>
  <si>
    <t>光豐公路8k+500</t>
  </si>
  <si>
    <t>萬榮8</t>
  </si>
  <si>
    <t>八里灣99林班</t>
  </si>
  <si>
    <t>萬榮9</t>
  </si>
  <si>
    <t>縣道193線山興</t>
  </si>
  <si>
    <t>萬榮10</t>
  </si>
  <si>
    <t>光豐公路5k+500</t>
  </si>
  <si>
    <t>萬榮11</t>
  </si>
  <si>
    <t>新社產業道路梳子壩</t>
  </si>
  <si>
    <t>萬榮12</t>
  </si>
  <si>
    <t>花46線18k+500</t>
  </si>
  <si>
    <t>萬榮13</t>
  </si>
  <si>
    <t>縣道193線50k草鼻</t>
  </si>
  <si>
    <t>玉里</t>
  </si>
  <si>
    <t>B19-02</t>
  </si>
  <si>
    <t>中平林道14K</t>
  </si>
  <si>
    <t>B20-02</t>
  </si>
  <si>
    <t>苳苳園西山</t>
  </si>
  <si>
    <t>玉里1</t>
  </si>
  <si>
    <t>鹿鳴步道</t>
    <phoneticPr fontId="3" type="noConversion"/>
  </si>
  <si>
    <t>玉里2</t>
    <phoneticPr fontId="3" type="noConversion"/>
  </si>
  <si>
    <t>酸柑/動物監測樣點HL13</t>
  </si>
  <si>
    <t>玉里3</t>
    <phoneticPr fontId="3" type="noConversion"/>
  </si>
  <si>
    <t>三民苗圃</t>
  </si>
  <si>
    <t>玉里4</t>
  </si>
  <si>
    <t>樂合/動物監測樣點HL08</t>
  </si>
  <si>
    <t>玉里5</t>
  </si>
  <si>
    <t>阿眉溪/動物監測樣點HL07</t>
  </si>
  <si>
    <t>玉里6</t>
  </si>
  <si>
    <t>台23線10K</t>
  </si>
  <si>
    <t>屏東</t>
    <phoneticPr fontId="3" type="noConversion"/>
  </si>
  <si>
    <t>六龜</t>
  </si>
  <si>
    <t>B38-06</t>
  </si>
  <si>
    <t>小關山林道</t>
    <phoneticPr fontId="3" type="noConversion"/>
  </si>
  <si>
    <t>六龜1</t>
    <phoneticPr fontId="3" type="noConversion"/>
  </si>
  <si>
    <t>內英山</t>
  </si>
  <si>
    <t>六龜2</t>
  </si>
  <si>
    <t>直瀨</t>
  </si>
  <si>
    <t>六龜3</t>
  </si>
  <si>
    <t>小關山管制站</t>
    <phoneticPr fontId="3" type="noConversion"/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</si>
  <si>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</si>
  <si>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</si>
  <si>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</si>
  <si>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</si>
  <si>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</si>
  <si>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</si>
  <si>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</si>
  <si>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</si>
  <si>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</si>
  <si>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  <phoneticPr fontId="3" type="noConversion"/>
  </si>
  <si>
    <t>六龜9</t>
  </si>
  <si>
    <t>扇平林道</t>
  </si>
  <si>
    <t>六龜10</t>
  </si>
  <si>
    <t>葫蘆谷</t>
  </si>
  <si>
    <t>六龜11</t>
  </si>
  <si>
    <t>十八羅漢山</t>
  </si>
  <si>
    <t>屏東</t>
  </si>
  <si>
    <t>旗山</t>
  </si>
  <si>
    <t>A38-02</t>
  </si>
  <si>
    <t>南勢坑</t>
  </si>
  <si>
    <t>旗山2</t>
  </si>
  <si>
    <t>旗山3</t>
  </si>
  <si>
    <t>旗山4</t>
  </si>
  <si>
    <t>旗山5</t>
  </si>
  <si>
    <t>旗山6</t>
  </si>
  <si>
    <t>旗山7</t>
  </si>
  <si>
    <t>旗山8</t>
  </si>
  <si>
    <t>旗山9</t>
  </si>
  <si>
    <t>旗山10</t>
  </si>
  <si>
    <t>潮州</t>
  </si>
  <si>
    <t>潮州1</t>
    <phoneticPr fontId="3" type="noConversion"/>
  </si>
  <si>
    <t>大津瀑布(慈津保宮)</t>
  </si>
  <si>
    <t>潮州2</t>
  </si>
  <si>
    <t>觀望山</t>
  </si>
  <si>
    <t>潮州3</t>
  </si>
  <si>
    <t>沙溪林道</t>
  </si>
  <si>
    <t>潮州4</t>
  </si>
  <si>
    <t>三地門園區</t>
  </si>
  <si>
    <t>潮州5</t>
  </si>
  <si>
    <t>霧台阿禮</t>
  </si>
  <si>
    <t>潮州6</t>
  </si>
  <si>
    <t>往佳暮</t>
  </si>
  <si>
    <t>潮州7</t>
  </si>
  <si>
    <t>來義林道</t>
  </si>
  <si>
    <t>潮州8</t>
  </si>
  <si>
    <t>枋山溪管制站</t>
  </si>
  <si>
    <t>潮州9</t>
  </si>
  <si>
    <t>往潮39保留地</t>
  </si>
  <si>
    <t>潮州10</t>
  </si>
  <si>
    <t>丹路</t>
  </si>
  <si>
    <t>潮州11</t>
  </si>
  <si>
    <t>竹坑</t>
  </si>
  <si>
    <t>潮州12</t>
  </si>
  <si>
    <t>壽卡往內文</t>
  </si>
  <si>
    <t>恆春</t>
  </si>
  <si>
    <t>墾丁苗圃</t>
  </si>
  <si>
    <r>
      <rPr>
        <sz val="12"/>
        <color theme="1"/>
        <rFont val="新細明體"/>
        <family val="1"/>
        <charset val="136"/>
        <scheme val="minor"/>
      </rPr>
      <t>恆春2</t>
    </r>
    <r>
      <rPr>
        <sz val="11"/>
        <color theme="1"/>
        <rFont val="新細明體"/>
        <family val="2"/>
        <scheme val="minor"/>
      </rPr>
      <t/>
    </r>
  </si>
  <si>
    <r>
      <rPr>
        <sz val="12"/>
        <color theme="1"/>
        <rFont val="新細明體"/>
        <family val="1"/>
        <charset val="136"/>
        <scheme val="minor"/>
      </rPr>
      <t>恆春3</t>
    </r>
    <r>
      <rPr>
        <sz val="11"/>
        <color theme="1"/>
        <rFont val="新細明體"/>
        <family val="2"/>
        <scheme val="minor"/>
      </rPr>
      <t/>
    </r>
  </si>
  <si>
    <r>
      <rPr>
        <sz val="12"/>
        <color theme="1"/>
        <rFont val="新細明體"/>
        <family val="1"/>
        <charset val="136"/>
        <scheme val="minor"/>
      </rPr>
      <t>恆春4</t>
    </r>
    <r>
      <rPr>
        <sz val="11"/>
        <color theme="1"/>
        <rFont val="新細明體"/>
        <family val="2"/>
        <scheme val="minor"/>
      </rPr>
      <t/>
    </r>
  </si>
  <si>
    <t>國產局接管地射麻裡段</t>
  </si>
  <si>
    <r>
      <rPr>
        <sz val="12"/>
        <color theme="1"/>
        <rFont val="新細明體"/>
        <family val="1"/>
        <charset val="136"/>
        <scheme val="minor"/>
      </rPr>
      <t>恆春5</t>
    </r>
    <r>
      <rPr>
        <sz val="11"/>
        <color theme="1"/>
        <rFont val="新細明體"/>
        <family val="2"/>
        <scheme val="minor"/>
      </rPr>
      <t/>
    </r>
  </si>
  <si>
    <r>
      <rPr>
        <sz val="12"/>
        <color theme="1"/>
        <rFont val="新細明體"/>
        <family val="1"/>
        <charset val="136"/>
        <scheme val="minor"/>
      </rPr>
      <t>恆春6</t>
    </r>
    <r>
      <rPr>
        <sz val="11"/>
        <color theme="1"/>
        <rFont val="新細明體"/>
        <family val="2"/>
        <scheme val="minor"/>
      </rPr>
      <t/>
    </r>
  </si>
  <si>
    <t>恆春事業區第57林班</t>
  </si>
  <si>
    <r>
      <rPr>
        <sz val="12"/>
        <color theme="1"/>
        <rFont val="新細明體"/>
        <family val="1"/>
        <charset val="136"/>
        <scheme val="minor"/>
      </rPr>
      <t>恆春7</t>
    </r>
    <r>
      <rPr>
        <sz val="11"/>
        <color theme="1"/>
        <rFont val="新細明體"/>
        <family val="2"/>
        <scheme val="minor"/>
      </rPr>
      <t/>
    </r>
  </si>
  <si>
    <t>恆春事業區第39林班</t>
  </si>
  <si>
    <t>A41-04</t>
    <phoneticPr fontId="3" type="noConversion"/>
  </si>
  <si>
    <t>竹坑橋</t>
    <phoneticPr fontId="3" type="noConversion"/>
  </si>
  <si>
    <t>A41-05</t>
    <phoneticPr fontId="3" type="noConversion"/>
  </si>
  <si>
    <t>A26-06</t>
    <phoneticPr fontId="3" type="noConversion"/>
  </si>
  <si>
    <t>屏東科技大學實習林場</t>
  </si>
  <si>
    <t>A26-07</t>
    <phoneticPr fontId="3" type="noConversion"/>
  </si>
  <si>
    <t>福興大橋（萬里得山）</t>
    <phoneticPr fontId="3" type="noConversion"/>
  </si>
  <si>
    <t>往日湯真山</t>
    <phoneticPr fontId="3" type="noConversion"/>
  </si>
  <si>
    <t>台東</t>
  </si>
  <si>
    <t>關山</t>
  </si>
  <si>
    <t>A22-02</t>
  </si>
  <si>
    <t>B21-02</t>
  </si>
  <si>
    <t>南部橫貫公路 1687</t>
    <phoneticPr fontId="3" type="noConversion"/>
  </si>
  <si>
    <t>知本</t>
  </si>
  <si>
    <t>B22-01</t>
  </si>
  <si>
    <r>
      <t>台東縣大武山雙鬼湖利嘉林道</t>
    </r>
    <r>
      <rPr>
        <sz val="12"/>
        <color rgb="FFFF0000"/>
        <rFont val="新細明體"/>
        <family val="1"/>
        <charset val="136"/>
        <scheme val="minor"/>
      </rPr>
      <t>※</t>
    </r>
  </si>
  <si>
    <t>關山1</t>
    <phoneticPr fontId="3" type="noConversion"/>
  </si>
  <si>
    <t>龍泉</t>
  </si>
  <si>
    <t>關山2</t>
    <phoneticPr fontId="3" type="noConversion"/>
  </si>
  <si>
    <t>錦屏林道</t>
  </si>
  <si>
    <t>關山4</t>
    <phoneticPr fontId="3" type="noConversion"/>
  </si>
  <si>
    <t>霧鹿林道</t>
  </si>
  <si>
    <t>關山5</t>
    <phoneticPr fontId="3" type="noConversion"/>
  </si>
  <si>
    <t>新武海棗保護區</t>
  </si>
  <si>
    <r>
      <t>關山6</t>
    </r>
    <r>
      <rPr>
        <sz val="11"/>
        <color theme="1"/>
        <rFont val="新細明體"/>
        <family val="2"/>
        <scheme val="minor"/>
      </rPr>
      <t/>
    </r>
  </si>
  <si>
    <t>紅石林道</t>
  </si>
  <si>
    <r>
      <t>關山7</t>
    </r>
    <r>
      <rPr>
        <sz val="11"/>
        <color theme="1"/>
        <rFont val="新細明體"/>
        <family val="2"/>
        <scheme val="minor"/>
      </rPr>
      <t/>
    </r>
  </si>
  <si>
    <t>武陵</t>
  </si>
  <si>
    <r>
      <t>關山8</t>
    </r>
    <r>
      <rPr>
        <sz val="11"/>
        <color theme="1"/>
        <rFont val="新細明體"/>
        <family val="2"/>
        <scheme val="minor"/>
      </rPr>
      <t/>
    </r>
  </si>
  <si>
    <t>永康廢棄林道</t>
  </si>
  <si>
    <t>關山10</t>
  </si>
  <si>
    <t>鹿野高臺</t>
  </si>
  <si>
    <t>關山11</t>
  </si>
  <si>
    <t>鸞山松林</t>
  </si>
  <si>
    <t>關山12</t>
  </si>
  <si>
    <t>寶華</t>
  </si>
  <si>
    <t>關山13</t>
  </si>
  <si>
    <t>電光日出</t>
  </si>
  <si>
    <t>關山14</t>
  </si>
  <si>
    <t>富興山棕寮</t>
  </si>
  <si>
    <t>大武</t>
  </si>
  <si>
    <t>大武1</t>
    <phoneticPr fontId="3" type="noConversion"/>
  </si>
  <si>
    <t>大武1林班麻林道</t>
    <phoneticPr fontId="3" type="noConversion"/>
  </si>
  <si>
    <t>大武2</t>
  </si>
  <si>
    <t>大武11林班富山產業道路</t>
  </si>
  <si>
    <t>大武3</t>
  </si>
  <si>
    <t>大武21林班金崙溪流域</t>
  </si>
  <si>
    <t>大武4</t>
  </si>
  <si>
    <t>大武24林班大竹溪流域</t>
  </si>
  <si>
    <t>大武5</t>
  </si>
  <si>
    <t>大武30林班</t>
  </si>
  <si>
    <t>大武6</t>
  </si>
  <si>
    <t>大武36林班</t>
  </si>
  <si>
    <t>大武7</t>
  </si>
  <si>
    <t>大武37,39林班浸水營步道高海拔處</t>
  </si>
  <si>
    <t>大武8</t>
  </si>
  <si>
    <t>大武38林班浸水營步道中海拔處</t>
  </si>
  <si>
    <t>大武9</t>
  </si>
  <si>
    <t>大武44林班加拉板溪</t>
  </si>
  <si>
    <t>大武10</t>
  </si>
  <si>
    <t>保安林2520</t>
  </si>
  <si>
    <t>大武11</t>
  </si>
  <si>
    <t>森永段</t>
  </si>
  <si>
    <t>大武12</t>
  </si>
  <si>
    <t>金山段</t>
    <phoneticPr fontId="3" type="noConversion"/>
  </si>
  <si>
    <t>知本</t>
    <phoneticPr fontId="3" type="noConversion"/>
  </si>
  <si>
    <t>知本1</t>
  </si>
  <si>
    <t>台東3林班</t>
  </si>
  <si>
    <t>知本2</t>
  </si>
  <si>
    <t>延平40林班斑鳩段</t>
    <phoneticPr fontId="3" type="noConversion"/>
  </si>
  <si>
    <t>知本3</t>
  </si>
  <si>
    <t>台東1林班</t>
    <phoneticPr fontId="3" type="noConversion"/>
  </si>
  <si>
    <t>知本4</t>
  </si>
  <si>
    <t>台東2林班</t>
  </si>
  <si>
    <t>知本5</t>
  </si>
  <si>
    <t>延平36-40林班利家段</t>
    <phoneticPr fontId="3" type="noConversion"/>
  </si>
  <si>
    <t>知本6</t>
  </si>
  <si>
    <t>比例良產業道路</t>
    <phoneticPr fontId="3" type="noConversion"/>
  </si>
  <si>
    <t>知本8</t>
  </si>
  <si>
    <t>台東24-39林班建和段</t>
    <phoneticPr fontId="3" type="noConversion"/>
  </si>
  <si>
    <t>知本9</t>
  </si>
  <si>
    <t>知本林道</t>
    <phoneticPr fontId="3" type="noConversion"/>
  </si>
  <si>
    <t>知本10</t>
  </si>
  <si>
    <t>台東31林班</t>
  </si>
  <si>
    <t>知本11</t>
  </si>
  <si>
    <t>台東40-51林班北太麻里段</t>
    <phoneticPr fontId="3" type="noConversion"/>
  </si>
  <si>
    <t>成功</t>
    <phoneticPr fontId="3" type="noConversion"/>
  </si>
  <si>
    <t>成功1</t>
  </si>
  <si>
    <t>成功事業區13林班</t>
  </si>
  <si>
    <t>成功2</t>
  </si>
  <si>
    <t>成功事業區37林班</t>
  </si>
  <si>
    <t>成功3</t>
  </si>
  <si>
    <t>成功事業區28林班</t>
  </si>
  <si>
    <t>成功4</t>
  </si>
  <si>
    <t>成功事業區30林班</t>
  </si>
  <si>
    <t>成功5</t>
  </si>
  <si>
    <t>成功事業區32林班</t>
  </si>
  <si>
    <t>成功6</t>
  </si>
  <si>
    <t>成功事業區40林班</t>
  </si>
  <si>
    <t>成功7</t>
  </si>
  <si>
    <t>成功事業區41林班</t>
  </si>
  <si>
    <t>成功8</t>
  </si>
  <si>
    <t>成功事業區47林班</t>
  </si>
  <si>
    <t>成功</t>
    <phoneticPr fontId="3" type="noConversion"/>
  </si>
  <si>
    <t>成功9</t>
  </si>
  <si>
    <t>成功事業區49林班</t>
  </si>
  <si>
    <t>成功10</t>
  </si>
  <si>
    <t>成功事業區52林班</t>
  </si>
  <si>
    <t>成功11</t>
  </si>
  <si>
    <t>成功事業區54林班</t>
  </si>
  <si>
    <t>成功12</t>
  </si>
  <si>
    <t>成功事業區61林班</t>
  </si>
  <si>
    <t>南投</t>
  </si>
  <si>
    <t>丹大</t>
  </si>
  <si>
    <t>B31-01</t>
  </si>
  <si>
    <t>下加年端社</t>
  </si>
  <si>
    <t>丹大1</t>
    <phoneticPr fontId="3" type="noConversion"/>
  </si>
  <si>
    <t>孫海橋</t>
  </si>
  <si>
    <r>
      <t>丹大2</t>
    </r>
    <r>
      <rPr>
        <sz val="11"/>
        <color theme="1"/>
        <rFont val="新細明體"/>
        <family val="2"/>
        <scheme val="minor"/>
      </rPr>
      <t/>
    </r>
  </si>
  <si>
    <t>二分所</t>
  </si>
  <si>
    <r>
      <t>丹大3</t>
    </r>
    <r>
      <rPr>
        <sz val="11"/>
        <color theme="1"/>
        <rFont val="新細明體"/>
        <family val="2"/>
        <scheme val="minor"/>
      </rPr>
      <t/>
    </r>
  </si>
  <si>
    <t>三分所</t>
  </si>
  <si>
    <r>
      <t>丹大4</t>
    </r>
    <r>
      <rPr>
        <sz val="11"/>
        <color theme="1"/>
        <rFont val="新細明體"/>
        <family val="2"/>
        <scheme val="minor"/>
      </rPr>
      <t/>
    </r>
  </si>
  <si>
    <t>五分所</t>
  </si>
  <si>
    <r>
      <t>丹大5</t>
    </r>
    <r>
      <rPr>
        <sz val="11"/>
        <color theme="1"/>
        <rFont val="新細明體"/>
        <family val="2"/>
        <scheme val="minor"/>
      </rPr>
      <t/>
    </r>
  </si>
  <si>
    <t>巒大59林班</t>
  </si>
  <si>
    <r>
      <t>丹大6</t>
    </r>
    <r>
      <rPr>
        <sz val="11"/>
        <color theme="1"/>
        <rFont val="新細明體"/>
        <family val="2"/>
        <scheme val="minor"/>
      </rPr>
      <t/>
    </r>
  </si>
  <si>
    <t>巒大58林班</t>
  </si>
  <si>
    <r>
      <t>丹大7</t>
    </r>
    <r>
      <rPr>
        <sz val="11"/>
        <color theme="1"/>
        <rFont val="新細明體"/>
        <family val="2"/>
        <scheme val="minor"/>
      </rPr>
      <t/>
    </r>
  </si>
  <si>
    <t>巒大25林班</t>
  </si>
  <si>
    <r>
      <t>丹大8</t>
    </r>
    <r>
      <rPr>
        <sz val="11"/>
        <color theme="1"/>
        <rFont val="新細明體"/>
        <family val="2"/>
        <scheme val="minor"/>
      </rPr>
      <t/>
    </r>
  </si>
  <si>
    <t>巒大42林班</t>
  </si>
  <si>
    <r>
      <t>丹大9</t>
    </r>
    <r>
      <rPr>
        <sz val="11"/>
        <color theme="1"/>
        <rFont val="新細明體"/>
        <family val="2"/>
        <scheme val="minor"/>
      </rPr>
      <t/>
    </r>
  </si>
  <si>
    <t>巒大61林班</t>
  </si>
  <si>
    <t>埔里</t>
  </si>
  <si>
    <t>A30-01</t>
  </si>
  <si>
    <t>武界林道（久久巢山）</t>
  </si>
  <si>
    <t>埔里1</t>
    <phoneticPr fontId="3" type="noConversion"/>
  </si>
  <si>
    <r>
      <t>埔里2</t>
    </r>
    <r>
      <rPr>
        <sz val="11"/>
        <color theme="1"/>
        <rFont val="新細明體"/>
        <family val="2"/>
        <scheme val="minor"/>
      </rPr>
      <t/>
    </r>
  </si>
  <si>
    <r>
      <t>埔里3</t>
    </r>
    <r>
      <rPr>
        <sz val="11"/>
        <color theme="1"/>
        <rFont val="新細明體"/>
        <family val="2"/>
        <scheme val="minor"/>
      </rPr>
      <t/>
    </r>
  </si>
  <si>
    <r>
      <t>埔里4</t>
    </r>
    <r>
      <rPr>
        <sz val="11"/>
        <color theme="1"/>
        <rFont val="新細明體"/>
        <family val="2"/>
        <scheme val="minor"/>
      </rPr>
      <t/>
    </r>
  </si>
  <si>
    <r>
      <t>埔里5</t>
    </r>
    <r>
      <rPr>
        <sz val="11"/>
        <color theme="1"/>
        <rFont val="新細明體"/>
        <family val="2"/>
        <scheme val="minor"/>
      </rPr>
      <t/>
    </r>
  </si>
  <si>
    <t>武界水庫</t>
  </si>
  <si>
    <t>濁水溪區28林班</t>
  </si>
  <si>
    <t>台中</t>
  </si>
  <si>
    <t>B29-03</t>
  </si>
  <si>
    <t>銀龍瀑布群</t>
  </si>
  <si>
    <t>B29-05</t>
  </si>
  <si>
    <t>台中1</t>
    <phoneticPr fontId="3" type="noConversion"/>
  </si>
  <si>
    <t>菩提寺</t>
    <phoneticPr fontId="16" type="noConversion"/>
  </si>
  <si>
    <r>
      <t>台中2</t>
    </r>
    <r>
      <rPr>
        <sz val="11"/>
        <color theme="1"/>
        <rFont val="新細明體"/>
        <family val="2"/>
        <scheme val="minor"/>
      </rPr>
      <t/>
    </r>
  </si>
  <si>
    <t>仙女瀑布</t>
  </si>
  <si>
    <t>台中</t>
    <phoneticPr fontId="3" type="noConversion"/>
  </si>
  <si>
    <r>
      <t>台中3</t>
    </r>
    <r>
      <rPr>
        <sz val="11"/>
        <color theme="1"/>
        <rFont val="新細明體"/>
        <family val="2"/>
        <scheme val="minor"/>
      </rPr>
      <t/>
    </r>
  </si>
  <si>
    <t>牽牛坑</t>
    <phoneticPr fontId="16" type="noConversion"/>
  </si>
  <si>
    <r>
      <t>台中4</t>
    </r>
    <r>
      <rPr>
        <sz val="11"/>
        <color theme="1"/>
        <rFont val="新細明體"/>
        <family val="2"/>
        <scheme val="minor"/>
      </rPr>
      <t/>
    </r>
  </si>
  <si>
    <t>埔里13、14林班界</t>
    <phoneticPr fontId="16" type="noConversion"/>
  </si>
  <si>
    <r>
      <t>台中5</t>
    </r>
    <r>
      <rPr>
        <sz val="11"/>
        <color theme="1"/>
        <rFont val="新細明體"/>
        <family val="2"/>
        <scheme val="minor"/>
      </rPr>
      <t/>
    </r>
  </si>
  <si>
    <t>國姓大石村</t>
  </si>
  <si>
    <r>
      <t>台中6</t>
    </r>
    <r>
      <rPr>
        <sz val="11"/>
        <color theme="1"/>
        <rFont val="新細明體"/>
        <family val="2"/>
        <scheme val="minor"/>
      </rPr>
      <t/>
    </r>
  </si>
  <si>
    <t>芙蓉瀑布</t>
  </si>
  <si>
    <r>
      <t>台中7</t>
    </r>
    <r>
      <rPr>
        <sz val="11"/>
        <color theme="1"/>
        <rFont val="新細明體"/>
        <family val="2"/>
        <scheme val="minor"/>
      </rPr>
      <t/>
    </r>
  </si>
  <si>
    <t>阿冷坑林道6K</t>
  </si>
  <si>
    <r>
      <t>台中8</t>
    </r>
    <r>
      <rPr>
        <sz val="11"/>
        <color theme="1"/>
        <rFont val="新細明體"/>
        <family val="2"/>
        <scheme val="minor"/>
      </rPr>
      <t/>
    </r>
  </si>
  <si>
    <t>長興林道7K</t>
  </si>
  <si>
    <t>水里</t>
  </si>
  <si>
    <t>B31-02</t>
    <phoneticPr fontId="16" type="noConversion"/>
  </si>
  <si>
    <t>北支線林道又路口</t>
  </si>
  <si>
    <t>B32-05</t>
  </si>
  <si>
    <t>明湖水庫（高山巷）※</t>
  </si>
  <si>
    <t>B32-06</t>
    <phoneticPr fontId="16" type="noConversion"/>
  </si>
  <si>
    <t>郡坑村（巒大林區守衛室）</t>
  </si>
  <si>
    <t>B32-07</t>
    <phoneticPr fontId="16" type="noConversion"/>
  </si>
  <si>
    <t>人倫林道（坍方）段過</t>
  </si>
  <si>
    <t>C31-01</t>
    <phoneticPr fontId="16" type="noConversion"/>
  </si>
  <si>
    <t>人倫工作站</t>
  </si>
  <si>
    <t>水里1</t>
    <phoneticPr fontId="3" type="noConversion"/>
  </si>
  <si>
    <t>巒大21林班</t>
  </si>
  <si>
    <t>水里2</t>
  </si>
  <si>
    <t>巒大8林班</t>
  </si>
  <si>
    <t>水里3</t>
  </si>
  <si>
    <t>巒大77林班</t>
    <phoneticPr fontId="16" type="noConversion"/>
  </si>
  <si>
    <t>水里4</t>
  </si>
  <si>
    <t>郡大林道9.2K處</t>
    <phoneticPr fontId="3" type="noConversion"/>
  </si>
  <si>
    <t>水里5</t>
  </si>
  <si>
    <t>信義鄉彩虹段</t>
    <phoneticPr fontId="3" type="noConversion"/>
  </si>
  <si>
    <t>竹山</t>
  </si>
  <si>
    <t>竹山1</t>
    <phoneticPr fontId="3" type="noConversion"/>
  </si>
  <si>
    <t>阿里山61林班</t>
  </si>
  <si>
    <r>
      <t>竹山2</t>
    </r>
    <r>
      <rPr>
        <sz val="11"/>
        <color theme="1"/>
        <rFont val="新細明體"/>
        <family val="2"/>
        <scheme val="minor"/>
      </rPr>
      <t/>
    </r>
  </si>
  <si>
    <t>阿里山63林班林北大坑</t>
  </si>
  <si>
    <r>
      <t>竹山3</t>
    </r>
    <r>
      <rPr>
        <sz val="11"/>
        <color theme="1"/>
        <rFont val="新細明體"/>
        <family val="2"/>
        <scheme val="minor"/>
      </rPr>
      <t/>
    </r>
  </si>
  <si>
    <t>湖山水庫</t>
    <phoneticPr fontId="3" type="noConversion"/>
  </si>
  <si>
    <r>
      <t>竹山4</t>
    </r>
    <r>
      <rPr>
        <sz val="11"/>
        <color theme="1"/>
        <rFont val="新細明體"/>
        <family val="2"/>
        <scheme val="minor"/>
      </rPr>
      <t/>
    </r>
  </si>
  <si>
    <t>二崙步道</t>
    <phoneticPr fontId="3" type="noConversion"/>
  </si>
  <si>
    <r>
      <t>竹山5</t>
    </r>
    <r>
      <rPr>
        <sz val="11"/>
        <color theme="1"/>
        <rFont val="新細明體"/>
        <family val="2"/>
        <scheme val="minor"/>
      </rPr>
      <t/>
    </r>
  </si>
  <si>
    <t>鹿谷(石馬公園)</t>
    <phoneticPr fontId="3" type="noConversion"/>
  </si>
  <si>
    <r>
      <t>竹山6</t>
    </r>
    <r>
      <rPr>
        <sz val="11"/>
        <color theme="1"/>
        <rFont val="新細明體"/>
        <family val="2"/>
        <scheme val="minor"/>
      </rPr>
      <t/>
    </r>
  </si>
  <si>
    <t>杉林溪(分站)</t>
    <phoneticPr fontId="3" type="noConversion"/>
  </si>
  <si>
    <r>
      <t>竹山7</t>
    </r>
    <r>
      <rPr>
        <sz val="11"/>
        <color theme="1"/>
        <rFont val="新細明體"/>
        <family val="2"/>
        <scheme val="minor"/>
      </rPr>
      <t/>
    </r>
  </si>
  <si>
    <t>豐柏步道</t>
    <phoneticPr fontId="3" type="noConversion"/>
  </si>
  <si>
    <r>
      <t>竹山8</t>
    </r>
    <r>
      <rPr>
        <sz val="11"/>
        <color theme="1"/>
        <rFont val="新細明體"/>
        <family val="2"/>
        <scheme val="minor"/>
      </rPr>
      <t/>
    </r>
  </si>
  <si>
    <t>田中森林公園</t>
    <phoneticPr fontId="3" type="noConversion"/>
  </si>
  <si>
    <r>
      <t>竹山9</t>
    </r>
    <r>
      <rPr>
        <sz val="11"/>
        <color theme="1"/>
        <rFont val="新細明體"/>
        <family val="2"/>
        <scheme val="minor"/>
      </rPr>
      <t/>
    </r>
  </si>
  <si>
    <t>清水岩</t>
    <phoneticPr fontId="3" type="noConversion"/>
  </si>
  <si>
    <r>
      <t>竹山10</t>
    </r>
    <r>
      <rPr>
        <sz val="11"/>
        <color theme="1"/>
        <rFont val="新細明體"/>
        <family val="2"/>
        <scheme val="minor"/>
      </rPr>
      <t/>
    </r>
  </si>
  <si>
    <t>草嶺</t>
    <phoneticPr fontId="3" type="noConversion"/>
  </si>
  <si>
    <t>羅東</t>
  </si>
  <si>
    <t>礁溪</t>
  </si>
  <si>
    <t>礁溪1</t>
    <phoneticPr fontId="3" type="noConversion"/>
  </si>
  <si>
    <t>宜30</t>
  </si>
  <si>
    <t>礁溪2</t>
  </si>
  <si>
    <t>宜40</t>
  </si>
  <si>
    <t>礁溪3</t>
  </si>
  <si>
    <t>宜52</t>
  </si>
  <si>
    <t>礁溪4</t>
  </si>
  <si>
    <t>宜64</t>
  </si>
  <si>
    <t>礁溪5</t>
  </si>
  <si>
    <t>文41</t>
  </si>
  <si>
    <t>礁溪6</t>
  </si>
  <si>
    <t>聖母登山步道</t>
  </si>
  <si>
    <t>A03-17</t>
    <phoneticPr fontId="3" type="noConversion"/>
  </si>
  <si>
    <t>礁溪</t>
    <phoneticPr fontId="3" type="noConversion"/>
  </si>
  <si>
    <t>礁溪8</t>
  </si>
  <si>
    <t>松羅步道</t>
  </si>
  <si>
    <t>礁溪9</t>
  </si>
  <si>
    <t>九竂溪步道</t>
  </si>
  <si>
    <t>太平山</t>
    <phoneticPr fontId="3" type="noConversion"/>
  </si>
  <si>
    <t>A06-03</t>
  </si>
  <si>
    <t>仁澤B</t>
  </si>
  <si>
    <t>A06-04</t>
  </si>
  <si>
    <t>仁澤A</t>
  </si>
  <si>
    <t>B06-02</t>
  </si>
  <si>
    <t>明池</t>
  </si>
  <si>
    <t>B06-04</t>
  </si>
  <si>
    <t>棲蘭A</t>
  </si>
  <si>
    <t>B06-05</t>
  </si>
  <si>
    <t>棲蘭D</t>
  </si>
  <si>
    <t>B06-06</t>
  </si>
  <si>
    <t>鴛鴦湖130號林道※</t>
    <phoneticPr fontId="3" type="noConversion"/>
  </si>
  <si>
    <t>B07-01</t>
  </si>
  <si>
    <t>平元林道</t>
  </si>
  <si>
    <t>B11-05</t>
  </si>
  <si>
    <t>四季林道</t>
  </si>
  <si>
    <t>B15-01</t>
  </si>
  <si>
    <t>望洋山 (翠峰山屋)</t>
  </si>
  <si>
    <t>南澳</t>
  </si>
  <si>
    <t>A07-02</t>
  </si>
  <si>
    <t>宜蘭縣烏石鼻※</t>
  </si>
  <si>
    <t>A07-09</t>
  </si>
  <si>
    <t>神祕湖B</t>
  </si>
  <si>
    <t>A15-02</t>
  </si>
  <si>
    <t>大濁水林道</t>
  </si>
  <si>
    <t>南澳1</t>
    <phoneticPr fontId="3" type="noConversion"/>
  </si>
  <si>
    <t>和區2林班</t>
  </si>
  <si>
    <t>南澳2</t>
  </si>
  <si>
    <t>和區91林班</t>
  </si>
  <si>
    <t>南澳3</t>
  </si>
  <si>
    <t>和區88林班</t>
  </si>
  <si>
    <t>南澳4</t>
  </si>
  <si>
    <t>南區62林班</t>
  </si>
  <si>
    <t>南澳5</t>
  </si>
  <si>
    <t>南區82、83林班</t>
  </si>
  <si>
    <t>羅東</t>
    <phoneticPr fontId="9" type="noConversion"/>
  </si>
  <si>
    <t>台北</t>
    <phoneticPr fontId="9" type="noConversion"/>
  </si>
  <si>
    <t>A04-02</t>
    <phoneticPr fontId="9" type="noConversion"/>
  </si>
  <si>
    <t>台北縣坪林台灣油杉自然保留區※</t>
    <phoneticPr fontId="3" type="noConversion"/>
  </si>
  <si>
    <t>台北</t>
    <phoneticPr fontId="3" type="noConversion"/>
  </si>
  <si>
    <t>A04-13</t>
    <phoneticPr fontId="9" type="noConversion"/>
  </si>
  <si>
    <t>雙溪泰平</t>
    <phoneticPr fontId="9" type="noConversion"/>
  </si>
  <si>
    <t>台北1</t>
    <phoneticPr fontId="3" type="noConversion"/>
  </si>
  <si>
    <t>金山磺溪頭</t>
    <phoneticPr fontId="3" type="noConversion"/>
  </si>
  <si>
    <t>台北2</t>
    <phoneticPr fontId="3" type="noConversion"/>
  </si>
  <si>
    <t>北投沙帽山</t>
    <phoneticPr fontId="3" type="noConversion"/>
  </si>
  <si>
    <t>台北3</t>
    <phoneticPr fontId="3" type="noConversion"/>
  </si>
  <si>
    <t>汐止四分尾山</t>
    <phoneticPr fontId="3" type="noConversion"/>
  </si>
  <si>
    <t>台北4</t>
    <phoneticPr fontId="3" type="noConversion"/>
  </si>
  <si>
    <t>石碇小格頭</t>
    <phoneticPr fontId="3" type="noConversion"/>
  </si>
  <si>
    <t>台北5</t>
    <phoneticPr fontId="3" type="noConversion"/>
  </si>
  <si>
    <t>新店十六分</t>
    <phoneticPr fontId="3" type="noConversion"/>
  </si>
  <si>
    <t>台北6</t>
    <phoneticPr fontId="3" type="noConversion"/>
  </si>
  <si>
    <t>坪林厚德崗坑</t>
    <phoneticPr fontId="3" type="noConversion"/>
  </si>
  <si>
    <t>冬山</t>
    <phoneticPr fontId="3" type="noConversion"/>
  </si>
  <si>
    <t>A07-01</t>
    <phoneticPr fontId="3" type="noConversion"/>
  </si>
  <si>
    <t>宜蘭縣猴猴坑※</t>
    <phoneticPr fontId="3" type="noConversion"/>
  </si>
  <si>
    <t>A07-05</t>
    <phoneticPr fontId="3" type="noConversion"/>
  </si>
  <si>
    <t>寒溪</t>
    <phoneticPr fontId="3" type="noConversion"/>
  </si>
  <si>
    <t>冬山1</t>
    <phoneticPr fontId="3" type="noConversion"/>
  </si>
  <si>
    <t>羅區47林班(拳頭姆步道)</t>
    <phoneticPr fontId="9" type="noConversion"/>
  </si>
  <si>
    <t>冬山2</t>
  </si>
  <si>
    <t>羅區26林班(清水地熱區域)</t>
    <phoneticPr fontId="9" type="noConversion"/>
  </si>
  <si>
    <t>冬山3</t>
  </si>
  <si>
    <t>羅區66林班</t>
    <phoneticPr fontId="9" type="noConversion"/>
  </si>
  <si>
    <t>冬山4</t>
  </si>
  <si>
    <t>羅區71-72林班</t>
    <phoneticPr fontId="9" type="noConversion"/>
  </si>
  <si>
    <t>冬山5</t>
  </si>
  <si>
    <t>羅區73-75，79-80林班</t>
    <phoneticPr fontId="9" type="noConversion"/>
  </si>
  <si>
    <t>冬山6</t>
  </si>
  <si>
    <t>羅區101林班</t>
    <phoneticPr fontId="3" type="noConversion"/>
  </si>
  <si>
    <t>嘉義</t>
    <phoneticPr fontId="3" type="noConversion"/>
  </si>
  <si>
    <t>阿里山</t>
    <phoneticPr fontId="3" type="noConversion"/>
  </si>
  <si>
    <t>B32-09</t>
    <phoneticPr fontId="9" type="noConversion"/>
  </si>
  <si>
    <t>小笠原山(下方平台旁)</t>
    <phoneticPr fontId="3" type="noConversion"/>
  </si>
  <si>
    <t>阿里山1</t>
    <phoneticPr fontId="3" type="noConversion"/>
  </si>
  <si>
    <t>台18-1(82.5K)</t>
    <phoneticPr fontId="3" type="noConversion"/>
  </si>
  <si>
    <t>台18-2(大埔220林班)</t>
    <phoneticPr fontId="3" type="noConversion"/>
  </si>
  <si>
    <t>台18-3(88K以後)</t>
    <phoneticPr fontId="3" type="noConversion"/>
  </si>
  <si>
    <t>台18-4(98K)</t>
    <phoneticPr fontId="3" type="noConversion"/>
  </si>
  <si>
    <t>鹿林前山</t>
    <phoneticPr fontId="3" type="noConversion"/>
  </si>
  <si>
    <t>特富野步道</t>
    <phoneticPr fontId="3" type="noConversion"/>
  </si>
  <si>
    <t>祝山林道</t>
    <phoneticPr fontId="3" type="noConversion"/>
  </si>
  <si>
    <t>鹿屈山</t>
    <phoneticPr fontId="3" type="noConversion"/>
  </si>
  <si>
    <t>塔山步道</t>
    <phoneticPr fontId="3" type="noConversion"/>
  </si>
  <si>
    <t>一葉蘭自然保留區</t>
    <phoneticPr fontId="3" type="noConversion"/>
  </si>
  <si>
    <t>阿里山事業區54林班</t>
    <phoneticPr fontId="3" type="noConversion"/>
  </si>
  <si>
    <t>阿里山事業區32林班</t>
    <phoneticPr fontId="3" type="noConversion"/>
  </si>
  <si>
    <t>奮起湖</t>
    <phoneticPr fontId="3" type="noConversion"/>
  </si>
  <si>
    <t>奮起湖1</t>
    <phoneticPr fontId="3" type="noConversion"/>
  </si>
  <si>
    <t>觸口</t>
    <phoneticPr fontId="3" type="noConversion"/>
  </si>
  <si>
    <t>觸口1</t>
    <phoneticPr fontId="3" type="noConversion"/>
  </si>
  <si>
    <t>玉井</t>
    <phoneticPr fontId="3" type="noConversion"/>
  </si>
  <si>
    <t>B38-03</t>
    <phoneticPr fontId="3" type="noConversion"/>
  </si>
  <si>
    <t>B38-04</t>
  </si>
  <si>
    <t>玉井1</t>
    <phoneticPr fontId="3" type="noConversion"/>
  </si>
  <si>
    <t>玉山里</t>
    <phoneticPr fontId="9" type="noConversion"/>
  </si>
  <si>
    <t>新竹</t>
  </si>
  <si>
    <t>烏來</t>
  </si>
  <si>
    <t>A05-02</t>
  </si>
  <si>
    <r>
      <t>福巴越嶺古道(檜山)</t>
    </r>
    <r>
      <rPr>
        <sz val="12"/>
        <color rgb="FFFF0000"/>
        <rFont val="新細明體"/>
        <family val="1"/>
        <charset val="136"/>
        <scheme val="minor"/>
      </rPr>
      <t>※</t>
    </r>
  </si>
  <si>
    <t>A05-05</t>
  </si>
  <si>
    <r>
      <t>桶后造林中心（桶后吊橋）</t>
    </r>
    <r>
      <rPr>
        <sz val="12"/>
        <color rgb="FFFF0000"/>
        <rFont val="新細明體"/>
        <family val="1"/>
        <charset val="136"/>
        <scheme val="minor"/>
      </rPr>
      <t>※</t>
    </r>
  </si>
  <si>
    <t>A05-10</t>
    <phoneticPr fontId="16" type="noConversion"/>
  </si>
  <si>
    <r>
      <t>西坑</t>
    </r>
    <r>
      <rPr>
        <sz val="12"/>
        <color rgb="FFFF0000"/>
        <rFont val="新細明體"/>
        <family val="1"/>
        <charset val="136"/>
        <scheme val="minor"/>
      </rPr>
      <t>※</t>
    </r>
  </si>
  <si>
    <t>烏來2</t>
  </si>
  <si>
    <t>信賢</t>
  </si>
  <si>
    <t>烏來3</t>
  </si>
  <si>
    <t>哈盆越嶺古道</t>
  </si>
  <si>
    <t>烏來4</t>
  </si>
  <si>
    <t>1065區外保安林</t>
  </si>
  <si>
    <t>烏來5</t>
  </si>
  <si>
    <t>22林班</t>
  </si>
  <si>
    <t>烏來6</t>
  </si>
  <si>
    <t>24林班(平廣段12地號)</t>
  </si>
  <si>
    <t>烏來8</t>
  </si>
  <si>
    <t>大寮（26.27林班）</t>
  </si>
  <si>
    <t>烏來9</t>
  </si>
  <si>
    <t>竹崙（28-30林班）</t>
  </si>
  <si>
    <t>烏來10</t>
  </si>
  <si>
    <t>插角（31林班）</t>
  </si>
  <si>
    <t>烏來11</t>
  </si>
  <si>
    <t>有木（32林班）</t>
    <phoneticPr fontId="16" type="noConversion"/>
  </si>
  <si>
    <t>烏來12</t>
  </si>
  <si>
    <t>東滿步道（36林班）</t>
  </si>
  <si>
    <t>烏來13</t>
  </si>
  <si>
    <t>東眼(38林班)</t>
  </si>
  <si>
    <t>烏來14</t>
  </si>
  <si>
    <t>五寮（40林班）</t>
  </si>
  <si>
    <t>大溪</t>
  </si>
  <si>
    <t>A10-09</t>
  </si>
  <si>
    <r>
      <t>內奎輝</t>
    </r>
    <r>
      <rPr>
        <sz val="12"/>
        <color rgb="FFFF0000"/>
        <rFont val="新細明體"/>
        <family val="1"/>
        <charset val="136"/>
        <scheme val="minor"/>
      </rPr>
      <t>※</t>
    </r>
  </si>
  <si>
    <t>B11-06</t>
  </si>
  <si>
    <t>棲蘭C</t>
    <phoneticPr fontId="3" type="noConversion"/>
  </si>
  <si>
    <t>大溪1</t>
    <phoneticPr fontId="16" type="noConversion"/>
  </si>
  <si>
    <t>東眼山林道前段(復興分站)</t>
  </si>
  <si>
    <t>大溪2</t>
  </si>
  <si>
    <t>洞口(復興分站)</t>
  </si>
  <si>
    <t>大溪3</t>
  </si>
  <si>
    <t>高義橋(復興分站)</t>
  </si>
  <si>
    <t>大溪4</t>
  </si>
  <si>
    <t>奎輝二橋(復興分站)</t>
  </si>
  <si>
    <t>大溪5</t>
  </si>
  <si>
    <t>義盛(復興分站)</t>
    <phoneticPr fontId="3" type="noConversion"/>
  </si>
  <si>
    <r>
      <t>大溪6</t>
    </r>
    <r>
      <rPr>
        <sz val="11"/>
        <color theme="1"/>
        <rFont val="新細明體"/>
        <family val="2"/>
        <scheme val="minor"/>
      </rPr>
      <t/>
    </r>
  </si>
  <si>
    <t>大溪事業區42林班</t>
  </si>
  <si>
    <r>
      <t>大溪7</t>
    </r>
    <r>
      <rPr>
        <sz val="11"/>
        <color theme="1"/>
        <rFont val="新細明體"/>
        <family val="2"/>
        <scheme val="minor"/>
      </rPr>
      <t/>
    </r>
  </si>
  <si>
    <t>大溪事業區43林班</t>
  </si>
  <si>
    <r>
      <t>大溪8</t>
    </r>
    <r>
      <rPr>
        <sz val="11"/>
        <color theme="1"/>
        <rFont val="新細明體"/>
        <family val="2"/>
        <scheme val="minor"/>
      </rPr>
      <t/>
    </r>
  </si>
  <si>
    <t>大溪事業區44林班</t>
  </si>
  <si>
    <r>
      <t>大溪9</t>
    </r>
    <r>
      <rPr>
        <sz val="11"/>
        <color theme="1"/>
        <rFont val="新細明體"/>
        <family val="2"/>
        <scheme val="minor"/>
      </rPr>
      <t/>
    </r>
  </si>
  <si>
    <t>大溪事業區94林班</t>
  </si>
  <si>
    <r>
      <t>大溪11</t>
    </r>
    <r>
      <rPr>
        <sz val="11"/>
        <color theme="1"/>
        <rFont val="新細明體"/>
        <family val="2"/>
        <scheme val="minor"/>
      </rPr>
      <t/>
    </r>
  </si>
  <si>
    <t>大溪事業區95林班</t>
  </si>
  <si>
    <t>竹東</t>
  </si>
  <si>
    <t>A12-07</t>
    <phoneticPr fontId="16" type="noConversion"/>
  </si>
  <si>
    <t>清泉</t>
  </si>
  <si>
    <t>A12-08</t>
    <phoneticPr fontId="16" type="noConversion"/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</si>
  <si>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</si>
  <si>
    <t>B10-15</t>
  </si>
  <si>
    <t>B10-06</t>
  </si>
  <si>
    <r>
      <t>田埔</t>
    </r>
    <r>
      <rPr>
        <sz val="12"/>
        <color rgb="FFFF0000"/>
        <rFont val="新細明體"/>
        <family val="1"/>
        <charset val="136"/>
        <scheme val="minor"/>
      </rPr>
      <t>※</t>
    </r>
  </si>
  <si>
    <t>B10-08</t>
  </si>
  <si>
    <r>
      <t>泰崗</t>
    </r>
    <r>
      <rPr>
        <sz val="12"/>
        <color rgb="FFFF0000"/>
        <rFont val="新細明體"/>
        <family val="1"/>
        <charset val="136"/>
        <scheme val="minor"/>
      </rPr>
      <t>※</t>
    </r>
  </si>
  <si>
    <t>B10-14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</si>
  <si>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</si>
  <si>
    <t>竹東2</t>
    <phoneticPr fontId="3" type="noConversion"/>
  </si>
  <si>
    <t>俠客羅E</t>
    <phoneticPr fontId="3" type="noConversion"/>
  </si>
  <si>
    <t>竹東1</t>
    <phoneticPr fontId="3" type="noConversion"/>
  </si>
  <si>
    <t>B12-04</t>
  </si>
  <si>
    <t>B12-05</t>
  </si>
  <si>
    <t>鳥嘴山</t>
  </si>
  <si>
    <t>B12-06</t>
  </si>
  <si>
    <t>鵝公髻山</t>
  </si>
  <si>
    <t>B12-07</t>
  </si>
  <si>
    <t>俠客羅A</t>
  </si>
  <si>
    <t>B12-08</t>
  </si>
  <si>
    <t>俠客羅B</t>
  </si>
  <si>
    <t>B13-09</t>
  </si>
  <si>
    <t>大鹿林道東線</t>
  </si>
  <si>
    <t>B13-10</t>
  </si>
  <si>
    <t>大霸C</t>
  </si>
  <si>
    <t>C13-01</t>
  </si>
  <si>
    <t>大霸A</t>
  </si>
  <si>
    <t>大湖</t>
  </si>
  <si>
    <t>A28-21</t>
  </si>
  <si>
    <t>坪林</t>
  </si>
  <si>
    <t>B13-06</t>
  </si>
  <si>
    <t>司馬限山</t>
  </si>
  <si>
    <t>B13-07</t>
  </si>
  <si>
    <t>雪見</t>
  </si>
  <si>
    <t>B13-08</t>
  </si>
  <si>
    <t>二本松</t>
  </si>
  <si>
    <t>B28-02</t>
  </si>
  <si>
    <t>紅毛山（大坪）</t>
  </si>
  <si>
    <t>B28-05</t>
  </si>
  <si>
    <t>馬拉邦山</t>
  </si>
  <si>
    <t>大湖1</t>
    <phoneticPr fontId="16" type="noConversion"/>
  </si>
  <si>
    <t>1329區外保安林</t>
    <phoneticPr fontId="16" type="noConversion"/>
  </si>
  <si>
    <t>大湖2</t>
  </si>
  <si>
    <t>大湖第71林班</t>
  </si>
  <si>
    <t>大湖3</t>
  </si>
  <si>
    <t>大安溪第4林班</t>
  </si>
  <si>
    <t>大湖4</t>
  </si>
  <si>
    <t>大湖第38林班</t>
  </si>
  <si>
    <t>大湖5</t>
  </si>
  <si>
    <t>鳴鳳古道</t>
  </si>
  <si>
    <t>大湖6</t>
  </si>
  <si>
    <t>南庄3林班</t>
  </si>
  <si>
    <t>林管處</t>
  </si>
  <si>
    <t>工作站</t>
  </si>
  <si>
    <t>調查記錄
(第2旅次)</t>
    <phoneticPr fontId="2" type="noConversion"/>
  </si>
  <si>
    <t>調查記錄(第1旅次)</t>
    <phoneticPr fontId="2" type="noConversion"/>
  </si>
  <si>
    <t>調查記錄(第2旅次)</t>
    <phoneticPr fontId="2" type="noConversion"/>
  </si>
  <si>
    <t>V</t>
    <phoneticPr fontId="2" type="noConversion"/>
  </si>
  <si>
    <t>樣區資料</t>
    <phoneticPr fontId="2" type="noConversion"/>
  </si>
  <si>
    <r>
      <rPr>
        <sz val="12"/>
        <color theme="1"/>
        <rFont val="新細明體"/>
        <family val="1"/>
        <charset val="136"/>
        <scheme val="minor"/>
      </rPr>
      <t>恆春1</t>
    </r>
    <phoneticPr fontId="3" type="noConversion"/>
  </si>
  <si>
    <r>
      <rPr>
        <sz val="10"/>
        <color rgb="FF000000"/>
        <rFont val="新細明體"/>
        <family val="1"/>
        <charset val="136"/>
        <scheme val="minor"/>
      </rPr>
      <t>恆春事業區第13林班</t>
    </r>
    <phoneticPr fontId="3" type="noConversion"/>
  </si>
  <si>
    <r>
      <rPr>
        <sz val="12"/>
        <color theme="1"/>
        <rFont val="新細明體"/>
        <family val="1"/>
        <charset val="136"/>
        <scheme val="minor"/>
      </rPr>
      <t>車城 （福安宮）</t>
    </r>
    <phoneticPr fontId="3" type="noConversion"/>
  </si>
  <si>
    <r>
      <t>台東縣內本鹿古道</t>
    </r>
    <r>
      <rPr>
        <sz val="12"/>
        <color rgb="FFFF0000"/>
        <rFont val="新細明體"/>
        <family val="1"/>
        <charset val="136"/>
        <scheme val="minor"/>
      </rPr>
      <t>※</t>
    </r>
    <phoneticPr fontId="3" type="noConversion"/>
  </si>
  <si>
    <r>
      <t>高雄縣南橫，天池</t>
    </r>
    <r>
      <rPr>
        <sz val="12"/>
        <color rgb="FFFF0000"/>
        <rFont val="新細明體"/>
        <family val="1"/>
        <charset val="136"/>
        <scheme val="minor"/>
      </rPr>
      <t>※</t>
    </r>
    <phoneticPr fontId="3" type="noConversion"/>
  </si>
  <si>
    <r>
      <t>高雄縣南橫，檜谷</t>
    </r>
    <r>
      <rPr>
        <sz val="12"/>
        <color rgb="FFFF0000"/>
        <rFont val="新細明體"/>
        <family val="1"/>
        <charset val="136"/>
        <scheme val="minor"/>
      </rPr>
      <t>※</t>
    </r>
    <phoneticPr fontId="3" type="noConversion"/>
  </si>
  <si>
    <t>V</t>
    <phoneticPr fontId="2" type="noConversion"/>
  </si>
  <si>
    <t>V</t>
    <phoneticPr fontId="2" type="noConversion"/>
  </si>
  <si>
    <t>旗山1</t>
  </si>
  <si>
    <t>瑪雅</t>
  </si>
  <si>
    <t>31林班</t>
  </si>
  <si>
    <t>34林班</t>
  </si>
  <si>
    <t>47,49林班</t>
  </si>
  <si>
    <t>鹿埔北</t>
  </si>
  <si>
    <t>旗尾</t>
  </si>
  <si>
    <t>3,4林班</t>
  </si>
  <si>
    <t>46林班</t>
  </si>
  <si>
    <t>113林班</t>
  </si>
  <si>
    <t>月光山</t>
  </si>
  <si>
    <t>V</t>
    <phoneticPr fontId="2" type="noConversion"/>
  </si>
  <si>
    <r>
      <rPr>
        <b/>
        <sz val="14"/>
        <color theme="1"/>
        <rFont val="新細明體"/>
        <family val="1"/>
        <charset val="136"/>
        <scheme val="minor"/>
      </rPr>
      <t>這幾個欄位</t>
    </r>
    <r>
      <rPr>
        <b/>
        <sz val="14"/>
        <color rgb="FFFF0000"/>
        <rFont val="新細明體"/>
        <family val="1"/>
        <charset val="136"/>
        <scheme val="minor"/>
      </rPr>
      <t>必須</t>
    </r>
    <r>
      <rPr>
        <b/>
        <sz val="14"/>
        <color theme="1"/>
        <rFont val="新細明體"/>
        <family val="1"/>
        <charset val="136"/>
        <scheme val="minor"/>
      </rPr>
      <t>與樣區表一致</t>
    </r>
    <r>
      <rPr>
        <sz val="11"/>
        <color theme="1"/>
        <rFont val="新細明體"/>
        <family val="2"/>
        <scheme val="minor"/>
      </rPr>
      <t xml:space="preserve">
有變就修改並在備註寫說明</t>
    </r>
    <phoneticPr fontId="2" type="noConversion"/>
  </si>
  <si>
    <t>年份</t>
    <phoneticPr fontId="2" type="noConversion"/>
  </si>
  <si>
    <t>西元年</t>
    <phoneticPr fontId="2" type="noConversion"/>
  </si>
  <si>
    <t>(本表的編寫排列方式比照BBS的樣區表)</t>
    <phoneticPr fontId="2" type="noConversion"/>
  </si>
  <si>
    <t>回收資料(已收集者打V)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</si>
  <si>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</si>
  <si>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</si>
  <si>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</si>
  <si>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</si>
  <si>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</si>
  <si>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調查紙本
(第1旅次)</t>
    <phoneticPr fontId="2" type="noConversion"/>
  </si>
  <si>
    <t>調查紙本
(第2旅次)</t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</si>
  <si>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</si>
  <si>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</si>
  <si>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</si>
  <si>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</si>
  <si>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</si>
  <si>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</si>
  <si>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</si>
  <si>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米亞丸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</si>
  <si>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</si>
  <si>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</si>
  <si>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</si>
  <si>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</si>
  <si>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</si>
  <si>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</si>
  <si>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</si>
  <si>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</si>
  <si>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</si>
  <si>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</si>
  <si>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</si>
  <si>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</si>
  <si>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</si>
  <si>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</si>
  <si>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</si>
  <si>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調查記錄
(第1旅次)</t>
    <phoneticPr fontId="2" type="noConversion"/>
  </si>
  <si>
    <t>220林道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</si>
  <si>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</si>
  <si>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</si>
  <si>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</si>
  <si>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</si>
  <si>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</si>
  <si>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</si>
  <si>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</si>
  <si>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</si>
  <si>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</si>
  <si>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</si>
  <si>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</si>
  <si>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</si>
  <si>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</si>
  <si>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</si>
  <si>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</si>
  <si>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大禹嶺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</si>
  <si>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</si>
  <si>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</si>
  <si>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</si>
  <si>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克寶山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</si>
  <si>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</si>
  <si>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</si>
  <si>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</si>
  <si>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</si>
  <si>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</si>
  <si>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</si>
  <si>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</si>
  <si>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羅山林道(上)</t>
    <phoneticPr fontId="16" type="noConversion"/>
  </si>
  <si>
    <t>羅山林道(下)</t>
    <phoneticPr fontId="16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</si>
  <si>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</si>
  <si>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</si>
  <si>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</si>
  <si>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</si>
  <si>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</si>
  <si>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</si>
  <si>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</si>
  <si>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</si>
  <si>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</si>
  <si>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</si>
  <si>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</si>
  <si>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</si>
  <si>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</si>
  <si>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</si>
  <si>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</si>
  <si>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</si>
  <si>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</si>
  <si>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</si>
  <si>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</si>
  <si>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樣區名稱</t>
    <phoneticPr fontId="2" type="noConversion"/>
  </si>
  <si>
    <t>樣區編號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</si>
  <si>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</si>
  <si>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</si>
  <si>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</si>
  <si>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</si>
  <si>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</si>
  <si>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</si>
  <si>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</si>
  <si>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</si>
  <si>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</si>
  <si>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</si>
  <si>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</si>
  <si>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</si>
  <si>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</si>
  <si>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</si>
  <si>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</si>
  <si>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</si>
  <si>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</si>
  <si>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</si>
  <si>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</si>
  <si>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</si>
  <si>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</si>
  <si>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</si>
  <si>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</si>
  <si>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</si>
  <si>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</si>
  <si>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</si>
  <si>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</si>
  <si>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</si>
  <si>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</si>
  <si>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</si>
  <si>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</si>
  <si>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鞍馬山</t>
  </si>
  <si>
    <t>麗陽</t>
  </si>
  <si>
    <t>雙崎</t>
  </si>
  <si>
    <t>梨山</t>
  </si>
  <si>
    <t>成功</t>
  </si>
  <si>
    <t>太平山</t>
  </si>
  <si>
    <t>台北</t>
  </si>
  <si>
    <t>冬山</t>
  </si>
  <si>
    <t>嘉義</t>
  </si>
  <si>
    <t>阿里山</t>
  </si>
  <si>
    <t>奮起湖</t>
  </si>
  <si>
    <t>觸口</t>
  </si>
  <si>
    <t>玉井</t>
  </si>
  <si>
    <t>說明</t>
    <phoneticPr fontId="2" type="noConversion"/>
  </si>
  <si>
    <t>環境照片</t>
    <phoneticPr fontId="2" type="noConversion"/>
  </si>
  <si>
    <t>調查記錄</t>
    <phoneticPr fontId="2" type="noConversion"/>
  </si>
  <si>
    <t>調查紙本</t>
    <phoneticPr fontId="2" type="noConversion"/>
  </si>
  <si>
    <t>獼猴調查資料_進度_2019.08.30</t>
    <phoneticPr fontId="2" type="noConversion"/>
  </si>
  <si>
    <t>ok</t>
  </si>
  <si>
    <t>整體進度</t>
    <phoneticPr fontId="2" type="noConversion"/>
  </si>
  <si>
    <t>工作站進度%</t>
    <phoneticPr fontId="2" type="noConversion"/>
  </si>
  <si>
    <t>除了"雙流森林教室"自設樣區要再確認是否要設置之外，其它已交齊。</t>
    <phoneticPr fontId="2" type="noConversion"/>
  </si>
  <si>
    <t>未齊</t>
  </si>
  <si>
    <t>都未交</t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</si>
  <si>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</si>
  <si>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</si>
  <si>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</si>
  <si>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</si>
  <si>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</si>
  <si>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</si>
  <si>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</si>
  <si>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</si>
  <si>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俠客羅C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</si>
  <si>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</si>
  <si>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</si>
  <si>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</si>
  <si>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</si>
  <si>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</si>
  <si>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</si>
  <si>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</si>
  <si>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</si>
  <si>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</si>
  <si>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2nd紙本沒記錄時間。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</si>
  <si>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</si>
  <si>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</si>
  <si>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</si>
  <si>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</si>
  <si>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</si>
  <si>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</si>
  <si>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</si>
  <si>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</si>
  <si>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</si>
  <si>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</si>
  <si>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環境照片請提供jpg檔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</si>
  <si>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</si>
  <si>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</si>
  <si>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</si>
  <si>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</si>
  <si>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各樣點都只拍1張照片，需補拍</t>
    <phoneticPr fontId="2" type="noConversion"/>
  </si>
  <si>
    <t>因匯德北口樣點橫跨A16-07，導致本樣區沒調查到。當時是邊設樣點邊調查。</t>
    <phoneticPr fontId="2" type="noConversion"/>
  </si>
  <si>
    <t>目前收到的調查紙本都是寫第2旅次，如果有做兩個旅次的調查，則兩個旅次調查紙本都需回傳</t>
    <phoneticPr fontId="2" type="noConversion"/>
  </si>
  <si>
    <t>獼猴調查資料_進度_2019.09.04</t>
    <phoneticPr fontId="2" type="noConversion"/>
  </si>
  <si>
    <t>ok</t>
    <phoneticPr fontId="2" type="noConversion"/>
  </si>
  <si>
    <t>潮州站除了雙流森林教室未確定是否要設樣區，其餘項目以交齊</t>
    <phoneticPr fontId="2" type="noConversion"/>
  </si>
  <si>
    <t>第1旅次的調查不用補，因為第1旅次與第2旅次的樣點位置不同，且多數與檢核ok的樣點有落差，較難作為參考依據。</t>
    <phoneticPr fontId="2" type="noConversion"/>
  </si>
  <si>
    <t>樣區樣點檢核</t>
    <phoneticPr fontId="2" type="noConversion"/>
  </si>
  <si>
    <t>調查資料回傳</t>
    <phoneticPr fontId="2" type="noConversion"/>
  </si>
  <si>
    <t>尚未檢核ok的樣區數</t>
    <phoneticPr fontId="2" type="noConversion"/>
  </si>
  <si>
    <r>
      <rPr>
        <b/>
        <sz val="11"/>
        <color theme="1"/>
        <rFont val="新細明體"/>
        <family val="1"/>
        <charset val="136"/>
        <scheme val="minor"/>
      </rPr>
      <t>沒有</t>
    </r>
    <r>
      <rPr>
        <sz val="11"/>
        <color theme="1"/>
        <rFont val="新細明體"/>
        <family val="2"/>
        <scheme val="minor"/>
      </rPr>
      <t>填"樣點位置說明"的樣區數</t>
    </r>
    <phoneticPr fontId="2" type="noConversion"/>
  </si>
  <si>
    <t>實際的樣區數</t>
    <phoneticPr fontId="2" type="noConversion"/>
  </si>
  <si>
    <t>埔里站交的資料，檔名沒依循命名規則，難以點交</t>
    <phoneticPr fontId="2" type="noConversion"/>
  </si>
  <si>
    <t>瑞岩溪水管路</t>
  </si>
  <si>
    <t>濁水溪區9林班</t>
  </si>
  <si>
    <t>卓社林道2</t>
  </si>
  <si>
    <t>V</t>
    <phoneticPr fontId="2" type="noConversion"/>
  </si>
  <si>
    <t>V</t>
    <phoneticPr fontId="2" type="noConversion"/>
  </si>
  <si>
    <t>潮州13</t>
    <phoneticPr fontId="3" type="noConversion"/>
  </si>
  <si>
    <t>V</t>
    <phoneticPr fontId="2" type="noConversion"/>
  </si>
  <si>
    <t>A25-03</t>
    <phoneticPr fontId="2" type="noConversion"/>
  </si>
  <si>
    <t>助矢山</t>
    <phoneticPr fontId="2" type="noConversion"/>
  </si>
  <si>
    <t>V</t>
    <phoneticPr fontId="2" type="noConversion"/>
  </si>
  <si>
    <t>V</t>
    <phoneticPr fontId="2" type="noConversion"/>
  </si>
  <si>
    <t>環境照片的不符格式且拍照張數不對。</t>
    <phoneticPr fontId="2" type="noConversion"/>
  </si>
  <si>
    <t>惠蓀林場（萱野山）</t>
    <phoneticPr fontId="2" type="noConversion"/>
  </si>
  <si>
    <t>V</t>
  </si>
  <si>
    <t>羅東</t>
    <phoneticPr fontId="2" type="noConversion"/>
  </si>
  <si>
    <t>710登山口往多加屯山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</si>
  <si>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</si>
  <si>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</si>
  <si>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</si>
  <si>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</si>
  <si>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朱厝</t>
    <phoneticPr fontId="2" type="noConversion"/>
  </si>
  <si>
    <t>A38-04</t>
    <phoneticPr fontId="2" type="noConversion"/>
  </si>
  <si>
    <t>恆春事業區第12林班</t>
    <phoneticPr fontId="3" type="noConversion"/>
  </si>
  <si>
    <t>恆春事業區第29林班</t>
    <phoneticPr fontId="2" type="noConversion"/>
  </si>
  <si>
    <t>V</t>
    <phoneticPr fontId="2" type="noConversion"/>
  </si>
  <si>
    <t>光復林道13k+400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</si>
</sst>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2">
    <font>
      <sz val="11"/>
      <color theme="1"/>
      <name val="新細明體"/>
      <family val="2"/>
      <scheme val="minor"/>
    </font>
    <font>
      <i/>
      <sz val="12"/>
      <color rgb="FF7F7F7F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Border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4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2" applyFont="1" applyFill="1" applyBorder="1" applyAlignment="1" applyProtection="1">
      <alignment vertical="center"/>
    </xf>
    <xf numFmtId="0" fontId="8" fillId="0" borderId="1" xfId="2" applyFont="1" applyFill="1" applyBorder="1" applyAlignment="1" applyProtection="1">
      <alignment vertical="center"/>
    </xf>
    <xf numFmtId="0" fontId="8" fillId="0" borderId="1" xfId="1" applyFont="1" applyBorder="1" applyAlignment="1" applyProtection="1">
      <alignment vertical="center"/>
    </xf>
    <xf numFmtId="0" fontId="0" fillId="3" borderId="1" xfId="0" applyFont="1" applyFill="1" applyBorder="1" applyAlignment="1">
      <alignment wrapText="1"/>
    </xf>
    <xf numFmtId="0" fontId="8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7" fillId="0" borderId="0" xfId="0" applyFont="1"/>
    <xf numFmtId="0" fontId="17" fillId="0" borderId="3" xfId="0" applyFont="1" applyBorder="1" applyAlignment="1" applyProtection="1">
      <alignment vertical="center" wrapText="1"/>
    </xf>
    <xf numFmtId="0" fontId="17" fillId="0" borderId="4" xfId="0" applyFont="1" applyBorder="1" applyAlignment="1" applyProtection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3" xfId="0" applyFont="1" applyBorder="1"/>
    <xf numFmtId="0" fontId="7" fillId="0" borderId="6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0" fillId="2" borderId="27" xfId="0" applyFont="1" applyFill="1" applyBorder="1"/>
    <xf numFmtId="0" fontId="7" fillId="0" borderId="4" xfId="0" applyFont="1" applyBorder="1" applyAlignment="1">
      <alignment horizontal="center" vertical="center" wrapText="1"/>
    </xf>
    <xf numFmtId="0" fontId="17" fillId="0" borderId="22" xfId="0" applyFont="1" applyBorder="1" applyAlignment="1" applyProtection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8" fillId="0" borderId="26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176" fontId="7" fillId="0" borderId="0" xfId="0" applyNumberFormat="1" applyFont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/>
    <xf numFmtId="0" fontId="17" fillId="0" borderId="32" xfId="0" applyFont="1" applyBorder="1" applyAlignment="1" applyProtection="1">
      <alignment vertical="center" wrapText="1"/>
    </xf>
    <xf numFmtId="9" fontId="7" fillId="0" borderId="6" xfId="0" applyNumberFormat="1" applyFont="1" applyBorder="1"/>
    <xf numFmtId="9" fontId="7" fillId="0" borderId="10" xfId="0" applyNumberFormat="1" applyFont="1" applyBorder="1"/>
    <xf numFmtId="0" fontId="7" fillId="0" borderId="32" xfId="0" applyFont="1" applyBorder="1"/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33" xfId="3" applyFont="1" applyBorder="1" applyAlignment="1">
      <alignment horizontal="center" vertical="center"/>
    </xf>
    <xf numFmtId="9" fontId="0" fillId="0" borderId="2" xfId="3" applyFont="1" applyBorder="1" applyAlignment="1">
      <alignment horizontal="center" vertical="center"/>
    </xf>
    <xf numFmtId="9" fontId="0" fillId="0" borderId="34" xfId="3" applyFont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7" xfId="0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9" fontId="0" fillId="0" borderId="44" xfId="3" applyFont="1" applyBorder="1" applyAlignment="1">
      <alignment horizontal="center" vertical="center"/>
    </xf>
    <xf numFmtId="0" fontId="0" fillId="0" borderId="42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0" fillId="0" borderId="0" xfId="0" applyFont="1" applyBorder="1" applyAlignment="1">
      <alignment vertical="top"/>
    </xf>
    <xf numFmtId="0" fontId="7" fillId="0" borderId="47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9" fontId="0" fillId="0" borderId="27" xfId="3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6" xfId="0" applyBorder="1" applyAlignment="1">
      <alignment horizontal="center" vertical="center" wrapText="1"/>
    </xf>
    <xf numFmtId="9" fontId="0" fillId="0" borderId="34" xfId="3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7" fillId="0" borderId="24" xfId="0" applyFont="1" applyBorder="1" applyAlignment="1" applyProtection="1">
      <alignment horizontal="center" vertical="center" wrapText="1"/>
    </xf>
    <xf numFmtId="0" fontId="17" fillId="0" borderId="25" xfId="0" applyFont="1" applyBorder="1" applyAlignment="1" applyProtection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9" fontId="0" fillId="0" borderId="1" xfId="3" applyFont="1" applyBorder="1" applyAlignment="1">
      <alignment horizontal="center" vertical="center"/>
    </xf>
    <xf numFmtId="9" fontId="0" fillId="0" borderId="9" xfId="3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9" fontId="0" fillId="0" borderId="26" xfId="3" applyFont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top"/>
    </xf>
    <xf numFmtId="0" fontId="20" fillId="0" borderId="52" xfId="0" applyFont="1" applyBorder="1" applyAlignment="1">
      <alignment horizontal="center" vertical="top"/>
    </xf>
    <xf numFmtId="0" fontId="20" fillId="0" borderId="31" xfId="0" applyFont="1" applyBorder="1" applyAlignment="1">
      <alignment horizontal="center" vertical="top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top"/>
    </xf>
    <xf numFmtId="0" fontId="20" fillId="0" borderId="18" xfId="0" applyFont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</cellXfs>
  <cellStyles count="4">
    <cellStyle name="一般" xfId="0" builtinId="0"/>
    <cellStyle name="一般 3" xfId="2"/>
    <cellStyle name="百分比" xfId="3" builtinId="5"/>
    <cellStyle name="說明文字" xfId="1" builtinId="53"/>
  </cellStyles>
  <dxfs count="9"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J21" sqref="J21"/>
    </sheetView>
  </sheetViews>
  <sheetFormatPr defaultRowHeight="15"/>
  <cols>
    <col min="2" max="2" width="4.875" customWidth="1"/>
    <col min="3" max="3" width="20.75" style="1" customWidth="1"/>
  </cols>
  <sheetData>
    <row r="1" spans="2:15" ht="15.6" thickBot="1"/>
    <row r="2" spans="2:15" ht="15.6" thickBot="1">
      <c r="B2" s="101" t="s">
        <v>131</v>
      </c>
      <c r="C2" s="102"/>
      <c r="D2" s="95" t="s">
        <v>130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2:15" ht="15" customHeight="1">
      <c r="B3" s="98" t="s">
        <v>128</v>
      </c>
      <c r="C3" s="4" t="s">
        <v>123</v>
      </c>
      <c r="D3" s="106" t="s">
        <v>829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</row>
    <row r="4" spans="2:15" ht="15" customHeight="1">
      <c r="B4" s="99"/>
      <c r="C4" s="2" t="s">
        <v>124</v>
      </c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1"/>
    </row>
    <row r="5" spans="2:15" ht="15" customHeight="1">
      <c r="B5" s="99"/>
      <c r="C5" s="2" t="s">
        <v>125</v>
      </c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</row>
    <row r="6" spans="2:15" ht="15" customHeight="1">
      <c r="B6" s="99"/>
      <c r="C6" s="2" t="s">
        <v>126</v>
      </c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15" ht="15" customHeight="1">
      <c r="B7" s="99"/>
      <c r="C7" s="2" t="s">
        <v>0</v>
      </c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15" ht="15" customHeight="1">
      <c r="B8" s="100"/>
      <c r="C8" s="40" t="s">
        <v>830</v>
      </c>
      <c r="D8" s="112" t="s">
        <v>831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>
      <c r="B9" s="103" t="s">
        <v>129</v>
      </c>
      <c r="C9" s="18" t="s">
        <v>805</v>
      </c>
      <c r="D9" s="104" t="s">
        <v>127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2:15">
      <c r="B10" s="103"/>
      <c r="C10" s="18" t="s">
        <v>806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/>
    </row>
    <row r="11" spans="2:15">
      <c r="B11" s="103"/>
      <c r="C11" s="3" t="s">
        <v>1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>
      <c r="B12" s="103"/>
      <c r="C12" s="3" t="s">
        <v>2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5"/>
    </row>
    <row r="13" spans="2:15" ht="15.6" thickBot="1">
      <c r="B13" s="93" t="s">
        <v>3</v>
      </c>
      <c r="C13" s="94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</row>
    <row r="15" spans="2:15" ht="19.8">
      <c r="B15" s="90" t="s">
        <v>832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</sheetData>
  <mergeCells count="10">
    <mergeCell ref="B15:O15"/>
    <mergeCell ref="D13:O13"/>
    <mergeCell ref="B13:C13"/>
    <mergeCell ref="D2:O2"/>
    <mergeCell ref="B3:B8"/>
    <mergeCell ref="B2:C2"/>
    <mergeCell ref="B9:B12"/>
    <mergeCell ref="D9:O12"/>
    <mergeCell ref="D3:O7"/>
    <mergeCell ref="D8:O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Z395"/>
  <sheetViews>
    <sheetView tabSelected="1" zoomScale="70" zoomScaleNormal="70" workbookViewId="0">
      <pane ySplit="2" topLeftCell="A3" activePane="bottomLeft" state="frozen"/>
      <selection pane="bottomLeft" activeCell="E403" sqref="E403"/>
    </sheetView>
  </sheetViews>
  <sheetFormatPr defaultRowHeight="15"/>
  <cols>
    <col min="1" max="1" width="11.25" style="38" customWidth="1"/>
    <col min="2" max="2" width="11.625" style="38" customWidth="1"/>
    <col min="3" max="3" width="19.625" style="38" customWidth="1"/>
    <col min="4" max="4" width="31.25" style="38" customWidth="1"/>
    <col min="5" max="5" width="11.5" style="38" customWidth="1"/>
    <col min="6" max="7" width="19.125" style="39" customWidth="1"/>
    <col min="8" max="8" width="18.125" style="39" customWidth="1"/>
    <col min="9" max="9" width="19.125" style="39" customWidth="1"/>
    <col min="10" max="10" width="19.5" style="39" customWidth="1"/>
    <col min="11" max="11" width="40.625" style="30" customWidth="1"/>
    <col min="12" max="12" width="9.25" style="30" customWidth="1"/>
    <col min="13" max="13" width="8.625" style="30" customWidth="1"/>
    <col min="14" max="20" width="9" style="30"/>
    <col min="21" max="21" width="11.25" style="38" customWidth="1"/>
    <col min="22" max="22" width="11.625" style="38" customWidth="1"/>
    <col min="23" max="24" width="9" style="30"/>
    <col min="25" max="25" width="11.25" style="38" customWidth="1"/>
    <col min="26" max="16384" width="9" style="30"/>
  </cols>
  <sheetData>
    <row r="1" spans="1:26" ht="15.6" thickBot="1">
      <c r="A1" s="118" t="s">
        <v>808</v>
      </c>
      <c r="B1" s="119"/>
      <c r="C1" s="119"/>
      <c r="D1" s="119"/>
      <c r="E1" s="124" t="s">
        <v>830</v>
      </c>
      <c r="F1" s="120" t="s">
        <v>833</v>
      </c>
      <c r="G1" s="120"/>
      <c r="H1" s="120"/>
      <c r="I1" s="120"/>
      <c r="J1" s="121"/>
      <c r="K1" s="122" t="s">
        <v>3</v>
      </c>
      <c r="L1" s="48"/>
      <c r="M1" s="48"/>
      <c r="U1" s="30"/>
      <c r="V1" s="30"/>
      <c r="Y1" s="30"/>
    </row>
    <row r="2" spans="1:26" ht="30.6" thickBot="1">
      <c r="A2" s="31" t="s">
        <v>802</v>
      </c>
      <c r="B2" s="32" t="s">
        <v>803</v>
      </c>
      <c r="C2" s="32" t="s">
        <v>915</v>
      </c>
      <c r="D2" s="42" t="s">
        <v>914</v>
      </c>
      <c r="E2" s="125"/>
      <c r="F2" s="43" t="s">
        <v>864</v>
      </c>
      <c r="G2" s="41" t="s">
        <v>804</v>
      </c>
      <c r="H2" s="45" t="s">
        <v>1</v>
      </c>
      <c r="I2" s="46" t="s">
        <v>839</v>
      </c>
      <c r="J2" s="46" t="s">
        <v>840</v>
      </c>
      <c r="K2" s="123"/>
      <c r="L2" s="48"/>
      <c r="M2" s="48" t="s">
        <v>802</v>
      </c>
      <c r="N2" s="30" t="s">
        <v>803</v>
      </c>
      <c r="O2" s="47">
        <f>1/3</f>
        <v>0.33333333333333331</v>
      </c>
      <c r="P2" s="47">
        <f t="shared" ref="P2:Q2" si="0">1/3</f>
        <v>0.33333333333333331</v>
      </c>
      <c r="Q2" s="47">
        <f t="shared" si="0"/>
        <v>0.33333333333333331</v>
      </c>
      <c r="R2" s="47" t="s">
        <v>802</v>
      </c>
      <c r="S2" s="30" t="s">
        <v>803</v>
      </c>
      <c r="U2" s="31" t="s">
        <v>802</v>
      </c>
      <c r="V2" s="32" t="s">
        <v>803</v>
      </c>
      <c r="W2" s="51"/>
      <c r="Y2" s="31" t="s">
        <v>802</v>
      </c>
      <c r="Z2" s="54"/>
    </row>
    <row r="3" spans="1:26" ht="16.2" hidden="1">
      <c r="A3" s="19" t="s">
        <v>4</v>
      </c>
      <c r="B3" s="6" t="s">
        <v>132</v>
      </c>
      <c r="C3" s="6" t="s">
        <v>133</v>
      </c>
      <c r="D3" s="6" t="s">
        <v>134</v>
      </c>
      <c r="E3" s="44">
        <v>2019</v>
      </c>
      <c r="F3" s="33" t="s">
        <v>851</v>
      </c>
      <c r="G3" s="33" t="s">
        <v>851</v>
      </c>
      <c r="H3" s="33" t="s">
        <v>837</v>
      </c>
      <c r="I3" s="33"/>
      <c r="J3" s="33" t="s">
        <v>850</v>
      </c>
      <c r="K3" s="34"/>
      <c r="L3" s="49"/>
      <c r="M3" s="30">
        <f t="shared" ref="M3:M66" si="1">1/COUNTIF($A$3:$A$390,A3)</f>
        <v>0.02</v>
      </c>
      <c r="N3" s="30">
        <f t="shared" ref="N3:N66" si="2">1/COUNTIF($B$3:$B$390,B3)</f>
        <v>7.6923076923076927E-2</v>
      </c>
      <c r="O3" s="30">
        <f>IF(OR($F3="V",$G3="V"),1,0)*$O$2</f>
        <v>0.33333333333333331</v>
      </c>
      <c r="P3" s="30">
        <f>IF($H3="V",1,0)*$P$2</f>
        <v>0.33333333333333331</v>
      </c>
      <c r="Q3" s="30">
        <f>IF(OR($I3="V",$J3="V"),1,0)*$Q$2</f>
        <v>0.33333333333333331</v>
      </c>
      <c r="R3" s="30">
        <f>M3*($O3+$P3+$Q3)</f>
        <v>0.02</v>
      </c>
      <c r="S3" s="30">
        <f>N3*($O3+$P3+$Q3)</f>
        <v>7.6923076923076927E-2</v>
      </c>
      <c r="U3" s="19" t="s">
        <v>4</v>
      </c>
      <c r="V3" s="6" t="s">
        <v>132</v>
      </c>
      <c r="W3" s="52">
        <f t="shared" ref="W3:W36" si="3">SUMIF($B$3:$B$390,V3,$S$3:$S$391)</f>
        <v>0.99999999999999978</v>
      </c>
      <c r="Y3" s="19" t="s">
        <v>4</v>
      </c>
      <c r="Z3" s="52">
        <f t="shared" ref="Z3:Z10" si="4">SUMIF($A$3:$A$390,Y3,$R$3:$R$391)</f>
        <v>1.0000000000000004</v>
      </c>
    </row>
    <row r="4" spans="1:26" ht="16.2" hidden="1">
      <c r="A4" s="19" t="s">
        <v>4</v>
      </c>
      <c r="B4" s="6" t="s">
        <v>132</v>
      </c>
      <c r="C4" s="6" t="s">
        <v>135</v>
      </c>
      <c r="D4" s="6" t="s">
        <v>136</v>
      </c>
      <c r="E4" s="6">
        <v>2019</v>
      </c>
      <c r="F4" s="33" t="s">
        <v>851</v>
      </c>
      <c r="G4" s="33" t="s">
        <v>851</v>
      </c>
      <c r="H4" s="33" t="s">
        <v>837</v>
      </c>
      <c r="I4" s="33" t="s">
        <v>852</v>
      </c>
      <c r="J4" s="33" t="s">
        <v>852</v>
      </c>
      <c r="K4" s="35"/>
      <c r="L4" s="49"/>
      <c r="M4" s="30">
        <f t="shared" si="1"/>
        <v>0.02</v>
      </c>
      <c r="N4" s="30">
        <f t="shared" si="2"/>
        <v>7.6923076923076927E-2</v>
      </c>
      <c r="O4" s="30">
        <f t="shared" ref="O4:O63" si="5">IF(OR($F4="V",$G4="V"),1,0)*$O$2</f>
        <v>0.33333333333333331</v>
      </c>
      <c r="P4" s="30">
        <f t="shared" ref="P4:P63" si="6">IF($H4="V",1,0)*$P$2</f>
        <v>0.33333333333333331</v>
      </c>
      <c r="Q4" s="30">
        <f t="shared" ref="Q4:Q63" si="7">IF(OR($I4="V",$J4="V"),1,0)*$Q$2</f>
        <v>0.33333333333333331</v>
      </c>
      <c r="R4" s="30">
        <f t="shared" ref="R4:R67" si="8">M4*($O4+$P4+$Q4)</f>
        <v>0.02</v>
      </c>
      <c r="S4" s="30">
        <f t="shared" ref="S4:S62" si="9">N4*(O4+P4+Q4)</f>
        <v>7.6923076923076927E-2</v>
      </c>
      <c r="U4" s="19" t="s">
        <v>4</v>
      </c>
      <c r="V4" s="6" t="s">
        <v>157</v>
      </c>
      <c r="W4" s="52">
        <f t="shared" si="3"/>
        <v>1</v>
      </c>
      <c r="Y4" s="21" t="s">
        <v>199</v>
      </c>
      <c r="Z4" s="52">
        <f t="shared" si="4"/>
        <v>0.91111111111111143</v>
      </c>
    </row>
    <row r="5" spans="1:26" ht="16.2" hidden="1">
      <c r="A5" s="19" t="s">
        <v>4</v>
      </c>
      <c r="B5" s="6" t="s">
        <v>132</v>
      </c>
      <c r="C5" s="6" t="s">
        <v>137</v>
      </c>
      <c r="D5" s="6" t="s">
        <v>138</v>
      </c>
      <c r="E5" s="6">
        <v>2019</v>
      </c>
      <c r="F5" s="33" t="s">
        <v>851</v>
      </c>
      <c r="G5" s="33" t="s">
        <v>851</v>
      </c>
      <c r="H5" s="33" t="s">
        <v>837</v>
      </c>
      <c r="I5" s="33" t="s">
        <v>852</v>
      </c>
      <c r="J5" s="33" t="s">
        <v>852</v>
      </c>
      <c r="K5" s="35"/>
      <c r="L5" s="49"/>
      <c r="M5" s="30">
        <f t="shared" si="1"/>
        <v>0.02</v>
      </c>
      <c r="N5" s="30">
        <f t="shared" si="2"/>
        <v>7.6923076923076927E-2</v>
      </c>
      <c r="O5" s="30">
        <f t="shared" si="5"/>
        <v>0.33333333333333331</v>
      </c>
      <c r="P5" s="30">
        <f t="shared" si="6"/>
        <v>0.33333333333333331</v>
      </c>
      <c r="Q5" s="30">
        <f t="shared" si="7"/>
        <v>0.33333333333333331</v>
      </c>
      <c r="R5" s="30">
        <f t="shared" si="8"/>
        <v>0.02</v>
      </c>
      <c r="S5" s="30">
        <f t="shared" si="9"/>
        <v>7.6923076923076927E-2</v>
      </c>
      <c r="U5" s="19" t="s">
        <v>4</v>
      </c>
      <c r="V5" s="6" t="s">
        <v>171</v>
      </c>
      <c r="W5" s="52">
        <f t="shared" si="3"/>
        <v>1</v>
      </c>
      <c r="Y5" s="21" t="s">
        <v>290</v>
      </c>
      <c r="Z5" s="52">
        <f t="shared" si="4"/>
        <v>0.80555555555555547</v>
      </c>
    </row>
    <row r="6" spans="1:26" ht="16.2" hidden="1">
      <c r="A6" s="19" t="s">
        <v>4</v>
      </c>
      <c r="B6" s="6" t="s">
        <v>132</v>
      </c>
      <c r="C6" s="6" t="s">
        <v>139</v>
      </c>
      <c r="D6" s="6" t="s">
        <v>140</v>
      </c>
      <c r="E6" s="6">
        <v>2019</v>
      </c>
      <c r="F6" s="33" t="s">
        <v>851</v>
      </c>
      <c r="G6" s="33" t="s">
        <v>851</v>
      </c>
      <c r="H6" s="33" t="s">
        <v>837</v>
      </c>
      <c r="I6" s="33" t="s">
        <v>853</v>
      </c>
      <c r="J6" s="33" t="s">
        <v>850</v>
      </c>
      <c r="K6" s="35"/>
      <c r="L6" s="49"/>
      <c r="M6" s="30">
        <f t="shared" si="1"/>
        <v>0.02</v>
      </c>
      <c r="N6" s="30">
        <f t="shared" si="2"/>
        <v>7.6923076923076927E-2</v>
      </c>
      <c r="O6" s="30">
        <f t="shared" si="5"/>
        <v>0.33333333333333331</v>
      </c>
      <c r="P6" s="30">
        <f t="shared" si="6"/>
        <v>0.33333333333333331</v>
      </c>
      <c r="Q6" s="30">
        <f t="shared" si="7"/>
        <v>0.33333333333333331</v>
      </c>
      <c r="R6" s="30">
        <f t="shared" si="8"/>
        <v>0.02</v>
      </c>
      <c r="S6" s="30">
        <f t="shared" si="9"/>
        <v>7.6923076923076927E-2</v>
      </c>
      <c r="U6" s="19" t="s">
        <v>4</v>
      </c>
      <c r="V6" s="6" t="s">
        <v>174</v>
      </c>
      <c r="W6" s="52">
        <f t="shared" si="3"/>
        <v>0.99999999999999978</v>
      </c>
      <c r="Y6" s="23" t="s">
        <v>373</v>
      </c>
      <c r="Z6" s="52">
        <f t="shared" si="4"/>
        <v>0.50666666666666615</v>
      </c>
    </row>
    <row r="7" spans="1:26" ht="16.2" hidden="1">
      <c r="A7" s="19" t="s">
        <v>4</v>
      </c>
      <c r="B7" s="6" t="s">
        <v>132</v>
      </c>
      <c r="C7" s="6" t="s">
        <v>141</v>
      </c>
      <c r="D7" s="6" t="s">
        <v>1033</v>
      </c>
      <c r="E7" s="6">
        <v>2019</v>
      </c>
      <c r="F7" s="33" t="s">
        <v>851</v>
      </c>
      <c r="G7" s="33" t="s">
        <v>851</v>
      </c>
      <c r="H7" s="33" t="s">
        <v>837</v>
      </c>
      <c r="I7" s="33" t="s">
        <v>1042</v>
      </c>
      <c r="J7" s="33"/>
      <c r="K7" s="35"/>
      <c r="L7" s="49"/>
      <c r="M7" s="30">
        <f t="shared" si="1"/>
        <v>0.02</v>
      </c>
      <c r="N7" s="30">
        <f t="shared" si="2"/>
        <v>7.6923076923076927E-2</v>
      </c>
      <c r="O7" s="30">
        <f t="shared" si="5"/>
        <v>0.33333333333333331</v>
      </c>
      <c r="P7" s="30">
        <f t="shared" si="6"/>
        <v>0.33333333333333331</v>
      </c>
      <c r="Q7" s="30">
        <f t="shared" si="7"/>
        <v>0.33333333333333331</v>
      </c>
      <c r="R7" s="30">
        <f t="shared" si="8"/>
        <v>0.02</v>
      </c>
      <c r="S7" s="30">
        <f t="shared" si="9"/>
        <v>7.6923076923076927E-2</v>
      </c>
      <c r="U7" s="21" t="s">
        <v>199</v>
      </c>
      <c r="V7" s="10" t="s">
        <v>200</v>
      </c>
      <c r="W7" s="52">
        <f t="shared" si="3"/>
        <v>0.6</v>
      </c>
      <c r="Y7" s="22" t="s">
        <v>477</v>
      </c>
      <c r="Z7" s="52">
        <f t="shared" si="4"/>
        <v>0.98550724637681109</v>
      </c>
    </row>
    <row r="8" spans="1:26" ht="16.2" hidden="1">
      <c r="A8" s="19" t="s">
        <v>4</v>
      </c>
      <c r="B8" s="6" t="s">
        <v>132</v>
      </c>
      <c r="C8" s="6" t="s">
        <v>142</v>
      </c>
      <c r="D8" s="6" t="s">
        <v>143</v>
      </c>
      <c r="E8" s="6">
        <v>2019</v>
      </c>
      <c r="F8" s="33" t="s">
        <v>851</v>
      </c>
      <c r="G8" s="33" t="s">
        <v>851</v>
      </c>
      <c r="H8" s="33" t="s">
        <v>837</v>
      </c>
      <c r="I8" s="33" t="s">
        <v>854</v>
      </c>
      <c r="J8" s="33" t="s">
        <v>850</v>
      </c>
      <c r="K8" s="35"/>
      <c r="L8" s="49"/>
      <c r="M8" s="30">
        <f t="shared" si="1"/>
        <v>0.02</v>
      </c>
      <c r="N8" s="30">
        <f t="shared" si="2"/>
        <v>7.6923076923076927E-2</v>
      </c>
      <c r="O8" s="30">
        <f t="shared" si="5"/>
        <v>0.33333333333333331</v>
      </c>
      <c r="P8" s="30">
        <f t="shared" si="6"/>
        <v>0.33333333333333331</v>
      </c>
      <c r="Q8" s="30">
        <f t="shared" si="7"/>
        <v>0.33333333333333331</v>
      </c>
      <c r="R8" s="30">
        <f t="shared" si="8"/>
        <v>0.02</v>
      </c>
      <c r="S8" s="30">
        <f t="shared" si="9"/>
        <v>7.6923076923076927E-2</v>
      </c>
      <c r="U8" s="21" t="s">
        <v>199</v>
      </c>
      <c r="V8" s="10" t="s">
        <v>219</v>
      </c>
      <c r="W8" s="52">
        <f t="shared" si="3"/>
        <v>0.99999999999999978</v>
      </c>
      <c r="Y8" s="21" t="s">
        <v>1032</v>
      </c>
      <c r="Z8" s="52">
        <f t="shared" si="4"/>
        <v>1.0000000000000007</v>
      </c>
    </row>
    <row r="9" spans="1:26" ht="16.2" hidden="1">
      <c r="A9" s="19" t="s">
        <v>4</v>
      </c>
      <c r="B9" s="6" t="s">
        <v>132</v>
      </c>
      <c r="C9" s="6" t="s">
        <v>144</v>
      </c>
      <c r="D9" s="6" t="s">
        <v>145</v>
      </c>
      <c r="E9" s="6">
        <v>2019</v>
      </c>
      <c r="F9" s="33" t="s">
        <v>851</v>
      </c>
      <c r="G9" s="33" t="s">
        <v>851</v>
      </c>
      <c r="H9" s="33" t="s">
        <v>837</v>
      </c>
      <c r="I9" s="33"/>
      <c r="J9" s="33" t="s">
        <v>850</v>
      </c>
      <c r="K9" s="35"/>
      <c r="L9" s="49"/>
      <c r="M9" s="30">
        <f t="shared" si="1"/>
        <v>0.02</v>
      </c>
      <c r="N9" s="30">
        <f t="shared" si="2"/>
        <v>7.6923076923076927E-2</v>
      </c>
      <c r="O9" s="30">
        <f t="shared" si="5"/>
        <v>0.33333333333333331</v>
      </c>
      <c r="P9" s="30">
        <f t="shared" si="6"/>
        <v>0.33333333333333331</v>
      </c>
      <c r="Q9" s="30">
        <f t="shared" si="7"/>
        <v>0.33333333333333331</v>
      </c>
      <c r="R9" s="30">
        <f t="shared" si="8"/>
        <v>0.02</v>
      </c>
      <c r="S9" s="30">
        <f t="shared" si="9"/>
        <v>7.6923076923076927E-2</v>
      </c>
      <c r="U9" s="21" t="s">
        <v>199</v>
      </c>
      <c r="V9" s="10" t="s">
        <v>245</v>
      </c>
      <c r="W9" s="52">
        <f t="shared" si="3"/>
        <v>0.99999999999999967</v>
      </c>
      <c r="Y9" s="21" t="s">
        <v>664</v>
      </c>
      <c r="Z9" s="52">
        <f t="shared" si="4"/>
        <v>0.98076923076923161</v>
      </c>
    </row>
    <row r="10" spans="1:26" ht="16.8" hidden="1" thickBot="1">
      <c r="A10" s="19" t="s">
        <v>4</v>
      </c>
      <c r="B10" s="6" t="s">
        <v>132</v>
      </c>
      <c r="C10" s="6" t="s">
        <v>146</v>
      </c>
      <c r="D10" s="5" t="s">
        <v>865</v>
      </c>
      <c r="E10" s="6">
        <v>2019</v>
      </c>
      <c r="F10" s="33" t="s">
        <v>851</v>
      </c>
      <c r="G10" s="33" t="s">
        <v>851</v>
      </c>
      <c r="H10" s="33" t="s">
        <v>837</v>
      </c>
      <c r="I10" s="33" t="s">
        <v>852</v>
      </c>
      <c r="J10" s="33" t="s">
        <v>850</v>
      </c>
      <c r="K10" s="35"/>
      <c r="L10" s="49"/>
      <c r="M10" s="30">
        <f t="shared" si="1"/>
        <v>0.02</v>
      </c>
      <c r="N10" s="30">
        <f t="shared" si="2"/>
        <v>7.6923076923076927E-2</v>
      </c>
      <c r="O10" s="30">
        <f t="shared" si="5"/>
        <v>0.33333333333333331</v>
      </c>
      <c r="P10" s="30">
        <f t="shared" si="6"/>
        <v>0.33333333333333331</v>
      </c>
      <c r="Q10" s="30">
        <f t="shared" si="7"/>
        <v>0.33333333333333331</v>
      </c>
      <c r="R10" s="30">
        <f t="shared" si="8"/>
        <v>0.02</v>
      </c>
      <c r="S10" s="30">
        <f t="shared" si="9"/>
        <v>7.6923076923076927E-2</v>
      </c>
      <c r="U10" s="21" t="s">
        <v>199</v>
      </c>
      <c r="V10" s="10" t="s">
        <v>273</v>
      </c>
      <c r="W10" s="52">
        <f t="shared" si="3"/>
        <v>1</v>
      </c>
      <c r="Y10" s="27" t="s">
        <v>690</v>
      </c>
      <c r="Z10" s="53">
        <f t="shared" si="4"/>
        <v>1.0000000000000002</v>
      </c>
    </row>
    <row r="11" spans="1:26" ht="16.2" hidden="1">
      <c r="A11" s="19" t="s">
        <v>4</v>
      </c>
      <c r="B11" s="6" t="s">
        <v>132</v>
      </c>
      <c r="C11" s="6" t="s">
        <v>147</v>
      </c>
      <c r="D11" s="6" t="s">
        <v>148</v>
      </c>
      <c r="E11" s="6">
        <v>2019</v>
      </c>
      <c r="F11" s="33" t="s">
        <v>851</v>
      </c>
      <c r="G11" s="33" t="s">
        <v>851</v>
      </c>
      <c r="H11" s="33" t="s">
        <v>837</v>
      </c>
      <c r="I11" s="33" t="s">
        <v>852</v>
      </c>
      <c r="J11" s="33" t="s">
        <v>852</v>
      </c>
      <c r="K11" s="35"/>
      <c r="L11" s="49"/>
      <c r="M11" s="30">
        <f t="shared" si="1"/>
        <v>0.02</v>
      </c>
      <c r="N11" s="30">
        <f t="shared" si="2"/>
        <v>7.6923076923076927E-2</v>
      </c>
      <c r="O11" s="30">
        <f t="shared" si="5"/>
        <v>0.33333333333333331</v>
      </c>
      <c r="P11" s="30">
        <f t="shared" si="6"/>
        <v>0.33333333333333331</v>
      </c>
      <c r="Q11" s="30">
        <f t="shared" si="7"/>
        <v>0.33333333333333331</v>
      </c>
      <c r="R11" s="30">
        <f t="shared" si="8"/>
        <v>0.02</v>
      </c>
      <c r="S11" s="30">
        <f t="shared" si="9"/>
        <v>7.6923076923076927E-2</v>
      </c>
      <c r="U11" s="21" t="s">
        <v>290</v>
      </c>
      <c r="V11" s="9" t="s">
        <v>291</v>
      </c>
      <c r="W11" s="52">
        <f t="shared" si="3"/>
        <v>0.47222222222222232</v>
      </c>
      <c r="Y11"/>
      <c r="Z11" s="50"/>
    </row>
    <row r="12" spans="1:26" ht="16.2" hidden="1">
      <c r="A12" s="19" t="s">
        <v>4</v>
      </c>
      <c r="B12" s="6" t="s">
        <v>132</v>
      </c>
      <c r="C12" s="6" t="s">
        <v>149</v>
      </c>
      <c r="D12" s="6" t="s">
        <v>150</v>
      </c>
      <c r="E12" s="6">
        <v>2019</v>
      </c>
      <c r="F12" s="33" t="s">
        <v>851</v>
      </c>
      <c r="G12" s="33" t="s">
        <v>851</v>
      </c>
      <c r="H12" s="33" t="s">
        <v>837</v>
      </c>
      <c r="I12" s="33"/>
      <c r="J12" s="33" t="s">
        <v>850</v>
      </c>
      <c r="K12" s="35"/>
      <c r="L12" s="49"/>
      <c r="M12" s="30">
        <f t="shared" si="1"/>
        <v>0.02</v>
      </c>
      <c r="N12" s="30">
        <f t="shared" si="2"/>
        <v>7.6923076923076927E-2</v>
      </c>
      <c r="O12" s="30">
        <f t="shared" si="5"/>
        <v>0.33333333333333331</v>
      </c>
      <c r="P12" s="30">
        <f t="shared" si="6"/>
        <v>0.33333333333333331</v>
      </c>
      <c r="Q12" s="30">
        <f t="shared" si="7"/>
        <v>0.33333333333333331</v>
      </c>
      <c r="R12" s="30">
        <f t="shared" si="8"/>
        <v>0.02</v>
      </c>
      <c r="S12" s="30">
        <f t="shared" si="9"/>
        <v>7.6923076923076927E-2</v>
      </c>
      <c r="U12" s="22" t="s">
        <v>316</v>
      </c>
      <c r="V12" s="9" t="s">
        <v>317</v>
      </c>
      <c r="W12" s="52">
        <f t="shared" si="3"/>
        <v>0.91666666666666674</v>
      </c>
      <c r="Y12"/>
      <c r="Z12" s="50"/>
    </row>
    <row r="13" spans="1:26" ht="16.2" hidden="1">
      <c r="A13" s="19" t="s">
        <v>4</v>
      </c>
      <c r="B13" s="6" t="s">
        <v>132</v>
      </c>
      <c r="C13" s="6" t="s">
        <v>151</v>
      </c>
      <c r="D13" s="6" t="s">
        <v>152</v>
      </c>
      <c r="E13" s="6">
        <v>2019</v>
      </c>
      <c r="F13" s="33" t="s">
        <v>851</v>
      </c>
      <c r="G13" s="33" t="s">
        <v>851</v>
      </c>
      <c r="H13" s="33" t="s">
        <v>837</v>
      </c>
      <c r="I13" s="33"/>
      <c r="J13" s="33" t="s">
        <v>850</v>
      </c>
      <c r="K13" s="35"/>
      <c r="L13" s="49"/>
      <c r="M13" s="30">
        <f t="shared" si="1"/>
        <v>0.02</v>
      </c>
      <c r="N13" s="30">
        <f t="shared" si="2"/>
        <v>7.6923076923076927E-2</v>
      </c>
      <c r="O13" s="30">
        <f t="shared" si="5"/>
        <v>0.33333333333333331</v>
      </c>
      <c r="P13" s="30">
        <f t="shared" si="6"/>
        <v>0.33333333333333331</v>
      </c>
      <c r="Q13" s="30">
        <f t="shared" si="7"/>
        <v>0.33333333333333331</v>
      </c>
      <c r="R13" s="30">
        <f t="shared" si="8"/>
        <v>0.02</v>
      </c>
      <c r="S13" s="30">
        <f t="shared" si="9"/>
        <v>7.6923076923076927E-2</v>
      </c>
      <c r="U13" s="22" t="s">
        <v>316</v>
      </c>
      <c r="V13" s="9" t="s">
        <v>329</v>
      </c>
      <c r="W13" s="52">
        <f t="shared" si="3"/>
        <v>0.99999999999999978</v>
      </c>
      <c r="Y13"/>
      <c r="Z13" s="50"/>
    </row>
    <row r="14" spans="1:26" ht="16.2" hidden="1">
      <c r="A14" s="19" t="s">
        <v>4</v>
      </c>
      <c r="B14" s="6" t="s">
        <v>132</v>
      </c>
      <c r="C14" s="6" t="s">
        <v>153</v>
      </c>
      <c r="D14" s="6" t="s">
        <v>154</v>
      </c>
      <c r="E14" s="6">
        <v>2019</v>
      </c>
      <c r="F14" s="33" t="s">
        <v>851</v>
      </c>
      <c r="G14" s="33" t="s">
        <v>851</v>
      </c>
      <c r="H14" s="33" t="s">
        <v>837</v>
      </c>
      <c r="I14" s="33" t="s">
        <v>850</v>
      </c>
      <c r="J14" s="33" t="s">
        <v>850</v>
      </c>
      <c r="K14" s="35"/>
      <c r="L14" s="49"/>
      <c r="M14" s="30">
        <f t="shared" si="1"/>
        <v>0.02</v>
      </c>
      <c r="N14" s="30">
        <f t="shared" si="2"/>
        <v>7.6923076923076927E-2</v>
      </c>
      <c r="O14" s="30">
        <f t="shared" si="5"/>
        <v>0.33333333333333331</v>
      </c>
      <c r="P14" s="30">
        <f t="shared" si="6"/>
        <v>0.33333333333333331</v>
      </c>
      <c r="Q14" s="30">
        <f t="shared" si="7"/>
        <v>0.33333333333333331</v>
      </c>
      <c r="R14" s="30">
        <f t="shared" si="8"/>
        <v>0.02</v>
      </c>
      <c r="S14" s="30">
        <f t="shared" si="9"/>
        <v>7.6923076923076927E-2</v>
      </c>
      <c r="U14" s="22" t="s">
        <v>316</v>
      </c>
      <c r="V14" s="9" t="s">
        <v>354</v>
      </c>
      <c r="W14" s="52">
        <f t="shared" si="3"/>
        <v>0.81818181818181834</v>
      </c>
      <c r="Y14"/>
      <c r="Z14" s="50"/>
    </row>
    <row r="15" spans="1:26" ht="16.2" hidden="1">
      <c r="A15" s="19" t="s">
        <v>4</v>
      </c>
      <c r="B15" s="6" t="s">
        <v>132</v>
      </c>
      <c r="C15" s="6" t="s">
        <v>155</v>
      </c>
      <c r="D15" s="6" t="s">
        <v>156</v>
      </c>
      <c r="E15" s="6">
        <v>2019</v>
      </c>
      <c r="F15" s="33" t="s">
        <v>850</v>
      </c>
      <c r="G15" s="33" t="s">
        <v>851</v>
      </c>
      <c r="H15" s="33" t="s">
        <v>837</v>
      </c>
      <c r="I15" s="33" t="s">
        <v>850</v>
      </c>
      <c r="J15" s="33" t="s">
        <v>852</v>
      </c>
      <c r="K15" s="35"/>
      <c r="L15" s="49"/>
      <c r="M15" s="30">
        <f t="shared" si="1"/>
        <v>0.02</v>
      </c>
      <c r="N15" s="30">
        <f t="shared" si="2"/>
        <v>7.6923076923076927E-2</v>
      </c>
      <c r="O15" s="30">
        <f t="shared" si="5"/>
        <v>0.33333333333333331</v>
      </c>
      <c r="P15" s="30">
        <f t="shared" si="6"/>
        <v>0.33333333333333331</v>
      </c>
      <c r="Q15" s="30">
        <f t="shared" si="7"/>
        <v>0.33333333333333331</v>
      </c>
      <c r="R15" s="30">
        <f t="shared" si="8"/>
        <v>0.02</v>
      </c>
      <c r="S15" s="30">
        <f t="shared" si="9"/>
        <v>7.6923076923076927E-2</v>
      </c>
      <c r="U15" s="23" t="s">
        <v>373</v>
      </c>
      <c r="V15" s="12" t="s">
        <v>374</v>
      </c>
      <c r="W15" s="52">
        <f t="shared" si="3"/>
        <v>0.66666666666666674</v>
      </c>
      <c r="Y15"/>
      <c r="Z15" s="50"/>
    </row>
    <row r="16" spans="1:26" ht="16.2" hidden="1">
      <c r="A16" s="19" t="s">
        <v>4</v>
      </c>
      <c r="B16" s="6" t="s">
        <v>157</v>
      </c>
      <c r="C16" s="6" t="s">
        <v>158</v>
      </c>
      <c r="D16" s="6" t="s">
        <v>15</v>
      </c>
      <c r="E16" s="6">
        <v>2019</v>
      </c>
      <c r="F16" s="33" t="s">
        <v>807</v>
      </c>
      <c r="G16" s="33" t="s">
        <v>855</v>
      </c>
      <c r="H16" s="33" t="s">
        <v>837</v>
      </c>
      <c r="I16" s="33" t="s">
        <v>838</v>
      </c>
      <c r="J16" s="33" t="s">
        <v>855</v>
      </c>
      <c r="K16" s="35"/>
      <c r="L16" s="49"/>
      <c r="M16" s="30">
        <f t="shared" si="1"/>
        <v>0.02</v>
      </c>
      <c r="N16" s="30">
        <f t="shared" si="2"/>
        <v>8.3333333333333329E-2</v>
      </c>
      <c r="O16" s="30">
        <f t="shared" si="5"/>
        <v>0.33333333333333331</v>
      </c>
      <c r="P16" s="30">
        <f t="shared" si="6"/>
        <v>0.33333333333333331</v>
      </c>
      <c r="Q16" s="30">
        <f t="shared" si="7"/>
        <v>0.33333333333333331</v>
      </c>
      <c r="R16" s="30">
        <f t="shared" si="8"/>
        <v>0.02</v>
      </c>
      <c r="S16" s="30">
        <f t="shared" si="9"/>
        <v>8.3333333333333329E-2</v>
      </c>
      <c r="U16" s="23" t="s">
        <v>373</v>
      </c>
      <c r="V16" s="8" t="s">
        <v>405</v>
      </c>
      <c r="W16" s="52">
        <f t="shared" si="3"/>
        <v>0.33333333333333337</v>
      </c>
      <c r="Y16"/>
      <c r="Z16" s="50"/>
    </row>
    <row r="17" spans="1:26" ht="16.2" hidden="1">
      <c r="A17" s="19" t="s">
        <v>4</v>
      </c>
      <c r="B17" s="6" t="s">
        <v>157</v>
      </c>
      <c r="C17" s="6" t="s">
        <v>159</v>
      </c>
      <c r="D17" s="6" t="s">
        <v>13</v>
      </c>
      <c r="E17" s="6">
        <v>2019</v>
      </c>
      <c r="F17" s="33" t="s">
        <v>807</v>
      </c>
      <c r="G17" s="33" t="s">
        <v>852</v>
      </c>
      <c r="H17" s="33" t="s">
        <v>837</v>
      </c>
      <c r="I17" s="33" t="s">
        <v>837</v>
      </c>
      <c r="J17" s="33" t="s">
        <v>855</v>
      </c>
      <c r="K17" s="35"/>
      <c r="L17" s="49"/>
      <c r="M17" s="30">
        <f t="shared" si="1"/>
        <v>0.02</v>
      </c>
      <c r="N17" s="30">
        <f t="shared" si="2"/>
        <v>8.3333333333333329E-2</v>
      </c>
      <c r="O17" s="30">
        <f t="shared" si="5"/>
        <v>0.33333333333333331</v>
      </c>
      <c r="P17" s="30">
        <f t="shared" si="6"/>
        <v>0.33333333333333331</v>
      </c>
      <c r="Q17" s="30">
        <f t="shared" si="7"/>
        <v>0.33333333333333331</v>
      </c>
      <c r="R17" s="30">
        <f t="shared" si="8"/>
        <v>0.02</v>
      </c>
      <c r="S17" s="30">
        <f t="shared" si="9"/>
        <v>8.3333333333333329E-2</v>
      </c>
      <c r="U17" s="23" t="s">
        <v>373</v>
      </c>
      <c r="V17" s="12" t="s">
        <v>378</v>
      </c>
      <c r="W17" s="52">
        <f t="shared" si="3"/>
        <v>0.33333333333333326</v>
      </c>
      <c r="Y17"/>
      <c r="Z17" s="50"/>
    </row>
    <row r="18" spans="1:26" ht="16.2" hidden="1">
      <c r="A18" s="19" t="s">
        <v>4</v>
      </c>
      <c r="B18" s="6" t="s">
        <v>157</v>
      </c>
      <c r="C18" s="6" t="s">
        <v>160</v>
      </c>
      <c r="D18" s="6" t="s">
        <v>14</v>
      </c>
      <c r="E18" s="6">
        <v>2019</v>
      </c>
      <c r="F18" s="33" t="s">
        <v>807</v>
      </c>
      <c r="G18" s="33" t="s">
        <v>850</v>
      </c>
      <c r="H18" s="33" t="s">
        <v>837</v>
      </c>
      <c r="I18" s="33" t="s">
        <v>837</v>
      </c>
      <c r="J18" s="33" t="s">
        <v>855</v>
      </c>
      <c r="K18" s="35"/>
      <c r="L18" s="49"/>
      <c r="M18" s="30">
        <f t="shared" si="1"/>
        <v>0.02</v>
      </c>
      <c r="N18" s="30">
        <f t="shared" si="2"/>
        <v>8.3333333333333329E-2</v>
      </c>
      <c r="O18" s="30">
        <f t="shared" si="5"/>
        <v>0.33333333333333331</v>
      </c>
      <c r="P18" s="30">
        <f t="shared" si="6"/>
        <v>0.33333333333333331</v>
      </c>
      <c r="Q18" s="30">
        <f t="shared" si="7"/>
        <v>0.33333333333333331</v>
      </c>
      <c r="R18" s="30">
        <f t="shared" si="8"/>
        <v>0.02</v>
      </c>
      <c r="S18" s="30">
        <f t="shared" si="9"/>
        <v>8.3333333333333329E-2</v>
      </c>
      <c r="U18" s="23" t="s">
        <v>373</v>
      </c>
      <c r="V18" s="8" t="s">
        <v>451</v>
      </c>
      <c r="W18" s="52">
        <f t="shared" si="3"/>
        <v>0.66666666666666685</v>
      </c>
      <c r="Y18"/>
      <c r="Z18" s="50"/>
    </row>
    <row r="19" spans="1:26" ht="16.2" hidden="1">
      <c r="A19" s="19" t="s">
        <v>4</v>
      </c>
      <c r="B19" s="6" t="s">
        <v>157</v>
      </c>
      <c r="C19" s="6" t="s">
        <v>161</v>
      </c>
      <c r="D19" s="6" t="s">
        <v>9</v>
      </c>
      <c r="E19" s="6">
        <v>2019</v>
      </c>
      <c r="F19" s="33" t="s">
        <v>807</v>
      </c>
      <c r="G19" s="33" t="s">
        <v>807</v>
      </c>
      <c r="H19" s="33" t="s">
        <v>816</v>
      </c>
      <c r="I19" s="33" t="s">
        <v>837</v>
      </c>
      <c r="J19" s="33" t="s">
        <v>844</v>
      </c>
      <c r="K19" s="35"/>
      <c r="L19" s="49"/>
      <c r="M19" s="30">
        <f t="shared" si="1"/>
        <v>0.02</v>
      </c>
      <c r="N19" s="30">
        <f t="shared" si="2"/>
        <v>8.3333333333333329E-2</v>
      </c>
      <c r="O19" s="30">
        <f t="shared" si="5"/>
        <v>0.33333333333333331</v>
      </c>
      <c r="P19" s="30">
        <f t="shared" si="6"/>
        <v>0.33333333333333331</v>
      </c>
      <c r="Q19" s="30">
        <f t="shared" si="7"/>
        <v>0.33333333333333331</v>
      </c>
      <c r="R19" s="30">
        <f t="shared" si="8"/>
        <v>0.02</v>
      </c>
      <c r="S19" s="30">
        <f t="shared" si="9"/>
        <v>8.3333333333333329E-2</v>
      </c>
      <c r="U19" s="22" t="s">
        <v>477</v>
      </c>
      <c r="V19" s="9" t="s">
        <v>478</v>
      </c>
      <c r="W19" s="52">
        <f t="shared" si="3"/>
        <v>0.99999999999999989</v>
      </c>
      <c r="Y19"/>
      <c r="Z19" s="50"/>
    </row>
    <row r="20" spans="1:26" ht="16.2" hidden="1">
      <c r="A20" s="19" t="s">
        <v>4</v>
      </c>
      <c r="B20" s="6" t="s">
        <v>157</v>
      </c>
      <c r="C20" s="6" t="s">
        <v>162</v>
      </c>
      <c r="D20" s="6" t="s">
        <v>8</v>
      </c>
      <c r="E20" s="6">
        <v>2019</v>
      </c>
      <c r="F20" s="33" t="s">
        <v>807</v>
      </c>
      <c r="G20" s="33" t="s">
        <v>807</v>
      </c>
      <c r="H20" s="33" t="s">
        <v>807</v>
      </c>
      <c r="I20" s="33" t="s">
        <v>838</v>
      </c>
      <c r="J20" s="33" t="s">
        <v>837</v>
      </c>
      <c r="K20" s="35"/>
      <c r="L20" s="49"/>
      <c r="M20" s="30">
        <f t="shared" si="1"/>
        <v>0.02</v>
      </c>
      <c r="N20" s="30">
        <f t="shared" si="2"/>
        <v>8.3333333333333329E-2</v>
      </c>
      <c r="O20" s="30">
        <f t="shared" si="5"/>
        <v>0.33333333333333331</v>
      </c>
      <c r="P20" s="30">
        <f t="shared" si="6"/>
        <v>0.33333333333333331</v>
      </c>
      <c r="Q20" s="30">
        <f t="shared" si="7"/>
        <v>0.33333333333333331</v>
      </c>
      <c r="R20" s="30">
        <f t="shared" si="8"/>
        <v>0.02</v>
      </c>
      <c r="S20" s="30">
        <f t="shared" si="9"/>
        <v>8.3333333333333329E-2</v>
      </c>
      <c r="U20" s="24" t="s">
        <v>477</v>
      </c>
      <c r="V20" s="13" t="s">
        <v>499</v>
      </c>
      <c r="W20" s="52">
        <f t="shared" si="3"/>
        <v>0.99999999999999989</v>
      </c>
      <c r="Y20"/>
      <c r="Z20" s="50"/>
    </row>
    <row r="21" spans="1:26" ht="16.2" hidden="1">
      <c r="A21" s="19" t="s">
        <v>4</v>
      </c>
      <c r="B21" s="6" t="s">
        <v>157</v>
      </c>
      <c r="C21" s="6" t="s">
        <v>163</v>
      </c>
      <c r="D21" s="6" t="s">
        <v>164</v>
      </c>
      <c r="E21" s="6">
        <v>2019</v>
      </c>
      <c r="F21" s="33" t="s">
        <v>807</v>
      </c>
      <c r="G21" s="33" t="s">
        <v>807</v>
      </c>
      <c r="H21" s="33" t="s">
        <v>807</v>
      </c>
      <c r="I21" s="33" t="s">
        <v>837</v>
      </c>
      <c r="J21" s="33" t="s">
        <v>837</v>
      </c>
      <c r="K21" s="35"/>
      <c r="L21" s="49"/>
      <c r="M21" s="30">
        <f t="shared" si="1"/>
        <v>0.02</v>
      </c>
      <c r="N21" s="30">
        <f t="shared" si="2"/>
        <v>8.3333333333333329E-2</v>
      </c>
      <c r="O21" s="30">
        <f t="shared" si="5"/>
        <v>0.33333333333333331</v>
      </c>
      <c r="P21" s="30">
        <f t="shared" si="6"/>
        <v>0.33333333333333331</v>
      </c>
      <c r="Q21" s="30">
        <f t="shared" si="7"/>
        <v>0.33333333333333331</v>
      </c>
      <c r="R21" s="30">
        <f t="shared" si="8"/>
        <v>0.02</v>
      </c>
      <c r="S21" s="30">
        <f t="shared" si="9"/>
        <v>8.3333333333333329E-2</v>
      </c>
      <c r="U21" s="22" t="s">
        <v>477</v>
      </c>
      <c r="V21" s="9" t="s">
        <v>509</v>
      </c>
      <c r="W21" s="52">
        <f t="shared" si="3"/>
        <v>0.93333333333333324</v>
      </c>
      <c r="Y21"/>
      <c r="Z21" s="50"/>
    </row>
    <row r="22" spans="1:26" ht="16.2" hidden="1">
      <c r="A22" s="19" t="s">
        <v>4</v>
      </c>
      <c r="B22" s="6" t="s">
        <v>157</v>
      </c>
      <c r="C22" s="6" t="s">
        <v>165</v>
      </c>
      <c r="D22" s="6" t="s">
        <v>5</v>
      </c>
      <c r="E22" s="6">
        <v>2019</v>
      </c>
      <c r="F22" s="33" t="s">
        <v>807</v>
      </c>
      <c r="G22" s="33" t="s">
        <v>807</v>
      </c>
      <c r="H22" s="33" t="s">
        <v>807</v>
      </c>
      <c r="I22" s="33" t="s">
        <v>842</v>
      </c>
      <c r="J22" s="33" t="s">
        <v>837</v>
      </c>
      <c r="K22" s="35"/>
      <c r="L22" s="49"/>
      <c r="M22" s="30">
        <f t="shared" si="1"/>
        <v>0.02</v>
      </c>
      <c r="N22" s="30">
        <f t="shared" si="2"/>
        <v>8.3333333333333329E-2</v>
      </c>
      <c r="O22" s="30">
        <f t="shared" si="5"/>
        <v>0.33333333333333331</v>
      </c>
      <c r="P22" s="30">
        <f t="shared" si="6"/>
        <v>0.33333333333333331</v>
      </c>
      <c r="Q22" s="30">
        <f t="shared" si="7"/>
        <v>0.33333333333333331</v>
      </c>
      <c r="R22" s="30">
        <f t="shared" si="8"/>
        <v>0.02</v>
      </c>
      <c r="S22" s="30">
        <f t="shared" si="9"/>
        <v>8.3333333333333329E-2</v>
      </c>
      <c r="U22" s="22" t="s">
        <v>477</v>
      </c>
      <c r="V22" s="9" t="s">
        <v>530</v>
      </c>
      <c r="W22" s="52">
        <f t="shared" si="3"/>
        <v>0.99999999999999989</v>
      </c>
      <c r="Y22"/>
      <c r="Z22" s="50"/>
    </row>
    <row r="23" spans="1:26" ht="16.2" hidden="1">
      <c r="A23" s="19" t="s">
        <v>4</v>
      </c>
      <c r="B23" s="6" t="s">
        <v>157</v>
      </c>
      <c r="C23" s="6" t="s">
        <v>166</v>
      </c>
      <c r="D23" s="6" t="s">
        <v>7</v>
      </c>
      <c r="E23" s="6">
        <v>2019</v>
      </c>
      <c r="F23" s="33" t="s">
        <v>807</v>
      </c>
      <c r="G23" s="33" t="s">
        <v>807</v>
      </c>
      <c r="H23" s="33" t="s">
        <v>807</v>
      </c>
      <c r="I23" s="33" t="s">
        <v>837</v>
      </c>
      <c r="J23" s="33" t="s">
        <v>837</v>
      </c>
      <c r="K23" s="35"/>
      <c r="L23" s="49"/>
      <c r="M23" s="30">
        <f t="shared" si="1"/>
        <v>0.02</v>
      </c>
      <c r="N23" s="30">
        <f t="shared" si="2"/>
        <v>8.3333333333333329E-2</v>
      </c>
      <c r="O23" s="30">
        <f t="shared" si="5"/>
        <v>0.33333333333333331</v>
      </c>
      <c r="P23" s="30">
        <f t="shared" si="6"/>
        <v>0.33333333333333331</v>
      </c>
      <c r="Q23" s="30">
        <f t="shared" si="7"/>
        <v>0.33333333333333331</v>
      </c>
      <c r="R23" s="30">
        <f t="shared" si="8"/>
        <v>0.02</v>
      </c>
      <c r="S23" s="30">
        <f t="shared" si="9"/>
        <v>8.3333333333333329E-2</v>
      </c>
      <c r="U23" s="22" t="s">
        <v>477</v>
      </c>
      <c r="V23" s="9" t="s">
        <v>551</v>
      </c>
      <c r="W23" s="52">
        <f t="shared" si="3"/>
        <v>0.99999999999999989</v>
      </c>
      <c r="Y23"/>
      <c r="Z23" s="50"/>
    </row>
    <row r="24" spans="1:26" ht="16.2" hidden="1">
      <c r="A24" s="19" t="s">
        <v>4</v>
      </c>
      <c r="B24" s="6" t="s">
        <v>157</v>
      </c>
      <c r="C24" s="6" t="s">
        <v>167</v>
      </c>
      <c r="D24" s="6" t="s">
        <v>10</v>
      </c>
      <c r="E24" s="6">
        <v>2019</v>
      </c>
      <c r="F24" s="33" t="s">
        <v>807</v>
      </c>
      <c r="G24" s="33" t="s">
        <v>807</v>
      </c>
      <c r="H24" s="33" t="s">
        <v>843</v>
      </c>
      <c r="I24" s="33" t="s">
        <v>838</v>
      </c>
      <c r="J24" s="33" t="s">
        <v>837</v>
      </c>
      <c r="K24" s="35"/>
      <c r="L24" s="49"/>
      <c r="M24" s="30">
        <f t="shared" si="1"/>
        <v>0.02</v>
      </c>
      <c r="N24" s="30">
        <f t="shared" si="2"/>
        <v>8.3333333333333329E-2</v>
      </c>
      <c r="O24" s="30">
        <f t="shared" si="5"/>
        <v>0.33333333333333331</v>
      </c>
      <c r="P24" s="30">
        <f t="shared" si="6"/>
        <v>0.33333333333333331</v>
      </c>
      <c r="Q24" s="30">
        <f t="shared" si="7"/>
        <v>0.33333333333333331</v>
      </c>
      <c r="R24" s="30">
        <f t="shared" si="8"/>
        <v>0.02</v>
      </c>
      <c r="S24" s="30">
        <f t="shared" si="9"/>
        <v>8.3333333333333329E-2</v>
      </c>
      <c r="U24" s="21" t="s">
        <v>572</v>
      </c>
      <c r="V24" s="8" t="s">
        <v>573</v>
      </c>
      <c r="W24" s="52">
        <f t="shared" si="3"/>
        <v>1.0000000000000002</v>
      </c>
      <c r="Y24"/>
      <c r="Z24" s="50"/>
    </row>
    <row r="25" spans="1:26" ht="16.2" hidden="1">
      <c r="A25" s="19" t="s">
        <v>4</v>
      </c>
      <c r="B25" s="6" t="s">
        <v>157</v>
      </c>
      <c r="C25" s="6" t="s">
        <v>168</v>
      </c>
      <c r="D25" s="6" t="s">
        <v>11</v>
      </c>
      <c r="E25" s="6">
        <v>2019</v>
      </c>
      <c r="F25" s="33" t="s">
        <v>807</v>
      </c>
      <c r="G25" s="33" t="s">
        <v>850</v>
      </c>
      <c r="H25" s="33" t="s">
        <v>837</v>
      </c>
      <c r="I25" s="33" t="s">
        <v>842</v>
      </c>
      <c r="J25" s="33" t="s">
        <v>855</v>
      </c>
      <c r="K25" s="35"/>
      <c r="L25" s="49"/>
      <c r="M25" s="30">
        <f t="shared" si="1"/>
        <v>0.02</v>
      </c>
      <c r="N25" s="30">
        <f t="shared" si="2"/>
        <v>8.3333333333333329E-2</v>
      </c>
      <c r="O25" s="30">
        <f t="shared" si="5"/>
        <v>0.33333333333333331</v>
      </c>
      <c r="P25" s="30">
        <f t="shared" si="6"/>
        <v>0.33333333333333331</v>
      </c>
      <c r="Q25" s="30">
        <f t="shared" si="7"/>
        <v>0.33333333333333331</v>
      </c>
      <c r="R25" s="30">
        <f t="shared" si="8"/>
        <v>0.02</v>
      </c>
      <c r="S25" s="30">
        <f t="shared" si="9"/>
        <v>8.3333333333333329E-2</v>
      </c>
      <c r="U25" s="21" t="s">
        <v>572</v>
      </c>
      <c r="V25" s="11" t="s">
        <v>592</v>
      </c>
      <c r="W25" s="52">
        <f t="shared" si="3"/>
        <v>1.0000000000000002</v>
      </c>
      <c r="Y25"/>
      <c r="Z25" s="50"/>
    </row>
    <row r="26" spans="1:26" ht="16.2" hidden="1">
      <c r="A26" s="19" t="s">
        <v>4</v>
      </c>
      <c r="B26" s="6" t="s">
        <v>157</v>
      </c>
      <c r="C26" s="6" t="s">
        <v>169</v>
      </c>
      <c r="D26" s="6" t="s">
        <v>12</v>
      </c>
      <c r="E26" s="6">
        <v>2019</v>
      </c>
      <c r="F26" s="33" t="s">
        <v>807</v>
      </c>
      <c r="G26" s="33" t="s">
        <v>850</v>
      </c>
      <c r="H26" s="33" t="s">
        <v>841</v>
      </c>
      <c r="I26" s="33" t="s">
        <v>837</v>
      </c>
      <c r="J26" s="33" t="s">
        <v>855</v>
      </c>
      <c r="K26" s="35"/>
      <c r="L26" s="49"/>
      <c r="M26" s="30">
        <f t="shared" si="1"/>
        <v>0.02</v>
      </c>
      <c r="N26" s="30">
        <f t="shared" si="2"/>
        <v>8.3333333333333329E-2</v>
      </c>
      <c r="O26" s="30">
        <f t="shared" si="5"/>
        <v>0.33333333333333331</v>
      </c>
      <c r="P26" s="30">
        <f t="shared" si="6"/>
        <v>0.33333333333333331</v>
      </c>
      <c r="Q26" s="30">
        <f t="shared" si="7"/>
        <v>0.33333333333333331</v>
      </c>
      <c r="R26" s="30">
        <f t="shared" si="8"/>
        <v>0.02</v>
      </c>
      <c r="S26" s="30">
        <f t="shared" si="9"/>
        <v>8.3333333333333329E-2</v>
      </c>
      <c r="U26" s="26" t="s">
        <v>572</v>
      </c>
      <c r="V26" s="14" t="s">
        <v>611</v>
      </c>
      <c r="W26" s="52">
        <f t="shared" si="3"/>
        <v>1</v>
      </c>
      <c r="Y26"/>
      <c r="Z26" s="50"/>
    </row>
    <row r="27" spans="1:26" ht="16.2" hidden="1">
      <c r="A27" s="19" t="s">
        <v>4</v>
      </c>
      <c r="B27" s="6" t="s">
        <v>157</v>
      </c>
      <c r="C27" s="6" t="s">
        <v>170</v>
      </c>
      <c r="D27" s="6" t="s">
        <v>6</v>
      </c>
      <c r="E27" s="6">
        <v>2019</v>
      </c>
      <c r="F27" s="33" t="s">
        <v>807</v>
      </c>
      <c r="G27" s="33" t="s">
        <v>807</v>
      </c>
      <c r="H27" s="33" t="s">
        <v>815</v>
      </c>
      <c r="I27" s="33" t="s">
        <v>837</v>
      </c>
      <c r="J27" s="33" t="s">
        <v>838</v>
      </c>
      <c r="K27" s="35"/>
      <c r="L27" s="49"/>
      <c r="M27" s="30">
        <f t="shared" si="1"/>
        <v>0.02</v>
      </c>
      <c r="N27" s="30">
        <f t="shared" si="2"/>
        <v>8.3333333333333329E-2</v>
      </c>
      <c r="O27" s="30">
        <f t="shared" si="5"/>
        <v>0.33333333333333331</v>
      </c>
      <c r="P27" s="30">
        <f t="shared" si="6"/>
        <v>0.33333333333333331</v>
      </c>
      <c r="Q27" s="30">
        <f t="shared" si="7"/>
        <v>0.33333333333333331</v>
      </c>
      <c r="R27" s="30">
        <f t="shared" si="8"/>
        <v>0.02</v>
      </c>
      <c r="S27" s="30">
        <f t="shared" si="9"/>
        <v>8.3333333333333329E-2</v>
      </c>
      <c r="U27" s="21" t="s">
        <v>628</v>
      </c>
      <c r="V27" s="8" t="s">
        <v>629</v>
      </c>
      <c r="W27" s="52">
        <f t="shared" si="3"/>
        <v>1</v>
      </c>
      <c r="Y27"/>
      <c r="Z27" s="50"/>
    </row>
    <row r="28" spans="1:26" ht="16.2" hidden="1">
      <c r="A28" s="19" t="s">
        <v>4</v>
      </c>
      <c r="B28" s="6" t="s">
        <v>171</v>
      </c>
      <c r="C28" s="6" t="s">
        <v>172</v>
      </c>
      <c r="D28" s="6" t="s">
        <v>16</v>
      </c>
      <c r="E28" s="6">
        <v>2019</v>
      </c>
      <c r="F28" s="33" t="s">
        <v>807</v>
      </c>
      <c r="G28" s="33" t="s">
        <v>837</v>
      </c>
      <c r="H28" s="33" t="s">
        <v>807</v>
      </c>
      <c r="I28" s="33" t="s">
        <v>837</v>
      </c>
      <c r="J28" s="33" t="s">
        <v>837</v>
      </c>
      <c r="K28" s="35"/>
      <c r="L28" s="49"/>
      <c r="M28" s="30">
        <f t="shared" si="1"/>
        <v>0.02</v>
      </c>
      <c r="N28" s="30">
        <f t="shared" si="2"/>
        <v>8.3333333333333329E-2</v>
      </c>
      <c r="O28" s="30">
        <f t="shared" si="5"/>
        <v>0.33333333333333331</v>
      </c>
      <c r="P28" s="30">
        <f t="shared" si="6"/>
        <v>0.33333333333333331</v>
      </c>
      <c r="Q28" s="30">
        <f t="shared" si="7"/>
        <v>0.33333333333333331</v>
      </c>
      <c r="R28" s="30">
        <f t="shared" si="8"/>
        <v>0.02</v>
      </c>
      <c r="S28" s="30">
        <f t="shared" si="9"/>
        <v>8.3333333333333329E-2</v>
      </c>
      <c r="U28" s="26" t="s">
        <v>572</v>
      </c>
      <c r="V28" s="14" t="s">
        <v>647</v>
      </c>
      <c r="W28" s="52">
        <f t="shared" si="3"/>
        <v>1</v>
      </c>
      <c r="Y28"/>
      <c r="Z28" s="50"/>
    </row>
    <row r="29" spans="1:26" ht="16.2" hidden="1">
      <c r="A29" s="19" t="s">
        <v>4</v>
      </c>
      <c r="B29" s="6" t="s">
        <v>171</v>
      </c>
      <c r="C29" s="6" t="s">
        <v>18</v>
      </c>
      <c r="D29" s="6" t="s">
        <v>17</v>
      </c>
      <c r="E29" s="6">
        <v>2019</v>
      </c>
      <c r="F29" s="33" t="s">
        <v>807</v>
      </c>
      <c r="G29" s="33" t="s">
        <v>838</v>
      </c>
      <c r="H29" s="33" t="s">
        <v>807</v>
      </c>
      <c r="I29" s="33" t="s">
        <v>837</v>
      </c>
      <c r="J29" s="33" t="s">
        <v>837</v>
      </c>
      <c r="K29" s="35"/>
      <c r="L29" s="49"/>
      <c r="M29" s="30">
        <f t="shared" si="1"/>
        <v>0.02</v>
      </c>
      <c r="N29" s="30">
        <f t="shared" si="2"/>
        <v>8.3333333333333329E-2</v>
      </c>
      <c r="O29" s="30">
        <f t="shared" si="5"/>
        <v>0.33333333333333331</v>
      </c>
      <c r="P29" s="30">
        <f t="shared" si="6"/>
        <v>0.33333333333333331</v>
      </c>
      <c r="Q29" s="30">
        <f t="shared" si="7"/>
        <v>0.33333333333333331</v>
      </c>
      <c r="R29" s="30">
        <f t="shared" si="8"/>
        <v>0.02</v>
      </c>
      <c r="S29" s="30">
        <f t="shared" si="9"/>
        <v>8.3333333333333329E-2</v>
      </c>
      <c r="U29" s="21" t="s">
        <v>664</v>
      </c>
      <c r="V29" s="11" t="s">
        <v>665</v>
      </c>
      <c r="W29" s="52">
        <f t="shared" si="3"/>
        <v>0.99999999999999978</v>
      </c>
      <c r="Y29"/>
      <c r="Z29" s="50"/>
    </row>
    <row r="30" spans="1:26" ht="16.2" hidden="1">
      <c r="A30" s="19" t="s">
        <v>4</v>
      </c>
      <c r="B30" s="6" t="s">
        <v>171</v>
      </c>
      <c r="C30" s="6" t="s">
        <v>20</v>
      </c>
      <c r="D30" s="6" t="s">
        <v>19</v>
      </c>
      <c r="E30" s="6">
        <v>2019</v>
      </c>
      <c r="F30" s="33" t="s">
        <v>807</v>
      </c>
      <c r="G30" s="33" t="s">
        <v>837</v>
      </c>
      <c r="H30" s="33" t="s">
        <v>807</v>
      </c>
      <c r="I30" s="33" t="s">
        <v>837</v>
      </c>
      <c r="J30" s="33" t="s">
        <v>837</v>
      </c>
      <c r="K30" s="35"/>
      <c r="L30" s="49"/>
      <c r="M30" s="30">
        <f t="shared" si="1"/>
        <v>0.02</v>
      </c>
      <c r="N30" s="30">
        <f t="shared" si="2"/>
        <v>8.3333333333333329E-2</v>
      </c>
      <c r="O30" s="30">
        <f t="shared" si="5"/>
        <v>0.33333333333333331</v>
      </c>
      <c r="P30" s="30">
        <f t="shared" si="6"/>
        <v>0.33333333333333331</v>
      </c>
      <c r="Q30" s="30">
        <f t="shared" si="7"/>
        <v>0.33333333333333331</v>
      </c>
      <c r="R30" s="30">
        <f t="shared" si="8"/>
        <v>0.02</v>
      </c>
      <c r="S30" s="30">
        <f t="shared" si="9"/>
        <v>8.3333333333333329E-2</v>
      </c>
      <c r="U30" s="21" t="s">
        <v>664</v>
      </c>
      <c r="V30" s="11" t="s">
        <v>681</v>
      </c>
      <c r="W30" s="52">
        <f t="shared" si="3"/>
        <v>0.92307692307692291</v>
      </c>
      <c r="Y30"/>
      <c r="Z30" s="50"/>
    </row>
    <row r="31" spans="1:26" ht="16.2" hidden="1">
      <c r="A31" s="19" t="s">
        <v>4</v>
      </c>
      <c r="B31" s="6" t="s">
        <v>171</v>
      </c>
      <c r="C31" s="6" t="s">
        <v>22</v>
      </c>
      <c r="D31" s="6" t="s">
        <v>21</v>
      </c>
      <c r="E31" s="6">
        <v>2019</v>
      </c>
      <c r="F31" s="33" t="s">
        <v>807</v>
      </c>
      <c r="G31" s="33" t="s">
        <v>837</v>
      </c>
      <c r="H31" s="33" t="s">
        <v>807</v>
      </c>
      <c r="I31" s="33" t="s">
        <v>837</v>
      </c>
      <c r="J31" s="33" t="s">
        <v>837</v>
      </c>
      <c r="K31" s="35"/>
      <c r="L31" s="49"/>
      <c r="M31" s="30">
        <f t="shared" si="1"/>
        <v>0.02</v>
      </c>
      <c r="N31" s="30">
        <f t="shared" si="2"/>
        <v>8.3333333333333329E-2</v>
      </c>
      <c r="O31" s="30">
        <f t="shared" si="5"/>
        <v>0.33333333333333331</v>
      </c>
      <c r="P31" s="30">
        <f t="shared" si="6"/>
        <v>0.33333333333333331</v>
      </c>
      <c r="Q31" s="30">
        <f t="shared" si="7"/>
        <v>0.33333333333333331</v>
      </c>
      <c r="R31" s="30">
        <f t="shared" si="8"/>
        <v>0.02</v>
      </c>
      <c r="S31" s="30">
        <f t="shared" si="9"/>
        <v>8.3333333333333329E-2</v>
      </c>
      <c r="U31" s="21" t="s">
        <v>664</v>
      </c>
      <c r="V31" s="11" t="s">
        <v>683</v>
      </c>
      <c r="W31" s="52">
        <f t="shared" si="3"/>
        <v>0.99999999999999978</v>
      </c>
      <c r="Y31"/>
      <c r="Z31" s="50"/>
    </row>
    <row r="32" spans="1:26" ht="16.2" hidden="1">
      <c r="A32" s="19" t="s">
        <v>4</v>
      </c>
      <c r="B32" s="6" t="s">
        <v>171</v>
      </c>
      <c r="C32" s="6" t="s">
        <v>24</v>
      </c>
      <c r="D32" s="6" t="s">
        <v>23</v>
      </c>
      <c r="E32" s="6">
        <v>2019</v>
      </c>
      <c r="F32" s="33" t="s">
        <v>807</v>
      </c>
      <c r="G32" s="33" t="s">
        <v>837</v>
      </c>
      <c r="H32" s="33" t="s">
        <v>807</v>
      </c>
      <c r="I32" s="33" t="s">
        <v>837</v>
      </c>
      <c r="J32" s="33" t="s">
        <v>837</v>
      </c>
      <c r="K32" s="35"/>
      <c r="L32" s="49"/>
      <c r="M32" s="30">
        <f t="shared" si="1"/>
        <v>0.02</v>
      </c>
      <c r="N32" s="30">
        <f t="shared" si="2"/>
        <v>8.3333333333333329E-2</v>
      </c>
      <c r="O32" s="30">
        <f t="shared" si="5"/>
        <v>0.33333333333333331</v>
      </c>
      <c r="P32" s="30">
        <f t="shared" si="6"/>
        <v>0.33333333333333331</v>
      </c>
      <c r="Q32" s="30">
        <f t="shared" si="7"/>
        <v>0.33333333333333331</v>
      </c>
      <c r="R32" s="30">
        <f t="shared" si="8"/>
        <v>0.02</v>
      </c>
      <c r="S32" s="30">
        <f t="shared" si="9"/>
        <v>8.3333333333333329E-2</v>
      </c>
      <c r="U32" s="21" t="s">
        <v>664</v>
      </c>
      <c r="V32" s="6" t="s">
        <v>685</v>
      </c>
      <c r="W32" s="52">
        <f t="shared" si="3"/>
        <v>0.99999999999999978</v>
      </c>
      <c r="Y32"/>
      <c r="Z32" s="50"/>
    </row>
    <row r="33" spans="1:26" ht="16.2" hidden="1">
      <c r="A33" s="19" t="s">
        <v>4</v>
      </c>
      <c r="B33" s="6" t="s">
        <v>171</v>
      </c>
      <c r="C33" s="6" t="s">
        <v>26</v>
      </c>
      <c r="D33" s="6" t="s">
        <v>25</v>
      </c>
      <c r="E33" s="6">
        <v>2019</v>
      </c>
      <c r="F33" s="33" t="s">
        <v>807</v>
      </c>
      <c r="G33" s="33" t="s">
        <v>837</v>
      </c>
      <c r="H33" s="33" t="s">
        <v>807</v>
      </c>
      <c r="I33" s="33" t="s">
        <v>837</v>
      </c>
      <c r="J33" s="33" t="s">
        <v>837</v>
      </c>
      <c r="K33" s="35"/>
      <c r="L33" s="49"/>
      <c r="M33" s="30">
        <f t="shared" si="1"/>
        <v>0.02</v>
      </c>
      <c r="N33" s="30">
        <f t="shared" si="2"/>
        <v>8.3333333333333329E-2</v>
      </c>
      <c r="O33" s="30">
        <f t="shared" si="5"/>
        <v>0.33333333333333331</v>
      </c>
      <c r="P33" s="30">
        <f t="shared" si="6"/>
        <v>0.33333333333333331</v>
      </c>
      <c r="Q33" s="30">
        <f t="shared" si="7"/>
        <v>0.33333333333333331</v>
      </c>
      <c r="R33" s="30">
        <f t="shared" si="8"/>
        <v>0.02</v>
      </c>
      <c r="S33" s="30">
        <f t="shared" si="9"/>
        <v>8.3333333333333329E-2</v>
      </c>
      <c r="U33" s="19" t="s">
        <v>690</v>
      </c>
      <c r="V33" s="6" t="s">
        <v>691</v>
      </c>
      <c r="W33" s="52">
        <f t="shared" si="3"/>
        <v>0.99999999999999989</v>
      </c>
      <c r="Y33"/>
      <c r="Z33" s="50"/>
    </row>
    <row r="34" spans="1:26" ht="16.2" hidden="1">
      <c r="A34" s="19" t="s">
        <v>4</v>
      </c>
      <c r="B34" s="6" t="s">
        <v>171</v>
      </c>
      <c r="C34" s="6" t="s">
        <v>28</v>
      </c>
      <c r="D34" s="6" t="s">
        <v>27</v>
      </c>
      <c r="E34" s="6">
        <v>2019</v>
      </c>
      <c r="F34" s="33" t="s">
        <v>807</v>
      </c>
      <c r="G34" s="33" t="s">
        <v>837</v>
      </c>
      <c r="H34" s="33" t="s">
        <v>807</v>
      </c>
      <c r="I34" s="33" t="s">
        <v>837</v>
      </c>
      <c r="J34" s="33" t="s">
        <v>837</v>
      </c>
      <c r="K34" s="35"/>
      <c r="L34" s="49"/>
      <c r="M34" s="30">
        <f t="shared" si="1"/>
        <v>0.02</v>
      </c>
      <c r="N34" s="30">
        <f t="shared" si="2"/>
        <v>8.3333333333333329E-2</v>
      </c>
      <c r="O34" s="30">
        <f t="shared" si="5"/>
        <v>0.33333333333333331</v>
      </c>
      <c r="P34" s="30">
        <f t="shared" si="6"/>
        <v>0.33333333333333331</v>
      </c>
      <c r="Q34" s="30">
        <f t="shared" si="7"/>
        <v>0.33333333333333331</v>
      </c>
      <c r="R34" s="30">
        <f t="shared" si="8"/>
        <v>0.02</v>
      </c>
      <c r="S34" s="30">
        <f t="shared" si="9"/>
        <v>8.3333333333333329E-2</v>
      </c>
      <c r="U34" s="19" t="s">
        <v>690</v>
      </c>
      <c r="V34" s="6" t="s">
        <v>722</v>
      </c>
      <c r="W34" s="52">
        <f t="shared" si="3"/>
        <v>1</v>
      </c>
      <c r="Y34"/>
      <c r="Z34" s="50"/>
    </row>
    <row r="35" spans="1:26" ht="16.2" hidden="1">
      <c r="A35" s="19" t="s">
        <v>4</v>
      </c>
      <c r="B35" s="6" t="s">
        <v>171</v>
      </c>
      <c r="C35" s="6" t="s">
        <v>30</v>
      </c>
      <c r="D35" s="6" t="s">
        <v>29</v>
      </c>
      <c r="E35" s="6">
        <v>2019</v>
      </c>
      <c r="F35" s="33" t="s">
        <v>807</v>
      </c>
      <c r="G35" s="33" t="s">
        <v>837</v>
      </c>
      <c r="H35" s="33" t="s">
        <v>807</v>
      </c>
      <c r="I35" s="33" t="s">
        <v>837</v>
      </c>
      <c r="J35" s="33" t="s">
        <v>837</v>
      </c>
      <c r="K35" s="35"/>
      <c r="L35" s="49"/>
      <c r="M35" s="30">
        <f t="shared" si="1"/>
        <v>0.02</v>
      </c>
      <c r="N35" s="30">
        <f t="shared" si="2"/>
        <v>8.3333333333333329E-2</v>
      </c>
      <c r="O35" s="30">
        <f t="shared" si="5"/>
        <v>0.33333333333333331</v>
      </c>
      <c r="P35" s="30">
        <f t="shared" si="6"/>
        <v>0.33333333333333331</v>
      </c>
      <c r="Q35" s="30">
        <f t="shared" si="7"/>
        <v>0.33333333333333331</v>
      </c>
      <c r="R35" s="30">
        <f t="shared" si="8"/>
        <v>0.02</v>
      </c>
      <c r="S35" s="30">
        <f t="shared" si="9"/>
        <v>8.3333333333333329E-2</v>
      </c>
      <c r="U35" s="19" t="s">
        <v>690</v>
      </c>
      <c r="V35" s="6" t="s">
        <v>747</v>
      </c>
      <c r="W35" s="52">
        <f t="shared" si="3"/>
        <v>1</v>
      </c>
      <c r="Y35"/>
      <c r="Z35" s="50"/>
    </row>
    <row r="36" spans="1:26" ht="16.8" hidden="1" thickBot="1">
      <c r="A36" s="19" t="s">
        <v>4</v>
      </c>
      <c r="B36" s="6" t="s">
        <v>171</v>
      </c>
      <c r="C36" s="6" t="s">
        <v>32</v>
      </c>
      <c r="D36" s="6" t="s">
        <v>31</v>
      </c>
      <c r="E36" s="6">
        <v>2019</v>
      </c>
      <c r="F36" s="33" t="s">
        <v>807</v>
      </c>
      <c r="G36" s="33" t="s">
        <v>837</v>
      </c>
      <c r="H36" s="33" t="s">
        <v>807</v>
      </c>
      <c r="I36" s="33" t="s">
        <v>837</v>
      </c>
      <c r="J36" s="33" t="s">
        <v>837</v>
      </c>
      <c r="K36" s="35"/>
      <c r="L36" s="49"/>
      <c r="M36" s="30">
        <f t="shared" si="1"/>
        <v>0.02</v>
      </c>
      <c r="N36" s="30">
        <f t="shared" si="2"/>
        <v>8.3333333333333329E-2</v>
      </c>
      <c r="O36" s="30">
        <f t="shared" si="5"/>
        <v>0.33333333333333331</v>
      </c>
      <c r="P36" s="30">
        <f t="shared" si="6"/>
        <v>0.33333333333333331</v>
      </c>
      <c r="Q36" s="30">
        <f t="shared" si="7"/>
        <v>0.33333333333333331</v>
      </c>
      <c r="R36" s="30">
        <f t="shared" si="8"/>
        <v>0.02</v>
      </c>
      <c r="S36" s="30">
        <f t="shared" si="9"/>
        <v>8.3333333333333329E-2</v>
      </c>
      <c r="U36" s="27" t="s">
        <v>690</v>
      </c>
      <c r="V36" s="28" t="s">
        <v>777</v>
      </c>
      <c r="W36" s="53">
        <f t="shared" si="3"/>
        <v>1</v>
      </c>
      <c r="Y36"/>
      <c r="Z36" s="50"/>
    </row>
    <row r="37" spans="1:26" ht="16.2" hidden="1">
      <c r="A37" s="19" t="s">
        <v>4</v>
      </c>
      <c r="B37" s="6" t="s">
        <v>171</v>
      </c>
      <c r="C37" s="6" t="s">
        <v>34</v>
      </c>
      <c r="D37" s="6" t="s">
        <v>33</v>
      </c>
      <c r="E37" s="6">
        <v>2019</v>
      </c>
      <c r="F37" s="33" t="s">
        <v>807</v>
      </c>
      <c r="G37" s="33" t="s">
        <v>837</v>
      </c>
      <c r="H37" s="33" t="s">
        <v>807</v>
      </c>
      <c r="I37" s="33" t="s">
        <v>837</v>
      </c>
      <c r="J37" s="33" t="s">
        <v>837</v>
      </c>
      <c r="K37" s="35"/>
      <c r="L37" s="49"/>
      <c r="M37" s="30">
        <f t="shared" si="1"/>
        <v>0.02</v>
      </c>
      <c r="N37" s="30">
        <f t="shared" si="2"/>
        <v>8.3333333333333329E-2</v>
      </c>
      <c r="O37" s="30">
        <f t="shared" si="5"/>
        <v>0.33333333333333331</v>
      </c>
      <c r="P37" s="30">
        <f t="shared" si="6"/>
        <v>0.33333333333333331</v>
      </c>
      <c r="Q37" s="30">
        <f t="shared" si="7"/>
        <v>0.33333333333333331</v>
      </c>
      <c r="R37" s="30">
        <f t="shared" si="8"/>
        <v>0.02</v>
      </c>
      <c r="S37" s="30">
        <f t="shared" si="9"/>
        <v>8.3333333333333329E-2</v>
      </c>
      <c r="U37"/>
      <c r="V37"/>
      <c r="Y37"/>
    </row>
    <row r="38" spans="1:26" ht="16.2" hidden="1">
      <c r="A38" s="19" t="s">
        <v>4</v>
      </c>
      <c r="B38" s="6" t="s">
        <v>171</v>
      </c>
      <c r="C38" s="6" t="s">
        <v>36</v>
      </c>
      <c r="D38" s="6" t="s">
        <v>35</v>
      </c>
      <c r="E38" s="6">
        <v>2019</v>
      </c>
      <c r="F38" s="33" t="s">
        <v>807</v>
      </c>
      <c r="G38" s="33" t="s">
        <v>837</v>
      </c>
      <c r="H38" s="33" t="s">
        <v>807</v>
      </c>
      <c r="I38" s="33" t="s">
        <v>837</v>
      </c>
      <c r="J38" s="33" t="s">
        <v>837</v>
      </c>
      <c r="K38" s="35"/>
      <c r="L38" s="49"/>
      <c r="M38" s="30">
        <f t="shared" si="1"/>
        <v>0.02</v>
      </c>
      <c r="N38" s="30">
        <f t="shared" si="2"/>
        <v>8.3333333333333329E-2</v>
      </c>
      <c r="O38" s="30">
        <f t="shared" si="5"/>
        <v>0.33333333333333331</v>
      </c>
      <c r="P38" s="30">
        <f t="shared" si="6"/>
        <v>0.33333333333333331</v>
      </c>
      <c r="Q38" s="30">
        <f t="shared" si="7"/>
        <v>0.33333333333333331</v>
      </c>
      <c r="R38" s="30">
        <f t="shared" si="8"/>
        <v>0.02</v>
      </c>
      <c r="S38" s="30">
        <f t="shared" si="9"/>
        <v>8.3333333333333329E-2</v>
      </c>
      <c r="U38"/>
      <c r="V38"/>
      <c r="Y38"/>
    </row>
    <row r="39" spans="1:26" ht="16.2" hidden="1">
      <c r="A39" s="19" t="s">
        <v>4</v>
      </c>
      <c r="B39" s="6" t="s">
        <v>173</v>
      </c>
      <c r="C39" s="6" t="s">
        <v>38</v>
      </c>
      <c r="D39" s="6" t="s">
        <v>37</v>
      </c>
      <c r="E39" s="6">
        <v>2019</v>
      </c>
      <c r="F39" s="33" t="s">
        <v>807</v>
      </c>
      <c r="G39" s="33" t="s">
        <v>837</v>
      </c>
      <c r="H39" s="33" t="s">
        <v>807</v>
      </c>
      <c r="I39" s="33" t="s">
        <v>837</v>
      </c>
      <c r="J39" s="33" t="s">
        <v>837</v>
      </c>
      <c r="K39" s="35"/>
      <c r="L39" s="49"/>
      <c r="M39" s="30">
        <f t="shared" si="1"/>
        <v>0.02</v>
      </c>
      <c r="N39" s="30">
        <f t="shared" si="2"/>
        <v>8.3333333333333329E-2</v>
      </c>
      <c r="O39" s="30">
        <f t="shared" si="5"/>
        <v>0.33333333333333331</v>
      </c>
      <c r="P39" s="30">
        <f t="shared" si="6"/>
        <v>0.33333333333333331</v>
      </c>
      <c r="Q39" s="30">
        <f t="shared" si="7"/>
        <v>0.33333333333333331</v>
      </c>
      <c r="R39" s="30">
        <f t="shared" si="8"/>
        <v>0.02</v>
      </c>
      <c r="S39" s="30">
        <f t="shared" si="9"/>
        <v>8.3333333333333329E-2</v>
      </c>
      <c r="U39"/>
      <c r="V39"/>
      <c r="Y39"/>
    </row>
    <row r="40" spans="1:26" ht="16.2" hidden="1">
      <c r="A40" s="19" t="s">
        <v>4</v>
      </c>
      <c r="B40" s="6" t="s">
        <v>174</v>
      </c>
      <c r="C40" s="6" t="s">
        <v>175</v>
      </c>
      <c r="D40" s="6" t="s">
        <v>40</v>
      </c>
      <c r="E40" s="6">
        <v>2019</v>
      </c>
      <c r="F40" s="33" t="s">
        <v>807</v>
      </c>
      <c r="G40" s="33" t="s">
        <v>807</v>
      </c>
      <c r="H40" s="33" t="s">
        <v>838</v>
      </c>
      <c r="I40" s="33" t="s">
        <v>837</v>
      </c>
      <c r="J40" s="33" t="s">
        <v>807</v>
      </c>
      <c r="K40" s="35"/>
      <c r="L40" s="49"/>
      <c r="M40" s="30">
        <f t="shared" si="1"/>
        <v>0.02</v>
      </c>
      <c r="N40" s="30">
        <f t="shared" si="2"/>
        <v>7.6923076923076927E-2</v>
      </c>
      <c r="O40" s="30">
        <f t="shared" si="5"/>
        <v>0.33333333333333331</v>
      </c>
      <c r="P40" s="30">
        <f t="shared" si="6"/>
        <v>0.33333333333333331</v>
      </c>
      <c r="Q40" s="30">
        <f t="shared" si="7"/>
        <v>0.33333333333333331</v>
      </c>
      <c r="R40" s="30">
        <f t="shared" si="8"/>
        <v>0.02</v>
      </c>
      <c r="S40" s="30">
        <f t="shared" si="9"/>
        <v>7.6923076923076927E-2</v>
      </c>
      <c r="U40"/>
      <c r="V40"/>
      <c r="Y40"/>
    </row>
    <row r="41" spans="1:26" ht="16.2" hidden="1">
      <c r="A41" s="20" t="s">
        <v>176</v>
      </c>
      <c r="B41" s="7" t="s">
        <v>174</v>
      </c>
      <c r="C41" s="15" t="s">
        <v>177</v>
      </c>
      <c r="D41" s="15" t="s">
        <v>178</v>
      </c>
      <c r="E41" s="6">
        <v>2019</v>
      </c>
      <c r="F41" s="33" t="s">
        <v>807</v>
      </c>
      <c r="G41" s="33" t="s">
        <v>807</v>
      </c>
      <c r="H41" s="33" t="s">
        <v>838</v>
      </c>
      <c r="I41" s="33" t="s">
        <v>837</v>
      </c>
      <c r="J41" s="33" t="s">
        <v>807</v>
      </c>
      <c r="K41" s="35"/>
      <c r="L41" s="49"/>
      <c r="M41" s="30">
        <f t="shared" si="1"/>
        <v>0.02</v>
      </c>
      <c r="N41" s="30">
        <f t="shared" si="2"/>
        <v>7.6923076923076927E-2</v>
      </c>
      <c r="O41" s="30">
        <f t="shared" si="5"/>
        <v>0.33333333333333331</v>
      </c>
      <c r="P41" s="30">
        <f t="shared" si="6"/>
        <v>0.33333333333333331</v>
      </c>
      <c r="Q41" s="30">
        <f t="shared" si="7"/>
        <v>0.33333333333333331</v>
      </c>
      <c r="R41" s="30">
        <f t="shared" si="8"/>
        <v>0.02</v>
      </c>
      <c r="S41" s="30">
        <f t="shared" si="9"/>
        <v>7.6923076923076927E-2</v>
      </c>
      <c r="U41"/>
      <c r="V41"/>
      <c r="Y41"/>
    </row>
    <row r="42" spans="1:26" ht="16.2" hidden="1">
      <c r="A42" s="20" t="s">
        <v>176</v>
      </c>
      <c r="B42" s="7" t="s">
        <v>174</v>
      </c>
      <c r="C42" s="15" t="s">
        <v>179</v>
      </c>
      <c r="D42" s="7" t="s">
        <v>39</v>
      </c>
      <c r="E42" s="6">
        <v>2019</v>
      </c>
      <c r="F42" s="33" t="s">
        <v>807</v>
      </c>
      <c r="G42" s="33" t="s">
        <v>807</v>
      </c>
      <c r="H42" s="33" t="s">
        <v>838</v>
      </c>
      <c r="I42" s="33" t="s">
        <v>837</v>
      </c>
      <c r="J42" s="33" t="s">
        <v>807</v>
      </c>
      <c r="K42" s="35"/>
      <c r="L42" s="49"/>
      <c r="M42" s="30">
        <f t="shared" si="1"/>
        <v>0.02</v>
      </c>
      <c r="N42" s="30">
        <f t="shared" si="2"/>
        <v>7.6923076923076927E-2</v>
      </c>
      <c r="O42" s="30">
        <f t="shared" si="5"/>
        <v>0.33333333333333331</v>
      </c>
      <c r="P42" s="30">
        <f t="shared" si="6"/>
        <v>0.33333333333333331</v>
      </c>
      <c r="Q42" s="30">
        <f t="shared" si="7"/>
        <v>0.33333333333333331</v>
      </c>
      <c r="R42" s="30">
        <f t="shared" si="8"/>
        <v>0.02</v>
      </c>
      <c r="S42" s="30">
        <f t="shared" si="9"/>
        <v>7.6923076923076927E-2</v>
      </c>
      <c r="U42"/>
      <c r="V42"/>
      <c r="Y42"/>
    </row>
    <row r="43" spans="1:26" ht="16.2" hidden="1">
      <c r="A43" s="20" t="s">
        <v>176</v>
      </c>
      <c r="B43" s="7" t="s">
        <v>174</v>
      </c>
      <c r="C43" s="15" t="s">
        <v>180</v>
      </c>
      <c r="D43" s="15" t="s">
        <v>181</v>
      </c>
      <c r="E43" s="6">
        <v>2019</v>
      </c>
      <c r="F43" s="33" t="s">
        <v>807</v>
      </c>
      <c r="G43" s="33" t="s">
        <v>807</v>
      </c>
      <c r="H43" s="33" t="s">
        <v>838</v>
      </c>
      <c r="I43" s="33" t="s">
        <v>837</v>
      </c>
      <c r="J43" s="33" t="s">
        <v>807</v>
      </c>
      <c r="K43" s="35"/>
      <c r="L43" s="49"/>
      <c r="M43" s="30">
        <f t="shared" si="1"/>
        <v>0.02</v>
      </c>
      <c r="N43" s="30">
        <f t="shared" si="2"/>
        <v>7.6923076923076927E-2</v>
      </c>
      <c r="O43" s="30">
        <f t="shared" si="5"/>
        <v>0.33333333333333331</v>
      </c>
      <c r="P43" s="30">
        <f t="shared" si="6"/>
        <v>0.33333333333333331</v>
      </c>
      <c r="Q43" s="30">
        <f t="shared" si="7"/>
        <v>0.33333333333333331</v>
      </c>
      <c r="R43" s="30">
        <f t="shared" si="8"/>
        <v>0.02</v>
      </c>
      <c r="S43" s="30">
        <f t="shared" si="9"/>
        <v>7.6923076923076927E-2</v>
      </c>
      <c r="U43"/>
      <c r="V43"/>
      <c r="Y43"/>
    </row>
    <row r="44" spans="1:26" ht="16.2" hidden="1">
      <c r="A44" s="20" t="s">
        <v>176</v>
      </c>
      <c r="B44" s="7" t="s">
        <v>174</v>
      </c>
      <c r="C44" s="15" t="s">
        <v>182</v>
      </c>
      <c r="D44" s="15" t="s">
        <v>183</v>
      </c>
      <c r="E44" s="6">
        <v>2019</v>
      </c>
      <c r="F44" s="33" t="s">
        <v>807</v>
      </c>
      <c r="G44" s="33" t="s">
        <v>807</v>
      </c>
      <c r="H44" s="33" t="s">
        <v>838</v>
      </c>
      <c r="I44" s="33" t="s">
        <v>837</v>
      </c>
      <c r="J44" s="33" t="s">
        <v>807</v>
      </c>
      <c r="K44" s="35"/>
      <c r="L44" s="49"/>
      <c r="M44" s="30">
        <f t="shared" si="1"/>
        <v>0.02</v>
      </c>
      <c r="N44" s="30">
        <f t="shared" si="2"/>
        <v>7.6923076923076927E-2</v>
      </c>
      <c r="O44" s="30">
        <f t="shared" si="5"/>
        <v>0.33333333333333331</v>
      </c>
      <c r="P44" s="30">
        <f t="shared" si="6"/>
        <v>0.33333333333333331</v>
      </c>
      <c r="Q44" s="30">
        <f t="shared" si="7"/>
        <v>0.33333333333333331</v>
      </c>
      <c r="R44" s="30">
        <f t="shared" si="8"/>
        <v>0.02</v>
      </c>
      <c r="S44" s="30">
        <f t="shared" si="9"/>
        <v>7.6923076923076927E-2</v>
      </c>
      <c r="U44"/>
      <c r="V44"/>
      <c r="Y44"/>
    </row>
    <row r="45" spans="1:26" ht="16.2" hidden="1">
      <c r="A45" s="20" t="s">
        <v>176</v>
      </c>
      <c r="B45" s="7" t="s">
        <v>174</v>
      </c>
      <c r="C45" s="15" t="s">
        <v>184</v>
      </c>
      <c r="D45" s="15" t="s">
        <v>185</v>
      </c>
      <c r="E45" s="6">
        <v>2019</v>
      </c>
      <c r="F45" s="33" t="s">
        <v>807</v>
      </c>
      <c r="G45" s="33" t="s">
        <v>807</v>
      </c>
      <c r="H45" s="33" t="s">
        <v>838</v>
      </c>
      <c r="I45" s="33" t="s">
        <v>837</v>
      </c>
      <c r="J45" s="33" t="s">
        <v>807</v>
      </c>
      <c r="K45" s="35"/>
      <c r="L45" s="49"/>
      <c r="M45" s="30">
        <f t="shared" si="1"/>
        <v>0.02</v>
      </c>
      <c r="N45" s="30">
        <f t="shared" si="2"/>
        <v>7.6923076923076927E-2</v>
      </c>
      <c r="O45" s="30">
        <f t="shared" si="5"/>
        <v>0.33333333333333331</v>
      </c>
      <c r="P45" s="30">
        <f t="shared" si="6"/>
        <v>0.33333333333333331</v>
      </c>
      <c r="Q45" s="30">
        <f t="shared" si="7"/>
        <v>0.33333333333333331</v>
      </c>
      <c r="R45" s="30">
        <f t="shared" si="8"/>
        <v>0.02</v>
      </c>
      <c r="S45" s="30">
        <f t="shared" si="9"/>
        <v>7.6923076923076927E-2</v>
      </c>
      <c r="U45"/>
      <c r="V45"/>
      <c r="Y45"/>
    </row>
    <row r="46" spans="1:26" ht="16.2" hidden="1">
      <c r="A46" s="20" t="s">
        <v>176</v>
      </c>
      <c r="B46" s="7" t="s">
        <v>174</v>
      </c>
      <c r="C46" s="15" t="s">
        <v>186</v>
      </c>
      <c r="D46" s="7" t="s">
        <v>187</v>
      </c>
      <c r="E46" s="6">
        <v>2019</v>
      </c>
      <c r="F46" s="33" t="s">
        <v>807</v>
      </c>
      <c r="G46" s="33" t="s">
        <v>807</v>
      </c>
      <c r="H46" s="33" t="s">
        <v>838</v>
      </c>
      <c r="I46" s="33" t="s">
        <v>837</v>
      </c>
      <c r="J46" s="33" t="s">
        <v>807</v>
      </c>
      <c r="K46" s="35"/>
      <c r="L46" s="49"/>
      <c r="M46" s="30">
        <f t="shared" si="1"/>
        <v>0.02</v>
      </c>
      <c r="N46" s="30">
        <f t="shared" si="2"/>
        <v>7.6923076923076927E-2</v>
      </c>
      <c r="O46" s="30">
        <f t="shared" si="5"/>
        <v>0.33333333333333331</v>
      </c>
      <c r="P46" s="30">
        <f t="shared" si="6"/>
        <v>0.33333333333333331</v>
      </c>
      <c r="Q46" s="30">
        <f t="shared" si="7"/>
        <v>0.33333333333333331</v>
      </c>
      <c r="R46" s="30">
        <f t="shared" si="8"/>
        <v>0.02</v>
      </c>
      <c r="S46" s="30">
        <f t="shared" si="9"/>
        <v>7.6923076923076927E-2</v>
      </c>
      <c r="U46"/>
      <c r="V46"/>
      <c r="Y46"/>
    </row>
    <row r="47" spans="1:26" ht="16.2" hidden="1">
      <c r="A47" s="20" t="s">
        <v>176</v>
      </c>
      <c r="B47" s="7" t="s">
        <v>174</v>
      </c>
      <c r="C47" s="15" t="s">
        <v>188</v>
      </c>
      <c r="D47" s="15" t="s">
        <v>189</v>
      </c>
      <c r="E47" s="6">
        <v>2019</v>
      </c>
      <c r="F47" s="33" t="s">
        <v>807</v>
      </c>
      <c r="G47" s="33" t="s">
        <v>807</v>
      </c>
      <c r="H47" s="33" t="s">
        <v>838</v>
      </c>
      <c r="I47" s="33" t="s">
        <v>837</v>
      </c>
      <c r="J47" s="33" t="s">
        <v>807</v>
      </c>
      <c r="K47" s="35"/>
      <c r="L47" s="49"/>
      <c r="M47" s="30">
        <f t="shared" si="1"/>
        <v>0.02</v>
      </c>
      <c r="N47" s="30">
        <f t="shared" si="2"/>
        <v>7.6923076923076927E-2</v>
      </c>
      <c r="O47" s="30">
        <f t="shared" si="5"/>
        <v>0.33333333333333331</v>
      </c>
      <c r="P47" s="30">
        <f t="shared" si="6"/>
        <v>0.33333333333333331</v>
      </c>
      <c r="Q47" s="30">
        <f t="shared" si="7"/>
        <v>0.33333333333333331</v>
      </c>
      <c r="R47" s="30">
        <f t="shared" si="8"/>
        <v>0.02</v>
      </c>
      <c r="S47" s="30">
        <f t="shared" si="9"/>
        <v>7.6923076923076927E-2</v>
      </c>
      <c r="U47"/>
      <c r="V47"/>
      <c r="Y47"/>
    </row>
    <row r="48" spans="1:26" ht="16.2" hidden="1">
      <c r="A48" s="20" t="s">
        <v>176</v>
      </c>
      <c r="B48" s="7" t="s">
        <v>174</v>
      </c>
      <c r="C48" s="15" t="s">
        <v>190</v>
      </c>
      <c r="D48" s="15" t="s">
        <v>191</v>
      </c>
      <c r="E48" s="6">
        <v>2019</v>
      </c>
      <c r="F48" s="33" t="s">
        <v>807</v>
      </c>
      <c r="G48" s="33" t="s">
        <v>807</v>
      </c>
      <c r="H48" s="33" t="s">
        <v>838</v>
      </c>
      <c r="I48" s="33" t="s">
        <v>837</v>
      </c>
      <c r="J48" s="33" t="s">
        <v>807</v>
      </c>
      <c r="K48" s="35"/>
      <c r="L48" s="49"/>
      <c r="M48" s="30">
        <f t="shared" si="1"/>
        <v>0.02</v>
      </c>
      <c r="N48" s="30">
        <f t="shared" si="2"/>
        <v>7.6923076923076927E-2</v>
      </c>
      <c r="O48" s="30">
        <f t="shared" si="5"/>
        <v>0.33333333333333331</v>
      </c>
      <c r="P48" s="30">
        <f t="shared" si="6"/>
        <v>0.33333333333333331</v>
      </c>
      <c r="Q48" s="30">
        <f t="shared" si="7"/>
        <v>0.33333333333333331</v>
      </c>
      <c r="R48" s="30">
        <f t="shared" si="8"/>
        <v>0.02</v>
      </c>
      <c r="S48" s="30">
        <f t="shared" si="9"/>
        <v>7.6923076923076927E-2</v>
      </c>
      <c r="U48"/>
      <c r="V48"/>
      <c r="Y48"/>
    </row>
    <row r="49" spans="1:25" ht="16.2" hidden="1">
      <c r="A49" s="20" t="s">
        <v>176</v>
      </c>
      <c r="B49" s="7" t="s">
        <v>174</v>
      </c>
      <c r="C49" s="15" t="s">
        <v>192</v>
      </c>
      <c r="D49" s="15" t="s">
        <v>193</v>
      </c>
      <c r="E49" s="6">
        <v>2019</v>
      </c>
      <c r="F49" s="33" t="s">
        <v>807</v>
      </c>
      <c r="G49" s="33" t="s">
        <v>807</v>
      </c>
      <c r="H49" s="33" t="s">
        <v>838</v>
      </c>
      <c r="I49" s="33" t="s">
        <v>837</v>
      </c>
      <c r="J49" s="33" t="s">
        <v>807</v>
      </c>
      <c r="K49" s="35"/>
      <c r="L49" s="49"/>
      <c r="M49" s="30">
        <f t="shared" si="1"/>
        <v>0.02</v>
      </c>
      <c r="N49" s="30">
        <f t="shared" si="2"/>
        <v>7.6923076923076927E-2</v>
      </c>
      <c r="O49" s="30">
        <f t="shared" si="5"/>
        <v>0.33333333333333331</v>
      </c>
      <c r="P49" s="30">
        <f t="shared" si="6"/>
        <v>0.33333333333333331</v>
      </c>
      <c r="Q49" s="30">
        <f t="shared" si="7"/>
        <v>0.33333333333333331</v>
      </c>
      <c r="R49" s="30">
        <f t="shared" si="8"/>
        <v>0.02</v>
      </c>
      <c r="S49" s="30">
        <f t="shared" si="9"/>
        <v>7.6923076923076927E-2</v>
      </c>
      <c r="U49"/>
      <c r="V49"/>
      <c r="Y49"/>
    </row>
    <row r="50" spans="1:25" ht="16.2" hidden="1">
      <c r="A50" s="20" t="s">
        <v>176</v>
      </c>
      <c r="B50" s="7" t="s">
        <v>174</v>
      </c>
      <c r="C50" s="15" t="s">
        <v>194</v>
      </c>
      <c r="D50" s="15" t="s">
        <v>195</v>
      </c>
      <c r="E50" s="6">
        <v>2019</v>
      </c>
      <c r="F50" s="33" t="s">
        <v>807</v>
      </c>
      <c r="G50" s="33" t="s">
        <v>807</v>
      </c>
      <c r="H50" s="33" t="s">
        <v>838</v>
      </c>
      <c r="I50" s="33" t="s">
        <v>837</v>
      </c>
      <c r="J50" s="33" t="s">
        <v>807</v>
      </c>
      <c r="K50" s="35"/>
      <c r="L50" s="49"/>
      <c r="M50" s="30">
        <f t="shared" si="1"/>
        <v>0.02</v>
      </c>
      <c r="N50" s="30">
        <f t="shared" si="2"/>
        <v>7.6923076923076927E-2</v>
      </c>
      <c r="O50" s="30">
        <f t="shared" si="5"/>
        <v>0.33333333333333331</v>
      </c>
      <c r="P50" s="30">
        <f t="shared" si="6"/>
        <v>0.33333333333333331</v>
      </c>
      <c r="Q50" s="30">
        <f t="shared" si="7"/>
        <v>0.33333333333333331</v>
      </c>
      <c r="R50" s="30">
        <f t="shared" si="8"/>
        <v>0.02</v>
      </c>
      <c r="S50" s="30">
        <f t="shared" si="9"/>
        <v>7.6923076923076927E-2</v>
      </c>
      <c r="U50"/>
      <c r="V50"/>
      <c r="Y50"/>
    </row>
    <row r="51" spans="1:25" ht="16.2" hidden="1">
      <c r="A51" s="20" t="s">
        <v>176</v>
      </c>
      <c r="B51" s="7" t="s">
        <v>174</v>
      </c>
      <c r="C51" s="15" t="s">
        <v>196</v>
      </c>
      <c r="D51" s="15" t="s">
        <v>197</v>
      </c>
      <c r="E51" s="6">
        <v>2019</v>
      </c>
      <c r="F51" s="33" t="s">
        <v>807</v>
      </c>
      <c r="G51" s="33" t="s">
        <v>807</v>
      </c>
      <c r="H51" s="33" t="s">
        <v>838</v>
      </c>
      <c r="I51" s="33" t="s">
        <v>837</v>
      </c>
      <c r="J51" s="33" t="s">
        <v>807</v>
      </c>
      <c r="K51" s="35"/>
      <c r="L51" s="49"/>
      <c r="M51" s="30">
        <f t="shared" si="1"/>
        <v>0.02</v>
      </c>
      <c r="N51" s="30">
        <f t="shared" si="2"/>
        <v>7.6923076923076927E-2</v>
      </c>
      <c r="O51" s="30">
        <f t="shared" si="5"/>
        <v>0.33333333333333331</v>
      </c>
      <c r="P51" s="30">
        <f t="shared" si="6"/>
        <v>0.33333333333333331</v>
      </c>
      <c r="Q51" s="30">
        <f t="shared" si="7"/>
        <v>0.33333333333333331</v>
      </c>
      <c r="R51" s="30">
        <f t="shared" si="8"/>
        <v>0.02</v>
      </c>
      <c r="S51" s="30">
        <f t="shared" si="9"/>
        <v>7.6923076923076927E-2</v>
      </c>
      <c r="U51"/>
      <c r="V51"/>
      <c r="Y51"/>
    </row>
    <row r="52" spans="1:25" ht="16.2" hidden="1">
      <c r="A52" s="20" t="s">
        <v>176</v>
      </c>
      <c r="B52" s="7" t="s">
        <v>174</v>
      </c>
      <c r="C52" s="15" t="s">
        <v>198</v>
      </c>
      <c r="D52" s="15" t="s">
        <v>41</v>
      </c>
      <c r="E52" s="6">
        <v>2019</v>
      </c>
      <c r="F52" s="33" t="s">
        <v>807</v>
      </c>
      <c r="G52" s="33" t="s">
        <v>807</v>
      </c>
      <c r="H52" s="33" t="s">
        <v>838</v>
      </c>
      <c r="I52" s="33" t="s">
        <v>837</v>
      </c>
      <c r="J52" s="33" t="s">
        <v>807</v>
      </c>
      <c r="K52" s="35"/>
      <c r="L52" s="49"/>
      <c r="M52" s="30">
        <f t="shared" si="1"/>
        <v>0.02</v>
      </c>
      <c r="N52" s="30">
        <f t="shared" si="2"/>
        <v>7.6923076923076927E-2</v>
      </c>
      <c r="O52" s="30">
        <f t="shared" si="5"/>
        <v>0.33333333333333331</v>
      </c>
      <c r="P52" s="30">
        <f t="shared" si="6"/>
        <v>0.33333333333333331</v>
      </c>
      <c r="Q52" s="30">
        <f t="shared" si="7"/>
        <v>0.33333333333333331</v>
      </c>
      <c r="R52" s="30">
        <f t="shared" si="8"/>
        <v>0.02</v>
      </c>
      <c r="S52" s="30">
        <f t="shared" si="9"/>
        <v>7.6923076923076927E-2</v>
      </c>
      <c r="U52"/>
      <c r="V52"/>
      <c r="Y52"/>
    </row>
    <row r="53" spans="1:25" ht="16.2">
      <c r="A53" s="21" t="s">
        <v>199</v>
      </c>
      <c r="B53" s="10" t="s">
        <v>200</v>
      </c>
      <c r="C53" s="8" t="s">
        <v>201</v>
      </c>
      <c r="D53" s="8" t="s">
        <v>202</v>
      </c>
      <c r="E53" s="6">
        <v>2019</v>
      </c>
      <c r="F53" s="33" t="s">
        <v>883</v>
      </c>
      <c r="G53" s="80"/>
      <c r="H53" s="33"/>
      <c r="I53" s="33" t="s">
        <v>1002</v>
      </c>
      <c r="J53" s="80"/>
      <c r="K53" s="35"/>
      <c r="L53" s="49"/>
      <c r="M53" s="30">
        <f t="shared" si="1"/>
        <v>2.2222222222222223E-2</v>
      </c>
      <c r="N53" s="30">
        <f t="shared" si="2"/>
        <v>0.1</v>
      </c>
      <c r="O53" s="30">
        <f t="shared" si="5"/>
        <v>0.33333333333333331</v>
      </c>
      <c r="P53" s="30">
        <f t="shared" si="6"/>
        <v>0</v>
      </c>
      <c r="Q53" s="30">
        <f t="shared" si="7"/>
        <v>0.33333333333333331</v>
      </c>
      <c r="R53" s="30">
        <f t="shared" si="8"/>
        <v>1.4814814814814815E-2</v>
      </c>
      <c r="S53" s="30">
        <f t="shared" si="9"/>
        <v>6.6666666666666666E-2</v>
      </c>
      <c r="U53"/>
      <c r="V53"/>
      <c r="Y53"/>
    </row>
    <row r="54" spans="1:25" ht="16.2">
      <c r="A54" s="21" t="s">
        <v>199</v>
      </c>
      <c r="B54" s="10" t="s">
        <v>200</v>
      </c>
      <c r="C54" s="8" t="s">
        <v>203</v>
      </c>
      <c r="D54" s="8" t="s">
        <v>204</v>
      </c>
      <c r="E54" s="6">
        <v>2019</v>
      </c>
      <c r="F54" s="33" t="s">
        <v>884</v>
      </c>
      <c r="G54" s="80"/>
      <c r="H54" s="33"/>
      <c r="I54" s="33" t="s">
        <v>1002</v>
      </c>
      <c r="J54" s="80"/>
      <c r="K54" s="35"/>
      <c r="L54" s="49"/>
      <c r="M54" s="30">
        <f t="shared" si="1"/>
        <v>2.2222222222222223E-2</v>
      </c>
      <c r="N54" s="30">
        <f t="shared" si="2"/>
        <v>0.1</v>
      </c>
      <c r="O54" s="30">
        <f t="shared" si="5"/>
        <v>0.33333333333333331</v>
      </c>
      <c r="P54" s="30">
        <f t="shared" si="6"/>
        <v>0</v>
      </c>
      <c r="Q54" s="30">
        <f t="shared" si="7"/>
        <v>0.33333333333333331</v>
      </c>
      <c r="R54" s="30">
        <f t="shared" si="8"/>
        <v>1.4814814814814815E-2</v>
      </c>
      <c r="S54" s="30">
        <f t="shared" si="9"/>
        <v>6.6666666666666666E-2</v>
      </c>
      <c r="U54"/>
      <c r="V54"/>
      <c r="Y54"/>
    </row>
    <row r="55" spans="1:25" ht="31.2" customHeight="1">
      <c r="A55" s="21" t="s">
        <v>199</v>
      </c>
      <c r="B55" s="10" t="s">
        <v>200</v>
      </c>
      <c r="C55" s="8" t="s">
        <v>205</v>
      </c>
      <c r="D55" s="8" t="s">
        <v>206</v>
      </c>
      <c r="E55" s="6">
        <v>2019</v>
      </c>
      <c r="F55" s="33"/>
      <c r="G55" s="80"/>
      <c r="H55" s="33"/>
      <c r="I55" s="33"/>
      <c r="J55" s="80"/>
      <c r="K55" s="82" t="s">
        <v>1006</v>
      </c>
      <c r="L55" s="49"/>
      <c r="M55" s="30">
        <f t="shared" si="1"/>
        <v>2.2222222222222223E-2</v>
      </c>
      <c r="N55" s="30">
        <f t="shared" si="2"/>
        <v>0.1</v>
      </c>
      <c r="O55" s="30">
        <f t="shared" si="5"/>
        <v>0</v>
      </c>
      <c r="P55" s="30">
        <f t="shared" si="6"/>
        <v>0</v>
      </c>
      <c r="Q55" s="30">
        <f t="shared" si="7"/>
        <v>0</v>
      </c>
      <c r="R55" s="30">
        <f t="shared" si="8"/>
        <v>0</v>
      </c>
      <c r="S55" s="30">
        <f t="shared" si="9"/>
        <v>0</v>
      </c>
      <c r="U55"/>
      <c r="V55"/>
      <c r="Y55"/>
    </row>
    <row r="56" spans="1:25" ht="16.2">
      <c r="A56" s="21" t="s">
        <v>199</v>
      </c>
      <c r="B56" s="10" t="s">
        <v>200</v>
      </c>
      <c r="C56" s="8" t="s">
        <v>207</v>
      </c>
      <c r="D56" s="8" t="s">
        <v>208</v>
      </c>
      <c r="E56" s="6">
        <v>2019</v>
      </c>
      <c r="F56" s="33" t="s">
        <v>883</v>
      </c>
      <c r="G56" s="80"/>
      <c r="H56" s="33"/>
      <c r="I56" s="33" t="s">
        <v>1001</v>
      </c>
      <c r="J56" s="80"/>
      <c r="K56" s="35"/>
      <c r="L56" s="49"/>
      <c r="M56" s="30">
        <f t="shared" si="1"/>
        <v>2.2222222222222223E-2</v>
      </c>
      <c r="N56" s="30">
        <f t="shared" si="2"/>
        <v>0.1</v>
      </c>
      <c r="O56" s="30">
        <f t="shared" si="5"/>
        <v>0.33333333333333331</v>
      </c>
      <c r="P56" s="30">
        <f t="shared" si="6"/>
        <v>0</v>
      </c>
      <c r="Q56" s="30">
        <f t="shared" si="7"/>
        <v>0.33333333333333331</v>
      </c>
      <c r="R56" s="30">
        <f t="shared" si="8"/>
        <v>1.4814814814814815E-2</v>
      </c>
      <c r="S56" s="30">
        <f t="shared" si="9"/>
        <v>6.6666666666666666E-2</v>
      </c>
      <c r="U56"/>
      <c r="V56"/>
      <c r="Y56"/>
    </row>
    <row r="57" spans="1:25" ht="16.2">
      <c r="A57" s="21" t="s">
        <v>199</v>
      </c>
      <c r="B57" s="10" t="s">
        <v>200</v>
      </c>
      <c r="C57" s="8" t="s">
        <v>209</v>
      </c>
      <c r="D57" s="8" t="s">
        <v>210</v>
      </c>
      <c r="E57" s="6">
        <v>2019</v>
      </c>
      <c r="F57" s="33" t="s">
        <v>883</v>
      </c>
      <c r="G57" s="80"/>
      <c r="H57" s="33"/>
      <c r="I57" s="33" t="s">
        <v>1002</v>
      </c>
      <c r="J57" s="80"/>
      <c r="K57" s="35"/>
      <c r="L57" s="49"/>
      <c r="M57" s="30">
        <f t="shared" si="1"/>
        <v>2.2222222222222223E-2</v>
      </c>
      <c r="N57" s="30">
        <f t="shared" si="2"/>
        <v>0.1</v>
      </c>
      <c r="O57" s="30">
        <f t="shared" si="5"/>
        <v>0.33333333333333331</v>
      </c>
      <c r="P57" s="30">
        <f t="shared" si="6"/>
        <v>0</v>
      </c>
      <c r="Q57" s="30">
        <f t="shared" si="7"/>
        <v>0.33333333333333331</v>
      </c>
      <c r="R57" s="30">
        <f t="shared" si="8"/>
        <v>1.4814814814814815E-2</v>
      </c>
      <c r="S57" s="30">
        <f t="shared" si="9"/>
        <v>6.6666666666666666E-2</v>
      </c>
      <c r="U57"/>
      <c r="V57"/>
      <c r="Y57"/>
    </row>
    <row r="58" spans="1:25" ht="16.2">
      <c r="A58" s="21" t="s">
        <v>199</v>
      </c>
      <c r="B58" s="10" t="s">
        <v>200</v>
      </c>
      <c r="C58" s="10" t="s">
        <v>211</v>
      </c>
      <c r="D58" s="8" t="s">
        <v>881</v>
      </c>
      <c r="E58" s="6">
        <v>2019</v>
      </c>
      <c r="F58" s="33" t="s">
        <v>882</v>
      </c>
      <c r="G58" s="80"/>
      <c r="H58" s="33"/>
      <c r="I58" s="33" t="s">
        <v>1002</v>
      </c>
      <c r="J58" s="80"/>
      <c r="K58" s="35"/>
      <c r="L58" s="49"/>
      <c r="M58" s="30">
        <f t="shared" si="1"/>
        <v>2.2222222222222223E-2</v>
      </c>
      <c r="N58" s="30">
        <f t="shared" si="2"/>
        <v>0.1</v>
      </c>
      <c r="O58" s="30">
        <f t="shared" si="5"/>
        <v>0.33333333333333331</v>
      </c>
      <c r="P58" s="30">
        <f t="shared" si="6"/>
        <v>0</v>
      </c>
      <c r="Q58" s="30">
        <f t="shared" si="7"/>
        <v>0.33333333333333331</v>
      </c>
      <c r="R58" s="30">
        <f t="shared" si="8"/>
        <v>1.4814814814814815E-2</v>
      </c>
      <c r="S58" s="30">
        <f t="shared" si="9"/>
        <v>6.6666666666666666E-2</v>
      </c>
      <c r="U58"/>
      <c r="V58"/>
      <c r="Y58"/>
    </row>
    <row r="59" spans="1:25" ht="16.2">
      <c r="A59" s="21" t="s">
        <v>199</v>
      </c>
      <c r="B59" s="10" t="s">
        <v>200</v>
      </c>
      <c r="C59" s="10" t="s">
        <v>212</v>
      </c>
      <c r="D59" s="8" t="s">
        <v>213</v>
      </c>
      <c r="E59" s="6">
        <v>2019</v>
      </c>
      <c r="F59" s="33" t="s">
        <v>884</v>
      </c>
      <c r="G59" s="80"/>
      <c r="H59" s="33"/>
      <c r="I59" s="33" t="s">
        <v>1002</v>
      </c>
      <c r="J59" s="80"/>
      <c r="K59" s="35"/>
      <c r="L59" s="49"/>
      <c r="M59" s="30">
        <f t="shared" si="1"/>
        <v>2.2222222222222223E-2</v>
      </c>
      <c r="N59" s="30">
        <f t="shared" si="2"/>
        <v>0.1</v>
      </c>
      <c r="O59" s="30">
        <f t="shared" si="5"/>
        <v>0.33333333333333331</v>
      </c>
      <c r="P59" s="30">
        <f t="shared" si="6"/>
        <v>0</v>
      </c>
      <c r="Q59" s="30">
        <f t="shared" si="7"/>
        <v>0.33333333333333331</v>
      </c>
      <c r="R59" s="30">
        <f t="shared" si="8"/>
        <v>1.4814814814814815E-2</v>
      </c>
      <c r="S59" s="30">
        <f t="shared" si="9"/>
        <v>6.6666666666666666E-2</v>
      </c>
      <c r="U59"/>
      <c r="V59"/>
      <c r="Y59"/>
    </row>
    <row r="60" spans="1:25" ht="16.2">
      <c r="A60" s="21" t="s">
        <v>199</v>
      </c>
      <c r="B60" s="10" t="s">
        <v>200</v>
      </c>
      <c r="C60" s="10" t="s">
        <v>214</v>
      </c>
      <c r="D60" s="8" t="s">
        <v>215</v>
      </c>
      <c r="E60" s="6">
        <v>2019</v>
      </c>
      <c r="F60" s="33" t="s">
        <v>884</v>
      </c>
      <c r="G60" s="80"/>
      <c r="H60" s="33"/>
      <c r="I60" s="33" t="s">
        <v>1002</v>
      </c>
      <c r="J60" s="80"/>
      <c r="K60" s="35"/>
      <c r="L60" s="49"/>
      <c r="M60" s="30">
        <f t="shared" si="1"/>
        <v>2.2222222222222223E-2</v>
      </c>
      <c r="N60" s="30">
        <f t="shared" si="2"/>
        <v>0.1</v>
      </c>
      <c r="O60" s="30">
        <f t="shared" si="5"/>
        <v>0.33333333333333331</v>
      </c>
      <c r="P60" s="30">
        <f t="shared" si="6"/>
        <v>0</v>
      </c>
      <c r="Q60" s="30">
        <f t="shared" si="7"/>
        <v>0.33333333333333331</v>
      </c>
      <c r="R60" s="30">
        <f t="shared" si="8"/>
        <v>1.4814814814814815E-2</v>
      </c>
      <c r="S60" s="30">
        <f t="shared" si="9"/>
        <v>6.6666666666666666E-2</v>
      </c>
      <c r="U60"/>
      <c r="V60"/>
      <c r="Y60"/>
    </row>
    <row r="61" spans="1:25" ht="16.2">
      <c r="A61" s="21" t="s">
        <v>199</v>
      </c>
      <c r="B61" s="10" t="s">
        <v>200</v>
      </c>
      <c r="C61" s="10" t="s">
        <v>216</v>
      </c>
      <c r="D61" s="8" t="s">
        <v>217</v>
      </c>
      <c r="E61" s="6">
        <v>2019</v>
      </c>
      <c r="F61" s="33" t="s">
        <v>882</v>
      </c>
      <c r="G61" s="80"/>
      <c r="H61" s="33"/>
      <c r="I61" s="33" t="s">
        <v>1001</v>
      </c>
      <c r="J61" s="80"/>
      <c r="K61" s="35"/>
      <c r="L61" s="49"/>
      <c r="M61" s="30">
        <f t="shared" si="1"/>
        <v>2.2222222222222223E-2</v>
      </c>
      <c r="N61" s="30">
        <f t="shared" si="2"/>
        <v>0.1</v>
      </c>
      <c r="O61" s="30">
        <f t="shared" si="5"/>
        <v>0.33333333333333331</v>
      </c>
      <c r="P61" s="30">
        <f t="shared" si="6"/>
        <v>0</v>
      </c>
      <c r="Q61" s="30">
        <f t="shared" si="7"/>
        <v>0.33333333333333331</v>
      </c>
      <c r="R61" s="30">
        <f t="shared" si="8"/>
        <v>1.4814814814814815E-2</v>
      </c>
      <c r="S61" s="30">
        <f t="shared" si="9"/>
        <v>6.6666666666666666E-2</v>
      </c>
      <c r="U61"/>
      <c r="V61"/>
      <c r="Y61"/>
    </row>
    <row r="62" spans="1:25" ht="16.2">
      <c r="A62" s="21" t="s">
        <v>199</v>
      </c>
      <c r="B62" s="10" t="s">
        <v>200</v>
      </c>
      <c r="C62" s="10" t="s">
        <v>218</v>
      </c>
      <c r="D62" s="8" t="s">
        <v>885</v>
      </c>
      <c r="E62" s="6">
        <v>2019</v>
      </c>
      <c r="F62" s="33" t="s">
        <v>884</v>
      </c>
      <c r="G62" s="80"/>
      <c r="H62" s="33"/>
      <c r="I62" s="33" t="s">
        <v>1001</v>
      </c>
      <c r="J62" s="80"/>
      <c r="K62" s="35"/>
      <c r="L62" s="49"/>
      <c r="M62" s="30">
        <f t="shared" si="1"/>
        <v>2.2222222222222223E-2</v>
      </c>
      <c r="N62" s="30">
        <f t="shared" si="2"/>
        <v>0.1</v>
      </c>
      <c r="O62" s="30">
        <f t="shared" si="5"/>
        <v>0.33333333333333331</v>
      </c>
      <c r="P62" s="30">
        <f t="shared" si="6"/>
        <v>0</v>
      </c>
      <c r="Q62" s="30">
        <f t="shared" si="7"/>
        <v>0.33333333333333331</v>
      </c>
      <c r="R62" s="30">
        <f t="shared" si="8"/>
        <v>1.4814814814814815E-2</v>
      </c>
      <c r="S62" s="30">
        <f t="shared" si="9"/>
        <v>6.6666666666666666E-2</v>
      </c>
      <c r="U62"/>
      <c r="V62"/>
      <c r="Y62"/>
    </row>
    <row r="63" spans="1:25" ht="16.2">
      <c r="A63" s="21" t="s">
        <v>199</v>
      </c>
      <c r="B63" s="10" t="s">
        <v>219</v>
      </c>
      <c r="C63" s="10" t="s">
        <v>220</v>
      </c>
      <c r="D63" s="8" t="s">
        <v>221</v>
      </c>
      <c r="E63" s="6">
        <v>2019</v>
      </c>
      <c r="F63" s="33" t="s">
        <v>845</v>
      </c>
      <c r="G63" s="80"/>
      <c r="H63" s="33" t="s">
        <v>845</v>
      </c>
      <c r="I63" s="33" t="s">
        <v>846</v>
      </c>
      <c r="J63" s="80"/>
      <c r="K63" s="35"/>
      <c r="L63" s="49"/>
      <c r="M63" s="30">
        <f t="shared" si="1"/>
        <v>2.2222222222222223E-2</v>
      </c>
      <c r="N63" s="30">
        <f t="shared" si="2"/>
        <v>7.6923076923076927E-2</v>
      </c>
      <c r="O63" s="30">
        <f t="shared" si="5"/>
        <v>0.33333333333333331</v>
      </c>
      <c r="P63" s="30">
        <f t="shared" si="6"/>
        <v>0.33333333333333331</v>
      </c>
      <c r="Q63" s="30">
        <f t="shared" si="7"/>
        <v>0.33333333333333331</v>
      </c>
      <c r="R63" s="30">
        <f t="shared" si="8"/>
        <v>2.2222222222222223E-2</v>
      </c>
      <c r="S63" s="30">
        <f t="shared" ref="S63:S126" si="10">N63*(O63+P63+Q63)</f>
        <v>7.6923076923076927E-2</v>
      </c>
      <c r="U63"/>
      <c r="V63"/>
      <c r="Y63"/>
    </row>
    <row r="64" spans="1:25" ht="16.2">
      <c r="A64" s="21" t="s">
        <v>199</v>
      </c>
      <c r="B64" s="10" t="s">
        <v>219</v>
      </c>
      <c r="C64" s="10" t="s">
        <v>222</v>
      </c>
      <c r="D64" s="8" t="s">
        <v>223</v>
      </c>
      <c r="E64" s="6">
        <v>2019</v>
      </c>
      <c r="F64" s="33" t="s">
        <v>846</v>
      </c>
      <c r="G64" s="80"/>
      <c r="H64" s="33" t="s">
        <v>845</v>
      </c>
      <c r="I64" s="33" t="s">
        <v>846</v>
      </c>
      <c r="J64" s="80"/>
      <c r="K64" s="35"/>
      <c r="L64" s="49"/>
      <c r="M64" s="30">
        <f t="shared" si="1"/>
        <v>2.2222222222222223E-2</v>
      </c>
      <c r="N64" s="30">
        <f t="shared" si="2"/>
        <v>7.6923076923076927E-2</v>
      </c>
      <c r="O64" s="30">
        <f t="shared" ref="O64:O127" si="11">IF(OR($F64="V",$G64="V"),1,0)*$O$2</f>
        <v>0.33333333333333331</v>
      </c>
      <c r="P64" s="30">
        <f t="shared" ref="P64:P127" si="12">IF($H64="V",1,0)*$P$2</f>
        <v>0.33333333333333331</v>
      </c>
      <c r="Q64" s="30">
        <f t="shared" ref="Q64:Q127" si="13">IF(OR($I64="V",$J64="V"),1,0)*$Q$2</f>
        <v>0.33333333333333331</v>
      </c>
      <c r="R64" s="30">
        <f t="shared" si="8"/>
        <v>2.2222222222222223E-2</v>
      </c>
      <c r="S64" s="30">
        <f t="shared" si="10"/>
        <v>7.6923076923076927E-2</v>
      </c>
      <c r="U64"/>
      <c r="V64"/>
      <c r="Y64"/>
    </row>
    <row r="65" spans="1:25" ht="16.2">
      <c r="A65" s="21" t="s">
        <v>199</v>
      </c>
      <c r="B65" s="10" t="s">
        <v>219</v>
      </c>
      <c r="C65" s="10" t="s">
        <v>224</v>
      </c>
      <c r="D65" s="8" t="s">
        <v>225</v>
      </c>
      <c r="E65" s="6">
        <v>2019</v>
      </c>
      <c r="F65" s="33" t="s">
        <v>846</v>
      </c>
      <c r="G65" s="80"/>
      <c r="H65" s="33" t="s">
        <v>845</v>
      </c>
      <c r="I65" s="33" t="s">
        <v>846</v>
      </c>
      <c r="J65" s="80"/>
      <c r="K65" s="35"/>
      <c r="L65" s="49"/>
      <c r="M65" s="30">
        <f t="shared" si="1"/>
        <v>2.2222222222222223E-2</v>
      </c>
      <c r="N65" s="30">
        <f t="shared" si="2"/>
        <v>7.6923076923076927E-2</v>
      </c>
      <c r="O65" s="30">
        <f t="shared" si="11"/>
        <v>0.33333333333333331</v>
      </c>
      <c r="P65" s="30">
        <f t="shared" si="12"/>
        <v>0.33333333333333331</v>
      </c>
      <c r="Q65" s="30">
        <f t="shared" si="13"/>
        <v>0.33333333333333331</v>
      </c>
      <c r="R65" s="30">
        <f t="shared" si="8"/>
        <v>2.2222222222222223E-2</v>
      </c>
      <c r="S65" s="30">
        <f t="shared" si="10"/>
        <v>7.6923076923076927E-2</v>
      </c>
      <c r="U65"/>
      <c r="V65"/>
      <c r="Y65"/>
    </row>
    <row r="66" spans="1:25" ht="16.2">
      <c r="A66" s="21" t="s">
        <v>199</v>
      </c>
      <c r="B66" s="10" t="s">
        <v>219</v>
      </c>
      <c r="C66" s="8" t="s">
        <v>226</v>
      </c>
      <c r="D66" s="8" t="s">
        <v>227</v>
      </c>
      <c r="E66" s="6">
        <v>2019</v>
      </c>
      <c r="F66" s="33" t="s">
        <v>846</v>
      </c>
      <c r="G66" s="80"/>
      <c r="H66" s="33" t="s">
        <v>845</v>
      </c>
      <c r="I66" s="33" t="s">
        <v>845</v>
      </c>
      <c r="J66" s="80"/>
      <c r="K66" s="35"/>
      <c r="L66" s="49"/>
      <c r="M66" s="30">
        <f t="shared" si="1"/>
        <v>2.2222222222222223E-2</v>
      </c>
      <c r="N66" s="30">
        <f t="shared" si="2"/>
        <v>7.6923076923076927E-2</v>
      </c>
      <c r="O66" s="30">
        <f t="shared" si="11"/>
        <v>0.33333333333333331</v>
      </c>
      <c r="P66" s="30">
        <f t="shared" si="12"/>
        <v>0.33333333333333331</v>
      </c>
      <c r="Q66" s="30">
        <f t="shared" si="13"/>
        <v>0.33333333333333331</v>
      </c>
      <c r="R66" s="30">
        <f t="shared" si="8"/>
        <v>2.2222222222222223E-2</v>
      </c>
      <c r="S66" s="30">
        <f t="shared" si="10"/>
        <v>7.6923076923076927E-2</v>
      </c>
      <c r="U66"/>
      <c r="V66"/>
      <c r="Y66"/>
    </row>
    <row r="67" spans="1:25" ht="16.2">
      <c r="A67" s="21" t="s">
        <v>199</v>
      </c>
      <c r="B67" s="10" t="s">
        <v>219</v>
      </c>
      <c r="C67" s="8" t="s">
        <v>228</v>
      </c>
      <c r="D67" s="8" t="s">
        <v>229</v>
      </c>
      <c r="E67" s="6">
        <v>2019</v>
      </c>
      <c r="F67" s="33" t="s">
        <v>845</v>
      </c>
      <c r="G67" s="80"/>
      <c r="H67" s="33" t="s">
        <v>845</v>
      </c>
      <c r="I67" s="33" t="s">
        <v>846</v>
      </c>
      <c r="J67" s="80"/>
      <c r="K67" s="35"/>
      <c r="L67" s="49"/>
      <c r="M67" s="30">
        <f t="shared" ref="M67:M130" si="14">1/COUNTIF($A$3:$A$390,A67)</f>
        <v>2.2222222222222223E-2</v>
      </c>
      <c r="N67" s="30">
        <f t="shared" ref="N67:N130" si="15">1/COUNTIF($B$3:$B$390,B67)</f>
        <v>7.6923076923076927E-2</v>
      </c>
      <c r="O67" s="30">
        <f t="shared" si="11"/>
        <v>0.33333333333333331</v>
      </c>
      <c r="P67" s="30">
        <f t="shared" si="12"/>
        <v>0.33333333333333331</v>
      </c>
      <c r="Q67" s="30">
        <f t="shared" si="13"/>
        <v>0.33333333333333331</v>
      </c>
      <c r="R67" s="30">
        <f t="shared" si="8"/>
        <v>2.2222222222222223E-2</v>
      </c>
      <c r="S67" s="30">
        <f t="shared" si="10"/>
        <v>7.6923076923076927E-2</v>
      </c>
      <c r="U67"/>
      <c r="V67"/>
      <c r="Y67"/>
    </row>
    <row r="68" spans="1:25" ht="16.2">
      <c r="A68" s="21" t="s">
        <v>199</v>
      </c>
      <c r="B68" s="10" t="s">
        <v>219</v>
      </c>
      <c r="C68" s="10" t="s">
        <v>230</v>
      </c>
      <c r="D68" s="8" t="s">
        <v>231</v>
      </c>
      <c r="E68" s="6">
        <v>2019</v>
      </c>
      <c r="F68" s="33" t="s">
        <v>847</v>
      </c>
      <c r="G68" s="80"/>
      <c r="H68" s="33" t="s">
        <v>845</v>
      </c>
      <c r="I68" s="33" t="s">
        <v>849</v>
      </c>
      <c r="J68" s="80"/>
      <c r="K68" s="35"/>
      <c r="L68" s="49"/>
      <c r="M68" s="30">
        <f t="shared" si="14"/>
        <v>2.2222222222222223E-2</v>
      </c>
      <c r="N68" s="30">
        <f t="shared" si="15"/>
        <v>7.6923076923076927E-2</v>
      </c>
      <c r="O68" s="30">
        <f t="shared" si="11"/>
        <v>0.33333333333333331</v>
      </c>
      <c r="P68" s="30">
        <f t="shared" si="12"/>
        <v>0.33333333333333331</v>
      </c>
      <c r="Q68" s="30">
        <f t="shared" si="13"/>
        <v>0.33333333333333331</v>
      </c>
      <c r="R68" s="30">
        <f t="shared" ref="R68:R131" si="16">M68*($O68+$P68+$Q68)</f>
        <v>2.2222222222222223E-2</v>
      </c>
      <c r="S68" s="30">
        <f t="shared" si="10"/>
        <v>7.6923076923076927E-2</v>
      </c>
      <c r="U68"/>
      <c r="V68"/>
      <c r="Y68"/>
    </row>
    <row r="69" spans="1:25" ht="16.2">
      <c r="A69" s="21" t="s">
        <v>199</v>
      </c>
      <c r="B69" s="10" t="s">
        <v>219</v>
      </c>
      <c r="C69" s="10" t="s">
        <v>232</v>
      </c>
      <c r="D69" s="8" t="s">
        <v>233</v>
      </c>
      <c r="E69" s="6">
        <v>2019</v>
      </c>
      <c r="F69" s="33" t="s">
        <v>847</v>
      </c>
      <c r="G69" s="80"/>
      <c r="H69" s="33" t="s">
        <v>845</v>
      </c>
      <c r="I69" s="33" t="s">
        <v>849</v>
      </c>
      <c r="J69" s="80"/>
      <c r="K69" s="35"/>
      <c r="L69" s="49"/>
      <c r="M69" s="30">
        <f t="shared" si="14"/>
        <v>2.2222222222222223E-2</v>
      </c>
      <c r="N69" s="30">
        <f t="shared" si="15"/>
        <v>7.6923076923076927E-2</v>
      </c>
      <c r="O69" s="30">
        <f t="shared" si="11"/>
        <v>0.33333333333333331</v>
      </c>
      <c r="P69" s="30">
        <f t="shared" si="12"/>
        <v>0.33333333333333331</v>
      </c>
      <c r="Q69" s="30">
        <f t="shared" si="13"/>
        <v>0.33333333333333331</v>
      </c>
      <c r="R69" s="30">
        <f t="shared" si="16"/>
        <v>2.2222222222222223E-2</v>
      </c>
      <c r="S69" s="30">
        <f t="shared" si="10"/>
        <v>7.6923076923076927E-2</v>
      </c>
      <c r="U69"/>
      <c r="V69"/>
      <c r="Y69"/>
    </row>
    <row r="70" spans="1:25" ht="16.2">
      <c r="A70" s="21" t="s">
        <v>199</v>
      </c>
      <c r="B70" s="10" t="s">
        <v>219</v>
      </c>
      <c r="C70" s="10" t="s">
        <v>234</v>
      </c>
      <c r="D70" s="8" t="s">
        <v>235</v>
      </c>
      <c r="E70" s="6">
        <v>2019</v>
      </c>
      <c r="F70" s="33" t="s">
        <v>847</v>
      </c>
      <c r="G70" s="80"/>
      <c r="H70" s="33" t="s">
        <v>845</v>
      </c>
      <c r="I70" s="33" t="s">
        <v>845</v>
      </c>
      <c r="J70" s="80"/>
      <c r="K70" s="35"/>
      <c r="L70" s="49"/>
      <c r="M70" s="30">
        <f t="shared" si="14"/>
        <v>2.2222222222222223E-2</v>
      </c>
      <c r="N70" s="30">
        <f t="shared" si="15"/>
        <v>7.6923076923076927E-2</v>
      </c>
      <c r="O70" s="30">
        <f t="shared" si="11"/>
        <v>0.33333333333333331</v>
      </c>
      <c r="P70" s="30">
        <f t="shared" si="12"/>
        <v>0.33333333333333331</v>
      </c>
      <c r="Q70" s="30">
        <f t="shared" si="13"/>
        <v>0.33333333333333331</v>
      </c>
      <c r="R70" s="30">
        <f t="shared" si="16"/>
        <v>2.2222222222222223E-2</v>
      </c>
      <c r="S70" s="30">
        <f t="shared" si="10"/>
        <v>7.6923076923076927E-2</v>
      </c>
      <c r="U70"/>
      <c r="V70"/>
      <c r="Y70"/>
    </row>
    <row r="71" spans="1:25" ht="16.2">
      <c r="A71" s="21" t="s">
        <v>199</v>
      </c>
      <c r="B71" s="10" t="s">
        <v>219</v>
      </c>
      <c r="C71" s="10" t="s">
        <v>236</v>
      </c>
      <c r="D71" s="8" t="s">
        <v>237</v>
      </c>
      <c r="E71" s="6">
        <v>2019</v>
      </c>
      <c r="F71" s="33" t="s">
        <v>845</v>
      </c>
      <c r="G71" s="80"/>
      <c r="H71" s="33" t="s">
        <v>845</v>
      </c>
      <c r="I71" s="33" t="s">
        <v>846</v>
      </c>
      <c r="J71" s="80"/>
      <c r="K71" s="35"/>
      <c r="L71" s="49"/>
      <c r="M71" s="30">
        <f t="shared" si="14"/>
        <v>2.2222222222222223E-2</v>
      </c>
      <c r="N71" s="30">
        <f t="shared" si="15"/>
        <v>7.6923076923076927E-2</v>
      </c>
      <c r="O71" s="30">
        <f t="shared" si="11"/>
        <v>0.33333333333333331</v>
      </c>
      <c r="P71" s="30">
        <f t="shared" si="12"/>
        <v>0.33333333333333331</v>
      </c>
      <c r="Q71" s="30">
        <f t="shared" si="13"/>
        <v>0.33333333333333331</v>
      </c>
      <c r="R71" s="30">
        <f t="shared" si="16"/>
        <v>2.2222222222222223E-2</v>
      </c>
      <c r="S71" s="30">
        <f t="shared" si="10"/>
        <v>7.6923076923076927E-2</v>
      </c>
      <c r="U71"/>
      <c r="V71"/>
      <c r="Y71"/>
    </row>
    <row r="72" spans="1:25" ht="16.2">
      <c r="A72" s="21" t="s">
        <v>199</v>
      </c>
      <c r="B72" s="10" t="s">
        <v>219</v>
      </c>
      <c r="C72" s="10" t="s">
        <v>238</v>
      </c>
      <c r="D72" s="8" t="s">
        <v>239</v>
      </c>
      <c r="E72" s="6">
        <v>2019</v>
      </c>
      <c r="F72" s="33" t="s">
        <v>846</v>
      </c>
      <c r="G72" s="80"/>
      <c r="H72" s="33" t="s">
        <v>845</v>
      </c>
      <c r="I72" s="33" t="s">
        <v>846</v>
      </c>
      <c r="J72" s="80"/>
      <c r="K72" s="35"/>
      <c r="L72" s="49"/>
      <c r="M72" s="30">
        <f t="shared" si="14"/>
        <v>2.2222222222222223E-2</v>
      </c>
      <c r="N72" s="30">
        <f t="shared" si="15"/>
        <v>7.6923076923076927E-2</v>
      </c>
      <c r="O72" s="30">
        <f t="shared" si="11"/>
        <v>0.33333333333333331</v>
      </c>
      <c r="P72" s="30">
        <f t="shared" si="12"/>
        <v>0.33333333333333331</v>
      </c>
      <c r="Q72" s="30">
        <f t="shared" si="13"/>
        <v>0.33333333333333331</v>
      </c>
      <c r="R72" s="30">
        <f t="shared" si="16"/>
        <v>2.2222222222222223E-2</v>
      </c>
      <c r="S72" s="30">
        <f t="shared" si="10"/>
        <v>7.6923076923076927E-2</v>
      </c>
      <c r="U72"/>
      <c r="V72"/>
      <c r="Y72"/>
    </row>
    <row r="73" spans="1:25" ht="16.2">
      <c r="A73" s="21" t="s">
        <v>199</v>
      </c>
      <c r="B73" s="10" t="s">
        <v>219</v>
      </c>
      <c r="C73" s="10" t="s">
        <v>240</v>
      </c>
      <c r="D73" s="8" t="s">
        <v>848</v>
      </c>
      <c r="E73" s="6">
        <v>2019</v>
      </c>
      <c r="F73" s="33" t="s">
        <v>846</v>
      </c>
      <c r="G73" s="80"/>
      <c r="H73" s="33" t="s">
        <v>845</v>
      </c>
      <c r="I73" s="33" t="s">
        <v>846</v>
      </c>
      <c r="J73" s="80"/>
      <c r="K73" s="35"/>
      <c r="L73" s="49"/>
      <c r="M73" s="30">
        <f t="shared" si="14"/>
        <v>2.2222222222222223E-2</v>
      </c>
      <c r="N73" s="30">
        <f t="shared" si="15"/>
        <v>7.6923076923076927E-2</v>
      </c>
      <c r="O73" s="30">
        <f t="shared" si="11"/>
        <v>0.33333333333333331</v>
      </c>
      <c r="P73" s="30">
        <f t="shared" si="12"/>
        <v>0.33333333333333331</v>
      </c>
      <c r="Q73" s="30">
        <f t="shared" si="13"/>
        <v>0.33333333333333331</v>
      </c>
      <c r="R73" s="30">
        <f t="shared" si="16"/>
        <v>2.2222222222222223E-2</v>
      </c>
      <c r="S73" s="30">
        <f t="shared" si="10"/>
        <v>7.6923076923076927E-2</v>
      </c>
      <c r="U73"/>
      <c r="V73"/>
      <c r="Y73"/>
    </row>
    <row r="74" spans="1:25" ht="16.2">
      <c r="A74" s="21" t="s">
        <v>199</v>
      </c>
      <c r="B74" s="10" t="s">
        <v>219</v>
      </c>
      <c r="C74" s="8" t="s">
        <v>241</v>
      </c>
      <c r="D74" s="8" t="s">
        <v>242</v>
      </c>
      <c r="E74" s="6">
        <v>2019</v>
      </c>
      <c r="F74" s="33" t="s">
        <v>846</v>
      </c>
      <c r="G74" s="80"/>
      <c r="H74" s="33" t="s">
        <v>845</v>
      </c>
      <c r="I74" s="33" t="s">
        <v>845</v>
      </c>
      <c r="J74" s="80"/>
      <c r="K74" s="35"/>
      <c r="L74" s="49"/>
      <c r="M74" s="30">
        <f t="shared" si="14"/>
        <v>2.2222222222222223E-2</v>
      </c>
      <c r="N74" s="30">
        <f t="shared" si="15"/>
        <v>7.6923076923076927E-2</v>
      </c>
      <c r="O74" s="30">
        <f t="shared" si="11"/>
        <v>0.33333333333333331</v>
      </c>
      <c r="P74" s="30">
        <f t="shared" si="12"/>
        <v>0.33333333333333331</v>
      </c>
      <c r="Q74" s="30">
        <f t="shared" si="13"/>
        <v>0.33333333333333331</v>
      </c>
      <c r="R74" s="30">
        <f t="shared" si="16"/>
        <v>2.2222222222222223E-2</v>
      </c>
      <c r="S74" s="30">
        <f t="shared" si="10"/>
        <v>7.6923076923076927E-2</v>
      </c>
      <c r="U74"/>
      <c r="V74"/>
      <c r="Y74"/>
    </row>
    <row r="75" spans="1:25" ht="16.2">
      <c r="A75" s="21" t="s">
        <v>199</v>
      </c>
      <c r="B75" s="10" t="s">
        <v>219</v>
      </c>
      <c r="C75" s="8" t="s">
        <v>243</v>
      </c>
      <c r="D75" s="8" t="s">
        <v>244</v>
      </c>
      <c r="E75" s="6">
        <v>2019</v>
      </c>
      <c r="F75" s="33" t="s">
        <v>847</v>
      </c>
      <c r="G75" s="80"/>
      <c r="H75" s="33" t="s">
        <v>845</v>
      </c>
      <c r="I75" s="33" t="s">
        <v>846</v>
      </c>
      <c r="J75" s="80"/>
      <c r="K75" s="35"/>
      <c r="L75" s="49"/>
      <c r="M75" s="30">
        <f t="shared" si="14"/>
        <v>2.2222222222222223E-2</v>
      </c>
      <c r="N75" s="30">
        <f t="shared" si="15"/>
        <v>7.6923076923076927E-2</v>
      </c>
      <c r="O75" s="30">
        <f t="shared" si="11"/>
        <v>0.33333333333333331</v>
      </c>
      <c r="P75" s="30">
        <f t="shared" si="12"/>
        <v>0.33333333333333331</v>
      </c>
      <c r="Q75" s="30">
        <f t="shared" si="13"/>
        <v>0.33333333333333331</v>
      </c>
      <c r="R75" s="30">
        <f t="shared" si="16"/>
        <v>2.2222222222222223E-2</v>
      </c>
      <c r="S75" s="30">
        <f t="shared" si="10"/>
        <v>7.6923076923076927E-2</v>
      </c>
      <c r="U75"/>
      <c r="V75"/>
      <c r="Y75"/>
    </row>
    <row r="76" spans="1:25" ht="16.2">
      <c r="A76" s="21" t="s">
        <v>199</v>
      </c>
      <c r="B76" s="10" t="s">
        <v>245</v>
      </c>
      <c r="C76" s="10" t="s">
        <v>246</v>
      </c>
      <c r="D76" s="8" t="s">
        <v>247</v>
      </c>
      <c r="E76" s="6">
        <v>2019</v>
      </c>
      <c r="F76" s="33" t="s">
        <v>847</v>
      </c>
      <c r="G76" s="80"/>
      <c r="H76" s="33" t="s">
        <v>868</v>
      </c>
      <c r="I76" s="33" t="s">
        <v>888</v>
      </c>
      <c r="J76" s="80"/>
      <c r="K76" s="35"/>
      <c r="L76" s="49"/>
      <c r="M76" s="30">
        <f t="shared" si="14"/>
        <v>2.2222222222222223E-2</v>
      </c>
      <c r="N76" s="30">
        <f t="shared" si="15"/>
        <v>7.1428571428571425E-2</v>
      </c>
      <c r="O76" s="30">
        <f t="shared" si="11"/>
        <v>0.33333333333333331</v>
      </c>
      <c r="P76" s="30">
        <f t="shared" si="12"/>
        <v>0.33333333333333331</v>
      </c>
      <c r="Q76" s="30">
        <f t="shared" si="13"/>
        <v>0.33333333333333331</v>
      </c>
      <c r="R76" s="30">
        <f t="shared" si="16"/>
        <v>2.2222222222222223E-2</v>
      </c>
      <c r="S76" s="30">
        <f t="shared" si="10"/>
        <v>7.1428571428571425E-2</v>
      </c>
      <c r="U76"/>
      <c r="V76"/>
      <c r="Y76"/>
    </row>
    <row r="77" spans="1:25" ht="16.2">
      <c r="A77" s="21" t="s">
        <v>199</v>
      </c>
      <c r="B77" s="10" t="s">
        <v>245</v>
      </c>
      <c r="C77" s="10" t="s">
        <v>248</v>
      </c>
      <c r="D77" s="8" t="s">
        <v>249</v>
      </c>
      <c r="E77" s="6">
        <v>2019</v>
      </c>
      <c r="F77" s="33" t="s">
        <v>847</v>
      </c>
      <c r="G77" s="80"/>
      <c r="H77" s="33" t="s">
        <v>868</v>
      </c>
      <c r="I77" s="33" t="s">
        <v>888</v>
      </c>
      <c r="J77" s="80"/>
      <c r="K77" s="35"/>
      <c r="L77" s="49"/>
      <c r="M77" s="30">
        <f t="shared" si="14"/>
        <v>2.2222222222222223E-2</v>
      </c>
      <c r="N77" s="30">
        <f t="shared" si="15"/>
        <v>7.1428571428571425E-2</v>
      </c>
      <c r="O77" s="30">
        <f t="shared" si="11"/>
        <v>0.33333333333333331</v>
      </c>
      <c r="P77" s="30">
        <f t="shared" si="12"/>
        <v>0.33333333333333331</v>
      </c>
      <c r="Q77" s="30">
        <f t="shared" si="13"/>
        <v>0.33333333333333331</v>
      </c>
      <c r="R77" s="30">
        <f t="shared" si="16"/>
        <v>2.2222222222222223E-2</v>
      </c>
      <c r="S77" s="30">
        <f t="shared" si="10"/>
        <v>7.1428571428571425E-2</v>
      </c>
      <c r="U77"/>
      <c r="V77"/>
      <c r="Y77"/>
    </row>
    <row r="78" spans="1:25" ht="16.2">
      <c r="A78" s="21" t="s">
        <v>199</v>
      </c>
      <c r="B78" s="10" t="s">
        <v>245</v>
      </c>
      <c r="C78" s="10" t="s">
        <v>250</v>
      </c>
      <c r="D78" s="8" t="s">
        <v>251</v>
      </c>
      <c r="E78" s="6">
        <v>2019</v>
      </c>
      <c r="F78" s="33" t="s">
        <v>847</v>
      </c>
      <c r="G78" s="80"/>
      <c r="H78" s="33" t="s">
        <v>868</v>
      </c>
      <c r="I78" s="33" t="s">
        <v>888</v>
      </c>
      <c r="J78" s="80"/>
      <c r="K78" s="35"/>
      <c r="L78" s="49"/>
      <c r="M78" s="30">
        <f t="shared" si="14"/>
        <v>2.2222222222222223E-2</v>
      </c>
      <c r="N78" s="30">
        <f t="shared" si="15"/>
        <v>7.1428571428571425E-2</v>
      </c>
      <c r="O78" s="30">
        <f t="shared" si="11"/>
        <v>0.33333333333333331</v>
      </c>
      <c r="P78" s="30">
        <f t="shared" si="12"/>
        <v>0.33333333333333331</v>
      </c>
      <c r="Q78" s="30">
        <f t="shared" si="13"/>
        <v>0.33333333333333331</v>
      </c>
      <c r="R78" s="30">
        <f t="shared" si="16"/>
        <v>2.2222222222222223E-2</v>
      </c>
      <c r="S78" s="30">
        <f t="shared" si="10"/>
        <v>7.1428571428571425E-2</v>
      </c>
      <c r="U78"/>
      <c r="V78"/>
      <c r="Y78"/>
    </row>
    <row r="79" spans="1:25" ht="16.2">
      <c r="A79" s="21" t="s">
        <v>199</v>
      </c>
      <c r="B79" s="10" t="s">
        <v>245</v>
      </c>
      <c r="C79" s="10" t="s">
        <v>252</v>
      </c>
      <c r="D79" s="8" t="s">
        <v>253</v>
      </c>
      <c r="E79" s="6">
        <v>2019</v>
      </c>
      <c r="F79" s="33" t="s">
        <v>847</v>
      </c>
      <c r="G79" s="80"/>
      <c r="H79" s="33" t="s">
        <v>868</v>
      </c>
      <c r="I79" s="33" t="s">
        <v>889</v>
      </c>
      <c r="J79" s="80"/>
      <c r="K79" s="35"/>
      <c r="L79" s="49"/>
      <c r="M79" s="30">
        <f t="shared" si="14"/>
        <v>2.2222222222222223E-2</v>
      </c>
      <c r="N79" s="30">
        <f t="shared" si="15"/>
        <v>7.1428571428571425E-2</v>
      </c>
      <c r="O79" s="30">
        <f t="shared" si="11"/>
        <v>0.33333333333333331</v>
      </c>
      <c r="P79" s="30">
        <f t="shared" si="12"/>
        <v>0.33333333333333331</v>
      </c>
      <c r="Q79" s="30">
        <f t="shared" si="13"/>
        <v>0.33333333333333331</v>
      </c>
      <c r="R79" s="30">
        <f t="shared" si="16"/>
        <v>2.2222222222222223E-2</v>
      </c>
      <c r="S79" s="30">
        <f t="shared" si="10"/>
        <v>7.1428571428571425E-2</v>
      </c>
      <c r="U79"/>
      <c r="V79"/>
      <c r="Y79"/>
    </row>
    <row r="80" spans="1:25" ht="16.2">
      <c r="A80" s="21" t="s">
        <v>199</v>
      </c>
      <c r="B80" s="10" t="s">
        <v>245</v>
      </c>
      <c r="C80" s="10" t="s">
        <v>254</v>
      </c>
      <c r="D80" s="8" t="s">
        <v>255</v>
      </c>
      <c r="E80" s="6">
        <v>2019</v>
      </c>
      <c r="F80" s="33" t="s">
        <v>847</v>
      </c>
      <c r="G80" s="80"/>
      <c r="H80" s="33" t="s">
        <v>868</v>
      </c>
      <c r="I80" s="33" t="s">
        <v>888</v>
      </c>
      <c r="J80" s="80"/>
      <c r="K80" s="35"/>
      <c r="L80" s="49"/>
      <c r="M80" s="30">
        <f t="shared" si="14"/>
        <v>2.2222222222222223E-2</v>
      </c>
      <c r="N80" s="30">
        <f t="shared" si="15"/>
        <v>7.1428571428571425E-2</v>
      </c>
      <c r="O80" s="30">
        <f t="shared" si="11"/>
        <v>0.33333333333333331</v>
      </c>
      <c r="P80" s="30">
        <f t="shared" si="12"/>
        <v>0.33333333333333331</v>
      </c>
      <c r="Q80" s="30">
        <f t="shared" si="13"/>
        <v>0.33333333333333331</v>
      </c>
      <c r="R80" s="30">
        <f t="shared" si="16"/>
        <v>2.2222222222222223E-2</v>
      </c>
      <c r="S80" s="30">
        <f t="shared" si="10"/>
        <v>7.1428571428571425E-2</v>
      </c>
      <c r="U80"/>
      <c r="V80"/>
      <c r="Y80"/>
    </row>
    <row r="81" spans="1:25" ht="16.2">
      <c r="A81" s="21" t="s">
        <v>199</v>
      </c>
      <c r="B81" s="10" t="s">
        <v>245</v>
      </c>
      <c r="C81" s="10" t="s">
        <v>256</v>
      </c>
      <c r="D81" s="8" t="s">
        <v>257</v>
      </c>
      <c r="E81" s="6">
        <v>2019</v>
      </c>
      <c r="F81" s="33" t="s">
        <v>847</v>
      </c>
      <c r="G81" s="80"/>
      <c r="H81" s="33" t="s">
        <v>868</v>
      </c>
      <c r="I81" s="33" t="s">
        <v>888</v>
      </c>
      <c r="J81" s="80"/>
      <c r="K81" s="35"/>
      <c r="L81" s="49"/>
      <c r="M81" s="30">
        <f t="shared" si="14"/>
        <v>2.2222222222222223E-2</v>
      </c>
      <c r="N81" s="30">
        <f t="shared" si="15"/>
        <v>7.1428571428571425E-2</v>
      </c>
      <c r="O81" s="30">
        <f t="shared" si="11"/>
        <v>0.33333333333333331</v>
      </c>
      <c r="P81" s="30">
        <f t="shared" si="12"/>
        <v>0.33333333333333331</v>
      </c>
      <c r="Q81" s="30">
        <f t="shared" si="13"/>
        <v>0.33333333333333331</v>
      </c>
      <c r="R81" s="30">
        <f t="shared" si="16"/>
        <v>2.2222222222222223E-2</v>
      </c>
      <c r="S81" s="30">
        <f t="shared" si="10"/>
        <v>7.1428571428571425E-2</v>
      </c>
      <c r="U81"/>
      <c r="V81"/>
      <c r="Y81"/>
    </row>
    <row r="82" spans="1:25" ht="16.2">
      <c r="A82" s="21" t="s">
        <v>199</v>
      </c>
      <c r="B82" s="10" t="s">
        <v>245</v>
      </c>
      <c r="C82" s="10" t="s">
        <v>258</v>
      </c>
      <c r="D82" s="8" t="s">
        <v>1043</v>
      </c>
      <c r="E82" s="6">
        <v>2019</v>
      </c>
      <c r="F82" s="33" t="s">
        <v>847</v>
      </c>
      <c r="G82" s="80"/>
      <c r="H82" s="33" t="s">
        <v>868</v>
      </c>
      <c r="I82" s="33" t="s">
        <v>888</v>
      </c>
      <c r="J82" s="80"/>
      <c r="K82" s="35"/>
      <c r="L82" s="49"/>
      <c r="M82" s="30">
        <f t="shared" si="14"/>
        <v>2.2222222222222223E-2</v>
      </c>
      <c r="N82" s="30">
        <f t="shared" si="15"/>
        <v>7.1428571428571425E-2</v>
      </c>
      <c r="O82" s="30">
        <f t="shared" si="11"/>
        <v>0.33333333333333331</v>
      </c>
      <c r="P82" s="30">
        <f t="shared" si="12"/>
        <v>0.33333333333333331</v>
      </c>
      <c r="Q82" s="30">
        <f t="shared" si="13"/>
        <v>0.33333333333333331</v>
      </c>
      <c r="R82" s="30">
        <f t="shared" si="16"/>
        <v>2.2222222222222223E-2</v>
      </c>
      <c r="S82" s="30">
        <f t="shared" si="10"/>
        <v>7.1428571428571425E-2</v>
      </c>
      <c r="U82"/>
      <c r="V82"/>
      <c r="Y82"/>
    </row>
    <row r="83" spans="1:25" ht="16.2">
      <c r="A83" s="21" t="s">
        <v>199</v>
      </c>
      <c r="B83" s="10" t="s">
        <v>245</v>
      </c>
      <c r="C83" s="10" t="s">
        <v>259</v>
      </c>
      <c r="D83" s="8" t="s">
        <v>260</v>
      </c>
      <c r="E83" s="6">
        <v>2019</v>
      </c>
      <c r="F83" s="33" t="s">
        <v>847</v>
      </c>
      <c r="G83" s="80"/>
      <c r="H83" s="33" t="s">
        <v>868</v>
      </c>
      <c r="I83" s="33" t="s">
        <v>888</v>
      </c>
      <c r="J83" s="80"/>
      <c r="K83" s="35"/>
      <c r="L83" s="49"/>
      <c r="M83" s="30">
        <f t="shared" si="14"/>
        <v>2.2222222222222223E-2</v>
      </c>
      <c r="N83" s="30">
        <f t="shared" si="15"/>
        <v>7.1428571428571425E-2</v>
      </c>
      <c r="O83" s="30">
        <f t="shared" si="11"/>
        <v>0.33333333333333331</v>
      </c>
      <c r="P83" s="30">
        <f t="shared" si="12"/>
        <v>0.33333333333333331</v>
      </c>
      <c r="Q83" s="30">
        <f t="shared" si="13"/>
        <v>0.33333333333333331</v>
      </c>
      <c r="R83" s="30">
        <f t="shared" si="16"/>
        <v>2.2222222222222223E-2</v>
      </c>
      <c r="S83" s="30">
        <f t="shared" si="10"/>
        <v>7.1428571428571425E-2</v>
      </c>
      <c r="U83"/>
      <c r="V83"/>
      <c r="Y83"/>
    </row>
    <row r="84" spans="1:25" ht="16.2">
      <c r="A84" s="21" t="s">
        <v>199</v>
      </c>
      <c r="B84" s="10" t="s">
        <v>245</v>
      </c>
      <c r="C84" s="10" t="s">
        <v>261</v>
      </c>
      <c r="D84" s="8" t="s">
        <v>262</v>
      </c>
      <c r="E84" s="6">
        <v>2019</v>
      </c>
      <c r="F84" s="33" t="s">
        <v>847</v>
      </c>
      <c r="G84" s="80"/>
      <c r="H84" s="33" t="s">
        <v>868</v>
      </c>
      <c r="I84" s="33" t="s">
        <v>888</v>
      </c>
      <c r="J84" s="80"/>
      <c r="K84" s="35"/>
      <c r="L84" s="49"/>
      <c r="M84" s="30">
        <f t="shared" si="14"/>
        <v>2.2222222222222223E-2</v>
      </c>
      <c r="N84" s="30">
        <f t="shared" si="15"/>
        <v>7.1428571428571425E-2</v>
      </c>
      <c r="O84" s="30">
        <f t="shared" si="11"/>
        <v>0.33333333333333331</v>
      </c>
      <c r="P84" s="30">
        <f t="shared" si="12"/>
        <v>0.33333333333333331</v>
      </c>
      <c r="Q84" s="30">
        <f t="shared" si="13"/>
        <v>0.33333333333333331</v>
      </c>
      <c r="R84" s="30">
        <f t="shared" si="16"/>
        <v>2.2222222222222223E-2</v>
      </c>
      <c r="S84" s="30">
        <f t="shared" si="10"/>
        <v>7.1428571428571425E-2</v>
      </c>
      <c r="U84"/>
      <c r="V84"/>
      <c r="Y84"/>
    </row>
    <row r="85" spans="1:25" ht="16.2">
      <c r="A85" s="21" t="s">
        <v>199</v>
      </c>
      <c r="B85" s="10" t="s">
        <v>245</v>
      </c>
      <c r="C85" s="10" t="s">
        <v>263</v>
      </c>
      <c r="D85" s="8" t="s">
        <v>264</v>
      </c>
      <c r="E85" s="6">
        <v>2019</v>
      </c>
      <c r="F85" s="33" t="s">
        <v>847</v>
      </c>
      <c r="G85" s="80"/>
      <c r="H85" s="33" t="s">
        <v>868</v>
      </c>
      <c r="I85" s="33" t="s">
        <v>888</v>
      </c>
      <c r="J85" s="80"/>
      <c r="K85" s="35"/>
      <c r="L85" s="49"/>
      <c r="M85" s="30">
        <f t="shared" si="14"/>
        <v>2.2222222222222223E-2</v>
      </c>
      <c r="N85" s="30">
        <f t="shared" si="15"/>
        <v>7.1428571428571425E-2</v>
      </c>
      <c r="O85" s="30">
        <f t="shared" si="11"/>
        <v>0.33333333333333331</v>
      </c>
      <c r="P85" s="30">
        <f t="shared" si="12"/>
        <v>0.33333333333333331</v>
      </c>
      <c r="Q85" s="30">
        <f t="shared" si="13"/>
        <v>0.33333333333333331</v>
      </c>
      <c r="R85" s="30">
        <f t="shared" si="16"/>
        <v>2.2222222222222223E-2</v>
      </c>
      <c r="S85" s="30">
        <f t="shared" si="10"/>
        <v>7.1428571428571425E-2</v>
      </c>
      <c r="U85"/>
      <c r="V85"/>
      <c r="Y85"/>
    </row>
    <row r="86" spans="1:25" ht="16.2">
      <c r="A86" s="21" t="s">
        <v>199</v>
      </c>
      <c r="B86" s="10" t="s">
        <v>245</v>
      </c>
      <c r="C86" s="10" t="s">
        <v>265</v>
      </c>
      <c r="D86" s="8" t="s">
        <v>266</v>
      </c>
      <c r="E86" s="6">
        <v>2019</v>
      </c>
      <c r="F86" s="33" t="s">
        <v>847</v>
      </c>
      <c r="G86" s="80"/>
      <c r="H86" s="33" t="s">
        <v>868</v>
      </c>
      <c r="I86" s="33" t="s">
        <v>888</v>
      </c>
      <c r="J86" s="80"/>
      <c r="K86" s="35"/>
      <c r="L86" s="49"/>
      <c r="M86" s="30">
        <f t="shared" si="14"/>
        <v>2.2222222222222223E-2</v>
      </c>
      <c r="N86" s="30">
        <f t="shared" si="15"/>
        <v>7.1428571428571425E-2</v>
      </c>
      <c r="O86" s="30">
        <f t="shared" si="11"/>
        <v>0.33333333333333331</v>
      </c>
      <c r="P86" s="30">
        <f t="shared" si="12"/>
        <v>0.33333333333333331</v>
      </c>
      <c r="Q86" s="30">
        <f t="shared" si="13"/>
        <v>0.33333333333333331</v>
      </c>
      <c r="R86" s="30">
        <f t="shared" si="16"/>
        <v>2.2222222222222223E-2</v>
      </c>
      <c r="S86" s="30">
        <f t="shared" si="10"/>
        <v>7.1428571428571425E-2</v>
      </c>
      <c r="U86"/>
      <c r="V86"/>
      <c r="Y86"/>
    </row>
    <row r="87" spans="1:25" ht="16.2">
      <c r="A87" s="21" t="s">
        <v>199</v>
      </c>
      <c r="B87" s="10" t="s">
        <v>245</v>
      </c>
      <c r="C87" s="10" t="s">
        <v>267</v>
      </c>
      <c r="D87" s="8" t="s">
        <v>268</v>
      </c>
      <c r="E87" s="6">
        <v>2019</v>
      </c>
      <c r="F87" s="33" t="s">
        <v>847</v>
      </c>
      <c r="G87" s="80"/>
      <c r="H87" s="33" t="s">
        <v>868</v>
      </c>
      <c r="I87" s="33" t="s">
        <v>889</v>
      </c>
      <c r="J87" s="80"/>
      <c r="K87" s="35"/>
      <c r="L87" s="49"/>
      <c r="M87" s="30">
        <f t="shared" si="14"/>
        <v>2.2222222222222223E-2</v>
      </c>
      <c r="N87" s="30">
        <f t="shared" si="15"/>
        <v>7.1428571428571425E-2</v>
      </c>
      <c r="O87" s="30">
        <f t="shared" si="11"/>
        <v>0.33333333333333331</v>
      </c>
      <c r="P87" s="30">
        <f t="shared" si="12"/>
        <v>0.33333333333333331</v>
      </c>
      <c r="Q87" s="30">
        <f t="shared" si="13"/>
        <v>0.33333333333333331</v>
      </c>
      <c r="R87" s="30">
        <f t="shared" si="16"/>
        <v>2.2222222222222223E-2</v>
      </c>
      <c r="S87" s="30">
        <f t="shared" si="10"/>
        <v>7.1428571428571425E-2</v>
      </c>
      <c r="U87"/>
      <c r="V87"/>
      <c r="Y87"/>
    </row>
    <row r="88" spans="1:25" ht="16.2">
      <c r="A88" s="21" t="s">
        <v>199</v>
      </c>
      <c r="B88" s="10" t="s">
        <v>245</v>
      </c>
      <c r="C88" s="10" t="s">
        <v>269</v>
      </c>
      <c r="D88" s="8" t="s">
        <v>270</v>
      </c>
      <c r="E88" s="6">
        <v>2019</v>
      </c>
      <c r="F88" s="33" t="s">
        <v>847</v>
      </c>
      <c r="G88" s="80"/>
      <c r="H88" s="33" t="s">
        <v>868</v>
      </c>
      <c r="I88" s="33" t="s">
        <v>888</v>
      </c>
      <c r="J88" s="80"/>
      <c r="K88" s="35"/>
      <c r="L88" s="49"/>
      <c r="M88" s="30">
        <f t="shared" si="14"/>
        <v>2.2222222222222223E-2</v>
      </c>
      <c r="N88" s="30">
        <f t="shared" si="15"/>
        <v>7.1428571428571425E-2</v>
      </c>
      <c r="O88" s="30">
        <f t="shared" si="11"/>
        <v>0.33333333333333331</v>
      </c>
      <c r="P88" s="30">
        <f t="shared" si="12"/>
        <v>0.33333333333333331</v>
      </c>
      <c r="Q88" s="30">
        <f t="shared" si="13"/>
        <v>0.33333333333333331</v>
      </c>
      <c r="R88" s="30">
        <f t="shared" si="16"/>
        <v>2.2222222222222223E-2</v>
      </c>
      <c r="S88" s="30">
        <f t="shared" si="10"/>
        <v>7.1428571428571425E-2</v>
      </c>
      <c r="U88"/>
      <c r="V88"/>
      <c r="Y88"/>
    </row>
    <row r="89" spans="1:25" ht="16.2">
      <c r="A89" s="21" t="s">
        <v>199</v>
      </c>
      <c r="B89" s="10" t="s">
        <v>245</v>
      </c>
      <c r="C89" s="10" t="s">
        <v>271</v>
      </c>
      <c r="D89" s="8" t="s">
        <v>272</v>
      </c>
      <c r="E89" s="6">
        <v>2019</v>
      </c>
      <c r="F89" s="33" t="s">
        <v>847</v>
      </c>
      <c r="G89" s="80"/>
      <c r="H89" s="33" t="s">
        <v>868</v>
      </c>
      <c r="I89" s="33" t="s">
        <v>888</v>
      </c>
      <c r="J89" s="80"/>
      <c r="K89" s="35"/>
      <c r="L89" s="49"/>
      <c r="M89" s="30">
        <f t="shared" si="14"/>
        <v>2.2222222222222223E-2</v>
      </c>
      <c r="N89" s="30">
        <f t="shared" si="15"/>
        <v>7.1428571428571425E-2</v>
      </c>
      <c r="O89" s="30">
        <f t="shared" si="11"/>
        <v>0.33333333333333331</v>
      </c>
      <c r="P89" s="30">
        <f t="shared" si="12"/>
        <v>0.33333333333333331</v>
      </c>
      <c r="Q89" s="30">
        <f t="shared" si="13"/>
        <v>0.33333333333333331</v>
      </c>
      <c r="R89" s="30">
        <f t="shared" si="16"/>
        <v>2.2222222222222223E-2</v>
      </c>
      <c r="S89" s="30">
        <f t="shared" si="10"/>
        <v>7.1428571428571425E-2</v>
      </c>
      <c r="U89"/>
      <c r="V89"/>
      <c r="Y89"/>
    </row>
    <row r="90" spans="1:25" ht="16.2">
      <c r="A90" s="21" t="s">
        <v>199</v>
      </c>
      <c r="B90" s="10" t="s">
        <v>273</v>
      </c>
      <c r="C90" s="10" t="s">
        <v>274</v>
      </c>
      <c r="D90" s="8" t="s">
        <v>275</v>
      </c>
      <c r="E90" s="6">
        <v>2019</v>
      </c>
      <c r="F90" s="33" t="s">
        <v>882</v>
      </c>
      <c r="G90" s="80"/>
      <c r="H90" s="33" t="s">
        <v>888</v>
      </c>
      <c r="I90" s="33" t="s">
        <v>889</v>
      </c>
      <c r="J90" s="80"/>
      <c r="K90" s="35"/>
      <c r="L90" s="49"/>
      <c r="M90" s="30">
        <f t="shared" si="14"/>
        <v>2.2222222222222223E-2</v>
      </c>
      <c r="N90" s="30">
        <f t="shared" si="15"/>
        <v>0.125</v>
      </c>
      <c r="O90" s="30">
        <f t="shared" si="11"/>
        <v>0.33333333333333331</v>
      </c>
      <c r="P90" s="30">
        <f t="shared" si="12"/>
        <v>0.33333333333333331</v>
      </c>
      <c r="Q90" s="30">
        <f t="shared" si="13"/>
        <v>0.33333333333333331</v>
      </c>
      <c r="R90" s="30">
        <f t="shared" si="16"/>
        <v>2.2222222222222223E-2</v>
      </c>
      <c r="S90" s="30">
        <f t="shared" si="10"/>
        <v>0.125</v>
      </c>
      <c r="U90"/>
      <c r="V90"/>
      <c r="Y90"/>
    </row>
    <row r="91" spans="1:25" ht="16.2">
      <c r="A91" s="21" t="s">
        <v>199</v>
      </c>
      <c r="B91" s="10" t="s">
        <v>273</v>
      </c>
      <c r="C91" s="10" t="s">
        <v>276</v>
      </c>
      <c r="D91" s="8" t="s">
        <v>277</v>
      </c>
      <c r="E91" s="6">
        <v>2019</v>
      </c>
      <c r="F91" s="33" t="s">
        <v>886</v>
      </c>
      <c r="G91" s="80"/>
      <c r="H91" s="33" t="s">
        <v>888</v>
      </c>
      <c r="I91" s="33" t="s">
        <v>889</v>
      </c>
      <c r="J91" s="80"/>
      <c r="K91" s="35"/>
      <c r="L91" s="49"/>
      <c r="M91" s="30">
        <f t="shared" si="14"/>
        <v>2.2222222222222223E-2</v>
      </c>
      <c r="N91" s="30">
        <f t="shared" si="15"/>
        <v>0.125</v>
      </c>
      <c r="O91" s="30">
        <f t="shared" si="11"/>
        <v>0.33333333333333331</v>
      </c>
      <c r="P91" s="30">
        <f t="shared" si="12"/>
        <v>0.33333333333333331</v>
      </c>
      <c r="Q91" s="30">
        <f t="shared" si="13"/>
        <v>0.33333333333333331</v>
      </c>
      <c r="R91" s="30">
        <f t="shared" si="16"/>
        <v>2.2222222222222223E-2</v>
      </c>
      <c r="S91" s="30">
        <f t="shared" si="10"/>
        <v>0.125</v>
      </c>
      <c r="U91"/>
      <c r="V91"/>
      <c r="Y91"/>
    </row>
    <row r="92" spans="1:25" ht="16.2">
      <c r="A92" s="21" t="s">
        <v>199</v>
      </c>
      <c r="B92" s="10" t="s">
        <v>273</v>
      </c>
      <c r="C92" s="10" t="s">
        <v>278</v>
      </c>
      <c r="D92" s="8" t="s">
        <v>279</v>
      </c>
      <c r="E92" s="6">
        <v>2019</v>
      </c>
      <c r="F92" s="33" t="s">
        <v>887</v>
      </c>
      <c r="G92" s="80"/>
      <c r="H92" s="33" t="s">
        <v>888</v>
      </c>
      <c r="I92" s="33" t="s">
        <v>1001</v>
      </c>
      <c r="J92" s="80"/>
      <c r="K92" s="35"/>
      <c r="L92" s="49"/>
      <c r="M92" s="30">
        <f t="shared" si="14"/>
        <v>2.2222222222222223E-2</v>
      </c>
      <c r="N92" s="30">
        <f t="shared" si="15"/>
        <v>0.125</v>
      </c>
      <c r="O92" s="30">
        <f t="shared" si="11"/>
        <v>0.33333333333333331</v>
      </c>
      <c r="P92" s="30">
        <f t="shared" si="12"/>
        <v>0.33333333333333331</v>
      </c>
      <c r="Q92" s="30">
        <f t="shared" si="13"/>
        <v>0.33333333333333331</v>
      </c>
      <c r="R92" s="30">
        <f t="shared" si="16"/>
        <v>2.2222222222222223E-2</v>
      </c>
      <c r="S92" s="30">
        <f t="shared" si="10"/>
        <v>0.125</v>
      </c>
      <c r="U92"/>
      <c r="V92"/>
      <c r="Y92"/>
    </row>
    <row r="93" spans="1:25" ht="16.2">
      <c r="A93" s="21" t="s">
        <v>199</v>
      </c>
      <c r="B93" s="10" t="s">
        <v>273</v>
      </c>
      <c r="C93" s="10" t="s">
        <v>280</v>
      </c>
      <c r="D93" s="8" t="s">
        <v>281</v>
      </c>
      <c r="E93" s="6">
        <v>2019</v>
      </c>
      <c r="F93" s="33" t="s">
        <v>882</v>
      </c>
      <c r="G93" s="80"/>
      <c r="H93" s="33" t="s">
        <v>888</v>
      </c>
      <c r="I93" s="33" t="s">
        <v>889</v>
      </c>
      <c r="J93" s="80"/>
      <c r="K93" s="35"/>
      <c r="L93" s="49"/>
      <c r="M93" s="30">
        <f t="shared" si="14"/>
        <v>2.2222222222222223E-2</v>
      </c>
      <c r="N93" s="30">
        <f t="shared" si="15"/>
        <v>0.125</v>
      </c>
      <c r="O93" s="30">
        <f t="shared" si="11"/>
        <v>0.33333333333333331</v>
      </c>
      <c r="P93" s="30">
        <f t="shared" si="12"/>
        <v>0.33333333333333331</v>
      </c>
      <c r="Q93" s="30">
        <f t="shared" si="13"/>
        <v>0.33333333333333331</v>
      </c>
      <c r="R93" s="30">
        <f t="shared" si="16"/>
        <v>2.2222222222222223E-2</v>
      </c>
      <c r="S93" s="30">
        <f t="shared" si="10"/>
        <v>0.125</v>
      </c>
      <c r="U93"/>
      <c r="V93"/>
      <c r="Y93"/>
    </row>
    <row r="94" spans="1:25" ht="16.2">
      <c r="A94" s="21" t="s">
        <v>199</v>
      </c>
      <c r="B94" s="10" t="s">
        <v>273</v>
      </c>
      <c r="C94" s="10" t="s">
        <v>282</v>
      </c>
      <c r="D94" s="8" t="s">
        <v>283</v>
      </c>
      <c r="E94" s="6">
        <v>2019</v>
      </c>
      <c r="F94" s="33" t="s">
        <v>882</v>
      </c>
      <c r="G94" s="80"/>
      <c r="H94" s="33" t="s">
        <v>888</v>
      </c>
      <c r="I94" s="33" t="s">
        <v>889</v>
      </c>
      <c r="J94" s="80"/>
      <c r="K94" s="35"/>
      <c r="L94" s="49"/>
      <c r="M94" s="30">
        <f t="shared" si="14"/>
        <v>2.2222222222222223E-2</v>
      </c>
      <c r="N94" s="30">
        <f t="shared" si="15"/>
        <v>0.125</v>
      </c>
      <c r="O94" s="30">
        <f t="shared" si="11"/>
        <v>0.33333333333333331</v>
      </c>
      <c r="P94" s="30">
        <f t="shared" si="12"/>
        <v>0.33333333333333331</v>
      </c>
      <c r="Q94" s="30">
        <f t="shared" si="13"/>
        <v>0.33333333333333331</v>
      </c>
      <c r="R94" s="30">
        <f t="shared" si="16"/>
        <v>2.2222222222222223E-2</v>
      </c>
      <c r="S94" s="30">
        <f t="shared" si="10"/>
        <v>0.125</v>
      </c>
      <c r="U94"/>
      <c r="V94"/>
      <c r="Y94"/>
    </row>
    <row r="95" spans="1:25" ht="16.2">
      <c r="A95" s="21" t="s">
        <v>199</v>
      </c>
      <c r="B95" s="10" t="s">
        <v>273</v>
      </c>
      <c r="C95" s="10" t="s">
        <v>284</v>
      </c>
      <c r="D95" s="8" t="s">
        <v>285</v>
      </c>
      <c r="E95" s="6">
        <v>2019</v>
      </c>
      <c r="F95" s="33" t="s">
        <v>884</v>
      </c>
      <c r="G95" s="80"/>
      <c r="H95" s="33" t="s">
        <v>888</v>
      </c>
      <c r="I95" s="33" t="s">
        <v>889</v>
      </c>
      <c r="J95" s="80"/>
      <c r="K95" s="35"/>
      <c r="L95" s="49"/>
      <c r="M95" s="30">
        <f t="shared" si="14"/>
        <v>2.2222222222222223E-2</v>
      </c>
      <c r="N95" s="30">
        <f t="shared" si="15"/>
        <v>0.125</v>
      </c>
      <c r="O95" s="30">
        <f t="shared" si="11"/>
        <v>0.33333333333333331</v>
      </c>
      <c r="P95" s="30">
        <f t="shared" si="12"/>
        <v>0.33333333333333331</v>
      </c>
      <c r="Q95" s="30">
        <f t="shared" si="13"/>
        <v>0.33333333333333331</v>
      </c>
      <c r="R95" s="30">
        <f t="shared" si="16"/>
        <v>2.2222222222222223E-2</v>
      </c>
      <c r="S95" s="30">
        <f t="shared" si="10"/>
        <v>0.125</v>
      </c>
      <c r="U95"/>
      <c r="V95"/>
      <c r="Y95"/>
    </row>
    <row r="96" spans="1:25" ht="16.2">
      <c r="A96" s="21" t="s">
        <v>199</v>
      </c>
      <c r="B96" s="10" t="s">
        <v>273</v>
      </c>
      <c r="C96" s="10" t="s">
        <v>286</v>
      </c>
      <c r="D96" s="8" t="s">
        <v>287</v>
      </c>
      <c r="E96" s="6">
        <v>2019</v>
      </c>
      <c r="F96" s="33" t="s">
        <v>882</v>
      </c>
      <c r="G96" s="80"/>
      <c r="H96" s="33" t="s">
        <v>888</v>
      </c>
      <c r="I96" s="33" t="s">
        <v>889</v>
      </c>
      <c r="J96" s="80"/>
      <c r="K96" s="35"/>
      <c r="L96" s="49"/>
      <c r="M96" s="30">
        <f t="shared" si="14"/>
        <v>2.2222222222222223E-2</v>
      </c>
      <c r="N96" s="30">
        <f t="shared" si="15"/>
        <v>0.125</v>
      </c>
      <c r="O96" s="30">
        <f t="shared" si="11"/>
        <v>0.33333333333333331</v>
      </c>
      <c r="P96" s="30">
        <f t="shared" si="12"/>
        <v>0.33333333333333331</v>
      </c>
      <c r="Q96" s="30">
        <f t="shared" si="13"/>
        <v>0.33333333333333331</v>
      </c>
      <c r="R96" s="30">
        <f t="shared" si="16"/>
        <v>2.2222222222222223E-2</v>
      </c>
      <c r="S96" s="30">
        <f t="shared" si="10"/>
        <v>0.125</v>
      </c>
      <c r="U96"/>
      <c r="V96"/>
      <c r="Y96"/>
    </row>
    <row r="97" spans="1:25" ht="16.2">
      <c r="A97" s="21" t="s">
        <v>199</v>
      </c>
      <c r="B97" s="10" t="s">
        <v>273</v>
      </c>
      <c r="C97" s="10" t="s">
        <v>288</v>
      </c>
      <c r="D97" s="8" t="s">
        <v>289</v>
      </c>
      <c r="E97" s="6">
        <v>2019</v>
      </c>
      <c r="F97" s="33" t="s">
        <v>882</v>
      </c>
      <c r="G97" s="80"/>
      <c r="H97" s="33" t="s">
        <v>888</v>
      </c>
      <c r="I97" s="33" t="s">
        <v>889</v>
      </c>
      <c r="J97" s="80"/>
      <c r="K97" s="35"/>
      <c r="L97" s="49"/>
      <c r="M97" s="30">
        <f t="shared" si="14"/>
        <v>2.2222222222222223E-2</v>
      </c>
      <c r="N97" s="30">
        <f t="shared" si="15"/>
        <v>0.125</v>
      </c>
      <c r="O97" s="30">
        <f t="shared" si="11"/>
        <v>0.33333333333333331</v>
      </c>
      <c r="P97" s="30">
        <f t="shared" si="12"/>
        <v>0.33333333333333331</v>
      </c>
      <c r="Q97" s="30">
        <f t="shared" si="13"/>
        <v>0.33333333333333331</v>
      </c>
      <c r="R97" s="30">
        <f t="shared" si="16"/>
        <v>2.2222222222222223E-2</v>
      </c>
      <c r="S97" s="30">
        <f t="shared" si="10"/>
        <v>0.125</v>
      </c>
      <c r="U97"/>
      <c r="V97"/>
      <c r="Y97"/>
    </row>
    <row r="98" spans="1:25" ht="16.2" hidden="1">
      <c r="A98" s="21" t="s">
        <v>290</v>
      </c>
      <c r="B98" s="9" t="s">
        <v>291</v>
      </c>
      <c r="C98" s="10" t="s">
        <v>292</v>
      </c>
      <c r="D98" s="10" t="s">
        <v>293</v>
      </c>
      <c r="E98" s="6">
        <v>2019</v>
      </c>
      <c r="F98" s="33"/>
      <c r="G98" s="80"/>
      <c r="H98" s="33"/>
      <c r="I98" s="33"/>
      <c r="J98" s="80"/>
      <c r="K98" s="35"/>
      <c r="L98" s="49"/>
      <c r="M98" s="30">
        <f t="shared" si="14"/>
        <v>2.0833333333333332E-2</v>
      </c>
      <c r="N98" s="30">
        <f t="shared" si="15"/>
        <v>8.3333333333333329E-2</v>
      </c>
      <c r="O98" s="30">
        <f t="shared" si="11"/>
        <v>0</v>
      </c>
      <c r="P98" s="30">
        <f t="shared" si="12"/>
        <v>0</v>
      </c>
      <c r="Q98" s="30">
        <f t="shared" si="13"/>
        <v>0</v>
      </c>
      <c r="R98" s="30">
        <f t="shared" si="16"/>
        <v>0</v>
      </c>
      <c r="S98" s="30">
        <f t="shared" si="10"/>
        <v>0</v>
      </c>
      <c r="U98"/>
      <c r="V98"/>
      <c r="Y98"/>
    </row>
    <row r="99" spans="1:25" ht="16.2" hidden="1">
      <c r="A99" s="21" t="s">
        <v>290</v>
      </c>
      <c r="B99" s="9" t="s">
        <v>291</v>
      </c>
      <c r="C99" s="9" t="s">
        <v>294</v>
      </c>
      <c r="D99" s="10" t="s">
        <v>295</v>
      </c>
      <c r="E99" s="6">
        <v>2019</v>
      </c>
      <c r="F99" s="33" t="s">
        <v>828</v>
      </c>
      <c r="G99" s="80"/>
      <c r="H99" s="33"/>
      <c r="I99" s="33" t="s">
        <v>931</v>
      </c>
      <c r="J99" s="80"/>
      <c r="K99" s="35"/>
      <c r="L99" s="49"/>
      <c r="M99" s="30">
        <f t="shared" si="14"/>
        <v>2.0833333333333332E-2</v>
      </c>
      <c r="N99" s="30">
        <f t="shared" si="15"/>
        <v>8.3333333333333329E-2</v>
      </c>
      <c r="O99" s="30">
        <f t="shared" si="11"/>
        <v>0.33333333333333331</v>
      </c>
      <c r="P99" s="30">
        <f t="shared" si="12"/>
        <v>0</v>
      </c>
      <c r="Q99" s="30">
        <f t="shared" si="13"/>
        <v>0.33333333333333331</v>
      </c>
      <c r="R99" s="30">
        <f t="shared" si="16"/>
        <v>1.3888888888888888E-2</v>
      </c>
      <c r="S99" s="30">
        <f t="shared" si="10"/>
        <v>5.5555555555555552E-2</v>
      </c>
      <c r="U99"/>
      <c r="V99"/>
      <c r="Y99"/>
    </row>
    <row r="100" spans="1:25" ht="16.2" hidden="1">
      <c r="A100" s="21" t="s">
        <v>290</v>
      </c>
      <c r="B100" s="9" t="s">
        <v>291</v>
      </c>
      <c r="C100" s="9" t="s">
        <v>296</v>
      </c>
      <c r="D100" s="10" t="s">
        <v>297</v>
      </c>
      <c r="E100" s="6">
        <v>2019</v>
      </c>
      <c r="F100" s="33" t="s">
        <v>828</v>
      </c>
      <c r="G100" s="80"/>
      <c r="H100" s="33"/>
      <c r="I100" s="33"/>
      <c r="J100" s="80"/>
      <c r="K100" s="35"/>
      <c r="L100" s="49"/>
      <c r="M100" s="30">
        <f t="shared" si="14"/>
        <v>2.0833333333333332E-2</v>
      </c>
      <c r="N100" s="30">
        <f t="shared" si="15"/>
        <v>8.3333333333333329E-2</v>
      </c>
      <c r="O100" s="30">
        <f t="shared" si="11"/>
        <v>0.33333333333333331</v>
      </c>
      <c r="P100" s="30">
        <f t="shared" si="12"/>
        <v>0</v>
      </c>
      <c r="Q100" s="30">
        <f t="shared" si="13"/>
        <v>0</v>
      </c>
      <c r="R100" s="30">
        <f t="shared" si="16"/>
        <v>6.9444444444444441E-3</v>
      </c>
      <c r="S100" s="30">
        <f t="shared" si="10"/>
        <v>2.7777777777777776E-2</v>
      </c>
      <c r="U100"/>
      <c r="V100"/>
      <c r="Y100"/>
    </row>
    <row r="101" spans="1:25" ht="16.2" hidden="1">
      <c r="A101" s="21" t="s">
        <v>290</v>
      </c>
      <c r="B101" s="9" t="s">
        <v>291</v>
      </c>
      <c r="C101" s="9" t="s">
        <v>298</v>
      </c>
      <c r="D101" s="10" t="s">
        <v>299</v>
      </c>
      <c r="E101" s="6">
        <v>2019</v>
      </c>
      <c r="F101" s="33"/>
      <c r="G101" s="80"/>
      <c r="H101" s="33"/>
      <c r="I101" s="33"/>
      <c r="J101" s="80"/>
      <c r="K101" s="35"/>
      <c r="L101" s="49"/>
      <c r="M101" s="30">
        <f t="shared" si="14"/>
        <v>2.0833333333333332E-2</v>
      </c>
      <c r="N101" s="30">
        <f t="shared" si="15"/>
        <v>8.3333333333333329E-2</v>
      </c>
      <c r="O101" s="30">
        <f t="shared" si="11"/>
        <v>0</v>
      </c>
      <c r="P101" s="30">
        <f t="shared" si="12"/>
        <v>0</v>
      </c>
      <c r="Q101" s="30">
        <f t="shared" si="13"/>
        <v>0</v>
      </c>
      <c r="R101" s="30">
        <f t="shared" si="16"/>
        <v>0</v>
      </c>
      <c r="S101" s="30">
        <f t="shared" si="10"/>
        <v>0</v>
      </c>
      <c r="U101"/>
      <c r="V101"/>
      <c r="Y101"/>
    </row>
    <row r="102" spans="1:25" ht="16.2" hidden="1">
      <c r="A102" s="21" t="s">
        <v>290</v>
      </c>
      <c r="B102" s="9" t="s">
        <v>291</v>
      </c>
      <c r="C102" s="9" t="s">
        <v>300</v>
      </c>
      <c r="D102" s="10" t="s">
        <v>301</v>
      </c>
      <c r="E102" s="6">
        <v>2019</v>
      </c>
      <c r="F102" s="33" t="s">
        <v>828</v>
      </c>
      <c r="G102" s="80"/>
      <c r="H102" s="33"/>
      <c r="I102" s="33"/>
      <c r="J102" s="80"/>
      <c r="K102" s="35"/>
      <c r="L102" s="49"/>
      <c r="M102" s="30">
        <f t="shared" si="14"/>
        <v>2.0833333333333332E-2</v>
      </c>
      <c r="N102" s="30">
        <f t="shared" si="15"/>
        <v>8.3333333333333329E-2</v>
      </c>
      <c r="O102" s="30">
        <f t="shared" si="11"/>
        <v>0.33333333333333331</v>
      </c>
      <c r="P102" s="30">
        <f t="shared" si="12"/>
        <v>0</v>
      </c>
      <c r="Q102" s="30">
        <f t="shared" si="13"/>
        <v>0</v>
      </c>
      <c r="R102" s="30">
        <f t="shared" si="16"/>
        <v>6.9444444444444441E-3</v>
      </c>
      <c r="S102" s="30">
        <f t="shared" si="10"/>
        <v>2.7777777777777776E-2</v>
      </c>
      <c r="U102"/>
      <c r="V102"/>
      <c r="Y102"/>
    </row>
    <row r="103" spans="1:25" ht="16.2" hidden="1">
      <c r="A103" s="21" t="s">
        <v>290</v>
      </c>
      <c r="B103" s="9" t="s">
        <v>291</v>
      </c>
      <c r="C103" s="9" t="s">
        <v>302</v>
      </c>
      <c r="D103" s="10" t="s">
        <v>303</v>
      </c>
      <c r="E103" s="6">
        <v>2019</v>
      </c>
      <c r="F103" s="33" t="s">
        <v>828</v>
      </c>
      <c r="G103" s="80"/>
      <c r="H103" s="33"/>
      <c r="I103" s="33" t="s">
        <v>931</v>
      </c>
      <c r="J103" s="80"/>
      <c r="K103" s="35"/>
      <c r="L103" s="49"/>
      <c r="M103" s="30">
        <f t="shared" si="14"/>
        <v>2.0833333333333332E-2</v>
      </c>
      <c r="N103" s="30">
        <f t="shared" si="15"/>
        <v>8.3333333333333329E-2</v>
      </c>
      <c r="O103" s="30">
        <f t="shared" si="11"/>
        <v>0.33333333333333331</v>
      </c>
      <c r="P103" s="30">
        <f t="shared" si="12"/>
        <v>0</v>
      </c>
      <c r="Q103" s="30">
        <f t="shared" si="13"/>
        <v>0.33333333333333331</v>
      </c>
      <c r="R103" s="30">
        <f t="shared" si="16"/>
        <v>1.3888888888888888E-2</v>
      </c>
      <c r="S103" s="30">
        <f t="shared" si="10"/>
        <v>5.5555555555555552E-2</v>
      </c>
      <c r="U103"/>
      <c r="V103"/>
      <c r="Y103"/>
    </row>
    <row r="104" spans="1:25" ht="16.2" hidden="1">
      <c r="A104" s="21" t="s">
        <v>290</v>
      </c>
      <c r="B104" s="9" t="s">
        <v>291</v>
      </c>
      <c r="C104" s="9" t="s">
        <v>304</v>
      </c>
      <c r="D104" s="10" t="s">
        <v>305</v>
      </c>
      <c r="E104" s="6">
        <v>2019</v>
      </c>
      <c r="F104" s="33" t="s">
        <v>828</v>
      </c>
      <c r="G104" s="80"/>
      <c r="H104" s="33"/>
      <c r="I104" s="33" t="s">
        <v>932</v>
      </c>
      <c r="J104" s="80"/>
      <c r="K104" s="35"/>
      <c r="L104" s="49"/>
      <c r="M104" s="30">
        <f t="shared" si="14"/>
        <v>2.0833333333333332E-2</v>
      </c>
      <c r="N104" s="30">
        <f t="shared" si="15"/>
        <v>8.3333333333333329E-2</v>
      </c>
      <c r="O104" s="30">
        <f t="shared" si="11"/>
        <v>0.33333333333333331</v>
      </c>
      <c r="P104" s="30">
        <f t="shared" si="12"/>
        <v>0</v>
      </c>
      <c r="Q104" s="30">
        <f t="shared" si="13"/>
        <v>0.33333333333333331</v>
      </c>
      <c r="R104" s="30">
        <f t="shared" si="16"/>
        <v>1.3888888888888888E-2</v>
      </c>
      <c r="S104" s="30">
        <f t="shared" si="10"/>
        <v>5.5555555555555552E-2</v>
      </c>
      <c r="U104"/>
      <c r="V104"/>
      <c r="Y104"/>
    </row>
    <row r="105" spans="1:25" ht="16.2" hidden="1">
      <c r="A105" s="21" t="s">
        <v>290</v>
      </c>
      <c r="B105" s="9" t="s">
        <v>291</v>
      </c>
      <c r="C105" s="9" t="s">
        <v>306</v>
      </c>
      <c r="D105" s="10" t="s">
        <v>307</v>
      </c>
      <c r="E105" s="6">
        <v>2019</v>
      </c>
      <c r="F105" s="33" t="s">
        <v>828</v>
      </c>
      <c r="G105" s="80"/>
      <c r="H105" s="33"/>
      <c r="I105" s="33"/>
      <c r="J105" s="80"/>
      <c r="K105" s="35"/>
      <c r="L105" s="49"/>
      <c r="M105" s="30">
        <f t="shared" si="14"/>
        <v>2.0833333333333332E-2</v>
      </c>
      <c r="N105" s="30">
        <f t="shared" si="15"/>
        <v>8.3333333333333329E-2</v>
      </c>
      <c r="O105" s="30">
        <f t="shared" si="11"/>
        <v>0.33333333333333331</v>
      </c>
      <c r="P105" s="30">
        <f t="shared" si="12"/>
        <v>0</v>
      </c>
      <c r="Q105" s="30">
        <f t="shared" si="13"/>
        <v>0</v>
      </c>
      <c r="R105" s="30">
        <f t="shared" si="16"/>
        <v>6.9444444444444441E-3</v>
      </c>
      <c r="S105" s="30">
        <f t="shared" si="10"/>
        <v>2.7777777777777776E-2</v>
      </c>
      <c r="U105"/>
      <c r="V105"/>
      <c r="Y105"/>
    </row>
    <row r="106" spans="1:25" ht="16.2" hidden="1">
      <c r="A106" s="21" t="s">
        <v>290</v>
      </c>
      <c r="B106" s="9" t="s">
        <v>291</v>
      </c>
      <c r="C106" s="9" t="s">
        <v>308</v>
      </c>
      <c r="D106" s="10" t="s">
        <v>309</v>
      </c>
      <c r="E106" s="6">
        <v>2019</v>
      </c>
      <c r="F106" s="33" t="s">
        <v>828</v>
      </c>
      <c r="G106" s="80"/>
      <c r="H106" s="33"/>
      <c r="I106" s="33" t="s">
        <v>932</v>
      </c>
      <c r="J106" s="80"/>
      <c r="K106" s="35"/>
      <c r="L106" s="49"/>
      <c r="M106" s="30">
        <f t="shared" si="14"/>
        <v>2.0833333333333332E-2</v>
      </c>
      <c r="N106" s="30">
        <f t="shared" si="15"/>
        <v>8.3333333333333329E-2</v>
      </c>
      <c r="O106" s="30">
        <f t="shared" si="11"/>
        <v>0.33333333333333331</v>
      </c>
      <c r="P106" s="30">
        <f t="shared" si="12"/>
        <v>0</v>
      </c>
      <c r="Q106" s="30">
        <f t="shared" si="13"/>
        <v>0.33333333333333331</v>
      </c>
      <c r="R106" s="30">
        <f t="shared" si="16"/>
        <v>1.3888888888888888E-2</v>
      </c>
      <c r="S106" s="30">
        <f t="shared" si="10"/>
        <v>5.5555555555555552E-2</v>
      </c>
      <c r="U106"/>
      <c r="V106"/>
      <c r="Y106"/>
    </row>
    <row r="107" spans="1:25" ht="16.2" hidden="1">
      <c r="A107" s="21" t="s">
        <v>290</v>
      </c>
      <c r="B107" s="9" t="s">
        <v>291</v>
      </c>
      <c r="C107" s="9" t="s">
        <v>310</v>
      </c>
      <c r="D107" s="10" t="s">
        <v>311</v>
      </c>
      <c r="E107" s="6">
        <v>2019</v>
      </c>
      <c r="F107" s="33" t="s">
        <v>828</v>
      </c>
      <c r="G107" s="80"/>
      <c r="H107" s="33"/>
      <c r="I107" s="33" t="s">
        <v>933</v>
      </c>
      <c r="J107" s="80"/>
      <c r="K107" s="35"/>
      <c r="L107" s="49"/>
      <c r="M107" s="30">
        <f t="shared" si="14"/>
        <v>2.0833333333333332E-2</v>
      </c>
      <c r="N107" s="30">
        <f t="shared" si="15"/>
        <v>8.3333333333333329E-2</v>
      </c>
      <c r="O107" s="30">
        <f t="shared" si="11"/>
        <v>0.33333333333333331</v>
      </c>
      <c r="P107" s="30">
        <f t="shared" si="12"/>
        <v>0</v>
      </c>
      <c r="Q107" s="30">
        <f t="shared" si="13"/>
        <v>0.33333333333333331</v>
      </c>
      <c r="R107" s="30">
        <f t="shared" si="16"/>
        <v>1.3888888888888888E-2</v>
      </c>
      <c r="S107" s="30">
        <f t="shared" si="10"/>
        <v>5.5555555555555552E-2</v>
      </c>
      <c r="U107"/>
      <c r="V107"/>
      <c r="Y107"/>
    </row>
    <row r="108" spans="1:25" ht="16.2" hidden="1">
      <c r="A108" s="21" t="s">
        <v>290</v>
      </c>
      <c r="B108" s="9" t="s">
        <v>291</v>
      </c>
      <c r="C108" s="9" t="s">
        <v>312</v>
      </c>
      <c r="D108" s="10" t="s">
        <v>313</v>
      </c>
      <c r="E108" s="6">
        <v>2019</v>
      </c>
      <c r="F108" s="33" t="s">
        <v>828</v>
      </c>
      <c r="G108" s="80"/>
      <c r="H108" s="33"/>
      <c r="I108" s="33" t="s">
        <v>934</v>
      </c>
      <c r="J108" s="80"/>
      <c r="K108" s="35"/>
      <c r="L108" s="49"/>
      <c r="M108" s="30">
        <f t="shared" si="14"/>
        <v>2.0833333333333332E-2</v>
      </c>
      <c r="N108" s="30">
        <f t="shared" si="15"/>
        <v>8.3333333333333329E-2</v>
      </c>
      <c r="O108" s="30">
        <f t="shared" si="11"/>
        <v>0.33333333333333331</v>
      </c>
      <c r="P108" s="30">
        <f t="shared" si="12"/>
        <v>0</v>
      </c>
      <c r="Q108" s="30">
        <f t="shared" si="13"/>
        <v>0.33333333333333331</v>
      </c>
      <c r="R108" s="30">
        <f t="shared" si="16"/>
        <v>1.3888888888888888E-2</v>
      </c>
      <c r="S108" s="30">
        <f t="shared" si="10"/>
        <v>5.5555555555555552E-2</v>
      </c>
      <c r="U108"/>
      <c r="V108"/>
      <c r="Y108"/>
    </row>
    <row r="109" spans="1:25" ht="16.2" hidden="1">
      <c r="A109" s="21" t="s">
        <v>290</v>
      </c>
      <c r="B109" s="9" t="s">
        <v>291</v>
      </c>
      <c r="C109" s="9" t="s">
        <v>314</v>
      </c>
      <c r="D109" s="10" t="s">
        <v>315</v>
      </c>
      <c r="E109" s="6">
        <v>2019</v>
      </c>
      <c r="F109" s="33" t="s">
        <v>828</v>
      </c>
      <c r="G109" s="80"/>
      <c r="H109" s="33"/>
      <c r="I109" s="33" t="s">
        <v>932</v>
      </c>
      <c r="J109" s="80"/>
      <c r="K109" s="35"/>
      <c r="L109" s="49"/>
      <c r="M109" s="30">
        <f t="shared" si="14"/>
        <v>2.0833333333333332E-2</v>
      </c>
      <c r="N109" s="30">
        <f t="shared" si="15"/>
        <v>8.3333333333333329E-2</v>
      </c>
      <c r="O109" s="30">
        <f t="shared" si="11"/>
        <v>0.33333333333333331</v>
      </c>
      <c r="P109" s="30">
        <f t="shared" si="12"/>
        <v>0</v>
      </c>
      <c r="Q109" s="30">
        <f t="shared" si="13"/>
        <v>0.33333333333333331</v>
      </c>
      <c r="R109" s="30">
        <f t="shared" si="16"/>
        <v>1.3888888888888888E-2</v>
      </c>
      <c r="S109" s="30">
        <f t="shared" si="10"/>
        <v>5.5555555555555552E-2</v>
      </c>
      <c r="U109"/>
      <c r="V109"/>
      <c r="Y109"/>
    </row>
    <row r="110" spans="1:25" ht="16.2" hidden="1">
      <c r="A110" s="22" t="s">
        <v>316</v>
      </c>
      <c r="B110" s="9" t="s">
        <v>317</v>
      </c>
      <c r="C110" s="10" t="s">
        <v>318</v>
      </c>
      <c r="D110" s="10" t="s">
        <v>319</v>
      </c>
      <c r="E110" s="6">
        <v>2019</v>
      </c>
      <c r="F110" s="33" t="s">
        <v>828</v>
      </c>
      <c r="G110" s="80"/>
      <c r="H110" s="33" t="s">
        <v>1035</v>
      </c>
      <c r="I110" s="33" t="s">
        <v>1036</v>
      </c>
      <c r="J110" s="80"/>
      <c r="K110" s="35"/>
      <c r="L110" s="49"/>
      <c r="M110" s="30">
        <f t="shared" si="14"/>
        <v>2.0833333333333332E-2</v>
      </c>
      <c r="N110" s="30">
        <f t="shared" si="15"/>
        <v>8.3333333333333329E-2</v>
      </c>
      <c r="O110" s="30">
        <f t="shared" si="11"/>
        <v>0.33333333333333331</v>
      </c>
      <c r="P110" s="30">
        <f t="shared" si="12"/>
        <v>0.33333333333333331</v>
      </c>
      <c r="Q110" s="30">
        <f t="shared" si="13"/>
        <v>0.33333333333333331</v>
      </c>
      <c r="R110" s="30">
        <f t="shared" si="16"/>
        <v>2.0833333333333332E-2</v>
      </c>
      <c r="S110" s="30">
        <f t="shared" si="10"/>
        <v>8.3333333333333329E-2</v>
      </c>
      <c r="U110"/>
      <c r="V110"/>
      <c r="Y110"/>
    </row>
    <row r="111" spans="1:25" ht="16.2" hidden="1">
      <c r="A111" s="22" t="s">
        <v>316</v>
      </c>
      <c r="B111" s="9" t="s">
        <v>317</v>
      </c>
      <c r="C111" s="10" t="s">
        <v>1039</v>
      </c>
      <c r="D111" s="10" t="s">
        <v>1038</v>
      </c>
      <c r="E111" s="6">
        <v>2019</v>
      </c>
      <c r="F111" s="33"/>
      <c r="G111" s="80"/>
      <c r="H111" s="33"/>
      <c r="I111" s="33"/>
      <c r="J111" s="80"/>
      <c r="K111" s="35"/>
      <c r="L111" s="49"/>
      <c r="M111" s="30">
        <f t="shared" si="14"/>
        <v>2.0833333333333332E-2</v>
      </c>
      <c r="N111" s="30">
        <f t="shared" si="15"/>
        <v>8.3333333333333329E-2</v>
      </c>
      <c r="O111" s="30">
        <f t="shared" si="11"/>
        <v>0</v>
      </c>
      <c r="P111" s="30">
        <f t="shared" si="12"/>
        <v>0</v>
      </c>
      <c r="Q111" s="30">
        <f t="shared" si="13"/>
        <v>0</v>
      </c>
      <c r="R111" s="30">
        <f t="shared" si="16"/>
        <v>0</v>
      </c>
      <c r="S111" s="30">
        <f t="shared" si="10"/>
        <v>0</v>
      </c>
      <c r="U111"/>
      <c r="V111"/>
      <c r="Y111"/>
    </row>
    <row r="112" spans="1:25" ht="16.2" hidden="1">
      <c r="A112" s="22" t="s">
        <v>316</v>
      </c>
      <c r="B112" s="9" t="s">
        <v>317</v>
      </c>
      <c r="C112" s="9" t="s">
        <v>817</v>
      </c>
      <c r="D112" s="10" t="s">
        <v>818</v>
      </c>
      <c r="E112" s="6">
        <v>2019</v>
      </c>
      <c r="F112" s="33" t="s">
        <v>828</v>
      </c>
      <c r="G112" s="80"/>
      <c r="H112" s="33" t="s">
        <v>1035</v>
      </c>
      <c r="I112" s="33" t="s">
        <v>1037</v>
      </c>
      <c r="J112" s="80"/>
      <c r="K112" s="35"/>
      <c r="L112" s="49"/>
      <c r="M112" s="30">
        <f t="shared" si="14"/>
        <v>2.0833333333333332E-2</v>
      </c>
      <c r="N112" s="30">
        <f t="shared" si="15"/>
        <v>8.3333333333333329E-2</v>
      </c>
      <c r="O112" s="30">
        <f t="shared" si="11"/>
        <v>0.33333333333333331</v>
      </c>
      <c r="P112" s="30">
        <f t="shared" si="12"/>
        <v>0.33333333333333331</v>
      </c>
      <c r="Q112" s="30">
        <f t="shared" si="13"/>
        <v>0.33333333333333331</v>
      </c>
      <c r="R112" s="30">
        <f t="shared" si="16"/>
        <v>2.0833333333333332E-2</v>
      </c>
      <c r="S112" s="30">
        <f t="shared" si="10"/>
        <v>8.3333333333333329E-2</v>
      </c>
      <c r="U112"/>
      <c r="V112"/>
      <c r="Y112"/>
    </row>
    <row r="113" spans="1:25" ht="16.2" hidden="1">
      <c r="A113" s="22" t="s">
        <v>316</v>
      </c>
      <c r="B113" s="9" t="s">
        <v>317</v>
      </c>
      <c r="C113" s="9" t="s">
        <v>320</v>
      </c>
      <c r="D113" s="10" t="s">
        <v>819</v>
      </c>
      <c r="E113" s="6">
        <v>2019</v>
      </c>
      <c r="F113" s="33" t="s">
        <v>828</v>
      </c>
      <c r="G113" s="80"/>
      <c r="H113" s="33" t="s">
        <v>1036</v>
      </c>
      <c r="I113" s="33" t="s">
        <v>1036</v>
      </c>
      <c r="J113" s="80"/>
      <c r="K113" s="35"/>
      <c r="L113" s="49"/>
      <c r="M113" s="30">
        <f t="shared" si="14"/>
        <v>2.0833333333333332E-2</v>
      </c>
      <c r="N113" s="30">
        <f t="shared" si="15"/>
        <v>8.3333333333333329E-2</v>
      </c>
      <c r="O113" s="30">
        <f t="shared" si="11"/>
        <v>0.33333333333333331</v>
      </c>
      <c r="P113" s="30">
        <f t="shared" si="12"/>
        <v>0.33333333333333331</v>
      </c>
      <c r="Q113" s="30">
        <f t="shared" si="13"/>
        <v>0.33333333333333331</v>
      </c>
      <c r="R113" s="30">
        <f t="shared" si="16"/>
        <v>2.0833333333333332E-2</v>
      </c>
      <c r="S113" s="30">
        <f t="shared" si="10"/>
        <v>8.3333333333333329E-2</v>
      </c>
      <c r="U113"/>
      <c r="V113"/>
      <c r="Y113"/>
    </row>
    <row r="114" spans="1:25" ht="16.2" hidden="1">
      <c r="A114" s="22" t="s">
        <v>316</v>
      </c>
      <c r="B114" s="9" t="s">
        <v>317</v>
      </c>
      <c r="C114" s="9" t="s">
        <v>321</v>
      </c>
      <c r="D114" s="10" t="s">
        <v>820</v>
      </c>
      <c r="E114" s="6">
        <v>2019</v>
      </c>
      <c r="F114" s="33" t="s">
        <v>828</v>
      </c>
      <c r="G114" s="80"/>
      <c r="H114" s="33" t="s">
        <v>1035</v>
      </c>
      <c r="I114" s="33" t="s">
        <v>1037</v>
      </c>
      <c r="J114" s="80"/>
      <c r="K114" s="35"/>
      <c r="L114" s="49"/>
      <c r="M114" s="30">
        <f t="shared" si="14"/>
        <v>2.0833333333333332E-2</v>
      </c>
      <c r="N114" s="30">
        <f t="shared" si="15"/>
        <v>8.3333333333333329E-2</v>
      </c>
      <c r="O114" s="30">
        <f t="shared" si="11"/>
        <v>0.33333333333333331</v>
      </c>
      <c r="P114" s="30">
        <f t="shared" si="12"/>
        <v>0.33333333333333331</v>
      </c>
      <c r="Q114" s="30">
        <f t="shared" si="13"/>
        <v>0.33333333333333331</v>
      </c>
      <c r="R114" s="30">
        <f t="shared" si="16"/>
        <v>2.0833333333333332E-2</v>
      </c>
      <c r="S114" s="30">
        <f t="shared" si="10"/>
        <v>8.3333333333333329E-2</v>
      </c>
      <c r="U114"/>
      <c r="V114"/>
      <c r="Y114"/>
    </row>
    <row r="115" spans="1:25" ht="16.2" hidden="1">
      <c r="A115" s="22" t="s">
        <v>316</v>
      </c>
      <c r="B115" s="9" t="s">
        <v>317</v>
      </c>
      <c r="C115" s="9" t="s">
        <v>322</v>
      </c>
      <c r="D115" s="10" t="s">
        <v>821</v>
      </c>
      <c r="E115" s="6">
        <v>2019</v>
      </c>
      <c r="F115" s="33" t="s">
        <v>828</v>
      </c>
      <c r="G115" s="80"/>
      <c r="H115" s="33" t="s">
        <v>1035</v>
      </c>
      <c r="I115" s="33" t="s">
        <v>1036</v>
      </c>
      <c r="J115" s="80"/>
      <c r="K115" s="35"/>
      <c r="L115" s="49"/>
      <c r="M115" s="30">
        <f t="shared" si="14"/>
        <v>2.0833333333333332E-2</v>
      </c>
      <c r="N115" s="30">
        <f t="shared" si="15"/>
        <v>8.3333333333333329E-2</v>
      </c>
      <c r="O115" s="30">
        <f t="shared" si="11"/>
        <v>0.33333333333333331</v>
      </c>
      <c r="P115" s="30">
        <f t="shared" si="12"/>
        <v>0.33333333333333331</v>
      </c>
      <c r="Q115" s="30">
        <f t="shared" si="13"/>
        <v>0.33333333333333331</v>
      </c>
      <c r="R115" s="30">
        <f t="shared" si="16"/>
        <v>2.0833333333333332E-2</v>
      </c>
      <c r="S115" s="30">
        <f t="shared" si="10"/>
        <v>8.3333333333333329E-2</v>
      </c>
      <c r="U115"/>
      <c r="V115"/>
      <c r="Y115"/>
    </row>
    <row r="116" spans="1:25" ht="16.2" hidden="1">
      <c r="A116" s="22" t="s">
        <v>316</v>
      </c>
      <c r="B116" s="9" t="s">
        <v>317</v>
      </c>
      <c r="C116" s="9" t="s">
        <v>323</v>
      </c>
      <c r="D116" s="10" t="s">
        <v>822</v>
      </c>
      <c r="E116" s="6">
        <v>2019</v>
      </c>
      <c r="F116" s="33" t="s">
        <v>828</v>
      </c>
      <c r="G116" s="80"/>
      <c r="H116" s="33" t="s">
        <v>1036</v>
      </c>
      <c r="I116" s="33" t="s">
        <v>1037</v>
      </c>
      <c r="J116" s="80"/>
      <c r="K116" s="35"/>
      <c r="L116" s="49"/>
      <c r="M116" s="30">
        <f t="shared" si="14"/>
        <v>2.0833333333333332E-2</v>
      </c>
      <c r="N116" s="30">
        <f t="shared" si="15"/>
        <v>8.3333333333333329E-2</v>
      </c>
      <c r="O116" s="30">
        <f t="shared" si="11"/>
        <v>0.33333333333333331</v>
      </c>
      <c r="P116" s="30">
        <f t="shared" si="12"/>
        <v>0.33333333333333331</v>
      </c>
      <c r="Q116" s="30">
        <f t="shared" si="13"/>
        <v>0.33333333333333331</v>
      </c>
      <c r="R116" s="30">
        <f t="shared" si="16"/>
        <v>2.0833333333333332E-2</v>
      </c>
      <c r="S116" s="30">
        <f t="shared" si="10"/>
        <v>8.3333333333333329E-2</v>
      </c>
      <c r="U116"/>
      <c r="V116"/>
      <c r="Y116"/>
    </row>
    <row r="117" spans="1:25" ht="16.2" hidden="1">
      <c r="A117" s="22" t="s">
        <v>316</v>
      </c>
      <c r="B117" s="9" t="s">
        <v>317</v>
      </c>
      <c r="C117" s="9" t="s">
        <v>324</v>
      </c>
      <c r="D117" s="10" t="s">
        <v>823</v>
      </c>
      <c r="E117" s="6">
        <v>2019</v>
      </c>
      <c r="F117" s="33" t="s">
        <v>828</v>
      </c>
      <c r="G117" s="80"/>
      <c r="H117" s="33" t="s">
        <v>1035</v>
      </c>
      <c r="I117" s="33" t="s">
        <v>1036</v>
      </c>
      <c r="J117" s="80"/>
      <c r="K117" s="35"/>
      <c r="L117" s="49"/>
      <c r="M117" s="30">
        <f t="shared" si="14"/>
        <v>2.0833333333333332E-2</v>
      </c>
      <c r="N117" s="30">
        <f t="shared" si="15"/>
        <v>8.3333333333333329E-2</v>
      </c>
      <c r="O117" s="30">
        <f t="shared" si="11"/>
        <v>0.33333333333333331</v>
      </c>
      <c r="P117" s="30">
        <f t="shared" si="12"/>
        <v>0.33333333333333331</v>
      </c>
      <c r="Q117" s="30">
        <f t="shared" si="13"/>
        <v>0.33333333333333331</v>
      </c>
      <c r="R117" s="30">
        <f t="shared" si="16"/>
        <v>2.0833333333333332E-2</v>
      </c>
      <c r="S117" s="30">
        <f t="shared" si="10"/>
        <v>8.3333333333333329E-2</v>
      </c>
      <c r="U117"/>
      <c r="V117"/>
      <c r="Y117"/>
    </row>
    <row r="118" spans="1:25" ht="16.2" hidden="1">
      <c r="A118" s="22" t="s">
        <v>316</v>
      </c>
      <c r="B118" s="9" t="s">
        <v>317</v>
      </c>
      <c r="C118" s="9" t="s">
        <v>325</v>
      </c>
      <c r="D118" s="10" t="s">
        <v>824</v>
      </c>
      <c r="E118" s="6">
        <v>2019</v>
      </c>
      <c r="F118" s="33" t="s">
        <v>828</v>
      </c>
      <c r="G118" s="80"/>
      <c r="H118" s="33" t="s">
        <v>1036</v>
      </c>
      <c r="I118" s="33" t="s">
        <v>1035</v>
      </c>
      <c r="J118" s="80"/>
      <c r="K118" s="35"/>
      <c r="L118" s="49"/>
      <c r="M118" s="30">
        <f t="shared" si="14"/>
        <v>2.0833333333333332E-2</v>
      </c>
      <c r="N118" s="30">
        <f t="shared" si="15"/>
        <v>8.3333333333333329E-2</v>
      </c>
      <c r="O118" s="30">
        <f t="shared" si="11"/>
        <v>0.33333333333333331</v>
      </c>
      <c r="P118" s="30">
        <f t="shared" si="12"/>
        <v>0.33333333333333331</v>
      </c>
      <c r="Q118" s="30">
        <f t="shared" si="13"/>
        <v>0.33333333333333331</v>
      </c>
      <c r="R118" s="30">
        <f t="shared" si="16"/>
        <v>2.0833333333333332E-2</v>
      </c>
      <c r="S118" s="30">
        <f t="shared" si="10"/>
        <v>8.3333333333333329E-2</v>
      </c>
      <c r="U118"/>
      <c r="V118"/>
      <c r="Y118"/>
    </row>
    <row r="119" spans="1:25" ht="16.2" hidden="1">
      <c r="A119" s="22" t="s">
        <v>316</v>
      </c>
      <c r="B119" s="9" t="s">
        <v>317</v>
      </c>
      <c r="C119" s="9" t="s">
        <v>326</v>
      </c>
      <c r="D119" s="10" t="s">
        <v>825</v>
      </c>
      <c r="E119" s="6">
        <v>2019</v>
      </c>
      <c r="F119" s="33" t="s">
        <v>828</v>
      </c>
      <c r="G119" s="80"/>
      <c r="H119" s="33" t="s">
        <v>1035</v>
      </c>
      <c r="I119" s="33" t="s">
        <v>1036</v>
      </c>
      <c r="J119" s="80"/>
      <c r="K119" s="35"/>
      <c r="L119" s="49"/>
      <c r="M119" s="30">
        <f t="shared" si="14"/>
        <v>2.0833333333333332E-2</v>
      </c>
      <c r="N119" s="30">
        <f t="shared" si="15"/>
        <v>8.3333333333333329E-2</v>
      </c>
      <c r="O119" s="30">
        <f t="shared" si="11"/>
        <v>0.33333333333333331</v>
      </c>
      <c r="P119" s="30">
        <f t="shared" si="12"/>
        <v>0.33333333333333331</v>
      </c>
      <c r="Q119" s="30">
        <f t="shared" si="13"/>
        <v>0.33333333333333331</v>
      </c>
      <c r="R119" s="30">
        <f t="shared" si="16"/>
        <v>2.0833333333333332E-2</v>
      </c>
      <c r="S119" s="30">
        <f t="shared" si="10"/>
        <v>8.3333333333333329E-2</v>
      </c>
      <c r="U119"/>
      <c r="V119"/>
      <c r="Y119"/>
    </row>
    <row r="120" spans="1:25" ht="16.2" hidden="1">
      <c r="A120" s="22" t="s">
        <v>316</v>
      </c>
      <c r="B120" s="9" t="s">
        <v>317</v>
      </c>
      <c r="C120" s="9" t="s">
        <v>327</v>
      </c>
      <c r="D120" s="10" t="s">
        <v>826</v>
      </c>
      <c r="E120" s="6">
        <v>2019</v>
      </c>
      <c r="F120" s="33" t="s">
        <v>828</v>
      </c>
      <c r="G120" s="80"/>
      <c r="H120" s="33" t="s">
        <v>1035</v>
      </c>
      <c r="I120" s="33" t="s">
        <v>1036</v>
      </c>
      <c r="J120" s="80"/>
      <c r="K120" s="35"/>
      <c r="L120" s="49"/>
      <c r="M120" s="30">
        <f t="shared" si="14"/>
        <v>2.0833333333333332E-2</v>
      </c>
      <c r="N120" s="30">
        <f t="shared" si="15"/>
        <v>8.3333333333333329E-2</v>
      </c>
      <c r="O120" s="30">
        <f t="shared" si="11"/>
        <v>0.33333333333333331</v>
      </c>
      <c r="P120" s="30">
        <f t="shared" si="12"/>
        <v>0.33333333333333331</v>
      </c>
      <c r="Q120" s="30">
        <f t="shared" si="13"/>
        <v>0.33333333333333331</v>
      </c>
      <c r="R120" s="30">
        <f t="shared" si="16"/>
        <v>2.0833333333333332E-2</v>
      </c>
      <c r="S120" s="30">
        <f t="shared" si="10"/>
        <v>8.3333333333333329E-2</v>
      </c>
      <c r="U120"/>
      <c r="V120"/>
      <c r="Y120"/>
    </row>
    <row r="121" spans="1:25" ht="16.2" hidden="1">
      <c r="A121" s="22" t="s">
        <v>316</v>
      </c>
      <c r="B121" s="9" t="s">
        <v>317</v>
      </c>
      <c r="C121" s="9" t="s">
        <v>328</v>
      </c>
      <c r="D121" s="10" t="s">
        <v>827</v>
      </c>
      <c r="E121" s="6">
        <v>2019</v>
      </c>
      <c r="F121" s="33" t="s">
        <v>828</v>
      </c>
      <c r="G121" s="80"/>
      <c r="H121" s="33" t="s">
        <v>1037</v>
      </c>
      <c r="I121" s="33" t="s">
        <v>1036</v>
      </c>
      <c r="J121" s="80"/>
      <c r="K121" s="35"/>
      <c r="L121" s="49"/>
      <c r="M121" s="30">
        <f t="shared" si="14"/>
        <v>2.0833333333333332E-2</v>
      </c>
      <c r="N121" s="30">
        <f t="shared" si="15"/>
        <v>8.3333333333333329E-2</v>
      </c>
      <c r="O121" s="30">
        <f t="shared" si="11"/>
        <v>0.33333333333333331</v>
      </c>
      <c r="P121" s="30">
        <f t="shared" si="12"/>
        <v>0.33333333333333331</v>
      </c>
      <c r="Q121" s="30">
        <f t="shared" si="13"/>
        <v>0.33333333333333331</v>
      </c>
      <c r="R121" s="30">
        <f t="shared" si="16"/>
        <v>2.0833333333333332E-2</v>
      </c>
      <c r="S121" s="30">
        <f t="shared" si="10"/>
        <v>8.3333333333333329E-2</v>
      </c>
      <c r="U121"/>
      <c r="V121"/>
      <c r="Y121"/>
    </row>
    <row r="122" spans="1:25" ht="16.2" hidden="1">
      <c r="A122" s="22" t="s">
        <v>316</v>
      </c>
      <c r="B122" s="9" t="s">
        <v>329</v>
      </c>
      <c r="C122" s="9" t="s">
        <v>330</v>
      </c>
      <c r="D122" s="10" t="s">
        <v>331</v>
      </c>
      <c r="E122" s="6">
        <v>2019</v>
      </c>
      <c r="F122" s="33" t="s">
        <v>899</v>
      </c>
      <c r="G122" s="33" t="s">
        <v>899</v>
      </c>
      <c r="H122" s="33" t="s">
        <v>899</v>
      </c>
      <c r="I122" s="33" t="s">
        <v>892</v>
      </c>
      <c r="J122" s="33" t="s">
        <v>892</v>
      </c>
      <c r="K122" s="35" t="s">
        <v>1005</v>
      </c>
      <c r="L122" s="49"/>
      <c r="M122" s="30">
        <f t="shared" si="14"/>
        <v>2.0833333333333332E-2</v>
      </c>
      <c r="N122" s="30">
        <f t="shared" si="15"/>
        <v>7.6923076923076927E-2</v>
      </c>
      <c r="O122" s="30">
        <f t="shared" si="11"/>
        <v>0.33333333333333331</v>
      </c>
      <c r="P122" s="30">
        <f t="shared" si="12"/>
        <v>0.33333333333333331</v>
      </c>
      <c r="Q122" s="30">
        <f t="shared" si="13"/>
        <v>0.33333333333333331</v>
      </c>
      <c r="R122" s="30">
        <f t="shared" si="16"/>
        <v>2.0833333333333332E-2</v>
      </c>
      <c r="S122" s="30">
        <f t="shared" si="10"/>
        <v>7.6923076923076927E-2</v>
      </c>
      <c r="U122"/>
      <c r="V122"/>
      <c r="Y122"/>
    </row>
    <row r="123" spans="1:25" ht="16.2" hidden="1">
      <c r="A123" s="22" t="s">
        <v>316</v>
      </c>
      <c r="B123" s="9" t="s">
        <v>329</v>
      </c>
      <c r="C123" s="9" t="s">
        <v>332</v>
      </c>
      <c r="D123" s="10" t="s">
        <v>333</v>
      </c>
      <c r="E123" s="6">
        <v>2019</v>
      </c>
      <c r="F123" s="33" t="s">
        <v>899</v>
      </c>
      <c r="G123" s="33" t="s">
        <v>899</v>
      </c>
      <c r="H123" s="33" t="s">
        <v>890</v>
      </c>
      <c r="I123" s="33" t="s">
        <v>890</v>
      </c>
      <c r="J123" s="33" t="s">
        <v>892</v>
      </c>
      <c r="K123" s="35" t="s">
        <v>1005</v>
      </c>
      <c r="L123" s="49"/>
      <c r="M123" s="30">
        <f t="shared" si="14"/>
        <v>2.0833333333333332E-2</v>
      </c>
      <c r="N123" s="30">
        <f t="shared" si="15"/>
        <v>7.6923076923076927E-2</v>
      </c>
      <c r="O123" s="30">
        <f t="shared" si="11"/>
        <v>0.33333333333333331</v>
      </c>
      <c r="P123" s="30">
        <f t="shared" si="12"/>
        <v>0.33333333333333331</v>
      </c>
      <c r="Q123" s="30">
        <f t="shared" si="13"/>
        <v>0.33333333333333331</v>
      </c>
      <c r="R123" s="30">
        <f t="shared" si="16"/>
        <v>2.0833333333333332E-2</v>
      </c>
      <c r="S123" s="30">
        <f t="shared" si="10"/>
        <v>7.6923076923076927E-2</v>
      </c>
      <c r="U123"/>
      <c r="V123"/>
      <c r="Y123"/>
    </row>
    <row r="124" spans="1:25" ht="16.2" hidden="1">
      <c r="A124" s="22" t="s">
        <v>316</v>
      </c>
      <c r="B124" s="9" t="s">
        <v>329</v>
      </c>
      <c r="C124" s="9" t="s">
        <v>334</v>
      </c>
      <c r="D124" s="10" t="s">
        <v>335</v>
      </c>
      <c r="E124" s="6">
        <v>2019</v>
      </c>
      <c r="F124" s="33" t="s">
        <v>899</v>
      </c>
      <c r="G124" s="33" t="s">
        <v>899</v>
      </c>
      <c r="H124" s="33" t="s">
        <v>899</v>
      </c>
      <c r="I124" s="33" t="s">
        <v>892</v>
      </c>
      <c r="J124" s="33" t="s">
        <v>892</v>
      </c>
      <c r="K124" s="35" t="s">
        <v>1005</v>
      </c>
      <c r="L124" s="49"/>
      <c r="M124" s="30">
        <f t="shared" si="14"/>
        <v>2.0833333333333332E-2</v>
      </c>
      <c r="N124" s="30">
        <f t="shared" si="15"/>
        <v>7.6923076923076927E-2</v>
      </c>
      <c r="O124" s="30">
        <f t="shared" si="11"/>
        <v>0.33333333333333331</v>
      </c>
      <c r="P124" s="30">
        <f t="shared" si="12"/>
        <v>0.33333333333333331</v>
      </c>
      <c r="Q124" s="30">
        <f t="shared" si="13"/>
        <v>0.33333333333333331</v>
      </c>
      <c r="R124" s="30">
        <f t="shared" si="16"/>
        <v>2.0833333333333332E-2</v>
      </c>
      <c r="S124" s="30">
        <f t="shared" si="10"/>
        <v>7.6923076923076927E-2</v>
      </c>
      <c r="U124"/>
      <c r="V124"/>
      <c r="Y124"/>
    </row>
    <row r="125" spans="1:25" ht="16.2" hidden="1">
      <c r="A125" s="22" t="s">
        <v>316</v>
      </c>
      <c r="B125" s="9" t="s">
        <v>329</v>
      </c>
      <c r="C125" s="9" t="s">
        <v>336</v>
      </c>
      <c r="D125" s="10" t="s">
        <v>337</v>
      </c>
      <c r="E125" s="6">
        <v>2019</v>
      </c>
      <c r="F125" s="33" t="s">
        <v>892</v>
      </c>
      <c r="G125" s="33" t="s">
        <v>901</v>
      </c>
      <c r="H125" s="33" t="s">
        <v>899</v>
      </c>
      <c r="I125" s="33" t="s">
        <v>892</v>
      </c>
      <c r="J125" s="33" t="s">
        <v>892</v>
      </c>
      <c r="K125" s="35" t="s">
        <v>1005</v>
      </c>
      <c r="L125" s="49"/>
      <c r="M125" s="30">
        <f t="shared" si="14"/>
        <v>2.0833333333333332E-2</v>
      </c>
      <c r="N125" s="30">
        <f t="shared" si="15"/>
        <v>7.6923076923076927E-2</v>
      </c>
      <c r="O125" s="30">
        <f t="shared" si="11"/>
        <v>0.33333333333333331</v>
      </c>
      <c r="P125" s="30">
        <f t="shared" si="12"/>
        <v>0.33333333333333331</v>
      </c>
      <c r="Q125" s="30">
        <f t="shared" si="13"/>
        <v>0.33333333333333331</v>
      </c>
      <c r="R125" s="30">
        <f t="shared" si="16"/>
        <v>2.0833333333333332E-2</v>
      </c>
      <c r="S125" s="30">
        <f t="shared" si="10"/>
        <v>7.6923076923076927E-2</v>
      </c>
      <c r="U125"/>
      <c r="V125"/>
      <c r="Y125"/>
    </row>
    <row r="126" spans="1:25" ht="16.2" hidden="1">
      <c r="A126" s="22" t="s">
        <v>316</v>
      </c>
      <c r="B126" s="9" t="s">
        <v>329</v>
      </c>
      <c r="C126" s="9" t="s">
        <v>338</v>
      </c>
      <c r="D126" s="10" t="s">
        <v>339</v>
      </c>
      <c r="E126" s="6">
        <v>2019</v>
      </c>
      <c r="F126" s="33" t="s">
        <v>900</v>
      </c>
      <c r="G126" s="33" t="s">
        <v>900</v>
      </c>
      <c r="H126" s="33" t="s">
        <v>900</v>
      </c>
      <c r="I126" s="33" t="s">
        <v>892</v>
      </c>
      <c r="J126" s="33" t="s">
        <v>892</v>
      </c>
      <c r="K126" s="35" t="s">
        <v>1005</v>
      </c>
      <c r="L126" s="49"/>
      <c r="M126" s="30">
        <f t="shared" si="14"/>
        <v>2.0833333333333332E-2</v>
      </c>
      <c r="N126" s="30">
        <f t="shared" si="15"/>
        <v>7.6923076923076927E-2</v>
      </c>
      <c r="O126" s="30">
        <f t="shared" si="11"/>
        <v>0.33333333333333331</v>
      </c>
      <c r="P126" s="30">
        <f t="shared" si="12"/>
        <v>0.33333333333333331</v>
      </c>
      <c r="Q126" s="30">
        <f t="shared" si="13"/>
        <v>0.33333333333333331</v>
      </c>
      <c r="R126" s="30">
        <f t="shared" si="16"/>
        <v>2.0833333333333332E-2</v>
      </c>
      <c r="S126" s="30">
        <f t="shared" si="10"/>
        <v>7.6923076923076927E-2</v>
      </c>
      <c r="U126"/>
      <c r="V126"/>
      <c r="Y126"/>
    </row>
    <row r="127" spans="1:25" ht="16.2" hidden="1">
      <c r="A127" s="22" t="s">
        <v>316</v>
      </c>
      <c r="B127" s="9" t="s">
        <v>329</v>
      </c>
      <c r="C127" s="9" t="s">
        <v>340</v>
      </c>
      <c r="D127" s="10" t="s">
        <v>341</v>
      </c>
      <c r="E127" s="6">
        <v>2019</v>
      </c>
      <c r="F127" s="33" t="s">
        <v>900</v>
      </c>
      <c r="G127" s="33" t="s">
        <v>890</v>
      </c>
      <c r="H127" s="33" t="s">
        <v>900</v>
      </c>
      <c r="I127" s="33" t="s">
        <v>892</v>
      </c>
      <c r="J127" s="33" t="s">
        <v>892</v>
      </c>
      <c r="K127" s="35" t="s">
        <v>1005</v>
      </c>
      <c r="L127" s="49"/>
      <c r="M127" s="30">
        <f t="shared" si="14"/>
        <v>2.0833333333333332E-2</v>
      </c>
      <c r="N127" s="30">
        <f t="shared" si="15"/>
        <v>7.6923076923076927E-2</v>
      </c>
      <c r="O127" s="30">
        <f t="shared" si="11"/>
        <v>0.33333333333333331</v>
      </c>
      <c r="P127" s="30">
        <f t="shared" si="12"/>
        <v>0.33333333333333331</v>
      </c>
      <c r="Q127" s="30">
        <f t="shared" si="13"/>
        <v>0.33333333333333331</v>
      </c>
      <c r="R127" s="30">
        <f t="shared" si="16"/>
        <v>2.0833333333333332E-2</v>
      </c>
      <c r="S127" s="30">
        <f t="shared" ref="S127:S190" si="17">N127*(O127+P127+Q127)</f>
        <v>7.6923076923076927E-2</v>
      </c>
      <c r="U127"/>
      <c r="V127"/>
      <c r="Y127"/>
    </row>
    <row r="128" spans="1:25" ht="16.2" hidden="1">
      <c r="A128" s="22" t="s">
        <v>316</v>
      </c>
      <c r="B128" s="9" t="s">
        <v>329</v>
      </c>
      <c r="C128" s="9" t="s">
        <v>342</v>
      </c>
      <c r="D128" s="10" t="s">
        <v>343</v>
      </c>
      <c r="E128" s="6">
        <v>2019</v>
      </c>
      <c r="F128" s="33" t="s">
        <v>899</v>
      </c>
      <c r="G128" s="33" t="s">
        <v>899</v>
      </c>
      <c r="H128" s="33" t="s">
        <v>900</v>
      </c>
      <c r="I128" s="33" t="s">
        <v>892</v>
      </c>
      <c r="J128" s="33" t="s">
        <v>892</v>
      </c>
      <c r="K128" s="35" t="s">
        <v>1005</v>
      </c>
      <c r="L128" s="49"/>
      <c r="M128" s="30">
        <f t="shared" si="14"/>
        <v>2.0833333333333332E-2</v>
      </c>
      <c r="N128" s="30">
        <f t="shared" si="15"/>
        <v>7.6923076923076927E-2</v>
      </c>
      <c r="O128" s="30">
        <f t="shared" ref="O128:O191" si="18">IF(OR($F128="V",$G128="V"),1,0)*$O$2</f>
        <v>0.33333333333333331</v>
      </c>
      <c r="P128" s="30">
        <f t="shared" ref="P128:P191" si="19">IF($H128="V",1,0)*$P$2</f>
        <v>0.33333333333333331</v>
      </c>
      <c r="Q128" s="30">
        <f t="shared" ref="Q128:Q191" si="20">IF(OR($I128="V",$J128="V"),1,0)*$Q$2</f>
        <v>0.33333333333333331</v>
      </c>
      <c r="R128" s="30">
        <f t="shared" si="16"/>
        <v>2.0833333333333332E-2</v>
      </c>
      <c r="S128" s="30">
        <f t="shared" si="17"/>
        <v>7.6923076923076927E-2</v>
      </c>
      <c r="U128"/>
      <c r="V128"/>
      <c r="Y128"/>
    </row>
    <row r="129" spans="1:25" ht="16.2" hidden="1">
      <c r="A129" s="22" t="s">
        <v>316</v>
      </c>
      <c r="B129" s="9" t="s">
        <v>329</v>
      </c>
      <c r="C129" s="9" t="s">
        <v>344</v>
      </c>
      <c r="D129" s="10" t="s">
        <v>345</v>
      </c>
      <c r="E129" s="6">
        <v>2019</v>
      </c>
      <c r="F129" s="33" t="s">
        <v>890</v>
      </c>
      <c r="G129" s="33" t="s">
        <v>899</v>
      </c>
      <c r="H129" s="33" t="s">
        <v>900</v>
      </c>
      <c r="I129" s="33" t="s">
        <v>892</v>
      </c>
      <c r="J129" s="33" t="s">
        <v>892</v>
      </c>
      <c r="K129" s="35" t="s">
        <v>1005</v>
      </c>
      <c r="L129" s="49"/>
      <c r="M129" s="30">
        <f t="shared" si="14"/>
        <v>2.0833333333333332E-2</v>
      </c>
      <c r="N129" s="30">
        <f t="shared" si="15"/>
        <v>7.6923076923076927E-2</v>
      </c>
      <c r="O129" s="30">
        <f t="shared" si="18"/>
        <v>0.33333333333333331</v>
      </c>
      <c r="P129" s="30">
        <f t="shared" si="19"/>
        <v>0.33333333333333331</v>
      </c>
      <c r="Q129" s="30">
        <f t="shared" si="20"/>
        <v>0.33333333333333331</v>
      </c>
      <c r="R129" s="30">
        <f t="shared" si="16"/>
        <v>2.0833333333333332E-2</v>
      </c>
      <c r="S129" s="30">
        <f t="shared" si="17"/>
        <v>7.6923076923076927E-2</v>
      </c>
      <c r="U129"/>
      <c r="V129"/>
      <c r="Y129"/>
    </row>
    <row r="130" spans="1:25" ht="16.2" hidden="1">
      <c r="A130" s="22" t="s">
        <v>316</v>
      </c>
      <c r="B130" s="9" t="s">
        <v>329</v>
      </c>
      <c r="C130" s="9" t="s">
        <v>346</v>
      </c>
      <c r="D130" s="10" t="s">
        <v>347</v>
      </c>
      <c r="E130" s="6">
        <v>2019</v>
      </c>
      <c r="F130" s="33" t="s">
        <v>899</v>
      </c>
      <c r="G130" s="33" t="s">
        <v>899</v>
      </c>
      <c r="H130" s="33" t="s">
        <v>900</v>
      </c>
      <c r="I130" s="33" t="s">
        <v>892</v>
      </c>
      <c r="J130" s="33" t="s">
        <v>892</v>
      </c>
      <c r="K130" s="35" t="s">
        <v>1005</v>
      </c>
      <c r="L130" s="49"/>
      <c r="M130" s="30">
        <f t="shared" si="14"/>
        <v>2.0833333333333332E-2</v>
      </c>
      <c r="N130" s="30">
        <f t="shared" si="15"/>
        <v>7.6923076923076927E-2</v>
      </c>
      <c r="O130" s="30">
        <f t="shared" si="18"/>
        <v>0.33333333333333331</v>
      </c>
      <c r="P130" s="30">
        <f t="shared" si="19"/>
        <v>0.33333333333333331</v>
      </c>
      <c r="Q130" s="30">
        <f t="shared" si="20"/>
        <v>0.33333333333333331</v>
      </c>
      <c r="R130" s="30">
        <f t="shared" si="16"/>
        <v>2.0833333333333332E-2</v>
      </c>
      <c r="S130" s="30">
        <f t="shared" si="17"/>
        <v>7.6923076923076927E-2</v>
      </c>
      <c r="U130"/>
      <c r="V130"/>
      <c r="Y130"/>
    </row>
    <row r="131" spans="1:25" ht="16.2" hidden="1">
      <c r="A131" s="22" t="s">
        <v>316</v>
      </c>
      <c r="B131" s="9" t="s">
        <v>329</v>
      </c>
      <c r="C131" s="9" t="s">
        <v>348</v>
      </c>
      <c r="D131" s="10" t="s">
        <v>349</v>
      </c>
      <c r="E131" s="6">
        <v>2019</v>
      </c>
      <c r="F131" s="33" t="s">
        <v>892</v>
      </c>
      <c r="G131" s="33" t="s">
        <v>899</v>
      </c>
      <c r="H131" s="33" t="s">
        <v>900</v>
      </c>
      <c r="I131" s="33" t="s">
        <v>892</v>
      </c>
      <c r="J131" s="33" t="s">
        <v>892</v>
      </c>
      <c r="K131" s="35" t="s">
        <v>1005</v>
      </c>
      <c r="L131" s="49"/>
      <c r="M131" s="30">
        <f t="shared" ref="M131:M194" si="21">1/COUNTIF($A$3:$A$390,A131)</f>
        <v>2.0833333333333332E-2</v>
      </c>
      <c r="N131" s="30">
        <f t="shared" ref="N131:N194" si="22">1/COUNTIF($B$3:$B$390,B131)</f>
        <v>7.6923076923076927E-2</v>
      </c>
      <c r="O131" s="30">
        <f t="shared" si="18"/>
        <v>0.33333333333333331</v>
      </c>
      <c r="P131" s="30">
        <f t="shared" si="19"/>
        <v>0.33333333333333331</v>
      </c>
      <c r="Q131" s="30">
        <f t="shared" si="20"/>
        <v>0.33333333333333331</v>
      </c>
      <c r="R131" s="30">
        <f t="shared" si="16"/>
        <v>2.0833333333333332E-2</v>
      </c>
      <c r="S131" s="30">
        <f t="shared" si="17"/>
        <v>7.6923076923076927E-2</v>
      </c>
      <c r="U131"/>
      <c r="V131"/>
      <c r="Y131"/>
    </row>
    <row r="132" spans="1:25" ht="16.2" hidden="1">
      <c r="A132" s="22" t="s">
        <v>316</v>
      </c>
      <c r="B132" s="9" t="s">
        <v>329</v>
      </c>
      <c r="C132" s="9" t="s">
        <v>350</v>
      </c>
      <c r="D132" s="10" t="s">
        <v>351</v>
      </c>
      <c r="E132" s="6">
        <v>2019</v>
      </c>
      <c r="F132" s="33" t="s">
        <v>892</v>
      </c>
      <c r="G132" s="33" t="s">
        <v>890</v>
      </c>
      <c r="H132" s="33" t="s">
        <v>900</v>
      </c>
      <c r="I132" s="33" t="s">
        <v>892</v>
      </c>
      <c r="J132" s="33" t="s">
        <v>892</v>
      </c>
      <c r="K132" s="35" t="s">
        <v>1005</v>
      </c>
      <c r="L132" s="49"/>
      <c r="M132" s="30">
        <f t="shared" si="21"/>
        <v>2.0833333333333332E-2</v>
      </c>
      <c r="N132" s="30">
        <f t="shared" si="22"/>
        <v>7.6923076923076927E-2</v>
      </c>
      <c r="O132" s="30">
        <f t="shared" si="18"/>
        <v>0.33333333333333331</v>
      </c>
      <c r="P132" s="30">
        <f t="shared" si="19"/>
        <v>0.33333333333333331</v>
      </c>
      <c r="Q132" s="30">
        <f t="shared" si="20"/>
        <v>0.33333333333333331</v>
      </c>
      <c r="R132" s="30">
        <f t="shared" ref="R132:R195" si="23">M132*($O132+$P132+$Q132)</f>
        <v>2.0833333333333332E-2</v>
      </c>
      <c r="S132" s="30">
        <f t="shared" si="17"/>
        <v>7.6923076923076927E-2</v>
      </c>
      <c r="U132"/>
      <c r="V132"/>
      <c r="Y132"/>
    </row>
    <row r="133" spans="1:25" ht="16.2" hidden="1">
      <c r="A133" s="22" t="s">
        <v>316</v>
      </c>
      <c r="B133" s="9" t="s">
        <v>329</v>
      </c>
      <c r="C133" s="9" t="s">
        <v>352</v>
      </c>
      <c r="D133" s="10" t="s">
        <v>353</v>
      </c>
      <c r="E133" s="6">
        <v>2019</v>
      </c>
      <c r="F133" s="33" t="s">
        <v>892</v>
      </c>
      <c r="G133" s="33" t="s">
        <v>890</v>
      </c>
      <c r="H133" s="33" t="s">
        <v>900</v>
      </c>
      <c r="I133" s="33" t="s">
        <v>892</v>
      </c>
      <c r="J133" s="33" t="s">
        <v>892</v>
      </c>
      <c r="K133" s="35" t="s">
        <v>1005</v>
      </c>
      <c r="L133" s="49"/>
      <c r="M133" s="30">
        <f t="shared" si="21"/>
        <v>2.0833333333333332E-2</v>
      </c>
      <c r="N133" s="30">
        <f t="shared" si="22"/>
        <v>7.6923076923076927E-2</v>
      </c>
      <c r="O133" s="30">
        <f t="shared" si="18"/>
        <v>0.33333333333333331</v>
      </c>
      <c r="P133" s="30">
        <f t="shared" si="19"/>
        <v>0.33333333333333331</v>
      </c>
      <c r="Q133" s="30">
        <f t="shared" si="20"/>
        <v>0.33333333333333331</v>
      </c>
      <c r="R133" s="30">
        <f t="shared" si="23"/>
        <v>2.0833333333333332E-2</v>
      </c>
      <c r="S133" s="30">
        <f t="shared" si="17"/>
        <v>7.6923076923076927E-2</v>
      </c>
      <c r="U133"/>
      <c r="V133"/>
      <c r="Y133"/>
    </row>
    <row r="134" spans="1:25" ht="16.2" hidden="1">
      <c r="A134" s="22" t="s">
        <v>316</v>
      </c>
      <c r="B134" s="9" t="s">
        <v>329</v>
      </c>
      <c r="C134" s="9" t="s">
        <v>1023</v>
      </c>
      <c r="D134" s="11" t="s">
        <v>372</v>
      </c>
      <c r="E134" s="6">
        <v>2019</v>
      </c>
      <c r="F134" s="33" t="s">
        <v>900</v>
      </c>
      <c r="G134" s="33" t="s">
        <v>890</v>
      </c>
      <c r="H134" s="33" t="s">
        <v>900</v>
      </c>
      <c r="I134" s="33" t="s">
        <v>892</v>
      </c>
      <c r="J134" s="33" t="s">
        <v>892</v>
      </c>
      <c r="K134" s="35" t="s">
        <v>1005</v>
      </c>
      <c r="L134" s="49"/>
      <c r="M134" s="30">
        <f t="shared" si="21"/>
        <v>2.0833333333333332E-2</v>
      </c>
      <c r="N134" s="30">
        <f t="shared" si="22"/>
        <v>7.6923076923076927E-2</v>
      </c>
      <c r="O134" s="30">
        <f t="shared" si="18"/>
        <v>0.33333333333333331</v>
      </c>
      <c r="P134" s="30">
        <f t="shared" si="19"/>
        <v>0.33333333333333331</v>
      </c>
      <c r="Q134" s="30">
        <f t="shared" si="20"/>
        <v>0.33333333333333331</v>
      </c>
      <c r="R134" s="30">
        <f t="shared" si="23"/>
        <v>2.0833333333333332E-2</v>
      </c>
      <c r="S134" s="30">
        <f t="shared" si="17"/>
        <v>7.6923076923076927E-2</v>
      </c>
      <c r="U134"/>
      <c r="V134"/>
      <c r="Y134"/>
    </row>
    <row r="135" spans="1:25" ht="16.2" hidden="1">
      <c r="A135" s="22" t="s">
        <v>316</v>
      </c>
      <c r="B135" s="9" t="s">
        <v>354</v>
      </c>
      <c r="C135" s="10" t="s">
        <v>809</v>
      </c>
      <c r="D135" s="10" t="s">
        <v>355</v>
      </c>
      <c r="E135" s="6">
        <v>2019</v>
      </c>
      <c r="F135" s="33" t="s">
        <v>869</v>
      </c>
      <c r="G135" s="80"/>
      <c r="H135" s="33"/>
      <c r="I135" s="33" t="s">
        <v>933</v>
      </c>
      <c r="J135" s="80"/>
      <c r="K135" s="35"/>
      <c r="L135" s="49"/>
      <c r="M135" s="30">
        <f t="shared" si="21"/>
        <v>2.0833333333333332E-2</v>
      </c>
      <c r="N135" s="30">
        <f t="shared" si="22"/>
        <v>9.0909090909090912E-2</v>
      </c>
      <c r="O135" s="30">
        <f t="shared" si="18"/>
        <v>0.33333333333333331</v>
      </c>
      <c r="P135" s="30">
        <f t="shared" si="19"/>
        <v>0</v>
      </c>
      <c r="Q135" s="30">
        <f t="shared" si="20"/>
        <v>0.33333333333333331</v>
      </c>
      <c r="R135" s="30">
        <f t="shared" si="23"/>
        <v>1.3888888888888888E-2</v>
      </c>
      <c r="S135" s="30">
        <f t="shared" si="17"/>
        <v>6.0606060606060608E-2</v>
      </c>
      <c r="U135"/>
      <c r="V135"/>
      <c r="Y135"/>
    </row>
    <row r="136" spans="1:25" ht="16.2" hidden="1">
      <c r="A136" s="22" t="s">
        <v>316</v>
      </c>
      <c r="B136" s="9" t="s">
        <v>354</v>
      </c>
      <c r="C136" s="10" t="s">
        <v>356</v>
      </c>
      <c r="D136" s="8" t="s">
        <v>1040</v>
      </c>
      <c r="E136" s="6">
        <v>2019</v>
      </c>
      <c r="F136" s="33" t="s">
        <v>870</v>
      </c>
      <c r="G136" s="80"/>
      <c r="H136" s="33"/>
      <c r="I136" s="33" t="s">
        <v>932</v>
      </c>
      <c r="J136" s="80"/>
      <c r="K136" s="35"/>
      <c r="L136" s="49"/>
      <c r="M136" s="30">
        <f t="shared" si="21"/>
        <v>2.0833333333333332E-2</v>
      </c>
      <c r="N136" s="30">
        <f t="shared" si="22"/>
        <v>9.0909090909090912E-2</v>
      </c>
      <c r="O136" s="30">
        <f t="shared" si="18"/>
        <v>0.33333333333333331</v>
      </c>
      <c r="P136" s="30">
        <f t="shared" si="19"/>
        <v>0</v>
      </c>
      <c r="Q136" s="30">
        <f t="shared" si="20"/>
        <v>0.33333333333333331</v>
      </c>
      <c r="R136" s="30">
        <f t="shared" si="23"/>
        <v>1.3888888888888888E-2</v>
      </c>
      <c r="S136" s="30">
        <f t="shared" si="17"/>
        <v>6.0606060606060608E-2</v>
      </c>
      <c r="U136"/>
      <c r="V136"/>
      <c r="Y136"/>
    </row>
    <row r="137" spans="1:25" ht="16.2" hidden="1">
      <c r="A137" s="22" t="s">
        <v>316</v>
      </c>
      <c r="B137" s="9" t="s">
        <v>354</v>
      </c>
      <c r="C137" s="10" t="s">
        <v>357</v>
      </c>
      <c r="D137" s="10" t="s">
        <v>1041</v>
      </c>
      <c r="E137" s="6">
        <v>2019</v>
      </c>
      <c r="F137" s="33" t="s">
        <v>870</v>
      </c>
      <c r="G137" s="80"/>
      <c r="H137" s="33" t="s">
        <v>1028</v>
      </c>
      <c r="I137" s="33" t="s">
        <v>932</v>
      </c>
      <c r="J137" s="80"/>
      <c r="K137" s="35" t="s">
        <v>1029</v>
      </c>
      <c r="L137" s="49"/>
      <c r="M137" s="30">
        <f t="shared" si="21"/>
        <v>2.0833333333333332E-2</v>
      </c>
      <c r="N137" s="30">
        <f t="shared" si="22"/>
        <v>9.0909090909090912E-2</v>
      </c>
      <c r="O137" s="30">
        <f t="shared" si="18"/>
        <v>0.33333333333333331</v>
      </c>
      <c r="P137" s="30">
        <f t="shared" si="19"/>
        <v>0.33333333333333331</v>
      </c>
      <c r="Q137" s="30">
        <f t="shared" si="20"/>
        <v>0.33333333333333331</v>
      </c>
      <c r="R137" s="30">
        <f t="shared" si="23"/>
        <v>2.0833333333333332E-2</v>
      </c>
      <c r="S137" s="30">
        <f t="shared" si="17"/>
        <v>9.0909090909090912E-2</v>
      </c>
      <c r="U137"/>
      <c r="V137"/>
      <c r="Y137"/>
    </row>
    <row r="138" spans="1:25" ht="16.2" hidden="1">
      <c r="A138" s="22" t="s">
        <v>316</v>
      </c>
      <c r="B138" s="9" t="s">
        <v>354</v>
      </c>
      <c r="C138" s="10" t="s">
        <v>358</v>
      </c>
      <c r="D138" s="10" t="s">
        <v>359</v>
      </c>
      <c r="E138" s="6">
        <v>2019</v>
      </c>
      <c r="F138" s="33" t="s">
        <v>870</v>
      </c>
      <c r="G138" s="80"/>
      <c r="H138" s="33" t="s">
        <v>1028</v>
      </c>
      <c r="I138" s="33" t="s">
        <v>935</v>
      </c>
      <c r="J138" s="80"/>
      <c r="K138" s="35" t="s">
        <v>1029</v>
      </c>
      <c r="L138" s="49"/>
      <c r="M138" s="30">
        <f t="shared" si="21"/>
        <v>2.0833333333333332E-2</v>
      </c>
      <c r="N138" s="30">
        <f t="shared" si="22"/>
        <v>9.0909090909090912E-2</v>
      </c>
      <c r="O138" s="30">
        <f t="shared" si="18"/>
        <v>0.33333333333333331</v>
      </c>
      <c r="P138" s="30">
        <f t="shared" si="19"/>
        <v>0.33333333333333331</v>
      </c>
      <c r="Q138" s="30">
        <f t="shared" si="20"/>
        <v>0.33333333333333331</v>
      </c>
      <c r="R138" s="30">
        <f t="shared" si="23"/>
        <v>2.0833333333333332E-2</v>
      </c>
      <c r="S138" s="30">
        <f t="shared" si="17"/>
        <v>9.0909090909090912E-2</v>
      </c>
      <c r="U138"/>
      <c r="V138"/>
      <c r="Y138"/>
    </row>
    <row r="139" spans="1:25" ht="16.2" hidden="1">
      <c r="A139" s="22" t="s">
        <v>316</v>
      </c>
      <c r="B139" s="9" t="s">
        <v>354</v>
      </c>
      <c r="C139" s="10" t="s">
        <v>360</v>
      </c>
      <c r="D139" s="10" t="s">
        <v>810</v>
      </c>
      <c r="E139" s="6">
        <v>2019</v>
      </c>
      <c r="F139" s="33" t="s">
        <v>870</v>
      </c>
      <c r="G139" s="80"/>
      <c r="H139" s="33"/>
      <c r="I139" s="33" t="s">
        <v>932</v>
      </c>
      <c r="J139" s="80"/>
      <c r="K139" s="35"/>
      <c r="L139" s="49"/>
      <c r="M139" s="30">
        <f t="shared" si="21"/>
        <v>2.0833333333333332E-2</v>
      </c>
      <c r="N139" s="30">
        <f t="shared" si="22"/>
        <v>9.0909090909090912E-2</v>
      </c>
      <c r="O139" s="30">
        <f t="shared" si="18"/>
        <v>0.33333333333333331</v>
      </c>
      <c r="P139" s="30">
        <f t="shared" si="19"/>
        <v>0</v>
      </c>
      <c r="Q139" s="30">
        <f t="shared" si="20"/>
        <v>0.33333333333333331</v>
      </c>
      <c r="R139" s="30">
        <f t="shared" si="23"/>
        <v>1.3888888888888888E-2</v>
      </c>
      <c r="S139" s="30">
        <f t="shared" si="17"/>
        <v>6.0606060606060608E-2</v>
      </c>
      <c r="U139"/>
      <c r="V139"/>
      <c r="Y139"/>
    </row>
    <row r="140" spans="1:25" ht="16.2" hidden="1">
      <c r="A140" s="22" t="s">
        <v>316</v>
      </c>
      <c r="B140" s="9" t="s">
        <v>354</v>
      </c>
      <c r="C140" s="10" t="s">
        <v>361</v>
      </c>
      <c r="D140" s="10" t="s">
        <v>362</v>
      </c>
      <c r="E140" s="6">
        <v>2019</v>
      </c>
      <c r="F140" s="33" t="s">
        <v>870</v>
      </c>
      <c r="G140" s="80"/>
      <c r="H140" s="33" t="s">
        <v>1028</v>
      </c>
      <c r="I140" s="33" t="s">
        <v>935</v>
      </c>
      <c r="J140" s="80"/>
      <c r="K140" s="35"/>
      <c r="L140" s="49"/>
      <c r="M140" s="30">
        <f t="shared" si="21"/>
        <v>2.0833333333333332E-2</v>
      </c>
      <c r="N140" s="30">
        <f t="shared" si="22"/>
        <v>9.0909090909090912E-2</v>
      </c>
      <c r="O140" s="30">
        <f t="shared" si="18"/>
        <v>0.33333333333333331</v>
      </c>
      <c r="P140" s="30">
        <f t="shared" si="19"/>
        <v>0.33333333333333331</v>
      </c>
      <c r="Q140" s="30">
        <f t="shared" si="20"/>
        <v>0.33333333333333331</v>
      </c>
      <c r="R140" s="30">
        <f t="shared" si="23"/>
        <v>2.0833333333333332E-2</v>
      </c>
      <c r="S140" s="30">
        <f t="shared" si="17"/>
        <v>9.0909090909090912E-2</v>
      </c>
      <c r="U140"/>
      <c r="V140"/>
      <c r="Y140"/>
    </row>
    <row r="141" spans="1:25" ht="16.2" hidden="1">
      <c r="A141" s="22" t="s">
        <v>316</v>
      </c>
      <c r="B141" s="9" t="s">
        <v>354</v>
      </c>
      <c r="C141" s="10" t="s">
        <v>363</v>
      </c>
      <c r="D141" s="10" t="s">
        <v>364</v>
      </c>
      <c r="E141" s="6">
        <v>2019</v>
      </c>
      <c r="F141" s="33" t="s">
        <v>871</v>
      </c>
      <c r="G141" s="80"/>
      <c r="H141" s="33" t="s">
        <v>1028</v>
      </c>
      <c r="I141" s="33" t="s">
        <v>934</v>
      </c>
      <c r="J141" s="80"/>
      <c r="K141" s="35" t="s">
        <v>1029</v>
      </c>
      <c r="L141" s="49"/>
      <c r="M141" s="30">
        <f t="shared" si="21"/>
        <v>2.0833333333333332E-2</v>
      </c>
      <c r="N141" s="30">
        <f t="shared" si="22"/>
        <v>9.0909090909090912E-2</v>
      </c>
      <c r="O141" s="30">
        <f t="shared" si="18"/>
        <v>0.33333333333333331</v>
      </c>
      <c r="P141" s="30">
        <f t="shared" si="19"/>
        <v>0.33333333333333331</v>
      </c>
      <c r="Q141" s="30">
        <f t="shared" si="20"/>
        <v>0.33333333333333331</v>
      </c>
      <c r="R141" s="30">
        <f t="shared" si="23"/>
        <v>2.0833333333333332E-2</v>
      </c>
      <c r="S141" s="30">
        <f t="shared" si="17"/>
        <v>9.0909090909090912E-2</v>
      </c>
      <c r="U141"/>
      <c r="V141"/>
      <c r="Y141"/>
    </row>
    <row r="142" spans="1:25" ht="16.2" hidden="1">
      <c r="A142" s="22" t="s">
        <v>316</v>
      </c>
      <c r="B142" s="9" t="s">
        <v>354</v>
      </c>
      <c r="C142" s="10" t="s">
        <v>365</v>
      </c>
      <c r="D142" s="10" t="s">
        <v>366</v>
      </c>
      <c r="E142" s="6">
        <v>2019</v>
      </c>
      <c r="F142" s="33" t="s">
        <v>872</v>
      </c>
      <c r="G142" s="80"/>
      <c r="H142" s="33"/>
      <c r="I142" s="33" t="s">
        <v>931</v>
      </c>
      <c r="J142" s="80"/>
      <c r="K142" s="35"/>
      <c r="L142" s="49"/>
      <c r="M142" s="30">
        <f t="shared" si="21"/>
        <v>2.0833333333333332E-2</v>
      </c>
      <c r="N142" s="30">
        <f t="shared" si="22"/>
        <v>9.0909090909090912E-2</v>
      </c>
      <c r="O142" s="30">
        <f t="shared" si="18"/>
        <v>0.33333333333333331</v>
      </c>
      <c r="P142" s="30">
        <f t="shared" si="19"/>
        <v>0</v>
      </c>
      <c r="Q142" s="30">
        <f t="shared" si="20"/>
        <v>0.33333333333333331</v>
      </c>
      <c r="R142" s="30">
        <f t="shared" si="23"/>
        <v>1.3888888888888888E-2</v>
      </c>
      <c r="S142" s="30">
        <f t="shared" si="17"/>
        <v>6.0606060606060608E-2</v>
      </c>
      <c r="U142"/>
      <c r="V142"/>
      <c r="Y142"/>
    </row>
    <row r="143" spans="1:25" ht="16.2" hidden="1">
      <c r="A143" s="22" t="s">
        <v>316</v>
      </c>
      <c r="B143" s="9" t="s">
        <v>354</v>
      </c>
      <c r="C143" s="10" t="s">
        <v>367</v>
      </c>
      <c r="D143" s="10" t="s">
        <v>811</v>
      </c>
      <c r="E143" s="6">
        <v>2019</v>
      </c>
      <c r="F143" s="33" t="s">
        <v>871</v>
      </c>
      <c r="G143" s="80"/>
      <c r="H143" s="33"/>
      <c r="I143" s="33" t="s">
        <v>935</v>
      </c>
      <c r="J143" s="80"/>
      <c r="K143" s="35"/>
      <c r="L143" s="49"/>
      <c r="M143" s="30">
        <f t="shared" si="21"/>
        <v>2.0833333333333332E-2</v>
      </c>
      <c r="N143" s="30">
        <f t="shared" si="22"/>
        <v>9.0909090909090912E-2</v>
      </c>
      <c r="O143" s="30">
        <f t="shared" si="18"/>
        <v>0.33333333333333331</v>
      </c>
      <c r="P143" s="30">
        <f t="shared" si="19"/>
        <v>0</v>
      </c>
      <c r="Q143" s="30">
        <f t="shared" si="20"/>
        <v>0.33333333333333331</v>
      </c>
      <c r="R143" s="30">
        <f t="shared" si="23"/>
        <v>1.3888888888888888E-2</v>
      </c>
      <c r="S143" s="30">
        <f t="shared" si="17"/>
        <v>6.0606060606060608E-2</v>
      </c>
      <c r="U143"/>
      <c r="V143"/>
      <c r="Y143"/>
    </row>
    <row r="144" spans="1:25" ht="16.2" hidden="1">
      <c r="A144" s="22" t="s">
        <v>316</v>
      </c>
      <c r="B144" s="9" t="s">
        <v>354</v>
      </c>
      <c r="C144" s="10" t="s">
        <v>368</v>
      </c>
      <c r="D144" s="10" t="s">
        <v>369</v>
      </c>
      <c r="E144" s="6">
        <v>2019</v>
      </c>
      <c r="F144" s="33" t="s">
        <v>872</v>
      </c>
      <c r="G144" s="80"/>
      <c r="H144" s="33" t="s">
        <v>1034</v>
      </c>
      <c r="I144" s="33" t="s">
        <v>932</v>
      </c>
      <c r="J144" s="80"/>
      <c r="K144" s="35"/>
      <c r="L144" s="49"/>
      <c r="M144" s="30">
        <f t="shared" si="21"/>
        <v>2.0833333333333332E-2</v>
      </c>
      <c r="N144" s="30">
        <f t="shared" si="22"/>
        <v>9.0909090909090912E-2</v>
      </c>
      <c r="O144" s="30">
        <f t="shared" si="18"/>
        <v>0.33333333333333331</v>
      </c>
      <c r="P144" s="30">
        <f t="shared" si="19"/>
        <v>0.33333333333333331</v>
      </c>
      <c r="Q144" s="30">
        <f t="shared" si="20"/>
        <v>0.33333333333333331</v>
      </c>
      <c r="R144" s="30">
        <f t="shared" si="23"/>
        <v>2.0833333333333332E-2</v>
      </c>
      <c r="S144" s="30">
        <f t="shared" si="17"/>
        <v>9.0909090909090912E-2</v>
      </c>
      <c r="U144"/>
      <c r="V144"/>
      <c r="Y144"/>
    </row>
    <row r="145" spans="1:25" ht="16.2" hidden="1">
      <c r="A145" s="22" t="s">
        <v>316</v>
      </c>
      <c r="B145" s="9" t="s">
        <v>354</v>
      </c>
      <c r="C145" s="10" t="s">
        <v>370</v>
      </c>
      <c r="D145" s="10" t="s">
        <v>371</v>
      </c>
      <c r="E145" s="6">
        <v>2019</v>
      </c>
      <c r="F145" s="33" t="s">
        <v>872</v>
      </c>
      <c r="G145" s="80"/>
      <c r="H145" s="33"/>
      <c r="I145" s="33" t="s">
        <v>933</v>
      </c>
      <c r="J145" s="80"/>
      <c r="K145" s="35"/>
      <c r="L145" s="49"/>
      <c r="M145" s="30">
        <f t="shared" si="21"/>
        <v>2.0833333333333332E-2</v>
      </c>
      <c r="N145" s="30">
        <f t="shared" si="22"/>
        <v>9.0909090909090912E-2</v>
      </c>
      <c r="O145" s="30">
        <f t="shared" si="18"/>
        <v>0.33333333333333331</v>
      </c>
      <c r="P145" s="30">
        <f t="shared" si="19"/>
        <v>0</v>
      </c>
      <c r="Q145" s="30">
        <f t="shared" si="20"/>
        <v>0.33333333333333331</v>
      </c>
      <c r="R145" s="30">
        <f t="shared" si="23"/>
        <v>1.3888888888888888E-2</v>
      </c>
      <c r="S145" s="30">
        <f t="shared" si="17"/>
        <v>6.0606060606060608E-2</v>
      </c>
      <c r="U145"/>
      <c r="V145"/>
      <c r="Y145"/>
    </row>
    <row r="146" spans="1:25" ht="16.2" hidden="1">
      <c r="A146" s="23" t="s">
        <v>373</v>
      </c>
      <c r="B146" s="12" t="s">
        <v>374</v>
      </c>
      <c r="C146" s="8" t="s">
        <v>375</v>
      </c>
      <c r="D146" s="8" t="s">
        <v>812</v>
      </c>
      <c r="E146" s="6">
        <v>2019</v>
      </c>
      <c r="F146" s="33"/>
      <c r="G146" s="80"/>
      <c r="H146" s="33" t="s">
        <v>931</v>
      </c>
      <c r="I146" s="33" t="s">
        <v>917</v>
      </c>
      <c r="J146" s="80"/>
      <c r="K146" s="35"/>
      <c r="L146" s="49"/>
      <c r="M146" s="30">
        <f t="shared" si="21"/>
        <v>0.02</v>
      </c>
      <c r="N146" s="30">
        <f t="shared" si="22"/>
        <v>7.1428571428571425E-2</v>
      </c>
      <c r="O146" s="30">
        <f t="shared" si="18"/>
        <v>0</v>
      </c>
      <c r="P146" s="30">
        <f t="shared" si="19"/>
        <v>0.33333333333333331</v>
      </c>
      <c r="Q146" s="30">
        <f t="shared" si="20"/>
        <v>0.33333333333333331</v>
      </c>
      <c r="R146" s="30">
        <f t="shared" si="23"/>
        <v>1.3333333333333332E-2</v>
      </c>
      <c r="S146" s="30">
        <f t="shared" si="17"/>
        <v>4.7619047619047616E-2</v>
      </c>
      <c r="U146"/>
      <c r="V146"/>
      <c r="Y146"/>
    </row>
    <row r="147" spans="1:25" ht="16.2" hidden="1">
      <c r="A147" s="23" t="s">
        <v>373</v>
      </c>
      <c r="B147" s="12" t="s">
        <v>374</v>
      </c>
      <c r="C147" s="8" t="s">
        <v>376</v>
      </c>
      <c r="D147" s="8" t="s">
        <v>377</v>
      </c>
      <c r="E147" s="6">
        <v>2019</v>
      </c>
      <c r="F147" s="33"/>
      <c r="G147" s="80"/>
      <c r="H147" s="33" t="s">
        <v>931</v>
      </c>
      <c r="I147" s="33" t="s">
        <v>917</v>
      </c>
      <c r="J147" s="80"/>
      <c r="K147" s="35"/>
      <c r="L147" s="49"/>
      <c r="M147" s="30">
        <f t="shared" si="21"/>
        <v>0.02</v>
      </c>
      <c r="N147" s="30">
        <f t="shared" si="22"/>
        <v>7.1428571428571425E-2</v>
      </c>
      <c r="O147" s="30">
        <f t="shared" si="18"/>
        <v>0</v>
      </c>
      <c r="P147" s="30">
        <f t="shared" si="19"/>
        <v>0.33333333333333331</v>
      </c>
      <c r="Q147" s="30">
        <f t="shared" si="20"/>
        <v>0.33333333333333331</v>
      </c>
      <c r="R147" s="30">
        <f t="shared" si="23"/>
        <v>1.3333333333333332E-2</v>
      </c>
      <c r="S147" s="30">
        <f t="shared" si="17"/>
        <v>4.7619047619047616E-2</v>
      </c>
      <c r="U147"/>
      <c r="V147"/>
      <c r="Y147"/>
    </row>
    <row r="148" spans="1:25" ht="16.2" hidden="1">
      <c r="A148" s="23" t="s">
        <v>373</v>
      </c>
      <c r="B148" s="12" t="s">
        <v>374</v>
      </c>
      <c r="C148" s="8" t="s">
        <v>381</v>
      </c>
      <c r="D148" s="8" t="s">
        <v>382</v>
      </c>
      <c r="E148" s="6">
        <v>2019</v>
      </c>
      <c r="F148" s="33"/>
      <c r="G148" s="80"/>
      <c r="H148" s="33" t="s">
        <v>932</v>
      </c>
      <c r="I148" s="33" t="s">
        <v>916</v>
      </c>
      <c r="J148" s="80"/>
      <c r="K148" s="35"/>
      <c r="L148" s="49"/>
      <c r="M148" s="30">
        <f t="shared" si="21"/>
        <v>0.02</v>
      </c>
      <c r="N148" s="30">
        <f t="shared" si="22"/>
        <v>7.1428571428571425E-2</v>
      </c>
      <c r="O148" s="30">
        <f t="shared" si="18"/>
        <v>0</v>
      </c>
      <c r="P148" s="30">
        <f t="shared" si="19"/>
        <v>0.33333333333333331</v>
      </c>
      <c r="Q148" s="30">
        <f t="shared" si="20"/>
        <v>0.33333333333333331</v>
      </c>
      <c r="R148" s="30">
        <f t="shared" si="23"/>
        <v>1.3333333333333332E-2</v>
      </c>
      <c r="S148" s="30">
        <f t="shared" si="17"/>
        <v>4.7619047619047616E-2</v>
      </c>
      <c r="U148"/>
      <c r="V148"/>
      <c r="Y148"/>
    </row>
    <row r="149" spans="1:25" ht="16.2" hidden="1">
      <c r="A149" s="23" t="s">
        <v>373</v>
      </c>
      <c r="B149" s="12" t="s">
        <v>374</v>
      </c>
      <c r="C149" s="8" t="s">
        <v>383</v>
      </c>
      <c r="D149" s="8" t="s">
        <v>384</v>
      </c>
      <c r="E149" s="6">
        <v>2019</v>
      </c>
      <c r="F149" s="33"/>
      <c r="G149" s="80"/>
      <c r="H149" s="33" t="s">
        <v>932</v>
      </c>
      <c r="I149" s="33" t="s">
        <v>917</v>
      </c>
      <c r="J149" s="80"/>
      <c r="K149" s="35"/>
      <c r="L149" s="49"/>
      <c r="M149" s="30">
        <f t="shared" si="21"/>
        <v>0.02</v>
      </c>
      <c r="N149" s="30">
        <f t="shared" si="22"/>
        <v>7.1428571428571425E-2</v>
      </c>
      <c r="O149" s="30">
        <f t="shared" si="18"/>
        <v>0</v>
      </c>
      <c r="P149" s="30">
        <f t="shared" si="19"/>
        <v>0.33333333333333331</v>
      </c>
      <c r="Q149" s="30">
        <f t="shared" si="20"/>
        <v>0.33333333333333331</v>
      </c>
      <c r="R149" s="30">
        <f t="shared" si="23"/>
        <v>1.3333333333333332E-2</v>
      </c>
      <c r="S149" s="30">
        <f t="shared" si="17"/>
        <v>4.7619047619047616E-2</v>
      </c>
      <c r="U149"/>
      <c r="V149"/>
      <c r="Y149"/>
    </row>
    <row r="150" spans="1:25" ht="16.2" hidden="1">
      <c r="A150" s="23" t="s">
        <v>373</v>
      </c>
      <c r="B150" s="12" t="s">
        <v>374</v>
      </c>
      <c r="C150" s="8" t="s">
        <v>385</v>
      </c>
      <c r="D150" s="8" t="s">
        <v>386</v>
      </c>
      <c r="E150" s="6">
        <v>2019</v>
      </c>
      <c r="F150" s="33"/>
      <c r="G150" s="80"/>
      <c r="H150" s="33" t="s">
        <v>932</v>
      </c>
      <c r="I150" s="33" t="s">
        <v>917</v>
      </c>
      <c r="J150" s="80"/>
      <c r="K150" s="35"/>
      <c r="L150" s="49"/>
      <c r="M150" s="30">
        <f t="shared" si="21"/>
        <v>0.02</v>
      </c>
      <c r="N150" s="30">
        <f t="shared" si="22"/>
        <v>7.1428571428571425E-2</v>
      </c>
      <c r="O150" s="30">
        <f t="shared" si="18"/>
        <v>0</v>
      </c>
      <c r="P150" s="30">
        <f t="shared" si="19"/>
        <v>0.33333333333333331</v>
      </c>
      <c r="Q150" s="30">
        <f t="shared" si="20"/>
        <v>0.33333333333333331</v>
      </c>
      <c r="R150" s="30">
        <f t="shared" si="23"/>
        <v>1.3333333333333332E-2</v>
      </c>
      <c r="S150" s="30">
        <f t="shared" si="17"/>
        <v>4.7619047619047616E-2</v>
      </c>
      <c r="U150"/>
      <c r="V150"/>
      <c r="Y150"/>
    </row>
    <row r="151" spans="1:25" ht="16.2" hidden="1">
      <c r="A151" s="23" t="s">
        <v>373</v>
      </c>
      <c r="B151" s="12" t="s">
        <v>374</v>
      </c>
      <c r="C151" s="8" t="s">
        <v>387</v>
      </c>
      <c r="D151" s="8" t="s">
        <v>388</v>
      </c>
      <c r="E151" s="6">
        <v>2019</v>
      </c>
      <c r="F151" s="33"/>
      <c r="G151" s="80"/>
      <c r="H151" s="33" t="s">
        <v>936</v>
      </c>
      <c r="I151" s="33" t="s">
        <v>916</v>
      </c>
      <c r="J151" s="80"/>
      <c r="K151" s="35"/>
      <c r="L151" s="49"/>
      <c r="M151" s="30">
        <f t="shared" si="21"/>
        <v>0.02</v>
      </c>
      <c r="N151" s="30">
        <f t="shared" si="22"/>
        <v>7.1428571428571425E-2</v>
      </c>
      <c r="O151" s="30">
        <f t="shared" si="18"/>
        <v>0</v>
      </c>
      <c r="P151" s="30">
        <f t="shared" si="19"/>
        <v>0.33333333333333331</v>
      </c>
      <c r="Q151" s="30">
        <f t="shared" si="20"/>
        <v>0.33333333333333331</v>
      </c>
      <c r="R151" s="30">
        <f t="shared" si="23"/>
        <v>1.3333333333333332E-2</v>
      </c>
      <c r="S151" s="30">
        <f t="shared" si="17"/>
        <v>4.7619047619047616E-2</v>
      </c>
      <c r="U151"/>
      <c r="V151"/>
      <c r="Y151"/>
    </row>
    <row r="152" spans="1:25" ht="16.2" hidden="1">
      <c r="A152" s="23" t="s">
        <v>373</v>
      </c>
      <c r="B152" s="12" t="s">
        <v>374</v>
      </c>
      <c r="C152" s="8" t="s">
        <v>389</v>
      </c>
      <c r="D152" s="8" t="s">
        <v>390</v>
      </c>
      <c r="E152" s="6">
        <v>2019</v>
      </c>
      <c r="F152" s="33"/>
      <c r="G152" s="80"/>
      <c r="H152" s="33" t="s">
        <v>936</v>
      </c>
      <c r="I152" s="33" t="s">
        <v>917</v>
      </c>
      <c r="J152" s="80"/>
      <c r="K152" s="35"/>
      <c r="L152" s="49"/>
      <c r="M152" s="30">
        <f t="shared" si="21"/>
        <v>0.02</v>
      </c>
      <c r="N152" s="30">
        <f t="shared" si="22"/>
        <v>7.1428571428571425E-2</v>
      </c>
      <c r="O152" s="30">
        <f t="shared" si="18"/>
        <v>0</v>
      </c>
      <c r="P152" s="30">
        <f t="shared" si="19"/>
        <v>0.33333333333333331</v>
      </c>
      <c r="Q152" s="30">
        <f t="shared" si="20"/>
        <v>0.33333333333333331</v>
      </c>
      <c r="R152" s="30">
        <f t="shared" si="23"/>
        <v>1.3333333333333332E-2</v>
      </c>
      <c r="S152" s="30">
        <f t="shared" si="17"/>
        <v>4.7619047619047616E-2</v>
      </c>
      <c r="U152"/>
      <c r="V152"/>
      <c r="Y152"/>
    </row>
    <row r="153" spans="1:25" ht="16.2" hidden="1">
      <c r="A153" s="23" t="s">
        <v>373</v>
      </c>
      <c r="B153" s="12" t="s">
        <v>374</v>
      </c>
      <c r="C153" s="8" t="s">
        <v>391</v>
      </c>
      <c r="D153" s="8" t="s">
        <v>392</v>
      </c>
      <c r="E153" s="6">
        <v>2019</v>
      </c>
      <c r="F153" s="33"/>
      <c r="G153" s="80"/>
      <c r="H153" s="33" t="s">
        <v>934</v>
      </c>
      <c r="I153" s="33" t="s">
        <v>916</v>
      </c>
      <c r="J153" s="80"/>
      <c r="K153" s="35"/>
      <c r="L153" s="49"/>
      <c r="M153" s="30">
        <f t="shared" si="21"/>
        <v>0.02</v>
      </c>
      <c r="N153" s="30">
        <f t="shared" si="22"/>
        <v>7.1428571428571425E-2</v>
      </c>
      <c r="O153" s="30">
        <f t="shared" si="18"/>
        <v>0</v>
      </c>
      <c r="P153" s="30">
        <f t="shared" si="19"/>
        <v>0.33333333333333331</v>
      </c>
      <c r="Q153" s="30">
        <f t="shared" si="20"/>
        <v>0.33333333333333331</v>
      </c>
      <c r="R153" s="30">
        <f t="shared" si="23"/>
        <v>1.3333333333333332E-2</v>
      </c>
      <c r="S153" s="30">
        <f t="shared" si="17"/>
        <v>4.7619047619047616E-2</v>
      </c>
      <c r="U153"/>
      <c r="V153"/>
      <c r="Y153"/>
    </row>
    <row r="154" spans="1:25" ht="16.2" hidden="1">
      <c r="A154" s="23" t="s">
        <v>373</v>
      </c>
      <c r="B154" s="12" t="s">
        <v>374</v>
      </c>
      <c r="C154" s="8" t="s">
        <v>393</v>
      </c>
      <c r="D154" s="8" t="s">
        <v>394</v>
      </c>
      <c r="E154" s="6">
        <v>2019</v>
      </c>
      <c r="F154" s="33"/>
      <c r="G154" s="80"/>
      <c r="H154" s="33" t="s">
        <v>933</v>
      </c>
      <c r="I154" s="33" t="s">
        <v>916</v>
      </c>
      <c r="J154" s="80"/>
      <c r="K154" s="35"/>
      <c r="L154" s="49"/>
      <c r="M154" s="30">
        <f t="shared" si="21"/>
        <v>0.02</v>
      </c>
      <c r="N154" s="30">
        <f t="shared" si="22"/>
        <v>7.1428571428571425E-2</v>
      </c>
      <c r="O154" s="30">
        <f t="shared" si="18"/>
        <v>0</v>
      </c>
      <c r="P154" s="30">
        <f t="shared" si="19"/>
        <v>0.33333333333333331</v>
      </c>
      <c r="Q154" s="30">
        <f t="shared" si="20"/>
        <v>0.33333333333333331</v>
      </c>
      <c r="R154" s="30">
        <f t="shared" si="23"/>
        <v>1.3333333333333332E-2</v>
      </c>
      <c r="S154" s="30">
        <f t="shared" si="17"/>
        <v>4.7619047619047616E-2</v>
      </c>
      <c r="U154"/>
      <c r="V154"/>
      <c r="Y154"/>
    </row>
    <row r="155" spans="1:25" ht="16.2" hidden="1">
      <c r="A155" s="23" t="s">
        <v>373</v>
      </c>
      <c r="B155" s="12" t="s">
        <v>374</v>
      </c>
      <c r="C155" s="8" t="s">
        <v>395</v>
      </c>
      <c r="D155" s="8" t="s">
        <v>396</v>
      </c>
      <c r="E155" s="6">
        <v>2019</v>
      </c>
      <c r="F155" s="33"/>
      <c r="G155" s="80"/>
      <c r="H155" s="33" t="s">
        <v>932</v>
      </c>
      <c r="I155" s="33" t="s">
        <v>916</v>
      </c>
      <c r="J155" s="80"/>
      <c r="K155" s="35"/>
      <c r="L155" s="49"/>
      <c r="M155" s="30">
        <f t="shared" si="21"/>
        <v>0.02</v>
      </c>
      <c r="N155" s="30">
        <f t="shared" si="22"/>
        <v>7.1428571428571425E-2</v>
      </c>
      <c r="O155" s="30">
        <f t="shared" si="18"/>
        <v>0</v>
      </c>
      <c r="P155" s="30">
        <f t="shared" si="19"/>
        <v>0.33333333333333331</v>
      </c>
      <c r="Q155" s="30">
        <f t="shared" si="20"/>
        <v>0.33333333333333331</v>
      </c>
      <c r="R155" s="30">
        <f t="shared" si="23"/>
        <v>1.3333333333333332E-2</v>
      </c>
      <c r="S155" s="30">
        <f t="shared" si="17"/>
        <v>4.7619047619047616E-2</v>
      </c>
      <c r="U155"/>
      <c r="V155"/>
      <c r="Y155"/>
    </row>
    <row r="156" spans="1:25" ht="16.2" hidden="1">
      <c r="A156" s="23" t="s">
        <v>373</v>
      </c>
      <c r="B156" s="12" t="s">
        <v>374</v>
      </c>
      <c r="C156" s="8" t="s">
        <v>397</v>
      </c>
      <c r="D156" s="8" t="s">
        <v>398</v>
      </c>
      <c r="E156" s="6">
        <v>2019</v>
      </c>
      <c r="F156" s="33"/>
      <c r="G156" s="80"/>
      <c r="H156" s="33" t="s">
        <v>933</v>
      </c>
      <c r="I156" s="33" t="s">
        <v>917</v>
      </c>
      <c r="J156" s="80"/>
      <c r="K156" s="35"/>
      <c r="L156" s="49"/>
      <c r="M156" s="30">
        <f t="shared" si="21"/>
        <v>0.02</v>
      </c>
      <c r="N156" s="30">
        <f t="shared" si="22"/>
        <v>7.1428571428571425E-2</v>
      </c>
      <c r="O156" s="30">
        <f t="shared" si="18"/>
        <v>0</v>
      </c>
      <c r="P156" s="30">
        <f t="shared" si="19"/>
        <v>0.33333333333333331</v>
      </c>
      <c r="Q156" s="30">
        <f t="shared" si="20"/>
        <v>0.33333333333333331</v>
      </c>
      <c r="R156" s="30">
        <f t="shared" si="23"/>
        <v>1.3333333333333332E-2</v>
      </c>
      <c r="S156" s="30">
        <f t="shared" si="17"/>
        <v>4.7619047619047616E-2</v>
      </c>
      <c r="U156"/>
      <c r="V156"/>
      <c r="Y156"/>
    </row>
    <row r="157" spans="1:25" ht="16.2" hidden="1">
      <c r="A157" s="23" t="s">
        <v>373</v>
      </c>
      <c r="B157" s="12" t="s">
        <v>374</v>
      </c>
      <c r="C157" s="8" t="s">
        <v>399</v>
      </c>
      <c r="D157" s="8" t="s">
        <v>400</v>
      </c>
      <c r="E157" s="6">
        <v>2019</v>
      </c>
      <c r="F157" s="33"/>
      <c r="G157" s="80"/>
      <c r="H157" s="33" t="s">
        <v>932</v>
      </c>
      <c r="I157" s="33" t="s">
        <v>916</v>
      </c>
      <c r="J157" s="80"/>
      <c r="K157" s="35"/>
      <c r="L157" s="49"/>
      <c r="M157" s="30">
        <f t="shared" si="21"/>
        <v>0.02</v>
      </c>
      <c r="N157" s="30">
        <f t="shared" si="22"/>
        <v>7.1428571428571425E-2</v>
      </c>
      <c r="O157" s="30">
        <f t="shared" si="18"/>
        <v>0</v>
      </c>
      <c r="P157" s="30">
        <f t="shared" si="19"/>
        <v>0.33333333333333331</v>
      </c>
      <c r="Q157" s="30">
        <f t="shared" si="20"/>
        <v>0.33333333333333331</v>
      </c>
      <c r="R157" s="30">
        <f t="shared" si="23"/>
        <v>1.3333333333333332E-2</v>
      </c>
      <c r="S157" s="30">
        <f t="shared" si="17"/>
        <v>4.7619047619047616E-2</v>
      </c>
      <c r="U157"/>
      <c r="V157"/>
      <c r="Y157"/>
    </row>
    <row r="158" spans="1:25" ht="16.2" hidden="1">
      <c r="A158" s="23" t="s">
        <v>373</v>
      </c>
      <c r="B158" s="12" t="s">
        <v>374</v>
      </c>
      <c r="C158" s="8" t="s">
        <v>401</v>
      </c>
      <c r="D158" s="8" t="s">
        <v>402</v>
      </c>
      <c r="E158" s="6">
        <v>2019</v>
      </c>
      <c r="F158" s="33"/>
      <c r="G158" s="80"/>
      <c r="H158" s="33" t="s">
        <v>931</v>
      </c>
      <c r="I158" s="33" t="s">
        <v>916</v>
      </c>
      <c r="J158" s="80"/>
      <c r="K158" s="35"/>
      <c r="L158" s="49"/>
      <c r="M158" s="30">
        <f t="shared" si="21"/>
        <v>0.02</v>
      </c>
      <c r="N158" s="30">
        <f t="shared" si="22"/>
        <v>7.1428571428571425E-2</v>
      </c>
      <c r="O158" s="30">
        <f t="shared" si="18"/>
        <v>0</v>
      </c>
      <c r="P158" s="30">
        <f t="shared" si="19"/>
        <v>0.33333333333333331</v>
      </c>
      <c r="Q158" s="30">
        <f t="shared" si="20"/>
        <v>0.33333333333333331</v>
      </c>
      <c r="R158" s="30">
        <f t="shared" si="23"/>
        <v>1.3333333333333332E-2</v>
      </c>
      <c r="S158" s="30">
        <f t="shared" si="17"/>
        <v>4.7619047619047616E-2</v>
      </c>
      <c r="U158"/>
      <c r="V158"/>
      <c r="Y158"/>
    </row>
    <row r="159" spans="1:25" ht="16.2" hidden="1">
      <c r="A159" s="23" t="s">
        <v>373</v>
      </c>
      <c r="B159" s="12" t="s">
        <v>374</v>
      </c>
      <c r="C159" s="8" t="s">
        <v>403</v>
      </c>
      <c r="D159" s="8" t="s">
        <v>404</v>
      </c>
      <c r="E159" s="6">
        <v>2019</v>
      </c>
      <c r="F159" s="33"/>
      <c r="G159" s="80"/>
      <c r="H159" s="33" t="s">
        <v>933</v>
      </c>
      <c r="I159" s="33" t="s">
        <v>918</v>
      </c>
      <c r="J159" s="80"/>
      <c r="K159" s="35"/>
      <c r="L159" s="49"/>
      <c r="M159" s="30">
        <f t="shared" si="21"/>
        <v>0.02</v>
      </c>
      <c r="N159" s="30">
        <f t="shared" si="22"/>
        <v>7.1428571428571425E-2</v>
      </c>
      <c r="O159" s="30">
        <f t="shared" si="18"/>
        <v>0</v>
      </c>
      <c r="P159" s="30">
        <f t="shared" si="19"/>
        <v>0.33333333333333331</v>
      </c>
      <c r="Q159" s="30">
        <f t="shared" si="20"/>
        <v>0.33333333333333331</v>
      </c>
      <c r="R159" s="30">
        <f t="shared" si="23"/>
        <v>1.3333333333333332E-2</v>
      </c>
      <c r="S159" s="30">
        <f t="shared" si="17"/>
        <v>4.7619047619047616E-2</v>
      </c>
      <c r="U159"/>
      <c r="V159"/>
      <c r="Y159"/>
    </row>
    <row r="160" spans="1:25" ht="16.2" hidden="1">
      <c r="A160" s="23" t="s">
        <v>373</v>
      </c>
      <c r="B160" s="8" t="s">
        <v>405</v>
      </c>
      <c r="C160" s="8" t="s">
        <v>406</v>
      </c>
      <c r="D160" s="8" t="s">
        <v>407</v>
      </c>
      <c r="E160" s="6">
        <v>2019</v>
      </c>
      <c r="F160" s="33"/>
      <c r="G160" s="33"/>
      <c r="H160" s="33"/>
      <c r="I160" s="33" t="s">
        <v>916</v>
      </c>
      <c r="J160" s="33" t="s">
        <v>916</v>
      </c>
      <c r="K160" s="35" t="s">
        <v>1000</v>
      </c>
      <c r="L160" s="49"/>
      <c r="M160" s="30">
        <f t="shared" si="21"/>
        <v>0.02</v>
      </c>
      <c r="N160" s="30">
        <f t="shared" si="22"/>
        <v>7.6923076923076927E-2</v>
      </c>
      <c r="O160" s="30">
        <f t="shared" si="18"/>
        <v>0</v>
      </c>
      <c r="P160" s="30">
        <f t="shared" si="19"/>
        <v>0</v>
      </c>
      <c r="Q160" s="30">
        <f t="shared" si="20"/>
        <v>0.33333333333333331</v>
      </c>
      <c r="R160" s="30">
        <f t="shared" si="23"/>
        <v>6.6666666666666662E-3</v>
      </c>
      <c r="S160" s="30">
        <f t="shared" si="17"/>
        <v>2.564102564102564E-2</v>
      </c>
      <c r="U160"/>
      <c r="V160"/>
      <c r="Y160"/>
    </row>
    <row r="161" spans="1:25" ht="16.2" hidden="1">
      <c r="A161" s="23" t="s">
        <v>373</v>
      </c>
      <c r="B161" s="8" t="s">
        <v>405</v>
      </c>
      <c r="C161" s="8" t="s">
        <v>408</v>
      </c>
      <c r="D161" s="8" t="s">
        <v>409</v>
      </c>
      <c r="E161" s="6">
        <v>2019</v>
      </c>
      <c r="F161" s="33"/>
      <c r="G161" s="33"/>
      <c r="H161" s="33"/>
      <c r="I161" s="33" t="s">
        <v>916</v>
      </c>
      <c r="J161" s="33" t="s">
        <v>917</v>
      </c>
      <c r="K161" s="35" t="s">
        <v>1000</v>
      </c>
      <c r="L161" s="49"/>
      <c r="M161" s="30">
        <f t="shared" si="21"/>
        <v>0.02</v>
      </c>
      <c r="N161" s="30">
        <f t="shared" si="22"/>
        <v>7.6923076923076927E-2</v>
      </c>
      <c r="O161" s="30">
        <f t="shared" si="18"/>
        <v>0</v>
      </c>
      <c r="P161" s="30">
        <f t="shared" si="19"/>
        <v>0</v>
      </c>
      <c r="Q161" s="30">
        <f t="shared" si="20"/>
        <v>0.33333333333333331</v>
      </c>
      <c r="R161" s="30">
        <f t="shared" si="23"/>
        <v>6.6666666666666662E-3</v>
      </c>
      <c r="S161" s="30">
        <f t="shared" si="17"/>
        <v>2.564102564102564E-2</v>
      </c>
      <c r="U161"/>
      <c r="V161"/>
      <c r="Y161"/>
    </row>
    <row r="162" spans="1:25" ht="16.2" hidden="1">
      <c r="A162" s="23" t="s">
        <v>373</v>
      </c>
      <c r="B162" s="8" t="s">
        <v>405</v>
      </c>
      <c r="C162" s="8" t="s">
        <v>410</v>
      </c>
      <c r="D162" s="8" t="s">
        <v>411</v>
      </c>
      <c r="E162" s="6">
        <v>2019</v>
      </c>
      <c r="F162" s="33"/>
      <c r="G162" s="33"/>
      <c r="H162" s="33"/>
      <c r="I162" s="33" t="s">
        <v>917</v>
      </c>
      <c r="J162" s="33" t="s">
        <v>916</v>
      </c>
      <c r="K162" s="35" t="s">
        <v>1000</v>
      </c>
      <c r="L162" s="49"/>
      <c r="M162" s="30">
        <f t="shared" si="21"/>
        <v>0.02</v>
      </c>
      <c r="N162" s="30">
        <f t="shared" si="22"/>
        <v>7.6923076923076927E-2</v>
      </c>
      <c r="O162" s="30">
        <f t="shared" si="18"/>
        <v>0</v>
      </c>
      <c r="P162" s="30">
        <f t="shared" si="19"/>
        <v>0</v>
      </c>
      <c r="Q162" s="30">
        <f t="shared" si="20"/>
        <v>0.33333333333333331</v>
      </c>
      <c r="R162" s="30">
        <f t="shared" si="23"/>
        <v>6.6666666666666662E-3</v>
      </c>
      <c r="S162" s="30">
        <f t="shared" si="17"/>
        <v>2.564102564102564E-2</v>
      </c>
      <c r="U162"/>
      <c r="V162"/>
      <c r="Y162"/>
    </row>
    <row r="163" spans="1:25" ht="16.2" hidden="1">
      <c r="A163" s="23" t="s">
        <v>373</v>
      </c>
      <c r="B163" s="8" t="s">
        <v>405</v>
      </c>
      <c r="C163" s="8" t="s">
        <v>412</v>
      </c>
      <c r="D163" s="8" t="s">
        <v>413</v>
      </c>
      <c r="E163" s="6">
        <v>2019</v>
      </c>
      <c r="F163" s="33"/>
      <c r="G163" s="33"/>
      <c r="H163" s="33"/>
      <c r="I163" s="33" t="s">
        <v>917</v>
      </c>
      <c r="J163" s="33" t="s">
        <v>922</v>
      </c>
      <c r="K163" s="35" t="s">
        <v>1000</v>
      </c>
      <c r="L163" s="49"/>
      <c r="M163" s="30">
        <f t="shared" si="21"/>
        <v>0.02</v>
      </c>
      <c r="N163" s="30">
        <f t="shared" si="22"/>
        <v>7.6923076923076927E-2</v>
      </c>
      <c r="O163" s="30">
        <f t="shared" si="18"/>
        <v>0</v>
      </c>
      <c r="P163" s="30">
        <f t="shared" si="19"/>
        <v>0</v>
      </c>
      <c r="Q163" s="30">
        <f t="shared" si="20"/>
        <v>0.33333333333333331</v>
      </c>
      <c r="R163" s="30">
        <f t="shared" si="23"/>
        <v>6.6666666666666662E-3</v>
      </c>
      <c r="S163" s="30">
        <f t="shared" si="17"/>
        <v>2.564102564102564E-2</v>
      </c>
      <c r="U163"/>
      <c r="V163"/>
      <c r="Y163"/>
    </row>
    <row r="164" spans="1:25" ht="16.2" hidden="1">
      <c r="A164" s="23" t="s">
        <v>373</v>
      </c>
      <c r="B164" s="8" t="s">
        <v>405</v>
      </c>
      <c r="C164" s="8" t="s">
        <v>414</v>
      </c>
      <c r="D164" s="8" t="s">
        <v>415</v>
      </c>
      <c r="E164" s="6">
        <v>2019</v>
      </c>
      <c r="F164" s="33"/>
      <c r="G164" s="33"/>
      <c r="H164" s="33"/>
      <c r="I164" s="33" t="s">
        <v>916</v>
      </c>
      <c r="J164" s="33" t="s">
        <v>916</v>
      </c>
      <c r="K164" s="35" t="s">
        <v>1000</v>
      </c>
      <c r="L164" s="49"/>
      <c r="M164" s="30">
        <f t="shared" si="21"/>
        <v>0.02</v>
      </c>
      <c r="N164" s="30">
        <f t="shared" si="22"/>
        <v>7.6923076923076927E-2</v>
      </c>
      <c r="O164" s="30">
        <f t="shared" si="18"/>
        <v>0</v>
      </c>
      <c r="P164" s="30">
        <f t="shared" si="19"/>
        <v>0</v>
      </c>
      <c r="Q164" s="30">
        <f t="shared" si="20"/>
        <v>0.33333333333333331</v>
      </c>
      <c r="R164" s="30">
        <f t="shared" si="23"/>
        <v>6.6666666666666662E-3</v>
      </c>
      <c r="S164" s="30">
        <f t="shared" si="17"/>
        <v>2.564102564102564E-2</v>
      </c>
      <c r="U164"/>
      <c r="V164"/>
      <c r="Y164"/>
    </row>
    <row r="165" spans="1:25" ht="16.2" hidden="1">
      <c r="A165" s="23" t="s">
        <v>373</v>
      </c>
      <c r="B165" s="8" t="s">
        <v>405</v>
      </c>
      <c r="C165" s="8" t="s">
        <v>416</v>
      </c>
      <c r="D165" s="8" t="s">
        <v>417</v>
      </c>
      <c r="E165" s="6">
        <v>2019</v>
      </c>
      <c r="F165" s="33"/>
      <c r="G165" s="33"/>
      <c r="H165" s="33"/>
      <c r="I165" s="33" t="s">
        <v>917</v>
      </c>
      <c r="J165" s="33" t="s">
        <v>917</v>
      </c>
      <c r="K165" s="35" t="s">
        <v>1000</v>
      </c>
      <c r="L165" s="49"/>
      <c r="M165" s="30">
        <f t="shared" si="21"/>
        <v>0.02</v>
      </c>
      <c r="N165" s="30">
        <f t="shared" si="22"/>
        <v>7.6923076923076927E-2</v>
      </c>
      <c r="O165" s="30">
        <f t="shared" si="18"/>
        <v>0</v>
      </c>
      <c r="P165" s="30">
        <f t="shared" si="19"/>
        <v>0</v>
      </c>
      <c r="Q165" s="30">
        <f t="shared" si="20"/>
        <v>0.33333333333333331</v>
      </c>
      <c r="R165" s="30">
        <f t="shared" si="23"/>
        <v>6.6666666666666662E-3</v>
      </c>
      <c r="S165" s="30">
        <f t="shared" si="17"/>
        <v>2.564102564102564E-2</v>
      </c>
      <c r="U165"/>
      <c r="V165"/>
      <c r="Y165"/>
    </row>
    <row r="166" spans="1:25" ht="16.2" hidden="1">
      <c r="A166" s="23" t="s">
        <v>373</v>
      </c>
      <c r="B166" s="8" t="s">
        <v>405</v>
      </c>
      <c r="C166" s="8" t="s">
        <v>418</v>
      </c>
      <c r="D166" s="8" t="s">
        <v>419</v>
      </c>
      <c r="E166" s="6">
        <v>2019</v>
      </c>
      <c r="F166" s="33"/>
      <c r="G166" s="33"/>
      <c r="H166" s="33"/>
      <c r="I166" s="33" t="s">
        <v>916</v>
      </c>
      <c r="J166" s="33" t="s">
        <v>920</v>
      </c>
      <c r="K166" s="35" t="s">
        <v>1000</v>
      </c>
      <c r="L166" s="49"/>
      <c r="M166" s="30">
        <f t="shared" si="21"/>
        <v>0.02</v>
      </c>
      <c r="N166" s="30">
        <f t="shared" si="22"/>
        <v>7.6923076923076927E-2</v>
      </c>
      <c r="O166" s="30">
        <f t="shared" si="18"/>
        <v>0</v>
      </c>
      <c r="P166" s="30">
        <f t="shared" si="19"/>
        <v>0</v>
      </c>
      <c r="Q166" s="30">
        <f t="shared" si="20"/>
        <v>0.33333333333333331</v>
      </c>
      <c r="R166" s="30">
        <f t="shared" si="23"/>
        <v>6.6666666666666662E-3</v>
      </c>
      <c r="S166" s="30">
        <f t="shared" si="17"/>
        <v>2.564102564102564E-2</v>
      </c>
      <c r="U166"/>
      <c r="V166"/>
      <c r="Y166"/>
    </row>
    <row r="167" spans="1:25" ht="16.2" hidden="1">
      <c r="A167" s="23" t="s">
        <v>373</v>
      </c>
      <c r="B167" s="8" t="s">
        <v>405</v>
      </c>
      <c r="C167" s="8" t="s">
        <v>420</v>
      </c>
      <c r="D167" s="8" t="s">
        <v>421</v>
      </c>
      <c r="E167" s="6">
        <v>2019</v>
      </c>
      <c r="F167" s="33"/>
      <c r="G167" s="33"/>
      <c r="H167" s="33"/>
      <c r="I167" s="33" t="s">
        <v>917</v>
      </c>
      <c r="J167" s="33" t="s">
        <v>917</v>
      </c>
      <c r="K167" s="35" t="s">
        <v>1000</v>
      </c>
      <c r="L167" s="49"/>
      <c r="M167" s="30">
        <f t="shared" si="21"/>
        <v>0.02</v>
      </c>
      <c r="N167" s="30">
        <f t="shared" si="22"/>
        <v>7.6923076923076927E-2</v>
      </c>
      <c r="O167" s="30">
        <f t="shared" si="18"/>
        <v>0</v>
      </c>
      <c r="P167" s="30">
        <f t="shared" si="19"/>
        <v>0</v>
      </c>
      <c r="Q167" s="30">
        <f t="shared" si="20"/>
        <v>0.33333333333333331</v>
      </c>
      <c r="R167" s="30">
        <f t="shared" si="23"/>
        <v>6.6666666666666662E-3</v>
      </c>
      <c r="S167" s="30">
        <f t="shared" si="17"/>
        <v>2.564102564102564E-2</v>
      </c>
      <c r="U167"/>
      <c r="V167"/>
      <c r="Y167"/>
    </row>
    <row r="168" spans="1:25" ht="16.2" hidden="1">
      <c r="A168" s="23" t="s">
        <v>373</v>
      </c>
      <c r="B168" s="8" t="s">
        <v>405</v>
      </c>
      <c r="C168" s="8" t="s">
        <v>422</v>
      </c>
      <c r="D168" s="8" t="s">
        <v>423</v>
      </c>
      <c r="E168" s="6">
        <v>2019</v>
      </c>
      <c r="F168" s="33"/>
      <c r="G168" s="33"/>
      <c r="H168" s="33"/>
      <c r="I168" s="33" t="s">
        <v>916</v>
      </c>
      <c r="J168" s="33" t="s">
        <v>916</v>
      </c>
      <c r="K168" s="35" t="s">
        <v>1000</v>
      </c>
      <c r="L168" s="49"/>
      <c r="M168" s="30">
        <f t="shared" si="21"/>
        <v>0.02</v>
      </c>
      <c r="N168" s="30">
        <f t="shared" si="22"/>
        <v>7.6923076923076927E-2</v>
      </c>
      <c r="O168" s="30">
        <f t="shared" si="18"/>
        <v>0</v>
      </c>
      <c r="P168" s="30">
        <f t="shared" si="19"/>
        <v>0</v>
      </c>
      <c r="Q168" s="30">
        <f t="shared" si="20"/>
        <v>0.33333333333333331</v>
      </c>
      <c r="R168" s="30">
        <f t="shared" si="23"/>
        <v>6.6666666666666662E-3</v>
      </c>
      <c r="S168" s="30">
        <f t="shared" si="17"/>
        <v>2.564102564102564E-2</v>
      </c>
      <c r="U168"/>
      <c r="V168"/>
      <c r="Y168"/>
    </row>
    <row r="169" spans="1:25" ht="16.2" hidden="1">
      <c r="A169" s="23" t="s">
        <v>373</v>
      </c>
      <c r="B169" s="8" t="s">
        <v>405</v>
      </c>
      <c r="C169" s="8" t="s">
        <v>424</v>
      </c>
      <c r="D169" s="8" t="s">
        <v>425</v>
      </c>
      <c r="E169" s="6">
        <v>2019</v>
      </c>
      <c r="F169" s="33"/>
      <c r="G169" s="33"/>
      <c r="H169" s="33"/>
      <c r="I169" s="33" t="s">
        <v>917</v>
      </c>
      <c r="J169" s="33" t="s">
        <v>919</v>
      </c>
      <c r="K169" s="35" t="s">
        <v>1000</v>
      </c>
      <c r="L169" s="49"/>
      <c r="M169" s="30">
        <f t="shared" si="21"/>
        <v>0.02</v>
      </c>
      <c r="N169" s="30">
        <f t="shared" si="22"/>
        <v>7.6923076923076927E-2</v>
      </c>
      <c r="O169" s="30">
        <f t="shared" si="18"/>
        <v>0</v>
      </c>
      <c r="P169" s="30">
        <f t="shared" si="19"/>
        <v>0</v>
      </c>
      <c r="Q169" s="30">
        <f t="shared" si="20"/>
        <v>0.33333333333333331</v>
      </c>
      <c r="R169" s="30">
        <f t="shared" si="23"/>
        <v>6.6666666666666662E-3</v>
      </c>
      <c r="S169" s="30">
        <f t="shared" si="17"/>
        <v>2.564102564102564E-2</v>
      </c>
      <c r="U169"/>
      <c r="V169"/>
      <c r="Y169"/>
    </row>
    <row r="170" spans="1:25" ht="16.2" hidden="1">
      <c r="A170" s="23" t="s">
        <v>373</v>
      </c>
      <c r="B170" s="8" t="s">
        <v>405</v>
      </c>
      <c r="C170" s="8" t="s">
        <v>426</v>
      </c>
      <c r="D170" s="8" t="s">
        <v>427</v>
      </c>
      <c r="E170" s="6">
        <v>2019</v>
      </c>
      <c r="F170" s="33"/>
      <c r="G170" s="33"/>
      <c r="H170" s="33"/>
      <c r="I170" s="33" t="s">
        <v>921</v>
      </c>
      <c r="J170" s="33" t="s">
        <v>917</v>
      </c>
      <c r="K170" s="35" t="s">
        <v>1000</v>
      </c>
      <c r="L170" s="49"/>
      <c r="M170" s="30">
        <f t="shared" si="21"/>
        <v>0.02</v>
      </c>
      <c r="N170" s="30">
        <f t="shared" si="22"/>
        <v>7.6923076923076927E-2</v>
      </c>
      <c r="O170" s="30">
        <f t="shared" si="18"/>
        <v>0</v>
      </c>
      <c r="P170" s="30">
        <f t="shared" si="19"/>
        <v>0</v>
      </c>
      <c r="Q170" s="30">
        <f t="shared" si="20"/>
        <v>0.33333333333333331</v>
      </c>
      <c r="R170" s="30">
        <f t="shared" si="23"/>
        <v>6.6666666666666662E-3</v>
      </c>
      <c r="S170" s="30">
        <f t="shared" si="17"/>
        <v>2.564102564102564E-2</v>
      </c>
      <c r="U170"/>
      <c r="V170"/>
      <c r="Y170"/>
    </row>
    <row r="171" spans="1:25" ht="16.2" hidden="1">
      <c r="A171" s="23" t="s">
        <v>373</v>
      </c>
      <c r="B171" s="8" t="s">
        <v>405</v>
      </c>
      <c r="C171" s="8" t="s">
        <v>428</v>
      </c>
      <c r="D171" s="14" t="s">
        <v>429</v>
      </c>
      <c r="E171" s="6">
        <v>2019</v>
      </c>
      <c r="F171" s="33"/>
      <c r="G171" s="33"/>
      <c r="H171" s="33"/>
      <c r="I171" s="33" t="s">
        <v>916</v>
      </c>
      <c r="J171" s="33" t="s">
        <v>916</v>
      </c>
      <c r="K171" s="35" t="s">
        <v>1000</v>
      </c>
      <c r="L171" s="49"/>
      <c r="M171" s="30">
        <f t="shared" si="21"/>
        <v>0.02</v>
      </c>
      <c r="N171" s="30">
        <f t="shared" si="22"/>
        <v>7.6923076923076927E-2</v>
      </c>
      <c r="O171" s="30">
        <f t="shared" si="18"/>
        <v>0</v>
      </c>
      <c r="P171" s="30">
        <f t="shared" si="19"/>
        <v>0</v>
      </c>
      <c r="Q171" s="30">
        <f t="shared" si="20"/>
        <v>0.33333333333333331</v>
      </c>
      <c r="R171" s="30">
        <f t="shared" si="23"/>
        <v>6.6666666666666662E-3</v>
      </c>
      <c r="S171" s="30">
        <f t="shared" si="17"/>
        <v>2.564102564102564E-2</v>
      </c>
      <c r="U171"/>
      <c r="V171"/>
      <c r="Y171"/>
    </row>
    <row r="172" spans="1:25" ht="16.2" hidden="1">
      <c r="A172" s="23" t="s">
        <v>373</v>
      </c>
      <c r="B172" s="8" t="s">
        <v>405</v>
      </c>
      <c r="C172" s="8" t="s">
        <v>1025</v>
      </c>
      <c r="D172" s="14" t="s">
        <v>1026</v>
      </c>
      <c r="E172" s="6">
        <v>2019</v>
      </c>
      <c r="F172" s="33"/>
      <c r="G172" s="33"/>
      <c r="H172" s="33"/>
      <c r="I172" s="33" t="s">
        <v>1027</v>
      </c>
      <c r="J172" s="33" t="s">
        <v>1027</v>
      </c>
      <c r="K172" s="35" t="s">
        <v>1000</v>
      </c>
      <c r="L172" s="49"/>
      <c r="M172" s="30">
        <f t="shared" si="21"/>
        <v>0.02</v>
      </c>
      <c r="N172" s="30">
        <f t="shared" si="22"/>
        <v>7.6923076923076927E-2</v>
      </c>
      <c r="O172" s="30">
        <f t="shared" si="18"/>
        <v>0</v>
      </c>
      <c r="P172" s="30">
        <f t="shared" si="19"/>
        <v>0</v>
      </c>
      <c r="Q172" s="30">
        <f t="shared" si="20"/>
        <v>0.33333333333333331</v>
      </c>
      <c r="R172" s="30">
        <f t="shared" ref="R172" si="24">M172*($O172+$P172+$Q172)</f>
        <v>6.6666666666666662E-3</v>
      </c>
      <c r="S172" s="30">
        <f t="shared" ref="S172" si="25">N172*(O172+P172+Q172)</f>
        <v>2.564102564102564E-2</v>
      </c>
      <c r="U172"/>
      <c r="V172"/>
      <c r="Y172"/>
    </row>
    <row r="173" spans="1:25" ht="16.2" hidden="1">
      <c r="A173" s="23" t="s">
        <v>373</v>
      </c>
      <c r="B173" s="12" t="s">
        <v>378</v>
      </c>
      <c r="C173" s="8" t="s">
        <v>379</v>
      </c>
      <c r="D173" s="8" t="s">
        <v>380</v>
      </c>
      <c r="E173" s="6">
        <v>2019</v>
      </c>
      <c r="F173" s="33"/>
      <c r="G173" s="33"/>
      <c r="H173" s="33"/>
      <c r="I173" s="33" t="s">
        <v>1031</v>
      </c>
      <c r="J173" s="33"/>
      <c r="K173" s="126" t="s">
        <v>1007</v>
      </c>
      <c r="L173" s="49"/>
      <c r="M173" s="30">
        <f t="shared" si="21"/>
        <v>0.02</v>
      </c>
      <c r="N173" s="30">
        <f t="shared" si="22"/>
        <v>9.0909090909090912E-2</v>
      </c>
      <c r="O173" s="30">
        <f t="shared" si="18"/>
        <v>0</v>
      </c>
      <c r="P173" s="30">
        <f t="shared" si="19"/>
        <v>0</v>
      </c>
      <c r="Q173" s="30">
        <f t="shared" si="20"/>
        <v>0.33333333333333331</v>
      </c>
      <c r="R173" s="30">
        <f t="shared" si="23"/>
        <v>6.6666666666666662E-3</v>
      </c>
      <c r="S173" s="30">
        <f t="shared" si="17"/>
        <v>3.0303030303030304E-2</v>
      </c>
      <c r="U173"/>
      <c r="V173"/>
      <c r="Y173"/>
    </row>
    <row r="174" spans="1:25" ht="16.2" hidden="1">
      <c r="A174" s="23" t="s">
        <v>373</v>
      </c>
      <c r="B174" s="8" t="s">
        <v>430</v>
      </c>
      <c r="C174" s="8" t="s">
        <v>431</v>
      </c>
      <c r="D174" s="14" t="s">
        <v>432</v>
      </c>
      <c r="E174" s="6">
        <v>2019</v>
      </c>
      <c r="F174" s="33"/>
      <c r="G174" s="33"/>
      <c r="H174" s="33"/>
      <c r="I174" s="33" t="s">
        <v>1031</v>
      </c>
      <c r="J174" s="33"/>
      <c r="K174" s="127"/>
      <c r="L174" s="49"/>
      <c r="M174" s="30">
        <f t="shared" si="21"/>
        <v>0.02</v>
      </c>
      <c r="N174" s="30">
        <f t="shared" si="22"/>
        <v>9.0909090909090912E-2</v>
      </c>
      <c r="O174" s="30">
        <f t="shared" si="18"/>
        <v>0</v>
      </c>
      <c r="P174" s="30">
        <f t="shared" si="19"/>
        <v>0</v>
      </c>
      <c r="Q174" s="30">
        <f t="shared" si="20"/>
        <v>0.33333333333333331</v>
      </c>
      <c r="R174" s="30">
        <f t="shared" si="23"/>
        <v>6.6666666666666662E-3</v>
      </c>
      <c r="S174" s="30">
        <f t="shared" si="17"/>
        <v>3.0303030303030304E-2</v>
      </c>
      <c r="U174"/>
      <c r="V174"/>
      <c r="Y174"/>
    </row>
    <row r="175" spans="1:25" ht="16.2" hidden="1">
      <c r="A175" s="23" t="s">
        <v>373</v>
      </c>
      <c r="B175" s="8" t="s">
        <v>430</v>
      </c>
      <c r="C175" s="8" t="s">
        <v>433</v>
      </c>
      <c r="D175" s="29" t="s">
        <v>434</v>
      </c>
      <c r="E175" s="6">
        <v>2019</v>
      </c>
      <c r="F175" s="33"/>
      <c r="G175" s="33"/>
      <c r="H175" s="33"/>
      <c r="I175" s="33" t="s">
        <v>1031</v>
      </c>
      <c r="J175" s="33"/>
      <c r="K175" s="127"/>
      <c r="L175" s="49"/>
      <c r="M175" s="30">
        <f t="shared" si="21"/>
        <v>0.02</v>
      </c>
      <c r="N175" s="30">
        <f t="shared" si="22"/>
        <v>9.0909090909090912E-2</v>
      </c>
      <c r="O175" s="30">
        <f t="shared" si="18"/>
        <v>0</v>
      </c>
      <c r="P175" s="30">
        <f t="shared" si="19"/>
        <v>0</v>
      </c>
      <c r="Q175" s="30">
        <f t="shared" si="20"/>
        <v>0.33333333333333331</v>
      </c>
      <c r="R175" s="30">
        <f t="shared" si="23"/>
        <v>6.6666666666666662E-3</v>
      </c>
      <c r="S175" s="30">
        <f t="shared" si="17"/>
        <v>3.0303030303030304E-2</v>
      </c>
      <c r="U175"/>
      <c r="V175"/>
      <c r="Y175"/>
    </row>
    <row r="176" spans="1:25" ht="16.2" hidden="1">
      <c r="A176" s="23" t="s">
        <v>373</v>
      </c>
      <c r="B176" s="8" t="s">
        <v>430</v>
      </c>
      <c r="C176" s="8" t="s">
        <v>435</v>
      </c>
      <c r="D176" s="29" t="s">
        <v>436</v>
      </c>
      <c r="E176" s="6">
        <v>2019</v>
      </c>
      <c r="F176" s="33"/>
      <c r="G176" s="33"/>
      <c r="H176" s="33"/>
      <c r="I176" s="33" t="s">
        <v>1031</v>
      </c>
      <c r="J176" s="33"/>
      <c r="K176" s="127"/>
      <c r="L176" s="49"/>
      <c r="M176" s="30">
        <f t="shared" si="21"/>
        <v>0.02</v>
      </c>
      <c r="N176" s="30">
        <f t="shared" si="22"/>
        <v>9.0909090909090912E-2</v>
      </c>
      <c r="O176" s="30">
        <f t="shared" si="18"/>
        <v>0</v>
      </c>
      <c r="P176" s="30">
        <f t="shared" si="19"/>
        <v>0</v>
      </c>
      <c r="Q176" s="30">
        <f t="shared" si="20"/>
        <v>0.33333333333333331</v>
      </c>
      <c r="R176" s="30">
        <f t="shared" si="23"/>
        <v>6.6666666666666662E-3</v>
      </c>
      <c r="S176" s="30">
        <f t="shared" si="17"/>
        <v>3.0303030303030304E-2</v>
      </c>
      <c r="U176"/>
      <c r="V176"/>
      <c r="Y176"/>
    </row>
    <row r="177" spans="1:25" ht="16.2" hidden="1">
      <c r="A177" s="23" t="s">
        <v>373</v>
      </c>
      <c r="B177" s="8" t="s">
        <v>430</v>
      </c>
      <c r="C177" s="8" t="s">
        <v>437</v>
      </c>
      <c r="D177" s="14" t="s">
        <v>438</v>
      </c>
      <c r="E177" s="6">
        <v>2019</v>
      </c>
      <c r="F177" s="33"/>
      <c r="G177" s="33"/>
      <c r="H177" s="33"/>
      <c r="I177" s="33" t="s">
        <v>1031</v>
      </c>
      <c r="J177" s="33"/>
      <c r="K177" s="127"/>
      <c r="L177" s="49"/>
      <c r="M177" s="30">
        <f t="shared" si="21"/>
        <v>0.02</v>
      </c>
      <c r="N177" s="30">
        <f t="shared" si="22"/>
        <v>9.0909090909090912E-2</v>
      </c>
      <c r="O177" s="30">
        <f t="shared" si="18"/>
        <v>0</v>
      </c>
      <c r="P177" s="30">
        <f t="shared" si="19"/>
        <v>0</v>
      </c>
      <c r="Q177" s="30">
        <f t="shared" si="20"/>
        <v>0.33333333333333331</v>
      </c>
      <c r="R177" s="30">
        <f t="shared" si="23"/>
        <v>6.6666666666666662E-3</v>
      </c>
      <c r="S177" s="30">
        <f t="shared" si="17"/>
        <v>3.0303030303030304E-2</v>
      </c>
      <c r="U177"/>
      <c r="V177"/>
      <c r="Y177"/>
    </row>
    <row r="178" spans="1:25" ht="16.2" hidden="1">
      <c r="A178" s="23" t="s">
        <v>373</v>
      </c>
      <c r="B178" s="8" t="s">
        <v>430</v>
      </c>
      <c r="C178" s="8" t="s">
        <v>439</v>
      </c>
      <c r="D178" s="14" t="s">
        <v>440</v>
      </c>
      <c r="E178" s="6">
        <v>2019</v>
      </c>
      <c r="F178" s="33"/>
      <c r="G178" s="33"/>
      <c r="H178" s="33"/>
      <c r="I178" s="33" t="s">
        <v>1031</v>
      </c>
      <c r="J178" s="33"/>
      <c r="K178" s="127"/>
      <c r="L178" s="49"/>
      <c r="M178" s="30">
        <f t="shared" si="21"/>
        <v>0.02</v>
      </c>
      <c r="N178" s="30">
        <f t="shared" si="22"/>
        <v>9.0909090909090912E-2</v>
      </c>
      <c r="O178" s="30">
        <f t="shared" si="18"/>
        <v>0</v>
      </c>
      <c r="P178" s="30">
        <f t="shared" si="19"/>
        <v>0</v>
      </c>
      <c r="Q178" s="30">
        <f t="shared" si="20"/>
        <v>0.33333333333333331</v>
      </c>
      <c r="R178" s="30">
        <f t="shared" si="23"/>
        <v>6.6666666666666662E-3</v>
      </c>
      <c r="S178" s="30">
        <f t="shared" si="17"/>
        <v>3.0303030303030304E-2</v>
      </c>
      <c r="U178"/>
      <c r="V178"/>
      <c r="Y178"/>
    </row>
    <row r="179" spans="1:25" ht="16.2" hidden="1">
      <c r="A179" s="23" t="s">
        <v>373</v>
      </c>
      <c r="B179" s="8" t="s">
        <v>430</v>
      </c>
      <c r="C179" s="8" t="s">
        <v>441</v>
      </c>
      <c r="D179" s="14" t="s">
        <v>442</v>
      </c>
      <c r="E179" s="6">
        <v>2019</v>
      </c>
      <c r="F179" s="33"/>
      <c r="G179" s="33"/>
      <c r="H179" s="33"/>
      <c r="I179" s="33" t="s">
        <v>1031</v>
      </c>
      <c r="J179" s="33"/>
      <c r="K179" s="127"/>
      <c r="L179" s="49"/>
      <c r="M179" s="30">
        <f t="shared" si="21"/>
        <v>0.02</v>
      </c>
      <c r="N179" s="30">
        <f t="shared" si="22"/>
        <v>9.0909090909090912E-2</v>
      </c>
      <c r="O179" s="30">
        <f t="shared" si="18"/>
        <v>0</v>
      </c>
      <c r="P179" s="30">
        <f t="shared" si="19"/>
        <v>0</v>
      </c>
      <c r="Q179" s="30">
        <f t="shared" si="20"/>
        <v>0.33333333333333331</v>
      </c>
      <c r="R179" s="30">
        <f t="shared" si="23"/>
        <v>6.6666666666666662E-3</v>
      </c>
      <c r="S179" s="30">
        <f t="shared" si="17"/>
        <v>3.0303030303030304E-2</v>
      </c>
      <c r="U179"/>
      <c r="V179"/>
      <c r="Y179"/>
    </row>
    <row r="180" spans="1:25" ht="16.2" hidden="1">
      <c r="A180" s="23" t="s">
        <v>373</v>
      </c>
      <c r="B180" s="8" t="s">
        <v>430</v>
      </c>
      <c r="C180" s="8" t="s">
        <v>443</v>
      </c>
      <c r="D180" s="29" t="s">
        <v>444</v>
      </c>
      <c r="E180" s="6">
        <v>2019</v>
      </c>
      <c r="F180" s="33"/>
      <c r="G180" s="33"/>
      <c r="H180" s="33"/>
      <c r="I180" s="33" t="s">
        <v>1031</v>
      </c>
      <c r="J180" s="33"/>
      <c r="K180" s="127"/>
      <c r="L180" s="49"/>
      <c r="M180" s="30">
        <f t="shared" si="21"/>
        <v>0.02</v>
      </c>
      <c r="N180" s="30">
        <f t="shared" si="22"/>
        <v>9.0909090909090912E-2</v>
      </c>
      <c r="O180" s="30">
        <f t="shared" si="18"/>
        <v>0</v>
      </c>
      <c r="P180" s="30">
        <f t="shared" si="19"/>
        <v>0</v>
      </c>
      <c r="Q180" s="30">
        <f t="shared" si="20"/>
        <v>0.33333333333333331</v>
      </c>
      <c r="R180" s="30">
        <f t="shared" si="23"/>
        <v>6.6666666666666662E-3</v>
      </c>
      <c r="S180" s="30">
        <f t="shared" si="17"/>
        <v>3.0303030303030304E-2</v>
      </c>
      <c r="U180"/>
      <c r="V180"/>
      <c r="Y180"/>
    </row>
    <row r="181" spans="1:25" ht="16.2" hidden="1">
      <c r="A181" s="23" t="s">
        <v>373</v>
      </c>
      <c r="B181" s="8" t="s">
        <v>430</v>
      </c>
      <c r="C181" s="8" t="s">
        <v>445</v>
      </c>
      <c r="D181" s="29" t="s">
        <v>446</v>
      </c>
      <c r="E181" s="6">
        <v>2019</v>
      </c>
      <c r="F181" s="33"/>
      <c r="G181" s="33"/>
      <c r="H181" s="33"/>
      <c r="I181" s="33" t="s">
        <v>1031</v>
      </c>
      <c r="J181" s="33"/>
      <c r="K181" s="127"/>
      <c r="L181" s="49"/>
      <c r="M181" s="30">
        <f t="shared" si="21"/>
        <v>0.02</v>
      </c>
      <c r="N181" s="30">
        <f t="shared" si="22"/>
        <v>9.0909090909090912E-2</v>
      </c>
      <c r="O181" s="30">
        <f t="shared" si="18"/>
        <v>0</v>
      </c>
      <c r="P181" s="30">
        <f t="shared" si="19"/>
        <v>0</v>
      </c>
      <c r="Q181" s="30">
        <f t="shared" si="20"/>
        <v>0.33333333333333331</v>
      </c>
      <c r="R181" s="30">
        <f t="shared" si="23"/>
        <v>6.6666666666666662E-3</v>
      </c>
      <c r="S181" s="30">
        <f t="shared" si="17"/>
        <v>3.0303030303030304E-2</v>
      </c>
      <c r="U181"/>
      <c r="V181"/>
      <c r="Y181"/>
    </row>
    <row r="182" spans="1:25" ht="16.2" hidden="1">
      <c r="A182" s="23" t="s">
        <v>373</v>
      </c>
      <c r="B182" s="8" t="s">
        <v>430</v>
      </c>
      <c r="C182" s="8" t="s">
        <v>447</v>
      </c>
      <c r="D182" s="14" t="s">
        <v>448</v>
      </c>
      <c r="E182" s="6">
        <v>2019</v>
      </c>
      <c r="F182" s="33"/>
      <c r="G182" s="33"/>
      <c r="H182" s="33"/>
      <c r="I182" s="33" t="s">
        <v>1031</v>
      </c>
      <c r="J182" s="33"/>
      <c r="K182" s="127"/>
      <c r="L182" s="49"/>
      <c r="M182" s="30">
        <f t="shared" si="21"/>
        <v>0.02</v>
      </c>
      <c r="N182" s="30">
        <f t="shared" si="22"/>
        <v>9.0909090909090912E-2</v>
      </c>
      <c r="O182" s="30">
        <f t="shared" si="18"/>
        <v>0</v>
      </c>
      <c r="P182" s="30">
        <f t="shared" si="19"/>
        <v>0</v>
      </c>
      <c r="Q182" s="30">
        <f t="shared" si="20"/>
        <v>0.33333333333333331</v>
      </c>
      <c r="R182" s="30">
        <f t="shared" si="23"/>
        <v>6.6666666666666662E-3</v>
      </c>
      <c r="S182" s="30">
        <f t="shared" si="17"/>
        <v>3.0303030303030304E-2</v>
      </c>
      <c r="U182"/>
      <c r="V182"/>
      <c r="Y182"/>
    </row>
    <row r="183" spans="1:25" ht="16.2" hidden="1">
      <c r="A183" s="23" t="s">
        <v>373</v>
      </c>
      <c r="B183" s="8" t="s">
        <v>430</v>
      </c>
      <c r="C183" s="8" t="s">
        <v>449</v>
      </c>
      <c r="D183" s="14" t="s">
        <v>450</v>
      </c>
      <c r="E183" s="6">
        <v>2019</v>
      </c>
      <c r="F183" s="33"/>
      <c r="G183" s="33"/>
      <c r="H183" s="33"/>
      <c r="I183" s="33" t="s">
        <v>1031</v>
      </c>
      <c r="J183" s="33"/>
      <c r="K183" s="128"/>
      <c r="L183" s="49"/>
      <c r="M183" s="30">
        <f t="shared" si="21"/>
        <v>0.02</v>
      </c>
      <c r="N183" s="30">
        <f t="shared" si="22"/>
        <v>9.0909090909090912E-2</v>
      </c>
      <c r="O183" s="30">
        <f t="shared" si="18"/>
        <v>0</v>
      </c>
      <c r="P183" s="30">
        <f t="shared" si="19"/>
        <v>0</v>
      </c>
      <c r="Q183" s="30">
        <f t="shared" si="20"/>
        <v>0.33333333333333331</v>
      </c>
      <c r="R183" s="30">
        <f t="shared" si="23"/>
        <v>6.6666666666666662E-3</v>
      </c>
      <c r="S183" s="30">
        <f t="shared" si="17"/>
        <v>3.0303030303030304E-2</v>
      </c>
      <c r="U183"/>
      <c r="V183"/>
      <c r="Y183"/>
    </row>
    <row r="184" spans="1:25" ht="16.2" hidden="1">
      <c r="A184" s="23" t="s">
        <v>373</v>
      </c>
      <c r="B184" s="8" t="s">
        <v>451</v>
      </c>
      <c r="C184" s="8" t="s">
        <v>452</v>
      </c>
      <c r="D184" s="8" t="s">
        <v>453</v>
      </c>
      <c r="E184" s="6">
        <v>2019</v>
      </c>
      <c r="F184" s="33" t="s">
        <v>991</v>
      </c>
      <c r="G184" s="80"/>
      <c r="H184" s="33" t="s">
        <v>996</v>
      </c>
      <c r="I184" s="33"/>
      <c r="J184" s="80"/>
      <c r="K184" s="35"/>
      <c r="L184" s="49"/>
      <c r="M184" s="30">
        <f t="shared" si="21"/>
        <v>0.02</v>
      </c>
      <c r="N184" s="30">
        <f t="shared" si="22"/>
        <v>8.3333333333333329E-2</v>
      </c>
      <c r="O184" s="30">
        <f t="shared" si="18"/>
        <v>0.33333333333333331</v>
      </c>
      <c r="P184" s="30">
        <f t="shared" si="19"/>
        <v>0.33333333333333331</v>
      </c>
      <c r="Q184" s="30">
        <f t="shared" si="20"/>
        <v>0</v>
      </c>
      <c r="R184" s="30">
        <f t="shared" si="23"/>
        <v>1.3333333333333332E-2</v>
      </c>
      <c r="S184" s="30">
        <f t="shared" si="17"/>
        <v>5.5555555555555552E-2</v>
      </c>
      <c r="U184"/>
      <c r="V184"/>
      <c r="Y184"/>
    </row>
    <row r="185" spans="1:25" ht="16.2" hidden="1">
      <c r="A185" s="23" t="s">
        <v>373</v>
      </c>
      <c r="B185" s="8" t="s">
        <v>451</v>
      </c>
      <c r="C185" s="8" t="s">
        <v>454</v>
      </c>
      <c r="D185" s="8" t="s">
        <v>455</v>
      </c>
      <c r="E185" s="6">
        <v>2019</v>
      </c>
      <c r="F185" s="33" t="s">
        <v>992</v>
      </c>
      <c r="G185" s="80"/>
      <c r="H185" s="33" t="s">
        <v>996</v>
      </c>
      <c r="I185" s="33"/>
      <c r="J185" s="80"/>
      <c r="K185" s="35"/>
      <c r="L185" s="49"/>
      <c r="M185" s="30">
        <f t="shared" si="21"/>
        <v>0.02</v>
      </c>
      <c r="N185" s="30">
        <f t="shared" si="22"/>
        <v>8.3333333333333329E-2</v>
      </c>
      <c r="O185" s="30">
        <f t="shared" si="18"/>
        <v>0.33333333333333331</v>
      </c>
      <c r="P185" s="30">
        <f t="shared" si="19"/>
        <v>0.33333333333333331</v>
      </c>
      <c r="Q185" s="30">
        <f t="shared" si="20"/>
        <v>0</v>
      </c>
      <c r="R185" s="30">
        <f t="shared" si="23"/>
        <v>1.3333333333333332E-2</v>
      </c>
      <c r="S185" s="30">
        <f t="shared" si="17"/>
        <v>5.5555555555555552E-2</v>
      </c>
      <c r="U185"/>
      <c r="V185"/>
      <c r="Y185"/>
    </row>
    <row r="186" spans="1:25" ht="16.2" hidden="1">
      <c r="A186" s="23" t="s">
        <v>373</v>
      </c>
      <c r="B186" s="8" t="s">
        <v>451</v>
      </c>
      <c r="C186" s="8" t="s">
        <v>456</v>
      </c>
      <c r="D186" s="8" t="s">
        <v>457</v>
      </c>
      <c r="E186" s="6">
        <v>2019</v>
      </c>
      <c r="F186" s="33" t="s">
        <v>993</v>
      </c>
      <c r="G186" s="80"/>
      <c r="H186" s="33" t="s">
        <v>996</v>
      </c>
      <c r="I186" s="33"/>
      <c r="J186" s="80"/>
      <c r="K186" s="35"/>
      <c r="L186" s="49"/>
      <c r="M186" s="30">
        <f t="shared" si="21"/>
        <v>0.02</v>
      </c>
      <c r="N186" s="30">
        <f t="shared" si="22"/>
        <v>8.3333333333333329E-2</v>
      </c>
      <c r="O186" s="30">
        <f t="shared" si="18"/>
        <v>0.33333333333333331</v>
      </c>
      <c r="P186" s="30">
        <f t="shared" si="19"/>
        <v>0.33333333333333331</v>
      </c>
      <c r="Q186" s="30">
        <f t="shared" si="20"/>
        <v>0</v>
      </c>
      <c r="R186" s="30">
        <f t="shared" si="23"/>
        <v>1.3333333333333332E-2</v>
      </c>
      <c r="S186" s="30">
        <f t="shared" si="17"/>
        <v>5.5555555555555552E-2</v>
      </c>
      <c r="U186"/>
      <c r="V186"/>
      <c r="Y186"/>
    </row>
    <row r="187" spans="1:25" ht="16.2" hidden="1">
      <c r="A187" s="23" t="s">
        <v>373</v>
      </c>
      <c r="B187" s="8" t="s">
        <v>451</v>
      </c>
      <c r="C187" s="8" t="s">
        <v>458</v>
      </c>
      <c r="D187" s="8" t="s">
        <v>459</v>
      </c>
      <c r="E187" s="6">
        <v>2019</v>
      </c>
      <c r="F187" s="33" t="s">
        <v>994</v>
      </c>
      <c r="G187" s="80"/>
      <c r="H187" s="33" t="s">
        <v>997</v>
      </c>
      <c r="I187" s="33"/>
      <c r="J187" s="80"/>
      <c r="K187" s="35"/>
      <c r="L187" s="49"/>
      <c r="M187" s="30">
        <f t="shared" si="21"/>
        <v>0.02</v>
      </c>
      <c r="N187" s="30">
        <f t="shared" si="22"/>
        <v>8.3333333333333329E-2</v>
      </c>
      <c r="O187" s="30">
        <f t="shared" si="18"/>
        <v>0.33333333333333331</v>
      </c>
      <c r="P187" s="30">
        <f t="shared" si="19"/>
        <v>0.33333333333333331</v>
      </c>
      <c r="Q187" s="30">
        <f t="shared" si="20"/>
        <v>0</v>
      </c>
      <c r="R187" s="30">
        <f t="shared" si="23"/>
        <v>1.3333333333333332E-2</v>
      </c>
      <c r="S187" s="30">
        <f t="shared" si="17"/>
        <v>5.5555555555555552E-2</v>
      </c>
      <c r="U187"/>
      <c r="V187"/>
      <c r="Y187"/>
    </row>
    <row r="188" spans="1:25" ht="16.2" hidden="1">
      <c r="A188" s="23" t="s">
        <v>373</v>
      </c>
      <c r="B188" s="8" t="s">
        <v>451</v>
      </c>
      <c r="C188" s="8" t="s">
        <v>460</v>
      </c>
      <c r="D188" s="8" t="s">
        <v>461</v>
      </c>
      <c r="E188" s="6">
        <v>2019</v>
      </c>
      <c r="F188" s="33" t="s">
        <v>992</v>
      </c>
      <c r="G188" s="80"/>
      <c r="H188" s="33" t="s">
        <v>998</v>
      </c>
      <c r="I188" s="33"/>
      <c r="J188" s="80"/>
      <c r="K188" s="35"/>
      <c r="L188" s="49"/>
      <c r="M188" s="30">
        <f t="shared" si="21"/>
        <v>0.02</v>
      </c>
      <c r="N188" s="30">
        <f t="shared" si="22"/>
        <v>8.3333333333333329E-2</v>
      </c>
      <c r="O188" s="30">
        <f t="shared" si="18"/>
        <v>0.33333333333333331</v>
      </c>
      <c r="P188" s="30">
        <f t="shared" si="19"/>
        <v>0.33333333333333331</v>
      </c>
      <c r="Q188" s="30">
        <f t="shared" si="20"/>
        <v>0</v>
      </c>
      <c r="R188" s="30">
        <f t="shared" si="23"/>
        <v>1.3333333333333332E-2</v>
      </c>
      <c r="S188" s="30">
        <f t="shared" si="17"/>
        <v>5.5555555555555552E-2</v>
      </c>
      <c r="U188"/>
      <c r="V188"/>
      <c r="Y188"/>
    </row>
    <row r="189" spans="1:25" ht="16.2" hidden="1">
      <c r="A189" s="23" t="s">
        <v>373</v>
      </c>
      <c r="B189" s="8" t="s">
        <v>451</v>
      </c>
      <c r="C189" s="8" t="s">
        <v>462</v>
      </c>
      <c r="D189" s="8" t="s">
        <v>463</v>
      </c>
      <c r="E189" s="6">
        <v>2019</v>
      </c>
      <c r="F189" s="33" t="s">
        <v>992</v>
      </c>
      <c r="G189" s="80"/>
      <c r="H189" s="33" t="s">
        <v>996</v>
      </c>
      <c r="I189" s="33"/>
      <c r="J189" s="80"/>
      <c r="K189" s="35"/>
      <c r="L189" s="49"/>
      <c r="M189" s="30">
        <f t="shared" si="21"/>
        <v>0.02</v>
      </c>
      <c r="N189" s="30">
        <f t="shared" si="22"/>
        <v>8.3333333333333329E-2</v>
      </c>
      <c r="O189" s="30">
        <f t="shared" si="18"/>
        <v>0.33333333333333331</v>
      </c>
      <c r="P189" s="30">
        <f t="shared" si="19"/>
        <v>0.33333333333333331</v>
      </c>
      <c r="Q189" s="30">
        <f t="shared" si="20"/>
        <v>0</v>
      </c>
      <c r="R189" s="30">
        <f t="shared" si="23"/>
        <v>1.3333333333333332E-2</v>
      </c>
      <c r="S189" s="30">
        <f t="shared" si="17"/>
        <v>5.5555555555555552E-2</v>
      </c>
      <c r="U189"/>
      <c r="V189"/>
      <c r="Y189"/>
    </row>
    <row r="190" spans="1:25" ht="16.2" hidden="1">
      <c r="A190" s="23" t="s">
        <v>373</v>
      </c>
      <c r="B190" s="8" t="s">
        <v>451</v>
      </c>
      <c r="C190" s="8" t="s">
        <v>464</v>
      </c>
      <c r="D190" s="8" t="s">
        <v>465</v>
      </c>
      <c r="E190" s="6">
        <v>2019</v>
      </c>
      <c r="F190" s="33" t="s">
        <v>993</v>
      </c>
      <c r="G190" s="80"/>
      <c r="H190" s="33" t="s">
        <v>996</v>
      </c>
      <c r="I190" s="33"/>
      <c r="J190" s="80"/>
      <c r="K190" s="35"/>
      <c r="L190" s="49"/>
      <c r="M190" s="30">
        <f t="shared" si="21"/>
        <v>0.02</v>
      </c>
      <c r="N190" s="30">
        <f t="shared" si="22"/>
        <v>8.3333333333333329E-2</v>
      </c>
      <c r="O190" s="30">
        <f t="shared" si="18"/>
        <v>0.33333333333333331</v>
      </c>
      <c r="P190" s="30">
        <f t="shared" si="19"/>
        <v>0.33333333333333331</v>
      </c>
      <c r="Q190" s="30">
        <f t="shared" si="20"/>
        <v>0</v>
      </c>
      <c r="R190" s="30">
        <f t="shared" si="23"/>
        <v>1.3333333333333332E-2</v>
      </c>
      <c r="S190" s="30">
        <f t="shared" si="17"/>
        <v>5.5555555555555552E-2</v>
      </c>
      <c r="U190"/>
      <c r="V190"/>
      <c r="Y190"/>
    </row>
    <row r="191" spans="1:25" ht="16.2" hidden="1">
      <c r="A191" s="23" t="s">
        <v>373</v>
      </c>
      <c r="B191" s="8" t="s">
        <v>451</v>
      </c>
      <c r="C191" s="8" t="s">
        <v>466</v>
      </c>
      <c r="D191" s="8" t="s">
        <v>467</v>
      </c>
      <c r="E191" s="6">
        <v>2019</v>
      </c>
      <c r="F191" s="33" t="s">
        <v>993</v>
      </c>
      <c r="G191" s="80"/>
      <c r="H191" s="33" t="s">
        <v>996</v>
      </c>
      <c r="I191" s="33"/>
      <c r="J191" s="80"/>
      <c r="K191" s="35"/>
      <c r="L191" s="49"/>
      <c r="M191" s="30">
        <f t="shared" si="21"/>
        <v>0.02</v>
      </c>
      <c r="N191" s="30">
        <f t="shared" si="22"/>
        <v>8.3333333333333329E-2</v>
      </c>
      <c r="O191" s="30">
        <f t="shared" si="18"/>
        <v>0.33333333333333331</v>
      </c>
      <c r="P191" s="30">
        <f t="shared" si="19"/>
        <v>0.33333333333333331</v>
      </c>
      <c r="Q191" s="30">
        <f t="shared" si="20"/>
        <v>0</v>
      </c>
      <c r="R191" s="30">
        <f t="shared" si="23"/>
        <v>1.3333333333333332E-2</v>
      </c>
      <c r="S191" s="30">
        <f t="shared" ref="S191:S250" si="26">N191*(O191+P191+Q191)</f>
        <v>5.5555555555555552E-2</v>
      </c>
      <c r="U191"/>
      <c r="V191"/>
      <c r="Y191"/>
    </row>
    <row r="192" spans="1:25" ht="16.2" hidden="1">
      <c r="A192" s="23" t="s">
        <v>373</v>
      </c>
      <c r="B192" s="8" t="s">
        <v>468</v>
      </c>
      <c r="C192" s="8" t="s">
        <v>469</v>
      </c>
      <c r="D192" s="8" t="s">
        <v>470</v>
      </c>
      <c r="E192" s="6">
        <v>2019</v>
      </c>
      <c r="F192" s="33" t="s">
        <v>992</v>
      </c>
      <c r="G192" s="80"/>
      <c r="H192" s="33" t="s">
        <v>996</v>
      </c>
      <c r="I192" s="33"/>
      <c r="J192" s="80"/>
      <c r="K192" s="35"/>
      <c r="L192" s="49"/>
      <c r="M192" s="30">
        <f t="shared" si="21"/>
        <v>0.02</v>
      </c>
      <c r="N192" s="30">
        <f t="shared" si="22"/>
        <v>8.3333333333333329E-2</v>
      </c>
      <c r="O192" s="30">
        <f t="shared" ref="O192:O251" si="27">IF(OR($F192="V",$G192="V"),1,0)*$O$2</f>
        <v>0.33333333333333331</v>
      </c>
      <c r="P192" s="30">
        <f t="shared" ref="P192:P251" si="28">IF($H192="V",1,0)*$P$2</f>
        <v>0.33333333333333331</v>
      </c>
      <c r="Q192" s="30">
        <f t="shared" ref="Q192:Q251" si="29">IF(OR($I192="V",$J192="V"),1,0)*$Q$2</f>
        <v>0</v>
      </c>
      <c r="R192" s="30">
        <f t="shared" si="23"/>
        <v>1.3333333333333332E-2</v>
      </c>
      <c r="S192" s="30">
        <f t="shared" si="26"/>
        <v>5.5555555555555552E-2</v>
      </c>
      <c r="U192"/>
      <c r="V192"/>
      <c r="Y192"/>
    </row>
    <row r="193" spans="1:25" ht="16.2" hidden="1">
      <c r="A193" s="23" t="s">
        <v>373</v>
      </c>
      <c r="B193" s="8" t="s">
        <v>468</v>
      </c>
      <c r="C193" s="8" t="s">
        <v>471</v>
      </c>
      <c r="D193" s="8" t="s">
        <v>472</v>
      </c>
      <c r="E193" s="6">
        <v>2019</v>
      </c>
      <c r="F193" s="33" t="s">
        <v>995</v>
      </c>
      <c r="G193" s="80"/>
      <c r="H193" s="33" t="s">
        <v>999</v>
      </c>
      <c r="I193" s="33"/>
      <c r="J193" s="80"/>
      <c r="K193" s="35"/>
      <c r="L193" s="49"/>
      <c r="M193" s="30">
        <f t="shared" si="21"/>
        <v>0.02</v>
      </c>
      <c r="N193" s="30">
        <f t="shared" si="22"/>
        <v>8.3333333333333329E-2</v>
      </c>
      <c r="O193" s="30">
        <f t="shared" si="27"/>
        <v>0.33333333333333331</v>
      </c>
      <c r="P193" s="30">
        <f t="shared" si="28"/>
        <v>0.33333333333333331</v>
      </c>
      <c r="Q193" s="30">
        <f t="shared" si="29"/>
        <v>0</v>
      </c>
      <c r="R193" s="30">
        <f t="shared" si="23"/>
        <v>1.3333333333333332E-2</v>
      </c>
      <c r="S193" s="30">
        <f t="shared" si="26"/>
        <v>5.5555555555555552E-2</v>
      </c>
      <c r="U193"/>
      <c r="V193"/>
      <c r="Y193"/>
    </row>
    <row r="194" spans="1:25" ht="16.2" hidden="1">
      <c r="A194" s="23" t="s">
        <v>373</v>
      </c>
      <c r="B194" s="8" t="s">
        <v>468</v>
      </c>
      <c r="C194" s="8" t="s">
        <v>473</v>
      </c>
      <c r="D194" s="8" t="s">
        <v>474</v>
      </c>
      <c r="E194" s="6">
        <v>2019</v>
      </c>
      <c r="F194" s="33" t="s">
        <v>992</v>
      </c>
      <c r="G194" s="80"/>
      <c r="H194" s="33" t="s">
        <v>998</v>
      </c>
      <c r="I194" s="33"/>
      <c r="J194" s="80"/>
      <c r="K194" s="35"/>
      <c r="L194" s="49"/>
      <c r="M194" s="30">
        <f t="shared" si="21"/>
        <v>0.02</v>
      </c>
      <c r="N194" s="30">
        <f t="shared" si="22"/>
        <v>8.3333333333333329E-2</v>
      </c>
      <c r="O194" s="30">
        <f t="shared" si="27"/>
        <v>0.33333333333333331</v>
      </c>
      <c r="P194" s="30">
        <f t="shared" si="28"/>
        <v>0.33333333333333331</v>
      </c>
      <c r="Q194" s="30">
        <f t="shared" si="29"/>
        <v>0</v>
      </c>
      <c r="R194" s="30">
        <f t="shared" si="23"/>
        <v>1.3333333333333332E-2</v>
      </c>
      <c r="S194" s="30">
        <f t="shared" si="26"/>
        <v>5.5555555555555552E-2</v>
      </c>
      <c r="U194"/>
      <c r="V194"/>
      <c r="Y194"/>
    </row>
    <row r="195" spans="1:25" ht="16.2" hidden="1">
      <c r="A195" s="23" t="s">
        <v>373</v>
      </c>
      <c r="B195" s="8" t="s">
        <v>468</v>
      </c>
      <c r="C195" s="8" t="s">
        <v>475</v>
      </c>
      <c r="D195" s="8" t="s">
        <v>476</v>
      </c>
      <c r="E195" s="6">
        <v>2019</v>
      </c>
      <c r="F195" s="33" t="s">
        <v>992</v>
      </c>
      <c r="G195" s="80"/>
      <c r="H195" s="33" t="s">
        <v>998</v>
      </c>
      <c r="I195" s="33"/>
      <c r="J195" s="80"/>
      <c r="K195" s="35"/>
      <c r="L195" s="49"/>
      <c r="M195" s="30">
        <f t="shared" ref="M195:M258" si="30">1/COUNTIF($A$3:$A$390,A195)</f>
        <v>0.02</v>
      </c>
      <c r="N195" s="30">
        <f t="shared" ref="N195:N258" si="31">1/COUNTIF($B$3:$B$390,B195)</f>
        <v>8.3333333333333329E-2</v>
      </c>
      <c r="O195" s="30">
        <f t="shared" si="27"/>
        <v>0.33333333333333331</v>
      </c>
      <c r="P195" s="30">
        <f t="shared" si="28"/>
        <v>0.33333333333333331</v>
      </c>
      <c r="Q195" s="30">
        <f t="shared" si="29"/>
        <v>0</v>
      </c>
      <c r="R195" s="30">
        <f t="shared" si="23"/>
        <v>1.3333333333333332E-2</v>
      </c>
      <c r="S195" s="30">
        <f t="shared" si="26"/>
        <v>5.5555555555555552E-2</v>
      </c>
      <c r="U195"/>
      <c r="V195"/>
      <c r="Y195"/>
    </row>
    <row r="196" spans="1:25" ht="16.2" hidden="1">
      <c r="A196" s="22" t="s">
        <v>477</v>
      </c>
      <c r="B196" s="9" t="s">
        <v>478</v>
      </c>
      <c r="C196" s="9" t="s">
        <v>479</v>
      </c>
      <c r="D196" s="9" t="s">
        <v>480</v>
      </c>
      <c r="E196" s="6">
        <v>2019</v>
      </c>
      <c r="F196" s="33" t="s">
        <v>937</v>
      </c>
      <c r="G196" s="33" t="s">
        <v>940</v>
      </c>
      <c r="H196" s="33" t="s">
        <v>938</v>
      </c>
      <c r="I196" s="33" t="s">
        <v>938</v>
      </c>
      <c r="J196" s="33" t="s">
        <v>938</v>
      </c>
      <c r="K196" s="35"/>
      <c r="L196" s="49"/>
      <c r="M196" s="30">
        <f t="shared" si="30"/>
        <v>2.1739130434782608E-2</v>
      </c>
      <c r="N196" s="30">
        <f t="shared" si="31"/>
        <v>0.1</v>
      </c>
      <c r="O196" s="30">
        <f t="shared" si="27"/>
        <v>0.33333333333333331</v>
      </c>
      <c r="P196" s="30">
        <f t="shared" si="28"/>
        <v>0.33333333333333331</v>
      </c>
      <c r="Q196" s="30">
        <f t="shared" si="29"/>
        <v>0.33333333333333331</v>
      </c>
      <c r="R196" s="30">
        <f t="shared" ref="R196:R255" si="32">M196*($O196+$P196+$Q196)</f>
        <v>2.1739130434782608E-2</v>
      </c>
      <c r="S196" s="30">
        <f t="shared" si="26"/>
        <v>0.1</v>
      </c>
      <c r="U196"/>
      <c r="V196"/>
      <c r="Y196"/>
    </row>
    <row r="197" spans="1:25" ht="16.2" hidden="1">
      <c r="A197" s="22" t="s">
        <v>477</v>
      </c>
      <c r="B197" s="9" t="s">
        <v>478</v>
      </c>
      <c r="C197" s="9" t="s">
        <v>481</v>
      </c>
      <c r="D197" s="9" t="s">
        <v>482</v>
      </c>
      <c r="E197" s="6">
        <v>2019</v>
      </c>
      <c r="F197" s="33" t="s">
        <v>937</v>
      </c>
      <c r="G197" s="33" t="s">
        <v>937</v>
      </c>
      <c r="H197" s="33" t="s">
        <v>938</v>
      </c>
      <c r="I197" s="33" t="s">
        <v>938</v>
      </c>
      <c r="J197" s="33" t="s">
        <v>937</v>
      </c>
      <c r="K197" s="35"/>
      <c r="L197" s="49"/>
      <c r="M197" s="30">
        <f t="shared" si="30"/>
        <v>2.1739130434782608E-2</v>
      </c>
      <c r="N197" s="30">
        <f t="shared" si="31"/>
        <v>0.1</v>
      </c>
      <c r="O197" s="30">
        <f t="shared" si="27"/>
        <v>0.33333333333333331</v>
      </c>
      <c r="P197" s="30">
        <f t="shared" si="28"/>
        <v>0.33333333333333331</v>
      </c>
      <c r="Q197" s="30">
        <f t="shared" si="29"/>
        <v>0.33333333333333331</v>
      </c>
      <c r="R197" s="30">
        <f t="shared" si="32"/>
        <v>2.1739130434782608E-2</v>
      </c>
      <c r="S197" s="30">
        <f t="shared" si="26"/>
        <v>0.1</v>
      </c>
      <c r="U197"/>
      <c r="V197"/>
      <c r="Y197"/>
    </row>
    <row r="198" spans="1:25" ht="16.2" hidden="1">
      <c r="A198" s="22" t="s">
        <v>477</v>
      </c>
      <c r="B198" s="9" t="s">
        <v>478</v>
      </c>
      <c r="C198" s="9" t="s">
        <v>483</v>
      </c>
      <c r="D198" s="9" t="s">
        <v>484</v>
      </c>
      <c r="E198" s="6">
        <v>2019</v>
      </c>
      <c r="F198" s="33" t="s">
        <v>939</v>
      </c>
      <c r="G198" s="33" t="s">
        <v>937</v>
      </c>
      <c r="H198" s="33" t="s">
        <v>940</v>
      </c>
      <c r="I198" s="33" t="s">
        <v>938</v>
      </c>
      <c r="J198" s="33" t="s">
        <v>937</v>
      </c>
      <c r="K198" s="35"/>
      <c r="L198" s="49"/>
      <c r="M198" s="30">
        <f t="shared" si="30"/>
        <v>2.1739130434782608E-2</v>
      </c>
      <c r="N198" s="30">
        <f t="shared" si="31"/>
        <v>0.1</v>
      </c>
      <c r="O198" s="30">
        <f t="shared" si="27"/>
        <v>0.33333333333333331</v>
      </c>
      <c r="P198" s="30">
        <f t="shared" si="28"/>
        <v>0.33333333333333331</v>
      </c>
      <c r="Q198" s="30">
        <f t="shared" si="29"/>
        <v>0.33333333333333331</v>
      </c>
      <c r="R198" s="30">
        <f t="shared" si="32"/>
        <v>2.1739130434782608E-2</v>
      </c>
      <c r="S198" s="30">
        <f t="shared" si="26"/>
        <v>0.1</v>
      </c>
      <c r="U198"/>
      <c r="V198"/>
      <c r="Y198"/>
    </row>
    <row r="199" spans="1:25" ht="16.2" hidden="1">
      <c r="A199" s="22" t="s">
        <v>477</v>
      </c>
      <c r="B199" s="9" t="s">
        <v>478</v>
      </c>
      <c r="C199" s="9" t="s">
        <v>485</v>
      </c>
      <c r="D199" s="9" t="s">
        <v>486</v>
      </c>
      <c r="E199" s="6">
        <v>2019</v>
      </c>
      <c r="F199" s="33" t="s">
        <v>937</v>
      </c>
      <c r="G199" s="33" t="s">
        <v>937</v>
      </c>
      <c r="H199" s="33" t="s">
        <v>938</v>
      </c>
      <c r="I199" s="33" t="s">
        <v>938</v>
      </c>
      <c r="J199" s="33" t="s">
        <v>938</v>
      </c>
      <c r="K199" s="35"/>
      <c r="L199" s="49"/>
      <c r="M199" s="30">
        <f t="shared" si="30"/>
        <v>2.1739130434782608E-2</v>
      </c>
      <c r="N199" s="30">
        <f t="shared" si="31"/>
        <v>0.1</v>
      </c>
      <c r="O199" s="30">
        <f t="shared" si="27"/>
        <v>0.33333333333333331</v>
      </c>
      <c r="P199" s="30">
        <f t="shared" si="28"/>
        <v>0.33333333333333331</v>
      </c>
      <c r="Q199" s="30">
        <f t="shared" si="29"/>
        <v>0.33333333333333331</v>
      </c>
      <c r="R199" s="30">
        <f t="shared" si="32"/>
        <v>2.1739130434782608E-2</v>
      </c>
      <c r="S199" s="30">
        <f t="shared" si="26"/>
        <v>0.1</v>
      </c>
      <c r="U199"/>
      <c r="V199"/>
      <c r="Y199"/>
    </row>
    <row r="200" spans="1:25" ht="16.2" hidden="1">
      <c r="A200" s="22" t="s">
        <v>477</v>
      </c>
      <c r="B200" s="9" t="s">
        <v>478</v>
      </c>
      <c r="C200" s="9" t="s">
        <v>487</v>
      </c>
      <c r="D200" s="9" t="s">
        <v>488</v>
      </c>
      <c r="E200" s="6">
        <v>2019</v>
      </c>
      <c r="F200" s="33" t="s">
        <v>938</v>
      </c>
      <c r="G200" s="33" t="s">
        <v>941</v>
      </c>
      <c r="H200" s="33" t="s">
        <v>938</v>
      </c>
      <c r="I200" s="33" t="s">
        <v>938</v>
      </c>
      <c r="J200" s="33" t="s">
        <v>938</v>
      </c>
      <c r="K200" s="35"/>
      <c r="L200" s="49"/>
      <c r="M200" s="30">
        <f t="shared" si="30"/>
        <v>2.1739130434782608E-2</v>
      </c>
      <c r="N200" s="30">
        <f t="shared" si="31"/>
        <v>0.1</v>
      </c>
      <c r="O200" s="30">
        <f t="shared" si="27"/>
        <v>0.33333333333333331</v>
      </c>
      <c r="P200" s="30">
        <f t="shared" si="28"/>
        <v>0.33333333333333331</v>
      </c>
      <c r="Q200" s="30">
        <f t="shared" si="29"/>
        <v>0.33333333333333331</v>
      </c>
      <c r="R200" s="30">
        <f t="shared" si="32"/>
        <v>2.1739130434782608E-2</v>
      </c>
      <c r="S200" s="30">
        <f t="shared" si="26"/>
        <v>0.1</v>
      </c>
      <c r="U200"/>
      <c r="V200"/>
      <c r="Y200"/>
    </row>
    <row r="201" spans="1:25" ht="16.2" hidden="1">
      <c r="A201" s="22" t="s">
        <v>477</v>
      </c>
      <c r="B201" s="9" t="s">
        <v>478</v>
      </c>
      <c r="C201" s="9" t="s">
        <v>489</v>
      </c>
      <c r="D201" s="9" t="s">
        <v>490</v>
      </c>
      <c r="E201" s="6">
        <v>2019</v>
      </c>
      <c r="F201" s="33" t="s">
        <v>938</v>
      </c>
      <c r="G201" s="33" t="s">
        <v>942</v>
      </c>
      <c r="H201" s="33" t="s">
        <v>938</v>
      </c>
      <c r="I201" s="33" t="s">
        <v>938</v>
      </c>
      <c r="J201" s="33" t="s">
        <v>938</v>
      </c>
      <c r="K201" s="35"/>
      <c r="L201" s="49"/>
      <c r="M201" s="30">
        <f t="shared" si="30"/>
        <v>2.1739130434782608E-2</v>
      </c>
      <c r="N201" s="30">
        <f t="shared" si="31"/>
        <v>0.1</v>
      </c>
      <c r="O201" s="30">
        <f t="shared" si="27"/>
        <v>0.33333333333333331</v>
      </c>
      <c r="P201" s="30">
        <f t="shared" si="28"/>
        <v>0.33333333333333331</v>
      </c>
      <c r="Q201" s="30">
        <f t="shared" si="29"/>
        <v>0.33333333333333331</v>
      </c>
      <c r="R201" s="30">
        <f t="shared" si="32"/>
        <v>2.1739130434782608E-2</v>
      </c>
      <c r="S201" s="30">
        <f t="shared" si="26"/>
        <v>0.1</v>
      </c>
      <c r="U201"/>
      <c r="V201"/>
      <c r="Y201"/>
    </row>
    <row r="202" spans="1:25" ht="16.2" hidden="1">
      <c r="A202" s="22" t="s">
        <v>477</v>
      </c>
      <c r="B202" s="9" t="s">
        <v>478</v>
      </c>
      <c r="C202" s="9" t="s">
        <v>491</v>
      </c>
      <c r="D202" s="9" t="s">
        <v>492</v>
      </c>
      <c r="E202" s="6">
        <v>2019</v>
      </c>
      <c r="F202" s="33" t="s">
        <v>937</v>
      </c>
      <c r="G202" s="33" t="s">
        <v>940</v>
      </c>
      <c r="H202" s="33" t="s">
        <v>938</v>
      </c>
      <c r="I202" s="33" t="s">
        <v>938</v>
      </c>
      <c r="J202" s="33" t="s">
        <v>938</v>
      </c>
      <c r="K202" s="35"/>
      <c r="L202" s="49"/>
      <c r="M202" s="30">
        <f t="shared" si="30"/>
        <v>2.1739130434782608E-2</v>
      </c>
      <c r="N202" s="30">
        <f t="shared" si="31"/>
        <v>0.1</v>
      </c>
      <c r="O202" s="30">
        <f t="shared" si="27"/>
        <v>0.33333333333333331</v>
      </c>
      <c r="P202" s="30">
        <f t="shared" si="28"/>
        <v>0.33333333333333331</v>
      </c>
      <c r="Q202" s="30">
        <f t="shared" si="29"/>
        <v>0.33333333333333331</v>
      </c>
      <c r="R202" s="30">
        <f t="shared" si="32"/>
        <v>2.1739130434782608E-2</v>
      </c>
      <c r="S202" s="30">
        <f t="shared" si="26"/>
        <v>0.1</v>
      </c>
      <c r="U202"/>
      <c r="V202"/>
      <c r="Y202"/>
    </row>
    <row r="203" spans="1:25" ht="16.2" hidden="1">
      <c r="A203" s="22" t="s">
        <v>477</v>
      </c>
      <c r="B203" s="9" t="s">
        <v>478</v>
      </c>
      <c r="C203" s="9" t="s">
        <v>493</v>
      </c>
      <c r="D203" s="9" t="s">
        <v>494</v>
      </c>
      <c r="E203" s="6">
        <v>2019</v>
      </c>
      <c r="F203" s="33" t="s">
        <v>937</v>
      </c>
      <c r="G203" s="33" t="s">
        <v>938</v>
      </c>
      <c r="H203" s="33" t="s">
        <v>942</v>
      </c>
      <c r="I203" s="33" t="s">
        <v>938</v>
      </c>
      <c r="J203" s="33" t="s">
        <v>938</v>
      </c>
      <c r="K203" s="35"/>
      <c r="L203" s="49"/>
      <c r="M203" s="30">
        <f t="shared" si="30"/>
        <v>2.1739130434782608E-2</v>
      </c>
      <c r="N203" s="30">
        <f t="shared" si="31"/>
        <v>0.1</v>
      </c>
      <c r="O203" s="30">
        <f t="shared" si="27"/>
        <v>0.33333333333333331</v>
      </c>
      <c r="P203" s="30">
        <f t="shared" si="28"/>
        <v>0.33333333333333331</v>
      </c>
      <c r="Q203" s="30">
        <f t="shared" si="29"/>
        <v>0.33333333333333331</v>
      </c>
      <c r="R203" s="30">
        <f t="shared" si="32"/>
        <v>2.1739130434782608E-2</v>
      </c>
      <c r="S203" s="30">
        <f t="shared" si="26"/>
        <v>0.1</v>
      </c>
      <c r="U203"/>
      <c r="V203"/>
      <c r="Y203"/>
    </row>
    <row r="204" spans="1:25" ht="16.2" hidden="1">
      <c r="A204" s="22" t="s">
        <v>477</v>
      </c>
      <c r="B204" s="9" t="s">
        <v>478</v>
      </c>
      <c r="C204" s="9" t="s">
        <v>495</v>
      </c>
      <c r="D204" s="9" t="s">
        <v>496</v>
      </c>
      <c r="E204" s="6">
        <v>2019</v>
      </c>
      <c r="F204" s="33" t="s">
        <v>937</v>
      </c>
      <c r="G204" s="33" t="s">
        <v>938</v>
      </c>
      <c r="H204" s="33" t="s">
        <v>942</v>
      </c>
      <c r="I204" s="33" t="s">
        <v>938</v>
      </c>
      <c r="J204" s="33" t="s">
        <v>938</v>
      </c>
      <c r="K204" s="35"/>
      <c r="L204" s="49"/>
      <c r="M204" s="30">
        <f t="shared" si="30"/>
        <v>2.1739130434782608E-2</v>
      </c>
      <c r="N204" s="30">
        <f t="shared" si="31"/>
        <v>0.1</v>
      </c>
      <c r="O204" s="30">
        <f t="shared" si="27"/>
        <v>0.33333333333333331</v>
      </c>
      <c r="P204" s="30">
        <f t="shared" si="28"/>
        <v>0.33333333333333331</v>
      </c>
      <c r="Q204" s="30">
        <f t="shared" si="29"/>
        <v>0.33333333333333331</v>
      </c>
      <c r="R204" s="30">
        <f t="shared" si="32"/>
        <v>2.1739130434782608E-2</v>
      </c>
      <c r="S204" s="30">
        <f t="shared" si="26"/>
        <v>0.1</v>
      </c>
      <c r="U204"/>
      <c r="V204"/>
      <c r="Y204"/>
    </row>
    <row r="205" spans="1:25" ht="16.2" hidden="1">
      <c r="A205" s="22" t="s">
        <v>477</v>
      </c>
      <c r="B205" s="9" t="s">
        <v>478</v>
      </c>
      <c r="C205" s="9" t="s">
        <v>497</v>
      </c>
      <c r="D205" s="9" t="s">
        <v>498</v>
      </c>
      <c r="E205" s="6">
        <v>2019</v>
      </c>
      <c r="F205" s="33" t="s">
        <v>937</v>
      </c>
      <c r="G205" s="33" t="s">
        <v>938</v>
      </c>
      <c r="H205" s="33" t="s">
        <v>938</v>
      </c>
      <c r="I205" s="33" t="s">
        <v>938</v>
      </c>
      <c r="J205" s="33" t="s">
        <v>938</v>
      </c>
      <c r="K205" s="35"/>
      <c r="L205" s="49"/>
      <c r="M205" s="30">
        <f t="shared" si="30"/>
        <v>2.1739130434782608E-2</v>
      </c>
      <c r="N205" s="30">
        <f t="shared" si="31"/>
        <v>0.1</v>
      </c>
      <c r="O205" s="30">
        <f t="shared" si="27"/>
        <v>0.33333333333333331</v>
      </c>
      <c r="P205" s="30">
        <f t="shared" si="28"/>
        <v>0.33333333333333331</v>
      </c>
      <c r="Q205" s="30">
        <f t="shared" si="29"/>
        <v>0.33333333333333331</v>
      </c>
      <c r="R205" s="30">
        <f t="shared" si="32"/>
        <v>2.1739130434782608E-2</v>
      </c>
      <c r="S205" s="30">
        <f t="shared" si="26"/>
        <v>0.1</v>
      </c>
      <c r="U205"/>
      <c r="V205"/>
      <c r="Y205"/>
    </row>
    <row r="206" spans="1:25" ht="16.2" hidden="1">
      <c r="A206" s="24" t="s">
        <v>477</v>
      </c>
      <c r="B206" s="13" t="s">
        <v>499</v>
      </c>
      <c r="C206" s="13" t="s">
        <v>500</v>
      </c>
      <c r="D206" s="13" t="s">
        <v>501</v>
      </c>
      <c r="E206" s="6">
        <v>2019</v>
      </c>
      <c r="F206" s="33" t="s">
        <v>1021</v>
      </c>
      <c r="G206" s="80"/>
      <c r="H206" s="33" t="s">
        <v>1022</v>
      </c>
      <c r="I206" s="33" t="s">
        <v>1022</v>
      </c>
      <c r="J206" s="80"/>
      <c r="K206" s="35"/>
      <c r="L206" s="49"/>
      <c r="M206" s="30">
        <f t="shared" si="30"/>
        <v>2.1739130434782608E-2</v>
      </c>
      <c r="N206" s="30">
        <f t="shared" si="31"/>
        <v>0.16666666666666666</v>
      </c>
      <c r="O206" s="30">
        <f t="shared" si="27"/>
        <v>0.33333333333333331</v>
      </c>
      <c r="P206" s="30">
        <f t="shared" si="28"/>
        <v>0.33333333333333331</v>
      </c>
      <c r="Q206" s="30">
        <f t="shared" si="29"/>
        <v>0.33333333333333331</v>
      </c>
      <c r="R206" s="30">
        <f t="shared" si="32"/>
        <v>2.1739130434782608E-2</v>
      </c>
      <c r="S206" s="30">
        <f t="shared" si="26"/>
        <v>0.16666666666666666</v>
      </c>
      <c r="U206"/>
      <c r="V206"/>
      <c r="Y206"/>
    </row>
    <row r="207" spans="1:25" ht="16.2" hidden="1">
      <c r="A207" s="24" t="s">
        <v>477</v>
      </c>
      <c r="B207" s="13" t="s">
        <v>499</v>
      </c>
      <c r="C207" s="13" t="s">
        <v>502</v>
      </c>
      <c r="D207" s="13" t="s">
        <v>1018</v>
      </c>
      <c r="E207" s="6">
        <v>2019</v>
      </c>
      <c r="F207" s="33" t="s">
        <v>1022</v>
      </c>
      <c r="G207" s="80"/>
      <c r="H207" s="33" t="s">
        <v>1021</v>
      </c>
      <c r="I207" s="33" t="s">
        <v>1022</v>
      </c>
      <c r="J207" s="80"/>
      <c r="K207" s="35"/>
      <c r="L207" s="49"/>
      <c r="M207" s="30">
        <f t="shared" si="30"/>
        <v>2.1739130434782608E-2</v>
      </c>
      <c r="N207" s="30">
        <f t="shared" si="31"/>
        <v>0.16666666666666666</v>
      </c>
      <c r="O207" s="30">
        <f t="shared" si="27"/>
        <v>0.33333333333333331</v>
      </c>
      <c r="P207" s="30">
        <f t="shared" si="28"/>
        <v>0.33333333333333331</v>
      </c>
      <c r="Q207" s="30">
        <f t="shared" si="29"/>
        <v>0.33333333333333331</v>
      </c>
      <c r="R207" s="30">
        <f t="shared" si="32"/>
        <v>2.1739130434782608E-2</v>
      </c>
      <c r="S207" s="30">
        <f t="shared" si="26"/>
        <v>0.16666666666666666</v>
      </c>
      <c r="U207"/>
      <c r="V207"/>
      <c r="Y207"/>
    </row>
    <row r="208" spans="1:25" ht="16.2" hidden="1">
      <c r="A208" s="24" t="s">
        <v>477</v>
      </c>
      <c r="B208" s="13" t="s">
        <v>499</v>
      </c>
      <c r="C208" s="13" t="s">
        <v>503</v>
      </c>
      <c r="D208" s="13" t="s">
        <v>1019</v>
      </c>
      <c r="E208" s="6">
        <v>2019</v>
      </c>
      <c r="F208" s="33" t="s">
        <v>1022</v>
      </c>
      <c r="G208" s="80"/>
      <c r="H208" s="33" t="s">
        <v>1021</v>
      </c>
      <c r="I208" s="33" t="s">
        <v>1021</v>
      </c>
      <c r="J208" s="80"/>
      <c r="K208" s="35"/>
      <c r="L208" s="49"/>
      <c r="M208" s="30">
        <f t="shared" si="30"/>
        <v>2.1739130434782608E-2</v>
      </c>
      <c r="N208" s="30">
        <f t="shared" si="31"/>
        <v>0.16666666666666666</v>
      </c>
      <c r="O208" s="30">
        <f t="shared" si="27"/>
        <v>0.33333333333333331</v>
      </c>
      <c r="P208" s="30">
        <f t="shared" si="28"/>
        <v>0.33333333333333331</v>
      </c>
      <c r="Q208" s="30">
        <f t="shared" si="29"/>
        <v>0.33333333333333331</v>
      </c>
      <c r="R208" s="30">
        <f t="shared" si="32"/>
        <v>2.1739130434782608E-2</v>
      </c>
      <c r="S208" s="30">
        <f t="shared" si="26"/>
        <v>0.16666666666666666</v>
      </c>
      <c r="U208"/>
      <c r="V208"/>
      <c r="Y208"/>
    </row>
    <row r="209" spans="1:25" ht="16.2" hidden="1">
      <c r="A209" s="24" t="s">
        <v>477</v>
      </c>
      <c r="B209" s="13" t="s">
        <v>499</v>
      </c>
      <c r="C209" s="13" t="s">
        <v>504</v>
      </c>
      <c r="D209" s="13" t="s">
        <v>508</v>
      </c>
      <c r="E209" s="6">
        <v>2019</v>
      </c>
      <c r="F209" s="33" t="s">
        <v>1021</v>
      </c>
      <c r="G209" s="80"/>
      <c r="H209" s="33" t="s">
        <v>1021</v>
      </c>
      <c r="I209" s="33" t="s">
        <v>1021</v>
      </c>
      <c r="J209" s="80"/>
      <c r="K209" s="35"/>
      <c r="L209" s="49"/>
      <c r="M209" s="30">
        <f t="shared" si="30"/>
        <v>2.1739130434782608E-2</v>
      </c>
      <c r="N209" s="30">
        <f t="shared" si="31"/>
        <v>0.16666666666666666</v>
      </c>
      <c r="O209" s="30">
        <f t="shared" si="27"/>
        <v>0.33333333333333331</v>
      </c>
      <c r="P209" s="30">
        <f t="shared" si="28"/>
        <v>0.33333333333333331</v>
      </c>
      <c r="Q209" s="30">
        <f t="shared" si="29"/>
        <v>0.33333333333333331</v>
      </c>
      <c r="R209" s="30">
        <f t="shared" si="32"/>
        <v>2.1739130434782608E-2</v>
      </c>
      <c r="S209" s="30">
        <f t="shared" si="26"/>
        <v>0.16666666666666666</v>
      </c>
      <c r="U209"/>
      <c r="V209"/>
      <c r="Y209"/>
    </row>
    <row r="210" spans="1:25" ht="16.2" hidden="1">
      <c r="A210" s="24" t="s">
        <v>477</v>
      </c>
      <c r="B210" s="13" t="s">
        <v>499</v>
      </c>
      <c r="C210" s="13" t="s">
        <v>505</v>
      </c>
      <c r="D210" s="13" t="s">
        <v>1020</v>
      </c>
      <c r="E210" s="6">
        <v>2019</v>
      </c>
      <c r="F210" s="33" t="s">
        <v>1022</v>
      </c>
      <c r="G210" s="80"/>
      <c r="H210" s="33" t="s">
        <v>1021</v>
      </c>
      <c r="I210" s="33" t="s">
        <v>1021</v>
      </c>
      <c r="J210" s="80"/>
      <c r="K210" s="35"/>
      <c r="L210" s="49"/>
      <c r="M210" s="30">
        <f t="shared" si="30"/>
        <v>2.1739130434782608E-2</v>
      </c>
      <c r="N210" s="30">
        <f t="shared" si="31"/>
        <v>0.16666666666666666</v>
      </c>
      <c r="O210" s="30">
        <f t="shared" si="27"/>
        <v>0.33333333333333331</v>
      </c>
      <c r="P210" s="30">
        <f t="shared" si="28"/>
        <v>0.33333333333333331</v>
      </c>
      <c r="Q210" s="30">
        <f t="shared" si="29"/>
        <v>0.33333333333333331</v>
      </c>
      <c r="R210" s="30">
        <f t="shared" si="32"/>
        <v>2.1739130434782608E-2</v>
      </c>
      <c r="S210" s="30">
        <f t="shared" si="26"/>
        <v>0.16666666666666666</v>
      </c>
      <c r="U210"/>
      <c r="V210"/>
      <c r="Y210"/>
    </row>
    <row r="211" spans="1:25" ht="16.2" hidden="1">
      <c r="A211" s="24" t="s">
        <v>477</v>
      </c>
      <c r="B211" s="13" t="s">
        <v>499</v>
      </c>
      <c r="C211" s="13" t="s">
        <v>506</v>
      </c>
      <c r="D211" s="13" t="s">
        <v>507</v>
      </c>
      <c r="E211" s="6">
        <v>2019</v>
      </c>
      <c r="F211" s="33" t="s">
        <v>1022</v>
      </c>
      <c r="G211" s="80"/>
      <c r="H211" s="33" t="s">
        <v>1021</v>
      </c>
      <c r="I211" s="33" t="s">
        <v>1021</v>
      </c>
      <c r="J211" s="80"/>
      <c r="K211" s="35"/>
      <c r="L211" s="49"/>
      <c r="M211" s="30">
        <f t="shared" si="30"/>
        <v>2.1739130434782608E-2</v>
      </c>
      <c r="N211" s="30">
        <f t="shared" si="31"/>
        <v>0.16666666666666666</v>
      </c>
      <c r="O211" s="30">
        <f t="shared" si="27"/>
        <v>0.33333333333333331</v>
      </c>
      <c r="P211" s="30">
        <f t="shared" si="28"/>
        <v>0.33333333333333331</v>
      </c>
      <c r="Q211" s="30">
        <f t="shared" si="29"/>
        <v>0.33333333333333331</v>
      </c>
      <c r="R211" s="30">
        <f t="shared" si="32"/>
        <v>2.1739130434782608E-2</v>
      </c>
      <c r="S211" s="30">
        <f t="shared" si="26"/>
        <v>0.16666666666666666</v>
      </c>
      <c r="U211"/>
      <c r="V211"/>
      <c r="Y211"/>
    </row>
    <row r="212" spans="1:25" ht="16.2" hidden="1">
      <c r="A212" s="22" t="s">
        <v>477</v>
      </c>
      <c r="B212" s="9" t="s">
        <v>509</v>
      </c>
      <c r="C212" s="9" t="s">
        <v>510</v>
      </c>
      <c r="D212" s="9" t="s">
        <v>511</v>
      </c>
      <c r="E212" s="6">
        <v>2019</v>
      </c>
      <c r="F212" s="33" t="s">
        <v>866</v>
      </c>
      <c r="G212" s="80"/>
      <c r="H212" s="33" t="s">
        <v>866</v>
      </c>
      <c r="I212" s="33" t="s">
        <v>867</v>
      </c>
      <c r="J212" s="80"/>
      <c r="K212" s="35"/>
      <c r="L212" s="49"/>
      <c r="M212" s="30">
        <f t="shared" si="30"/>
        <v>2.1739130434782608E-2</v>
      </c>
      <c r="N212" s="30">
        <f t="shared" si="31"/>
        <v>0.1</v>
      </c>
      <c r="O212" s="30">
        <f t="shared" si="27"/>
        <v>0.33333333333333331</v>
      </c>
      <c r="P212" s="30">
        <f t="shared" si="28"/>
        <v>0.33333333333333331</v>
      </c>
      <c r="Q212" s="30">
        <f t="shared" si="29"/>
        <v>0.33333333333333331</v>
      </c>
      <c r="R212" s="30">
        <f t="shared" si="32"/>
        <v>2.1739130434782608E-2</v>
      </c>
      <c r="S212" s="30">
        <f t="shared" si="26"/>
        <v>0.1</v>
      </c>
      <c r="U212"/>
      <c r="V212"/>
      <c r="Y212"/>
    </row>
    <row r="213" spans="1:25" ht="16.2" hidden="1">
      <c r="A213" s="22" t="s">
        <v>477</v>
      </c>
      <c r="B213" s="9" t="s">
        <v>509</v>
      </c>
      <c r="C213" s="9" t="s">
        <v>512</v>
      </c>
      <c r="D213" s="9" t="s">
        <v>1030</v>
      </c>
      <c r="E213" s="6">
        <v>2019</v>
      </c>
      <c r="F213" s="33"/>
      <c r="G213" s="80"/>
      <c r="H213" s="33" t="s">
        <v>945</v>
      </c>
      <c r="I213" s="33"/>
      <c r="J213" s="80"/>
      <c r="K213" s="35"/>
      <c r="L213" s="49"/>
      <c r="M213" s="30">
        <f t="shared" si="30"/>
        <v>2.1739130434782608E-2</v>
      </c>
      <c r="N213" s="30">
        <f t="shared" si="31"/>
        <v>0.1</v>
      </c>
      <c r="O213" s="30">
        <f t="shared" si="27"/>
        <v>0</v>
      </c>
      <c r="P213" s="30">
        <f t="shared" si="28"/>
        <v>0.33333333333333331</v>
      </c>
      <c r="Q213" s="30">
        <f t="shared" si="29"/>
        <v>0</v>
      </c>
      <c r="R213" s="30">
        <f t="shared" si="32"/>
        <v>7.2463768115942021E-3</v>
      </c>
      <c r="S213" s="30">
        <f t="shared" si="26"/>
        <v>3.3333333333333333E-2</v>
      </c>
      <c r="U213"/>
      <c r="V213"/>
      <c r="Y213"/>
    </row>
    <row r="214" spans="1:25" ht="16.2" hidden="1">
      <c r="A214" s="22" t="s">
        <v>477</v>
      </c>
      <c r="B214" s="9" t="s">
        <v>509</v>
      </c>
      <c r="C214" s="9" t="s">
        <v>513</v>
      </c>
      <c r="D214" s="9" t="s">
        <v>514</v>
      </c>
      <c r="E214" s="6">
        <v>2019</v>
      </c>
      <c r="F214" s="33" t="s">
        <v>866</v>
      </c>
      <c r="G214" s="80"/>
      <c r="H214" s="33" t="s">
        <v>867</v>
      </c>
      <c r="I214" s="33" t="s">
        <v>867</v>
      </c>
      <c r="J214" s="80"/>
      <c r="K214" s="35"/>
      <c r="L214" s="49"/>
      <c r="M214" s="30">
        <f t="shared" si="30"/>
        <v>2.1739130434782608E-2</v>
      </c>
      <c r="N214" s="30">
        <f t="shared" si="31"/>
        <v>0.1</v>
      </c>
      <c r="O214" s="30">
        <f t="shared" si="27"/>
        <v>0.33333333333333331</v>
      </c>
      <c r="P214" s="30">
        <f t="shared" si="28"/>
        <v>0.33333333333333331</v>
      </c>
      <c r="Q214" s="30">
        <f t="shared" si="29"/>
        <v>0.33333333333333331</v>
      </c>
      <c r="R214" s="30">
        <f t="shared" si="32"/>
        <v>2.1739130434782608E-2</v>
      </c>
      <c r="S214" s="30">
        <f t="shared" si="26"/>
        <v>0.1</v>
      </c>
      <c r="U214"/>
      <c r="V214"/>
      <c r="Y214"/>
    </row>
    <row r="215" spans="1:25" ht="16.2" hidden="1">
      <c r="A215" s="22" t="s">
        <v>477</v>
      </c>
      <c r="B215" s="9" t="s">
        <v>509</v>
      </c>
      <c r="C215" s="9" t="s">
        <v>515</v>
      </c>
      <c r="D215" s="9" t="s">
        <v>516</v>
      </c>
      <c r="E215" s="6">
        <v>2019</v>
      </c>
      <c r="F215" s="33" t="s">
        <v>867</v>
      </c>
      <c r="G215" s="80"/>
      <c r="H215" s="33" t="s">
        <v>867</v>
      </c>
      <c r="I215" s="33" t="s">
        <v>867</v>
      </c>
      <c r="J215" s="80"/>
      <c r="K215" s="35"/>
      <c r="L215" s="49"/>
      <c r="M215" s="30">
        <f t="shared" si="30"/>
        <v>2.1739130434782608E-2</v>
      </c>
      <c r="N215" s="30">
        <f t="shared" si="31"/>
        <v>0.1</v>
      </c>
      <c r="O215" s="30">
        <f t="shared" si="27"/>
        <v>0.33333333333333331</v>
      </c>
      <c r="P215" s="30">
        <f t="shared" si="28"/>
        <v>0.33333333333333331</v>
      </c>
      <c r="Q215" s="30">
        <f t="shared" si="29"/>
        <v>0.33333333333333331</v>
      </c>
      <c r="R215" s="30">
        <f t="shared" si="32"/>
        <v>2.1739130434782608E-2</v>
      </c>
      <c r="S215" s="30">
        <f t="shared" si="26"/>
        <v>0.1</v>
      </c>
      <c r="U215"/>
      <c r="V215"/>
      <c r="Y215"/>
    </row>
    <row r="216" spans="1:25" ht="16.2" hidden="1">
      <c r="A216" s="22" t="s">
        <v>477</v>
      </c>
      <c r="B216" s="9" t="s">
        <v>517</v>
      </c>
      <c r="C216" s="9" t="s">
        <v>518</v>
      </c>
      <c r="D216" s="9" t="s">
        <v>519</v>
      </c>
      <c r="E216" s="6">
        <v>2019</v>
      </c>
      <c r="F216" s="33" t="s">
        <v>867</v>
      </c>
      <c r="G216" s="80"/>
      <c r="H216" s="33" t="s">
        <v>867</v>
      </c>
      <c r="I216" s="33" t="s">
        <v>867</v>
      </c>
      <c r="J216" s="80"/>
      <c r="K216" s="35"/>
      <c r="L216" s="49"/>
      <c r="M216" s="30">
        <f t="shared" si="30"/>
        <v>2.1739130434782608E-2</v>
      </c>
      <c r="N216" s="30">
        <f t="shared" si="31"/>
        <v>0.1</v>
      </c>
      <c r="O216" s="30">
        <f t="shared" si="27"/>
        <v>0.33333333333333331</v>
      </c>
      <c r="P216" s="30">
        <f t="shared" si="28"/>
        <v>0.33333333333333331</v>
      </c>
      <c r="Q216" s="30">
        <f t="shared" si="29"/>
        <v>0.33333333333333331</v>
      </c>
      <c r="R216" s="30">
        <f t="shared" si="32"/>
        <v>2.1739130434782608E-2</v>
      </c>
      <c r="S216" s="30">
        <f t="shared" si="26"/>
        <v>0.1</v>
      </c>
      <c r="U216"/>
      <c r="V216"/>
      <c r="Y216"/>
    </row>
    <row r="217" spans="1:25" ht="16.2" hidden="1">
      <c r="A217" s="22" t="s">
        <v>477</v>
      </c>
      <c r="B217" s="9" t="s">
        <v>509</v>
      </c>
      <c r="C217" s="9" t="s">
        <v>520</v>
      </c>
      <c r="D217" s="9" t="s">
        <v>521</v>
      </c>
      <c r="E217" s="6">
        <v>2019</v>
      </c>
      <c r="F217" s="33" t="s">
        <v>867</v>
      </c>
      <c r="G217" s="80"/>
      <c r="H217" s="33" t="s">
        <v>867</v>
      </c>
      <c r="I217" s="33" t="s">
        <v>867</v>
      </c>
      <c r="J217" s="80"/>
      <c r="K217" s="35"/>
      <c r="L217" s="49"/>
      <c r="M217" s="30">
        <f t="shared" si="30"/>
        <v>2.1739130434782608E-2</v>
      </c>
      <c r="N217" s="30">
        <f t="shared" si="31"/>
        <v>0.1</v>
      </c>
      <c r="O217" s="30">
        <f t="shared" si="27"/>
        <v>0.33333333333333331</v>
      </c>
      <c r="P217" s="30">
        <f t="shared" si="28"/>
        <v>0.33333333333333331</v>
      </c>
      <c r="Q217" s="30">
        <f t="shared" si="29"/>
        <v>0.33333333333333331</v>
      </c>
      <c r="R217" s="30">
        <f t="shared" si="32"/>
        <v>2.1739130434782608E-2</v>
      </c>
      <c r="S217" s="30">
        <f t="shared" si="26"/>
        <v>0.1</v>
      </c>
      <c r="U217"/>
      <c r="V217"/>
      <c r="Y217"/>
    </row>
    <row r="218" spans="1:25" ht="16.2" hidden="1">
      <c r="A218" s="22" t="s">
        <v>477</v>
      </c>
      <c r="B218" s="9" t="s">
        <v>509</v>
      </c>
      <c r="C218" s="9" t="s">
        <v>522</v>
      </c>
      <c r="D218" s="9" t="s">
        <v>523</v>
      </c>
      <c r="E218" s="6">
        <v>2019</v>
      </c>
      <c r="F218" s="33" t="s">
        <v>867</v>
      </c>
      <c r="G218" s="80"/>
      <c r="H218" s="33" t="s">
        <v>866</v>
      </c>
      <c r="I218" s="33" t="s">
        <v>867</v>
      </c>
      <c r="J218" s="80"/>
      <c r="K218" s="35"/>
      <c r="L218" s="49"/>
      <c r="M218" s="30">
        <f t="shared" si="30"/>
        <v>2.1739130434782608E-2</v>
      </c>
      <c r="N218" s="30">
        <f t="shared" si="31"/>
        <v>0.1</v>
      </c>
      <c r="O218" s="30">
        <f t="shared" si="27"/>
        <v>0.33333333333333331</v>
      </c>
      <c r="P218" s="30">
        <f t="shared" si="28"/>
        <v>0.33333333333333331</v>
      </c>
      <c r="Q218" s="30">
        <f t="shared" si="29"/>
        <v>0.33333333333333331</v>
      </c>
      <c r="R218" s="30">
        <f t="shared" si="32"/>
        <v>2.1739130434782608E-2</v>
      </c>
      <c r="S218" s="30">
        <f t="shared" si="26"/>
        <v>0.1</v>
      </c>
      <c r="U218"/>
      <c r="V218"/>
      <c r="Y218"/>
    </row>
    <row r="219" spans="1:25" ht="16.2" hidden="1">
      <c r="A219" s="22" t="s">
        <v>477</v>
      </c>
      <c r="B219" s="9" t="s">
        <v>509</v>
      </c>
      <c r="C219" s="9" t="s">
        <v>524</v>
      </c>
      <c r="D219" s="9" t="s">
        <v>525</v>
      </c>
      <c r="E219" s="6">
        <v>2019</v>
      </c>
      <c r="F219" s="33" t="s">
        <v>866</v>
      </c>
      <c r="G219" s="80"/>
      <c r="H219" s="33" t="s">
        <v>867</v>
      </c>
      <c r="I219" s="33" t="s">
        <v>867</v>
      </c>
      <c r="J219" s="80"/>
      <c r="K219" s="35"/>
      <c r="L219" s="49"/>
      <c r="M219" s="30">
        <f t="shared" si="30"/>
        <v>2.1739130434782608E-2</v>
      </c>
      <c r="N219" s="30">
        <f t="shared" si="31"/>
        <v>0.1</v>
      </c>
      <c r="O219" s="30">
        <f t="shared" si="27"/>
        <v>0.33333333333333331</v>
      </c>
      <c r="P219" s="30">
        <f t="shared" si="28"/>
        <v>0.33333333333333331</v>
      </c>
      <c r="Q219" s="30">
        <f t="shared" si="29"/>
        <v>0.33333333333333331</v>
      </c>
      <c r="R219" s="30">
        <f t="shared" si="32"/>
        <v>2.1739130434782608E-2</v>
      </c>
      <c r="S219" s="30">
        <f t="shared" si="26"/>
        <v>0.1</v>
      </c>
      <c r="U219"/>
      <c r="V219"/>
      <c r="Y219"/>
    </row>
    <row r="220" spans="1:25" ht="16.2" hidden="1">
      <c r="A220" s="22" t="s">
        <v>477</v>
      </c>
      <c r="B220" s="9" t="s">
        <v>509</v>
      </c>
      <c r="C220" s="9" t="s">
        <v>526</v>
      </c>
      <c r="D220" s="9" t="s">
        <v>527</v>
      </c>
      <c r="E220" s="6">
        <v>2019</v>
      </c>
      <c r="F220" s="33" t="s">
        <v>867</v>
      </c>
      <c r="G220" s="80"/>
      <c r="H220" s="33" t="s">
        <v>867</v>
      </c>
      <c r="I220" s="33" t="s">
        <v>867</v>
      </c>
      <c r="J220" s="80"/>
      <c r="K220" s="35"/>
      <c r="L220" s="49"/>
      <c r="M220" s="30">
        <f t="shared" si="30"/>
        <v>2.1739130434782608E-2</v>
      </c>
      <c r="N220" s="30">
        <f t="shared" si="31"/>
        <v>0.1</v>
      </c>
      <c r="O220" s="30">
        <f t="shared" si="27"/>
        <v>0.33333333333333331</v>
      </c>
      <c r="P220" s="30">
        <f t="shared" si="28"/>
        <v>0.33333333333333331</v>
      </c>
      <c r="Q220" s="30">
        <f t="shared" si="29"/>
        <v>0.33333333333333331</v>
      </c>
      <c r="R220" s="30">
        <f t="shared" si="32"/>
        <v>2.1739130434782608E-2</v>
      </c>
      <c r="S220" s="30">
        <f t="shared" si="26"/>
        <v>0.1</v>
      </c>
      <c r="U220"/>
      <c r="V220"/>
      <c r="Y220"/>
    </row>
    <row r="221" spans="1:25" ht="16.2" hidden="1">
      <c r="A221" s="22" t="s">
        <v>477</v>
      </c>
      <c r="B221" s="9" t="s">
        <v>509</v>
      </c>
      <c r="C221" s="9" t="s">
        <v>528</v>
      </c>
      <c r="D221" s="9" t="s">
        <v>529</v>
      </c>
      <c r="E221" s="6">
        <v>2019</v>
      </c>
      <c r="F221" s="33" t="s">
        <v>867</v>
      </c>
      <c r="G221" s="80"/>
      <c r="H221" s="33" t="s">
        <v>867</v>
      </c>
      <c r="I221" s="33" t="s">
        <v>867</v>
      </c>
      <c r="J221" s="80"/>
      <c r="K221" s="35"/>
      <c r="L221" s="49"/>
      <c r="M221" s="30">
        <f t="shared" si="30"/>
        <v>2.1739130434782608E-2</v>
      </c>
      <c r="N221" s="30">
        <f t="shared" si="31"/>
        <v>0.1</v>
      </c>
      <c r="O221" s="30">
        <f t="shared" si="27"/>
        <v>0.33333333333333331</v>
      </c>
      <c r="P221" s="30">
        <f t="shared" si="28"/>
        <v>0.33333333333333331</v>
      </c>
      <c r="Q221" s="30">
        <f t="shared" si="29"/>
        <v>0.33333333333333331</v>
      </c>
      <c r="R221" s="30">
        <f t="shared" si="32"/>
        <v>2.1739130434782608E-2</v>
      </c>
      <c r="S221" s="30">
        <f t="shared" si="26"/>
        <v>0.1</v>
      </c>
      <c r="U221"/>
      <c r="V221"/>
      <c r="Y221"/>
    </row>
    <row r="222" spans="1:25" ht="16.2" hidden="1">
      <c r="A222" s="22" t="s">
        <v>477</v>
      </c>
      <c r="B222" s="9" t="s">
        <v>530</v>
      </c>
      <c r="C222" s="9" t="s">
        <v>531</v>
      </c>
      <c r="D222" s="9" t="s">
        <v>532</v>
      </c>
      <c r="E222" s="6">
        <v>2019</v>
      </c>
      <c r="F222" s="33" t="s">
        <v>923</v>
      </c>
      <c r="G222" s="80"/>
      <c r="H222" s="33" t="s">
        <v>928</v>
      </c>
      <c r="I222" s="33" t="s">
        <v>928</v>
      </c>
      <c r="J222" s="80"/>
      <c r="K222" s="35"/>
      <c r="L222" s="49"/>
      <c r="M222" s="30">
        <f t="shared" si="30"/>
        <v>2.1739130434782608E-2</v>
      </c>
      <c r="N222" s="30">
        <f t="shared" si="31"/>
        <v>0.1</v>
      </c>
      <c r="O222" s="30">
        <f t="shared" si="27"/>
        <v>0.33333333333333331</v>
      </c>
      <c r="P222" s="30">
        <f t="shared" si="28"/>
        <v>0.33333333333333331</v>
      </c>
      <c r="Q222" s="30">
        <f t="shared" si="29"/>
        <v>0.33333333333333331</v>
      </c>
      <c r="R222" s="30">
        <f t="shared" si="32"/>
        <v>2.1739130434782608E-2</v>
      </c>
      <c r="S222" s="30">
        <f t="shared" si="26"/>
        <v>0.1</v>
      </c>
      <c r="U222"/>
      <c r="V222"/>
      <c r="Y222"/>
    </row>
    <row r="223" spans="1:25" ht="16.2" hidden="1">
      <c r="A223" s="22" t="s">
        <v>477</v>
      </c>
      <c r="B223" s="9" t="s">
        <v>530</v>
      </c>
      <c r="C223" s="9" t="s">
        <v>533</v>
      </c>
      <c r="D223" s="9" t="s">
        <v>534</v>
      </c>
      <c r="E223" s="6">
        <v>2019</v>
      </c>
      <c r="F223" s="33" t="s">
        <v>923</v>
      </c>
      <c r="G223" s="80"/>
      <c r="H223" s="33" t="s">
        <v>928</v>
      </c>
      <c r="I223" s="33" t="s">
        <v>928</v>
      </c>
      <c r="J223" s="80"/>
      <c r="K223" s="35"/>
      <c r="L223" s="49"/>
      <c r="M223" s="30">
        <f t="shared" si="30"/>
        <v>2.1739130434782608E-2</v>
      </c>
      <c r="N223" s="30">
        <f t="shared" si="31"/>
        <v>0.1</v>
      </c>
      <c r="O223" s="30">
        <f t="shared" si="27"/>
        <v>0.33333333333333331</v>
      </c>
      <c r="P223" s="30">
        <f t="shared" si="28"/>
        <v>0.33333333333333331</v>
      </c>
      <c r="Q223" s="30">
        <f t="shared" si="29"/>
        <v>0.33333333333333331</v>
      </c>
      <c r="R223" s="30">
        <f t="shared" si="32"/>
        <v>2.1739130434782608E-2</v>
      </c>
      <c r="S223" s="30">
        <f t="shared" si="26"/>
        <v>0.1</v>
      </c>
      <c r="U223"/>
      <c r="V223"/>
      <c r="Y223"/>
    </row>
    <row r="224" spans="1:25" ht="16.2" hidden="1">
      <c r="A224" s="22" t="s">
        <v>477</v>
      </c>
      <c r="B224" s="9" t="s">
        <v>530</v>
      </c>
      <c r="C224" s="9" t="s">
        <v>535</v>
      </c>
      <c r="D224" s="9" t="s">
        <v>536</v>
      </c>
      <c r="E224" s="6">
        <v>2019</v>
      </c>
      <c r="F224" s="33" t="s">
        <v>924</v>
      </c>
      <c r="G224" s="80"/>
      <c r="H224" s="33" t="s">
        <v>928</v>
      </c>
      <c r="I224" s="33" t="s">
        <v>928</v>
      </c>
      <c r="J224" s="80"/>
      <c r="K224" s="35"/>
      <c r="L224" s="49"/>
      <c r="M224" s="30">
        <f t="shared" si="30"/>
        <v>2.1739130434782608E-2</v>
      </c>
      <c r="N224" s="30">
        <f t="shared" si="31"/>
        <v>0.1</v>
      </c>
      <c r="O224" s="30">
        <f t="shared" si="27"/>
        <v>0.33333333333333331</v>
      </c>
      <c r="P224" s="30">
        <f t="shared" si="28"/>
        <v>0.33333333333333331</v>
      </c>
      <c r="Q224" s="30">
        <f t="shared" si="29"/>
        <v>0.33333333333333331</v>
      </c>
      <c r="R224" s="30">
        <f t="shared" si="32"/>
        <v>2.1739130434782608E-2</v>
      </c>
      <c r="S224" s="30">
        <f t="shared" si="26"/>
        <v>0.1</v>
      </c>
      <c r="U224"/>
      <c r="V224"/>
      <c r="Y224"/>
    </row>
    <row r="225" spans="1:25" ht="16.2" hidden="1">
      <c r="A225" s="22" t="s">
        <v>477</v>
      </c>
      <c r="B225" s="9" t="s">
        <v>530</v>
      </c>
      <c r="C225" s="9" t="s">
        <v>537</v>
      </c>
      <c r="D225" s="9" t="s">
        <v>538</v>
      </c>
      <c r="E225" s="6">
        <v>2019</v>
      </c>
      <c r="F225" s="33" t="s">
        <v>925</v>
      </c>
      <c r="G225" s="80"/>
      <c r="H225" s="33" t="s">
        <v>928</v>
      </c>
      <c r="I225" s="33" t="s">
        <v>928</v>
      </c>
      <c r="J225" s="80"/>
      <c r="K225" s="35"/>
      <c r="L225" s="49"/>
      <c r="M225" s="30">
        <f t="shared" si="30"/>
        <v>2.1739130434782608E-2</v>
      </c>
      <c r="N225" s="30">
        <f t="shared" si="31"/>
        <v>0.1</v>
      </c>
      <c r="O225" s="30">
        <f t="shared" si="27"/>
        <v>0.33333333333333331</v>
      </c>
      <c r="P225" s="30">
        <f t="shared" si="28"/>
        <v>0.33333333333333331</v>
      </c>
      <c r="Q225" s="30">
        <f t="shared" si="29"/>
        <v>0.33333333333333331</v>
      </c>
      <c r="R225" s="30">
        <f t="shared" si="32"/>
        <v>2.1739130434782608E-2</v>
      </c>
      <c r="S225" s="30">
        <f t="shared" si="26"/>
        <v>0.1</v>
      </c>
      <c r="U225"/>
      <c r="V225"/>
      <c r="Y225"/>
    </row>
    <row r="226" spans="1:25" ht="16.2" hidden="1">
      <c r="A226" s="22" t="s">
        <v>477</v>
      </c>
      <c r="B226" s="9" t="s">
        <v>530</v>
      </c>
      <c r="C226" s="9" t="s">
        <v>539</v>
      </c>
      <c r="D226" s="9" t="s">
        <v>540</v>
      </c>
      <c r="E226" s="6">
        <v>2019</v>
      </c>
      <c r="F226" s="33" t="s">
        <v>923</v>
      </c>
      <c r="G226" s="80"/>
      <c r="H226" s="33" t="s">
        <v>928</v>
      </c>
      <c r="I226" s="33" t="s">
        <v>928</v>
      </c>
      <c r="J226" s="80"/>
      <c r="K226" s="35"/>
      <c r="L226" s="49"/>
      <c r="M226" s="30">
        <f t="shared" si="30"/>
        <v>2.1739130434782608E-2</v>
      </c>
      <c r="N226" s="30">
        <f t="shared" si="31"/>
        <v>0.1</v>
      </c>
      <c r="O226" s="30">
        <f t="shared" si="27"/>
        <v>0.33333333333333331</v>
      </c>
      <c r="P226" s="30">
        <f t="shared" si="28"/>
        <v>0.33333333333333331</v>
      </c>
      <c r="Q226" s="30">
        <f t="shared" si="29"/>
        <v>0.33333333333333331</v>
      </c>
      <c r="R226" s="30">
        <f t="shared" si="32"/>
        <v>2.1739130434782608E-2</v>
      </c>
      <c r="S226" s="30">
        <f t="shared" si="26"/>
        <v>0.1</v>
      </c>
      <c r="U226"/>
      <c r="V226"/>
      <c r="Y226"/>
    </row>
    <row r="227" spans="1:25" ht="16.2" hidden="1">
      <c r="A227" s="22" t="s">
        <v>477</v>
      </c>
      <c r="B227" s="9" t="s">
        <v>530</v>
      </c>
      <c r="C227" s="9" t="s">
        <v>541</v>
      </c>
      <c r="D227" s="9" t="s">
        <v>542</v>
      </c>
      <c r="E227" s="6">
        <v>2019</v>
      </c>
      <c r="F227" s="33" t="s">
        <v>926</v>
      </c>
      <c r="G227" s="80"/>
      <c r="H227" s="33" t="s">
        <v>928</v>
      </c>
      <c r="I227" s="33" t="s">
        <v>929</v>
      </c>
      <c r="J227" s="80"/>
      <c r="K227" s="35"/>
      <c r="L227" s="49"/>
      <c r="M227" s="30">
        <f t="shared" si="30"/>
        <v>2.1739130434782608E-2</v>
      </c>
      <c r="N227" s="30">
        <f t="shared" si="31"/>
        <v>0.1</v>
      </c>
      <c r="O227" s="30">
        <f t="shared" si="27"/>
        <v>0.33333333333333331</v>
      </c>
      <c r="P227" s="30">
        <f t="shared" si="28"/>
        <v>0.33333333333333331</v>
      </c>
      <c r="Q227" s="30">
        <f t="shared" si="29"/>
        <v>0.33333333333333331</v>
      </c>
      <c r="R227" s="30">
        <f t="shared" si="32"/>
        <v>2.1739130434782608E-2</v>
      </c>
      <c r="S227" s="30">
        <f t="shared" si="26"/>
        <v>0.1</v>
      </c>
      <c r="U227"/>
      <c r="V227"/>
      <c r="Y227"/>
    </row>
    <row r="228" spans="1:25" ht="16.2" hidden="1">
      <c r="A228" s="22" t="s">
        <v>477</v>
      </c>
      <c r="B228" s="9" t="s">
        <v>530</v>
      </c>
      <c r="C228" s="9" t="s">
        <v>543</v>
      </c>
      <c r="D228" s="9" t="s">
        <v>544</v>
      </c>
      <c r="E228" s="6">
        <v>2019</v>
      </c>
      <c r="F228" s="33" t="s">
        <v>927</v>
      </c>
      <c r="G228" s="80"/>
      <c r="H228" s="33" t="s">
        <v>928</v>
      </c>
      <c r="I228" s="33" t="s">
        <v>928</v>
      </c>
      <c r="J228" s="80"/>
      <c r="K228" s="35"/>
      <c r="L228" s="49"/>
      <c r="M228" s="30">
        <f t="shared" si="30"/>
        <v>2.1739130434782608E-2</v>
      </c>
      <c r="N228" s="30">
        <f t="shared" si="31"/>
        <v>0.1</v>
      </c>
      <c r="O228" s="30">
        <f t="shared" si="27"/>
        <v>0.33333333333333331</v>
      </c>
      <c r="P228" s="30">
        <f t="shared" si="28"/>
        <v>0.33333333333333331</v>
      </c>
      <c r="Q228" s="30">
        <f t="shared" si="29"/>
        <v>0.33333333333333331</v>
      </c>
      <c r="R228" s="30">
        <f t="shared" si="32"/>
        <v>2.1739130434782608E-2</v>
      </c>
      <c r="S228" s="30">
        <f t="shared" si="26"/>
        <v>0.1</v>
      </c>
      <c r="U228"/>
      <c r="V228"/>
      <c r="Y228"/>
    </row>
    <row r="229" spans="1:25" ht="16.2" hidden="1">
      <c r="A229" s="22" t="s">
        <v>477</v>
      </c>
      <c r="B229" s="9" t="s">
        <v>530</v>
      </c>
      <c r="C229" s="9" t="s">
        <v>545</v>
      </c>
      <c r="D229" s="9" t="s">
        <v>546</v>
      </c>
      <c r="E229" s="6">
        <v>2019</v>
      </c>
      <c r="F229" s="33" t="s">
        <v>924</v>
      </c>
      <c r="G229" s="80"/>
      <c r="H229" s="33" t="s">
        <v>928</v>
      </c>
      <c r="I229" s="33" t="s">
        <v>930</v>
      </c>
      <c r="J229" s="80"/>
      <c r="K229" s="35"/>
      <c r="L229" s="49"/>
      <c r="M229" s="30">
        <f t="shared" si="30"/>
        <v>2.1739130434782608E-2</v>
      </c>
      <c r="N229" s="30">
        <f t="shared" si="31"/>
        <v>0.1</v>
      </c>
      <c r="O229" s="30">
        <f t="shared" si="27"/>
        <v>0.33333333333333331</v>
      </c>
      <c r="P229" s="30">
        <f t="shared" si="28"/>
        <v>0.33333333333333331</v>
      </c>
      <c r="Q229" s="30">
        <f t="shared" si="29"/>
        <v>0.33333333333333331</v>
      </c>
      <c r="R229" s="30">
        <f t="shared" si="32"/>
        <v>2.1739130434782608E-2</v>
      </c>
      <c r="S229" s="30">
        <f t="shared" si="26"/>
        <v>0.1</v>
      </c>
      <c r="U229"/>
      <c r="V229"/>
      <c r="Y229"/>
    </row>
    <row r="230" spans="1:25" ht="16.2" hidden="1">
      <c r="A230" s="22" t="s">
        <v>477</v>
      </c>
      <c r="B230" s="9" t="s">
        <v>530</v>
      </c>
      <c r="C230" s="9" t="s">
        <v>547</v>
      </c>
      <c r="D230" s="9" t="s">
        <v>548</v>
      </c>
      <c r="E230" s="6">
        <v>2019</v>
      </c>
      <c r="F230" s="33" t="s">
        <v>928</v>
      </c>
      <c r="G230" s="80"/>
      <c r="H230" s="33" t="s">
        <v>928</v>
      </c>
      <c r="I230" s="33" t="s">
        <v>928</v>
      </c>
      <c r="J230" s="80"/>
      <c r="K230" s="35"/>
      <c r="L230" s="49"/>
      <c r="M230" s="30">
        <f t="shared" si="30"/>
        <v>2.1739130434782608E-2</v>
      </c>
      <c r="N230" s="30">
        <f t="shared" si="31"/>
        <v>0.1</v>
      </c>
      <c r="O230" s="30">
        <f t="shared" si="27"/>
        <v>0.33333333333333331</v>
      </c>
      <c r="P230" s="30">
        <f t="shared" si="28"/>
        <v>0.33333333333333331</v>
      </c>
      <c r="Q230" s="30">
        <f t="shared" si="29"/>
        <v>0.33333333333333331</v>
      </c>
      <c r="R230" s="30">
        <f t="shared" si="32"/>
        <v>2.1739130434782608E-2</v>
      </c>
      <c r="S230" s="30">
        <f t="shared" si="26"/>
        <v>0.1</v>
      </c>
      <c r="U230"/>
      <c r="V230"/>
      <c r="Y230"/>
    </row>
    <row r="231" spans="1:25" ht="16.2" hidden="1">
      <c r="A231" s="22" t="s">
        <v>477</v>
      </c>
      <c r="B231" s="9" t="s">
        <v>530</v>
      </c>
      <c r="C231" s="9" t="s">
        <v>549</v>
      </c>
      <c r="D231" s="9" t="s">
        <v>550</v>
      </c>
      <c r="E231" s="6">
        <v>2019</v>
      </c>
      <c r="F231" s="33" t="s">
        <v>928</v>
      </c>
      <c r="G231" s="80"/>
      <c r="H231" s="33" t="s">
        <v>928</v>
      </c>
      <c r="I231" s="33" t="s">
        <v>928</v>
      </c>
      <c r="J231" s="80"/>
      <c r="K231" s="35"/>
      <c r="L231" s="49"/>
      <c r="M231" s="30">
        <f t="shared" si="30"/>
        <v>2.1739130434782608E-2</v>
      </c>
      <c r="N231" s="30">
        <f t="shared" si="31"/>
        <v>0.1</v>
      </c>
      <c r="O231" s="30">
        <f t="shared" si="27"/>
        <v>0.33333333333333331</v>
      </c>
      <c r="P231" s="30">
        <f t="shared" si="28"/>
        <v>0.33333333333333331</v>
      </c>
      <c r="Q231" s="30">
        <f t="shared" si="29"/>
        <v>0.33333333333333331</v>
      </c>
      <c r="R231" s="30">
        <f t="shared" si="32"/>
        <v>2.1739130434782608E-2</v>
      </c>
      <c r="S231" s="30">
        <f t="shared" si="26"/>
        <v>0.1</v>
      </c>
      <c r="U231"/>
      <c r="V231"/>
      <c r="Y231"/>
    </row>
    <row r="232" spans="1:25" ht="16.2" hidden="1">
      <c r="A232" s="22" t="s">
        <v>477</v>
      </c>
      <c r="B232" s="9" t="s">
        <v>551</v>
      </c>
      <c r="C232" s="9" t="s">
        <v>552</v>
      </c>
      <c r="D232" s="13" t="s">
        <v>553</v>
      </c>
      <c r="E232" s="6">
        <v>2019</v>
      </c>
      <c r="F232" s="33" t="s">
        <v>906</v>
      </c>
      <c r="G232" s="80"/>
      <c r="H232" s="33" t="s">
        <v>905</v>
      </c>
      <c r="I232" s="33" t="s">
        <v>906</v>
      </c>
      <c r="J232" s="80"/>
      <c r="K232" s="35"/>
      <c r="L232" s="49"/>
      <c r="M232" s="30">
        <f t="shared" si="30"/>
        <v>2.1739130434782608E-2</v>
      </c>
      <c r="N232" s="30">
        <f t="shared" si="31"/>
        <v>0.1</v>
      </c>
      <c r="O232" s="30">
        <f t="shared" si="27"/>
        <v>0.33333333333333331</v>
      </c>
      <c r="P232" s="30">
        <f t="shared" si="28"/>
        <v>0.33333333333333331</v>
      </c>
      <c r="Q232" s="30">
        <f t="shared" si="29"/>
        <v>0.33333333333333331</v>
      </c>
      <c r="R232" s="30">
        <f t="shared" si="32"/>
        <v>2.1739130434782608E-2</v>
      </c>
      <c r="S232" s="30">
        <f t="shared" si="26"/>
        <v>0.1</v>
      </c>
      <c r="U232"/>
      <c r="V232"/>
      <c r="Y232"/>
    </row>
    <row r="233" spans="1:25" ht="16.2" hidden="1">
      <c r="A233" s="22" t="s">
        <v>477</v>
      </c>
      <c r="B233" s="9" t="s">
        <v>551</v>
      </c>
      <c r="C233" s="9" t="s">
        <v>554</v>
      </c>
      <c r="D233" s="13" t="s">
        <v>555</v>
      </c>
      <c r="E233" s="6">
        <v>2019</v>
      </c>
      <c r="F233" s="33" t="s">
        <v>905</v>
      </c>
      <c r="G233" s="80"/>
      <c r="H233" s="33" t="s">
        <v>904</v>
      </c>
      <c r="I233" s="33" t="s">
        <v>905</v>
      </c>
      <c r="J233" s="80"/>
      <c r="K233" s="35"/>
      <c r="L233" s="49"/>
      <c r="M233" s="30">
        <f t="shared" si="30"/>
        <v>2.1739130434782608E-2</v>
      </c>
      <c r="N233" s="30">
        <f t="shared" si="31"/>
        <v>0.1</v>
      </c>
      <c r="O233" s="30">
        <f t="shared" si="27"/>
        <v>0.33333333333333331</v>
      </c>
      <c r="P233" s="30">
        <f t="shared" si="28"/>
        <v>0.33333333333333331</v>
      </c>
      <c r="Q233" s="30">
        <f t="shared" si="29"/>
        <v>0.33333333333333331</v>
      </c>
      <c r="R233" s="30">
        <f t="shared" si="32"/>
        <v>2.1739130434782608E-2</v>
      </c>
      <c r="S233" s="30">
        <f t="shared" si="26"/>
        <v>0.1</v>
      </c>
      <c r="U233"/>
      <c r="V233"/>
      <c r="Y233"/>
    </row>
    <row r="234" spans="1:25" ht="16.2" hidden="1">
      <c r="A234" s="22" t="s">
        <v>477</v>
      </c>
      <c r="B234" s="9" t="s">
        <v>551</v>
      </c>
      <c r="C234" s="9" t="s">
        <v>556</v>
      </c>
      <c r="D234" s="13" t="s">
        <v>557</v>
      </c>
      <c r="E234" s="6">
        <v>2019</v>
      </c>
      <c r="F234" s="33" t="s">
        <v>905</v>
      </c>
      <c r="G234" s="80"/>
      <c r="H234" s="33" t="s">
        <v>905</v>
      </c>
      <c r="I234" s="33" t="s">
        <v>906</v>
      </c>
      <c r="J234" s="80"/>
      <c r="K234" s="35"/>
      <c r="L234" s="49"/>
      <c r="M234" s="30">
        <f t="shared" si="30"/>
        <v>2.1739130434782608E-2</v>
      </c>
      <c r="N234" s="30">
        <f t="shared" si="31"/>
        <v>0.1</v>
      </c>
      <c r="O234" s="30">
        <f t="shared" si="27"/>
        <v>0.33333333333333331</v>
      </c>
      <c r="P234" s="30">
        <f t="shared" si="28"/>
        <v>0.33333333333333331</v>
      </c>
      <c r="Q234" s="30">
        <f t="shared" si="29"/>
        <v>0.33333333333333331</v>
      </c>
      <c r="R234" s="30">
        <f t="shared" si="32"/>
        <v>2.1739130434782608E-2</v>
      </c>
      <c r="S234" s="30">
        <f t="shared" si="26"/>
        <v>0.1</v>
      </c>
      <c r="U234"/>
      <c r="V234"/>
      <c r="Y234"/>
    </row>
    <row r="235" spans="1:25" ht="16.2" hidden="1">
      <c r="A235" s="22" t="s">
        <v>477</v>
      </c>
      <c r="B235" s="9" t="s">
        <v>551</v>
      </c>
      <c r="C235" s="9" t="s">
        <v>558</v>
      </c>
      <c r="D235" s="13" t="s">
        <v>559</v>
      </c>
      <c r="E235" s="6">
        <v>2019</v>
      </c>
      <c r="F235" s="33" t="s">
        <v>904</v>
      </c>
      <c r="G235" s="80"/>
      <c r="H235" s="33" t="s">
        <v>905</v>
      </c>
      <c r="I235" s="33" t="s">
        <v>906</v>
      </c>
      <c r="J235" s="80"/>
      <c r="K235" s="35"/>
      <c r="L235" s="49"/>
      <c r="M235" s="30">
        <f t="shared" si="30"/>
        <v>2.1739130434782608E-2</v>
      </c>
      <c r="N235" s="30">
        <f t="shared" si="31"/>
        <v>0.1</v>
      </c>
      <c r="O235" s="30">
        <f t="shared" si="27"/>
        <v>0.33333333333333331</v>
      </c>
      <c r="P235" s="30">
        <f t="shared" si="28"/>
        <v>0.33333333333333331</v>
      </c>
      <c r="Q235" s="30">
        <f t="shared" si="29"/>
        <v>0.33333333333333331</v>
      </c>
      <c r="R235" s="30">
        <f t="shared" si="32"/>
        <v>2.1739130434782608E-2</v>
      </c>
      <c r="S235" s="30">
        <f t="shared" si="26"/>
        <v>0.1</v>
      </c>
      <c r="U235"/>
      <c r="V235"/>
      <c r="Y235"/>
    </row>
    <row r="236" spans="1:25" ht="16.2" hidden="1">
      <c r="A236" s="22" t="s">
        <v>477</v>
      </c>
      <c r="B236" s="9" t="s">
        <v>551</v>
      </c>
      <c r="C236" s="9" t="s">
        <v>560</v>
      </c>
      <c r="D236" s="13" t="s">
        <v>561</v>
      </c>
      <c r="E236" s="6">
        <v>2019</v>
      </c>
      <c r="F236" s="33" t="s">
        <v>905</v>
      </c>
      <c r="G236" s="80"/>
      <c r="H236" s="33" t="s">
        <v>905</v>
      </c>
      <c r="I236" s="33" t="s">
        <v>906</v>
      </c>
      <c r="J236" s="80"/>
      <c r="K236" s="35"/>
      <c r="L236" s="49"/>
      <c r="M236" s="30">
        <f t="shared" si="30"/>
        <v>2.1739130434782608E-2</v>
      </c>
      <c r="N236" s="30">
        <f t="shared" si="31"/>
        <v>0.1</v>
      </c>
      <c r="O236" s="30">
        <f t="shared" si="27"/>
        <v>0.33333333333333331</v>
      </c>
      <c r="P236" s="30">
        <f t="shared" si="28"/>
        <v>0.33333333333333331</v>
      </c>
      <c r="Q236" s="30">
        <f t="shared" si="29"/>
        <v>0.33333333333333331</v>
      </c>
      <c r="R236" s="30">
        <f t="shared" si="32"/>
        <v>2.1739130434782608E-2</v>
      </c>
      <c r="S236" s="30">
        <f t="shared" si="26"/>
        <v>0.1</v>
      </c>
      <c r="U236"/>
      <c r="V236"/>
      <c r="Y236"/>
    </row>
    <row r="237" spans="1:25" ht="16.2" hidden="1">
      <c r="A237" s="22" t="s">
        <v>477</v>
      </c>
      <c r="B237" s="9" t="s">
        <v>551</v>
      </c>
      <c r="C237" s="9" t="s">
        <v>562</v>
      </c>
      <c r="D237" s="13" t="s">
        <v>563</v>
      </c>
      <c r="E237" s="6">
        <v>2019</v>
      </c>
      <c r="F237" s="33" t="s">
        <v>904</v>
      </c>
      <c r="G237" s="80"/>
      <c r="H237" s="33" t="s">
        <v>905</v>
      </c>
      <c r="I237" s="33" t="s">
        <v>906</v>
      </c>
      <c r="J237" s="80"/>
      <c r="K237" s="35"/>
      <c r="L237" s="49"/>
      <c r="M237" s="30">
        <f t="shared" si="30"/>
        <v>2.1739130434782608E-2</v>
      </c>
      <c r="N237" s="30">
        <f t="shared" si="31"/>
        <v>0.1</v>
      </c>
      <c r="O237" s="30">
        <f t="shared" si="27"/>
        <v>0.33333333333333331</v>
      </c>
      <c r="P237" s="30">
        <f t="shared" si="28"/>
        <v>0.33333333333333331</v>
      </c>
      <c r="Q237" s="30">
        <f t="shared" si="29"/>
        <v>0.33333333333333331</v>
      </c>
      <c r="R237" s="30">
        <f t="shared" si="32"/>
        <v>2.1739130434782608E-2</v>
      </c>
      <c r="S237" s="30">
        <f t="shared" si="26"/>
        <v>0.1</v>
      </c>
      <c r="U237"/>
      <c r="V237"/>
      <c r="Y237"/>
    </row>
    <row r="238" spans="1:25" ht="16.2" hidden="1">
      <c r="A238" s="22" t="s">
        <v>477</v>
      </c>
      <c r="B238" s="9" t="s">
        <v>551</v>
      </c>
      <c r="C238" s="9" t="s">
        <v>564</v>
      </c>
      <c r="D238" s="13" t="s">
        <v>565</v>
      </c>
      <c r="E238" s="6">
        <v>2019</v>
      </c>
      <c r="F238" s="33" t="s">
        <v>905</v>
      </c>
      <c r="G238" s="80"/>
      <c r="H238" s="33" t="s">
        <v>905</v>
      </c>
      <c r="I238" s="33" t="s">
        <v>906</v>
      </c>
      <c r="J238" s="80"/>
      <c r="K238" s="35"/>
      <c r="L238" s="49"/>
      <c r="M238" s="30">
        <f t="shared" si="30"/>
        <v>2.1739130434782608E-2</v>
      </c>
      <c r="N238" s="30">
        <f t="shared" si="31"/>
        <v>0.1</v>
      </c>
      <c r="O238" s="30">
        <f t="shared" si="27"/>
        <v>0.33333333333333331</v>
      </c>
      <c r="P238" s="30">
        <f t="shared" si="28"/>
        <v>0.33333333333333331</v>
      </c>
      <c r="Q238" s="30">
        <f t="shared" si="29"/>
        <v>0.33333333333333331</v>
      </c>
      <c r="R238" s="30">
        <f t="shared" si="32"/>
        <v>2.1739130434782608E-2</v>
      </c>
      <c r="S238" s="30">
        <f t="shared" si="26"/>
        <v>0.1</v>
      </c>
      <c r="U238"/>
      <c r="V238"/>
      <c r="Y238"/>
    </row>
    <row r="239" spans="1:25" ht="16.2" hidden="1">
      <c r="A239" s="22" t="s">
        <v>477</v>
      </c>
      <c r="B239" s="9" t="s">
        <v>551</v>
      </c>
      <c r="C239" s="9" t="s">
        <v>566</v>
      </c>
      <c r="D239" s="13" t="s">
        <v>567</v>
      </c>
      <c r="E239" s="6">
        <v>2019</v>
      </c>
      <c r="F239" s="33" t="s">
        <v>905</v>
      </c>
      <c r="G239" s="80"/>
      <c r="H239" s="33" t="s">
        <v>904</v>
      </c>
      <c r="I239" s="33" t="s">
        <v>905</v>
      </c>
      <c r="J239" s="80"/>
      <c r="K239" s="35"/>
      <c r="L239" s="49"/>
      <c r="M239" s="30">
        <f t="shared" si="30"/>
        <v>2.1739130434782608E-2</v>
      </c>
      <c r="N239" s="30">
        <f t="shared" si="31"/>
        <v>0.1</v>
      </c>
      <c r="O239" s="30">
        <f t="shared" si="27"/>
        <v>0.33333333333333331</v>
      </c>
      <c r="P239" s="30">
        <f t="shared" si="28"/>
        <v>0.33333333333333331</v>
      </c>
      <c r="Q239" s="30">
        <f t="shared" si="29"/>
        <v>0.33333333333333331</v>
      </c>
      <c r="R239" s="30">
        <f t="shared" si="32"/>
        <v>2.1739130434782608E-2</v>
      </c>
      <c r="S239" s="30">
        <f t="shared" si="26"/>
        <v>0.1</v>
      </c>
      <c r="U239"/>
      <c r="V239"/>
      <c r="Y239"/>
    </row>
    <row r="240" spans="1:25" ht="16.2" hidden="1">
      <c r="A240" s="22" t="s">
        <v>477</v>
      </c>
      <c r="B240" s="9" t="s">
        <v>551</v>
      </c>
      <c r="C240" s="9" t="s">
        <v>568</v>
      </c>
      <c r="D240" s="13" t="s">
        <v>569</v>
      </c>
      <c r="E240" s="6">
        <v>2019</v>
      </c>
      <c r="F240" s="33" t="s">
        <v>904</v>
      </c>
      <c r="G240" s="80"/>
      <c r="H240" s="33" t="s">
        <v>904</v>
      </c>
      <c r="I240" s="33" t="s">
        <v>906</v>
      </c>
      <c r="J240" s="80"/>
      <c r="K240" s="35"/>
      <c r="L240" s="49"/>
      <c r="M240" s="30">
        <f t="shared" si="30"/>
        <v>2.1739130434782608E-2</v>
      </c>
      <c r="N240" s="30">
        <f t="shared" si="31"/>
        <v>0.1</v>
      </c>
      <c r="O240" s="30">
        <f t="shared" si="27"/>
        <v>0.33333333333333331</v>
      </c>
      <c r="P240" s="30">
        <f t="shared" si="28"/>
        <v>0.33333333333333331</v>
      </c>
      <c r="Q240" s="30">
        <f t="shared" si="29"/>
        <v>0.33333333333333331</v>
      </c>
      <c r="R240" s="30">
        <f t="shared" si="32"/>
        <v>2.1739130434782608E-2</v>
      </c>
      <c r="S240" s="30">
        <f t="shared" si="26"/>
        <v>0.1</v>
      </c>
      <c r="U240"/>
      <c r="V240"/>
      <c r="Y240"/>
    </row>
    <row r="241" spans="1:25" ht="16.2" hidden="1">
      <c r="A241" s="22" t="s">
        <v>477</v>
      </c>
      <c r="B241" s="9" t="s">
        <v>551</v>
      </c>
      <c r="C241" s="9" t="s">
        <v>570</v>
      </c>
      <c r="D241" s="13" t="s">
        <v>571</v>
      </c>
      <c r="E241" s="6">
        <v>2019</v>
      </c>
      <c r="F241" s="33" t="s">
        <v>904</v>
      </c>
      <c r="G241" s="80"/>
      <c r="H241" s="33" t="s">
        <v>904</v>
      </c>
      <c r="I241" s="33" t="s">
        <v>906</v>
      </c>
      <c r="J241" s="80"/>
      <c r="K241" s="35"/>
      <c r="L241" s="49"/>
      <c r="M241" s="30">
        <f t="shared" si="30"/>
        <v>2.1739130434782608E-2</v>
      </c>
      <c r="N241" s="30">
        <f t="shared" si="31"/>
        <v>0.1</v>
      </c>
      <c r="O241" s="30">
        <f t="shared" si="27"/>
        <v>0.33333333333333331</v>
      </c>
      <c r="P241" s="30">
        <f t="shared" si="28"/>
        <v>0.33333333333333331</v>
      </c>
      <c r="Q241" s="30">
        <f t="shared" si="29"/>
        <v>0.33333333333333331</v>
      </c>
      <c r="R241" s="30">
        <f t="shared" si="32"/>
        <v>2.1739130434782608E-2</v>
      </c>
      <c r="S241" s="30">
        <f t="shared" si="26"/>
        <v>0.1</v>
      </c>
      <c r="U241"/>
      <c r="V241"/>
      <c r="Y241"/>
    </row>
    <row r="242" spans="1:25" ht="16.2" hidden="1">
      <c r="A242" s="21" t="s">
        <v>572</v>
      </c>
      <c r="B242" s="8" t="s">
        <v>573</v>
      </c>
      <c r="C242" s="8" t="s">
        <v>574</v>
      </c>
      <c r="D242" s="8" t="s">
        <v>575</v>
      </c>
      <c r="E242" s="6">
        <v>2019</v>
      </c>
      <c r="F242" s="33" t="s">
        <v>907</v>
      </c>
      <c r="G242" s="80"/>
      <c r="H242" s="33" t="s">
        <v>856</v>
      </c>
      <c r="I242" s="33" t="s">
        <v>909</v>
      </c>
      <c r="J242" s="80"/>
      <c r="K242" s="35"/>
      <c r="L242" s="49"/>
      <c r="M242" s="30">
        <f t="shared" si="30"/>
        <v>2.3809523809523808E-2</v>
      </c>
      <c r="N242" s="30">
        <f t="shared" si="31"/>
        <v>0.1111111111111111</v>
      </c>
      <c r="O242" s="30">
        <f t="shared" si="27"/>
        <v>0.33333333333333331</v>
      </c>
      <c r="P242" s="30">
        <f t="shared" si="28"/>
        <v>0.33333333333333331</v>
      </c>
      <c r="Q242" s="30">
        <f t="shared" si="29"/>
        <v>0.33333333333333331</v>
      </c>
      <c r="R242" s="30">
        <f t="shared" si="32"/>
        <v>2.3809523809523808E-2</v>
      </c>
      <c r="S242" s="30">
        <f t="shared" si="26"/>
        <v>0.1111111111111111</v>
      </c>
      <c r="U242"/>
      <c r="V242"/>
      <c r="Y242"/>
    </row>
    <row r="243" spans="1:25" ht="16.2" hidden="1">
      <c r="A243" s="21" t="s">
        <v>572</v>
      </c>
      <c r="B243" s="8" t="s">
        <v>573</v>
      </c>
      <c r="C243" s="8" t="s">
        <v>576</v>
      </c>
      <c r="D243" s="8" t="s">
        <v>577</v>
      </c>
      <c r="E243" s="6">
        <v>2019</v>
      </c>
      <c r="F243" s="33" t="s">
        <v>907</v>
      </c>
      <c r="G243" s="80"/>
      <c r="H243" s="33" t="s">
        <v>857</v>
      </c>
      <c r="I243" s="33" t="s">
        <v>908</v>
      </c>
      <c r="J243" s="80"/>
      <c r="K243" s="35"/>
      <c r="L243" s="49"/>
      <c r="M243" s="30">
        <f t="shared" si="30"/>
        <v>2.3809523809523808E-2</v>
      </c>
      <c r="N243" s="30">
        <f t="shared" si="31"/>
        <v>0.1111111111111111</v>
      </c>
      <c r="O243" s="30">
        <f t="shared" si="27"/>
        <v>0.33333333333333331</v>
      </c>
      <c r="P243" s="30">
        <f t="shared" si="28"/>
        <v>0.33333333333333331</v>
      </c>
      <c r="Q243" s="30">
        <f t="shared" si="29"/>
        <v>0.33333333333333331</v>
      </c>
      <c r="R243" s="30">
        <f t="shared" si="32"/>
        <v>2.3809523809523808E-2</v>
      </c>
      <c r="S243" s="30">
        <f t="shared" si="26"/>
        <v>0.1111111111111111</v>
      </c>
      <c r="U243"/>
      <c r="V243"/>
      <c r="Y243"/>
    </row>
    <row r="244" spans="1:25" ht="16.2" hidden="1">
      <c r="A244" s="21" t="s">
        <v>572</v>
      </c>
      <c r="B244" s="8" t="s">
        <v>573</v>
      </c>
      <c r="C244" s="8" t="s">
        <v>578</v>
      </c>
      <c r="D244" s="8" t="s">
        <v>579</v>
      </c>
      <c r="E244" s="6">
        <v>2019</v>
      </c>
      <c r="F244" s="33" t="s">
        <v>907</v>
      </c>
      <c r="G244" s="80"/>
      <c r="H244" s="33" t="s">
        <v>857</v>
      </c>
      <c r="I244" s="33" t="s">
        <v>908</v>
      </c>
      <c r="J244" s="80"/>
      <c r="K244" s="35"/>
      <c r="L244" s="49"/>
      <c r="M244" s="30">
        <f t="shared" si="30"/>
        <v>2.3809523809523808E-2</v>
      </c>
      <c r="N244" s="30">
        <f t="shared" si="31"/>
        <v>0.1111111111111111</v>
      </c>
      <c r="O244" s="30">
        <f t="shared" si="27"/>
        <v>0.33333333333333331</v>
      </c>
      <c r="P244" s="30">
        <f t="shared" si="28"/>
        <v>0.33333333333333331</v>
      </c>
      <c r="Q244" s="30">
        <f t="shared" si="29"/>
        <v>0.33333333333333331</v>
      </c>
      <c r="R244" s="30">
        <f t="shared" si="32"/>
        <v>2.3809523809523808E-2</v>
      </c>
      <c r="S244" s="30">
        <f t="shared" si="26"/>
        <v>0.1111111111111111</v>
      </c>
      <c r="U244"/>
      <c r="V244"/>
      <c r="Y244"/>
    </row>
    <row r="245" spans="1:25" ht="16.2" hidden="1">
      <c r="A245" s="21" t="s">
        <v>572</v>
      </c>
      <c r="B245" s="8" t="s">
        <v>573</v>
      </c>
      <c r="C245" s="8" t="s">
        <v>580</v>
      </c>
      <c r="D245" s="8" t="s">
        <v>581</v>
      </c>
      <c r="E245" s="6">
        <v>2019</v>
      </c>
      <c r="F245" s="33" t="s">
        <v>907</v>
      </c>
      <c r="G245" s="80"/>
      <c r="H245" s="33" t="s">
        <v>857</v>
      </c>
      <c r="I245" s="33" t="s">
        <v>909</v>
      </c>
      <c r="J245" s="80"/>
      <c r="K245" s="35"/>
      <c r="L245" s="49"/>
      <c r="M245" s="30">
        <f t="shared" si="30"/>
        <v>2.3809523809523808E-2</v>
      </c>
      <c r="N245" s="30">
        <f t="shared" si="31"/>
        <v>0.1111111111111111</v>
      </c>
      <c r="O245" s="30">
        <f t="shared" si="27"/>
        <v>0.33333333333333331</v>
      </c>
      <c r="P245" s="30">
        <f t="shared" si="28"/>
        <v>0.33333333333333331</v>
      </c>
      <c r="Q245" s="30">
        <f t="shared" si="29"/>
        <v>0.33333333333333331</v>
      </c>
      <c r="R245" s="30">
        <f t="shared" si="32"/>
        <v>2.3809523809523808E-2</v>
      </c>
      <c r="S245" s="30">
        <f t="shared" si="26"/>
        <v>0.1111111111111111</v>
      </c>
      <c r="U245"/>
      <c r="V245"/>
      <c r="Y245"/>
    </row>
    <row r="246" spans="1:25" ht="16.2" hidden="1">
      <c r="A246" s="21" t="s">
        <v>572</v>
      </c>
      <c r="B246" s="8" t="s">
        <v>573</v>
      </c>
      <c r="C246" s="8" t="s">
        <v>582</v>
      </c>
      <c r="D246" s="8" t="s">
        <v>583</v>
      </c>
      <c r="E246" s="6">
        <v>2019</v>
      </c>
      <c r="F246" s="33" t="s">
        <v>908</v>
      </c>
      <c r="G246" s="80"/>
      <c r="H246" s="33" t="s">
        <v>863</v>
      </c>
      <c r="I246" s="33" t="s">
        <v>908</v>
      </c>
      <c r="J246" s="80"/>
      <c r="K246" s="35"/>
      <c r="L246" s="49"/>
      <c r="M246" s="30">
        <f t="shared" si="30"/>
        <v>2.3809523809523808E-2</v>
      </c>
      <c r="N246" s="30">
        <f t="shared" si="31"/>
        <v>0.1111111111111111</v>
      </c>
      <c r="O246" s="30">
        <f t="shared" si="27"/>
        <v>0.33333333333333331</v>
      </c>
      <c r="P246" s="30">
        <f t="shared" si="28"/>
        <v>0.33333333333333331</v>
      </c>
      <c r="Q246" s="30">
        <f t="shared" si="29"/>
        <v>0.33333333333333331</v>
      </c>
      <c r="R246" s="30">
        <f t="shared" si="32"/>
        <v>2.3809523809523808E-2</v>
      </c>
      <c r="S246" s="30">
        <f t="shared" si="26"/>
        <v>0.1111111111111111</v>
      </c>
      <c r="U246"/>
      <c r="V246"/>
      <c r="Y246"/>
    </row>
    <row r="247" spans="1:25" ht="16.2" hidden="1">
      <c r="A247" s="21" t="s">
        <v>572</v>
      </c>
      <c r="B247" s="8" t="s">
        <v>573</v>
      </c>
      <c r="C247" s="8" t="s">
        <v>584</v>
      </c>
      <c r="D247" s="8" t="s">
        <v>585</v>
      </c>
      <c r="E247" s="6">
        <v>2019</v>
      </c>
      <c r="F247" s="33" t="s">
        <v>907</v>
      </c>
      <c r="G247" s="80"/>
      <c r="H247" s="33" t="s">
        <v>863</v>
      </c>
      <c r="I247" s="33" t="s">
        <v>908</v>
      </c>
      <c r="J247" s="80"/>
      <c r="K247" s="35"/>
      <c r="L247" s="49"/>
      <c r="M247" s="30">
        <f t="shared" si="30"/>
        <v>2.3809523809523808E-2</v>
      </c>
      <c r="N247" s="30">
        <f t="shared" si="31"/>
        <v>0.1111111111111111</v>
      </c>
      <c r="O247" s="30">
        <f t="shared" si="27"/>
        <v>0.33333333333333331</v>
      </c>
      <c r="P247" s="30">
        <f t="shared" si="28"/>
        <v>0.33333333333333331</v>
      </c>
      <c r="Q247" s="30">
        <f t="shared" si="29"/>
        <v>0.33333333333333331</v>
      </c>
      <c r="R247" s="30">
        <f t="shared" si="32"/>
        <v>2.3809523809523808E-2</v>
      </c>
      <c r="S247" s="30">
        <f t="shared" si="26"/>
        <v>0.1111111111111111</v>
      </c>
      <c r="U247"/>
      <c r="V247"/>
      <c r="Y247"/>
    </row>
    <row r="248" spans="1:25" ht="16.2" hidden="1">
      <c r="A248" s="25" t="s">
        <v>572</v>
      </c>
      <c r="B248" s="11" t="s">
        <v>573</v>
      </c>
      <c r="C248" s="11" t="s">
        <v>586</v>
      </c>
      <c r="D248" s="7" t="s">
        <v>587</v>
      </c>
      <c r="E248" s="6">
        <v>2019</v>
      </c>
      <c r="F248" s="33" t="s">
        <v>907</v>
      </c>
      <c r="G248" s="80"/>
      <c r="H248" s="33" t="s">
        <v>856</v>
      </c>
      <c r="I248" s="33" t="s">
        <v>908</v>
      </c>
      <c r="J248" s="80"/>
      <c r="K248" s="35"/>
      <c r="L248" s="49"/>
      <c r="M248" s="30">
        <f t="shared" si="30"/>
        <v>2.3809523809523808E-2</v>
      </c>
      <c r="N248" s="30">
        <f t="shared" si="31"/>
        <v>0.1111111111111111</v>
      </c>
      <c r="O248" s="30">
        <f t="shared" si="27"/>
        <v>0.33333333333333331</v>
      </c>
      <c r="P248" s="30">
        <f t="shared" si="28"/>
        <v>0.33333333333333331</v>
      </c>
      <c r="Q248" s="30">
        <f t="shared" si="29"/>
        <v>0.33333333333333331</v>
      </c>
      <c r="R248" s="30">
        <f t="shared" si="32"/>
        <v>2.3809523809523808E-2</v>
      </c>
      <c r="S248" s="30">
        <f t="shared" si="26"/>
        <v>0.1111111111111111</v>
      </c>
      <c r="U248"/>
      <c r="V248"/>
      <c r="Y248"/>
    </row>
    <row r="249" spans="1:25" ht="16.2" hidden="1">
      <c r="A249" s="21" t="s">
        <v>572</v>
      </c>
      <c r="B249" s="8" t="s">
        <v>573</v>
      </c>
      <c r="C249" s="8" t="s">
        <v>588</v>
      </c>
      <c r="D249" s="8" t="s">
        <v>589</v>
      </c>
      <c r="E249" s="6">
        <v>2019</v>
      </c>
      <c r="F249" s="33" t="s">
        <v>908</v>
      </c>
      <c r="G249" s="80"/>
      <c r="H249" s="33" t="s">
        <v>856</v>
      </c>
      <c r="I249" s="33" t="s">
        <v>908</v>
      </c>
      <c r="J249" s="80"/>
      <c r="K249" s="35"/>
      <c r="L249" s="49"/>
      <c r="M249" s="30">
        <f t="shared" si="30"/>
        <v>2.3809523809523808E-2</v>
      </c>
      <c r="N249" s="30">
        <f t="shared" si="31"/>
        <v>0.1111111111111111</v>
      </c>
      <c r="O249" s="30">
        <f t="shared" si="27"/>
        <v>0.33333333333333331</v>
      </c>
      <c r="P249" s="30">
        <f t="shared" si="28"/>
        <v>0.33333333333333331</v>
      </c>
      <c r="Q249" s="30">
        <f t="shared" si="29"/>
        <v>0.33333333333333331</v>
      </c>
      <c r="R249" s="30">
        <f t="shared" si="32"/>
        <v>2.3809523809523808E-2</v>
      </c>
      <c r="S249" s="30">
        <f t="shared" si="26"/>
        <v>0.1111111111111111</v>
      </c>
      <c r="U249"/>
      <c r="V249"/>
      <c r="Y249"/>
    </row>
    <row r="250" spans="1:25" ht="16.2" hidden="1">
      <c r="A250" s="21" t="s">
        <v>572</v>
      </c>
      <c r="B250" s="8" t="s">
        <v>573</v>
      </c>
      <c r="C250" s="8" t="s">
        <v>590</v>
      </c>
      <c r="D250" s="8" t="s">
        <v>591</v>
      </c>
      <c r="E250" s="6">
        <v>2019</v>
      </c>
      <c r="F250" s="33" t="s">
        <v>907</v>
      </c>
      <c r="G250" s="80"/>
      <c r="H250" s="33" t="s">
        <v>857</v>
      </c>
      <c r="I250" s="33" t="s">
        <v>909</v>
      </c>
      <c r="J250" s="80"/>
      <c r="K250" s="35"/>
      <c r="L250" s="49"/>
      <c r="M250" s="30">
        <f t="shared" si="30"/>
        <v>2.3809523809523808E-2</v>
      </c>
      <c r="N250" s="30">
        <f t="shared" si="31"/>
        <v>0.1111111111111111</v>
      </c>
      <c r="O250" s="30">
        <f t="shared" si="27"/>
        <v>0.33333333333333331</v>
      </c>
      <c r="P250" s="30">
        <f t="shared" si="28"/>
        <v>0.33333333333333331</v>
      </c>
      <c r="Q250" s="30">
        <f t="shared" si="29"/>
        <v>0.33333333333333331</v>
      </c>
      <c r="R250" s="30">
        <f t="shared" si="32"/>
        <v>2.3809523809523808E-2</v>
      </c>
      <c r="S250" s="30">
        <f t="shared" si="26"/>
        <v>0.1111111111111111</v>
      </c>
      <c r="U250"/>
      <c r="V250"/>
      <c r="Y250"/>
    </row>
    <row r="251" spans="1:25" ht="16.2" hidden="1">
      <c r="A251" s="21" t="s">
        <v>572</v>
      </c>
      <c r="B251" s="11" t="s">
        <v>592</v>
      </c>
      <c r="C251" s="8" t="s">
        <v>593</v>
      </c>
      <c r="D251" s="8" t="s">
        <v>594</v>
      </c>
      <c r="E251" s="6">
        <v>2019</v>
      </c>
      <c r="F251" s="33" t="s">
        <v>908</v>
      </c>
      <c r="G251" s="33" t="s">
        <v>907</v>
      </c>
      <c r="H251" s="33" t="s">
        <v>857</v>
      </c>
      <c r="I251" s="33" t="s">
        <v>858</v>
      </c>
      <c r="J251" s="33" t="s">
        <v>856</v>
      </c>
      <c r="K251" s="35"/>
      <c r="L251" s="49"/>
      <c r="M251" s="30">
        <f t="shared" si="30"/>
        <v>2.3809523809523808E-2</v>
      </c>
      <c r="N251" s="30">
        <f t="shared" si="31"/>
        <v>0.1111111111111111</v>
      </c>
      <c r="O251" s="30">
        <f t="shared" si="27"/>
        <v>0.33333333333333331</v>
      </c>
      <c r="P251" s="30">
        <f t="shared" si="28"/>
        <v>0.33333333333333331</v>
      </c>
      <c r="Q251" s="30">
        <f t="shared" si="29"/>
        <v>0.33333333333333331</v>
      </c>
      <c r="R251" s="30">
        <f t="shared" si="32"/>
        <v>2.3809523809523808E-2</v>
      </c>
      <c r="S251" s="30">
        <f t="shared" ref="S251:S314" si="33">N251*(O251+P251+Q251)</f>
        <v>0.1111111111111111</v>
      </c>
      <c r="U251"/>
      <c r="V251"/>
      <c r="Y251"/>
    </row>
    <row r="252" spans="1:25" ht="16.2" hidden="1">
      <c r="A252" s="21" t="s">
        <v>572</v>
      </c>
      <c r="B252" s="11" t="s">
        <v>592</v>
      </c>
      <c r="C252" s="8" t="s">
        <v>595</v>
      </c>
      <c r="D252" s="8" t="s">
        <v>596</v>
      </c>
      <c r="E252" s="6">
        <v>2019</v>
      </c>
      <c r="F252" s="33" t="s">
        <v>910</v>
      </c>
      <c r="G252" s="33" t="s">
        <v>908</v>
      </c>
      <c r="H252" s="33" t="s">
        <v>856</v>
      </c>
      <c r="I252" s="33" t="s">
        <v>857</v>
      </c>
      <c r="J252" s="33" t="s">
        <v>857</v>
      </c>
      <c r="K252" s="35"/>
      <c r="L252" s="49"/>
      <c r="M252" s="30">
        <f t="shared" si="30"/>
        <v>2.3809523809523808E-2</v>
      </c>
      <c r="N252" s="30">
        <f t="shared" si="31"/>
        <v>0.1111111111111111</v>
      </c>
      <c r="O252" s="30">
        <f t="shared" ref="O252:O315" si="34">IF(OR($F252="V",$G252="V"),1,0)*$O$2</f>
        <v>0.33333333333333331</v>
      </c>
      <c r="P252" s="30">
        <f t="shared" ref="P252:P315" si="35">IF($H252="V",1,0)*$P$2</f>
        <v>0.33333333333333331</v>
      </c>
      <c r="Q252" s="30">
        <f t="shared" ref="Q252:Q315" si="36">IF(OR($I252="V",$J252="V"),1,0)*$Q$2</f>
        <v>0.33333333333333331</v>
      </c>
      <c r="R252" s="30">
        <f t="shared" si="32"/>
        <v>2.3809523809523808E-2</v>
      </c>
      <c r="S252" s="30">
        <f t="shared" si="33"/>
        <v>0.1111111111111111</v>
      </c>
      <c r="U252"/>
      <c r="V252"/>
      <c r="Y252"/>
    </row>
    <row r="253" spans="1:25" ht="16.2" hidden="1">
      <c r="A253" s="26" t="s">
        <v>572</v>
      </c>
      <c r="B253" s="7" t="s">
        <v>592</v>
      </c>
      <c r="C253" s="14" t="s">
        <v>597</v>
      </c>
      <c r="D253" s="14" t="s">
        <v>598</v>
      </c>
      <c r="E253" s="6">
        <v>2019</v>
      </c>
      <c r="F253" s="33" t="s">
        <v>943</v>
      </c>
      <c r="G253" s="33" t="s">
        <v>943</v>
      </c>
      <c r="H253" s="33" t="s">
        <v>857</v>
      </c>
      <c r="I253" s="33" t="s">
        <v>856</v>
      </c>
      <c r="J253" s="33" t="s">
        <v>856</v>
      </c>
      <c r="K253" s="35"/>
      <c r="L253" s="49"/>
      <c r="M253" s="30">
        <f t="shared" si="30"/>
        <v>2.3809523809523808E-2</v>
      </c>
      <c r="N253" s="30">
        <f t="shared" si="31"/>
        <v>0.1111111111111111</v>
      </c>
      <c r="O253" s="30">
        <f t="shared" si="34"/>
        <v>0.33333333333333331</v>
      </c>
      <c r="P253" s="30">
        <f t="shared" si="35"/>
        <v>0.33333333333333331</v>
      </c>
      <c r="Q253" s="30">
        <f t="shared" si="36"/>
        <v>0.33333333333333331</v>
      </c>
      <c r="R253" s="30">
        <f t="shared" si="32"/>
        <v>2.3809523809523808E-2</v>
      </c>
      <c r="S253" s="30">
        <f t="shared" si="33"/>
        <v>0.1111111111111111</v>
      </c>
      <c r="U253"/>
      <c r="V253"/>
      <c r="Y253"/>
    </row>
    <row r="254" spans="1:25" ht="16.2" hidden="1">
      <c r="A254" s="26" t="s">
        <v>572</v>
      </c>
      <c r="B254" s="7" t="s">
        <v>592</v>
      </c>
      <c r="C254" s="14" t="s">
        <v>599</v>
      </c>
      <c r="D254" s="14" t="s">
        <v>600</v>
      </c>
      <c r="E254" s="6">
        <v>2019</v>
      </c>
      <c r="F254" s="33" t="s">
        <v>908</v>
      </c>
      <c r="G254" s="33" t="s">
        <v>908</v>
      </c>
      <c r="H254" s="33" t="s">
        <v>856</v>
      </c>
      <c r="I254" s="33" t="s">
        <v>857</v>
      </c>
      <c r="J254" s="33" t="s">
        <v>861</v>
      </c>
      <c r="K254" s="35"/>
      <c r="L254" s="49"/>
      <c r="M254" s="30">
        <f t="shared" si="30"/>
        <v>2.3809523809523808E-2</v>
      </c>
      <c r="N254" s="30">
        <f t="shared" si="31"/>
        <v>0.1111111111111111</v>
      </c>
      <c r="O254" s="30">
        <f t="shared" si="34"/>
        <v>0.33333333333333331</v>
      </c>
      <c r="P254" s="30">
        <f t="shared" si="35"/>
        <v>0.33333333333333331</v>
      </c>
      <c r="Q254" s="30">
        <f t="shared" si="36"/>
        <v>0.33333333333333331</v>
      </c>
      <c r="R254" s="30">
        <f t="shared" si="32"/>
        <v>2.3809523809523808E-2</v>
      </c>
      <c r="S254" s="30">
        <f t="shared" si="33"/>
        <v>0.1111111111111111</v>
      </c>
      <c r="U254"/>
      <c r="V254"/>
      <c r="Y254"/>
    </row>
    <row r="255" spans="1:25" ht="16.2" hidden="1">
      <c r="A255" s="26" t="s">
        <v>572</v>
      </c>
      <c r="B255" s="7" t="s">
        <v>592</v>
      </c>
      <c r="C255" s="14" t="s">
        <v>601</v>
      </c>
      <c r="D255" s="14" t="s">
        <v>602</v>
      </c>
      <c r="E255" s="6">
        <v>2019</v>
      </c>
      <c r="F255" s="33" t="s">
        <v>907</v>
      </c>
      <c r="G255" s="33" t="s">
        <v>907</v>
      </c>
      <c r="H255" s="33" t="s">
        <v>856</v>
      </c>
      <c r="I255" s="33" t="s">
        <v>856</v>
      </c>
      <c r="J255" s="33" t="s">
        <v>857</v>
      </c>
      <c r="K255" s="35"/>
      <c r="L255" s="49"/>
      <c r="M255" s="30">
        <f t="shared" si="30"/>
        <v>2.3809523809523808E-2</v>
      </c>
      <c r="N255" s="30">
        <f t="shared" si="31"/>
        <v>0.1111111111111111</v>
      </c>
      <c r="O255" s="30">
        <f t="shared" si="34"/>
        <v>0.33333333333333331</v>
      </c>
      <c r="P255" s="30">
        <f t="shared" si="35"/>
        <v>0.33333333333333331</v>
      </c>
      <c r="Q255" s="30">
        <f t="shared" si="36"/>
        <v>0.33333333333333331</v>
      </c>
      <c r="R255" s="30">
        <f t="shared" si="32"/>
        <v>2.3809523809523808E-2</v>
      </c>
      <c r="S255" s="30">
        <f t="shared" si="33"/>
        <v>0.1111111111111111</v>
      </c>
      <c r="U255"/>
      <c r="V255"/>
      <c r="Y255"/>
    </row>
    <row r="256" spans="1:25" ht="16.2" hidden="1">
      <c r="A256" s="26" t="s">
        <v>572</v>
      </c>
      <c r="B256" s="7" t="s">
        <v>592</v>
      </c>
      <c r="C256" s="14" t="s">
        <v>603</v>
      </c>
      <c r="D256" s="14" t="s">
        <v>604</v>
      </c>
      <c r="E256" s="6">
        <v>2019</v>
      </c>
      <c r="F256" s="33" t="s">
        <v>907</v>
      </c>
      <c r="G256" s="33" t="s">
        <v>908</v>
      </c>
      <c r="H256" s="33" t="s">
        <v>857</v>
      </c>
      <c r="I256" s="33" t="s">
        <v>856</v>
      </c>
      <c r="J256" s="33" t="s">
        <v>856</v>
      </c>
      <c r="K256" s="35"/>
      <c r="L256" s="49"/>
      <c r="M256" s="30">
        <f t="shared" si="30"/>
        <v>2.3809523809523808E-2</v>
      </c>
      <c r="N256" s="30">
        <f t="shared" si="31"/>
        <v>0.1111111111111111</v>
      </c>
      <c r="O256" s="30">
        <f t="shared" si="34"/>
        <v>0.33333333333333331</v>
      </c>
      <c r="P256" s="30">
        <f t="shared" si="35"/>
        <v>0.33333333333333331</v>
      </c>
      <c r="Q256" s="30">
        <f t="shared" si="36"/>
        <v>0.33333333333333331</v>
      </c>
      <c r="R256" s="30">
        <f t="shared" ref="R256:R319" si="37">M256*($O256+$P256+$Q256)</f>
        <v>2.3809523809523808E-2</v>
      </c>
      <c r="S256" s="30">
        <f t="shared" si="33"/>
        <v>0.1111111111111111</v>
      </c>
      <c r="U256"/>
      <c r="V256"/>
      <c r="Y256"/>
    </row>
    <row r="257" spans="1:25" ht="16.2" hidden="1">
      <c r="A257" s="26" t="s">
        <v>572</v>
      </c>
      <c r="B257" s="7" t="s">
        <v>592</v>
      </c>
      <c r="C257" s="14" t="s">
        <v>605</v>
      </c>
      <c r="D257" s="14" t="s">
        <v>606</v>
      </c>
      <c r="E257" s="6">
        <v>2019</v>
      </c>
      <c r="F257" s="33" t="s">
        <v>907</v>
      </c>
      <c r="G257" s="33" t="s">
        <v>907</v>
      </c>
      <c r="H257" s="33" t="s">
        <v>856</v>
      </c>
      <c r="I257" s="33" t="s">
        <v>856</v>
      </c>
      <c r="J257" s="33" t="s">
        <v>856</v>
      </c>
      <c r="K257" s="35"/>
      <c r="L257" s="49"/>
      <c r="M257" s="30">
        <f t="shared" si="30"/>
        <v>2.3809523809523808E-2</v>
      </c>
      <c r="N257" s="30">
        <f t="shared" si="31"/>
        <v>0.1111111111111111</v>
      </c>
      <c r="O257" s="30">
        <f t="shared" si="34"/>
        <v>0.33333333333333331</v>
      </c>
      <c r="P257" s="30">
        <f t="shared" si="35"/>
        <v>0.33333333333333331</v>
      </c>
      <c r="Q257" s="30">
        <f t="shared" si="36"/>
        <v>0.33333333333333331</v>
      </c>
      <c r="R257" s="30">
        <f t="shared" si="37"/>
        <v>2.3809523809523808E-2</v>
      </c>
      <c r="S257" s="30">
        <f t="shared" si="33"/>
        <v>0.1111111111111111</v>
      </c>
      <c r="U257"/>
      <c r="V257"/>
      <c r="Y257"/>
    </row>
    <row r="258" spans="1:25" ht="16.2" hidden="1">
      <c r="A258" s="26" t="s">
        <v>572</v>
      </c>
      <c r="B258" s="7" t="s">
        <v>592</v>
      </c>
      <c r="C258" s="14" t="s">
        <v>607</v>
      </c>
      <c r="D258" s="14" t="s">
        <v>608</v>
      </c>
      <c r="E258" s="6">
        <v>2019</v>
      </c>
      <c r="F258" s="33" t="s">
        <v>911</v>
      </c>
      <c r="G258" s="33" t="s">
        <v>907</v>
      </c>
      <c r="H258" s="33" t="s">
        <v>856</v>
      </c>
      <c r="I258" s="33" t="s">
        <v>859</v>
      </c>
      <c r="J258" s="33" t="s">
        <v>860</v>
      </c>
      <c r="K258" s="35"/>
      <c r="L258" s="49"/>
      <c r="M258" s="30">
        <f t="shared" si="30"/>
        <v>2.3809523809523808E-2</v>
      </c>
      <c r="N258" s="30">
        <f t="shared" si="31"/>
        <v>0.1111111111111111</v>
      </c>
      <c r="O258" s="30">
        <f t="shared" si="34"/>
        <v>0.33333333333333331</v>
      </c>
      <c r="P258" s="30">
        <f t="shared" si="35"/>
        <v>0.33333333333333331</v>
      </c>
      <c r="Q258" s="30">
        <f t="shared" si="36"/>
        <v>0.33333333333333331</v>
      </c>
      <c r="R258" s="30">
        <f t="shared" si="37"/>
        <v>2.3809523809523808E-2</v>
      </c>
      <c r="S258" s="30">
        <f t="shared" si="33"/>
        <v>0.1111111111111111</v>
      </c>
      <c r="U258"/>
      <c r="V258"/>
      <c r="Y258"/>
    </row>
    <row r="259" spans="1:25" ht="16.2" hidden="1">
      <c r="A259" s="26" t="s">
        <v>572</v>
      </c>
      <c r="B259" s="7" t="s">
        <v>592</v>
      </c>
      <c r="C259" s="14" t="s">
        <v>609</v>
      </c>
      <c r="D259" s="14" t="s">
        <v>610</v>
      </c>
      <c r="E259" s="6">
        <v>2019</v>
      </c>
      <c r="F259" s="33" t="s">
        <v>908</v>
      </c>
      <c r="G259" s="33" t="s">
        <v>908</v>
      </c>
      <c r="H259" s="33" t="s">
        <v>856</v>
      </c>
      <c r="I259" s="33" t="s">
        <v>856</v>
      </c>
      <c r="J259" s="33" t="s">
        <v>856</v>
      </c>
      <c r="K259" s="35"/>
      <c r="L259" s="49"/>
      <c r="M259" s="30">
        <f t="shared" ref="M259:M322" si="38">1/COUNTIF($A$3:$A$390,A259)</f>
        <v>2.3809523809523808E-2</v>
      </c>
      <c r="N259" s="30">
        <f t="shared" ref="N259:N322" si="39">1/COUNTIF($B$3:$B$390,B259)</f>
        <v>0.1111111111111111</v>
      </c>
      <c r="O259" s="30">
        <f t="shared" si="34"/>
        <v>0.33333333333333331</v>
      </c>
      <c r="P259" s="30">
        <f t="shared" si="35"/>
        <v>0.33333333333333331</v>
      </c>
      <c r="Q259" s="30">
        <f t="shared" si="36"/>
        <v>0.33333333333333331</v>
      </c>
      <c r="R259" s="30">
        <f t="shared" si="37"/>
        <v>2.3809523809523808E-2</v>
      </c>
      <c r="S259" s="30">
        <f t="shared" si="33"/>
        <v>0.1111111111111111</v>
      </c>
      <c r="U259"/>
      <c r="V259"/>
      <c r="Y259"/>
    </row>
    <row r="260" spans="1:25" ht="16.2" hidden="1">
      <c r="A260" s="26" t="s">
        <v>572</v>
      </c>
      <c r="B260" s="14" t="s">
        <v>611</v>
      </c>
      <c r="C260" s="14" t="s">
        <v>612</v>
      </c>
      <c r="D260" s="14" t="s">
        <v>613</v>
      </c>
      <c r="E260" s="6">
        <v>2019</v>
      </c>
      <c r="F260" s="33" t="s">
        <v>873</v>
      </c>
      <c r="G260" s="80"/>
      <c r="H260" s="33" t="s">
        <v>910</v>
      </c>
      <c r="I260" s="33" t="s">
        <v>908</v>
      </c>
      <c r="J260" s="80"/>
      <c r="K260" s="35"/>
      <c r="L260" s="49"/>
      <c r="M260" s="30">
        <f t="shared" si="38"/>
        <v>2.3809523809523808E-2</v>
      </c>
      <c r="N260" s="30">
        <f t="shared" si="39"/>
        <v>0.125</v>
      </c>
      <c r="O260" s="30">
        <f t="shared" si="34"/>
        <v>0.33333333333333331</v>
      </c>
      <c r="P260" s="30">
        <f t="shared" si="35"/>
        <v>0.33333333333333331</v>
      </c>
      <c r="Q260" s="30">
        <f t="shared" si="36"/>
        <v>0.33333333333333331</v>
      </c>
      <c r="R260" s="30">
        <f t="shared" si="37"/>
        <v>2.3809523809523808E-2</v>
      </c>
      <c r="S260" s="30">
        <f t="shared" si="33"/>
        <v>0.125</v>
      </c>
      <c r="U260"/>
      <c r="V260"/>
      <c r="Y260"/>
    </row>
    <row r="261" spans="1:25" ht="16.2" hidden="1">
      <c r="A261" s="26" t="s">
        <v>572</v>
      </c>
      <c r="B261" s="14" t="s">
        <v>611</v>
      </c>
      <c r="C261" s="14" t="s">
        <v>614</v>
      </c>
      <c r="D261" s="14" t="s">
        <v>615</v>
      </c>
      <c r="E261" s="6">
        <v>2019</v>
      </c>
      <c r="F261" s="33" t="s">
        <v>874</v>
      </c>
      <c r="G261" s="80"/>
      <c r="H261" s="33" t="s">
        <v>908</v>
      </c>
      <c r="I261" s="33" t="s">
        <v>908</v>
      </c>
      <c r="J261" s="80"/>
      <c r="K261" s="35"/>
      <c r="L261" s="49"/>
      <c r="M261" s="30">
        <f t="shared" si="38"/>
        <v>2.3809523809523808E-2</v>
      </c>
      <c r="N261" s="30">
        <f t="shared" si="39"/>
        <v>0.125</v>
      </c>
      <c r="O261" s="30">
        <f t="shared" si="34"/>
        <v>0.33333333333333331</v>
      </c>
      <c r="P261" s="30">
        <f t="shared" si="35"/>
        <v>0.33333333333333331</v>
      </c>
      <c r="Q261" s="30">
        <f t="shared" si="36"/>
        <v>0.33333333333333331</v>
      </c>
      <c r="R261" s="30">
        <f t="shared" si="37"/>
        <v>2.3809523809523808E-2</v>
      </c>
      <c r="S261" s="30">
        <f t="shared" si="33"/>
        <v>0.125</v>
      </c>
      <c r="U261"/>
      <c r="V261"/>
      <c r="Y261"/>
    </row>
    <row r="262" spans="1:25" ht="16.2" hidden="1">
      <c r="A262" s="26" t="s">
        <v>572</v>
      </c>
      <c r="B262" s="14" t="s">
        <v>611</v>
      </c>
      <c r="C262" s="14" t="s">
        <v>616</v>
      </c>
      <c r="D262" s="14" t="s">
        <v>617</v>
      </c>
      <c r="E262" s="6">
        <v>2019</v>
      </c>
      <c r="F262" s="33" t="s">
        <v>874</v>
      </c>
      <c r="G262" s="80"/>
      <c r="H262" s="33" t="s">
        <v>908</v>
      </c>
      <c r="I262" s="33" t="s">
        <v>907</v>
      </c>
      <c r="J262" s="80"/>
      <c r="K262" s="35"/>
      <c r="L262" s="49"/>
      <c r="M262" s="30">
        <f t="shared" si="38"/>
        <v>2.3809523809523808E-2</v>
      </c>
      <c r="N262" s="30">
        <f t="shared" si="39"/>
        <v>0.125</v>
      </c>
      <c r="O262" s="30">
        <f t="shared" si="34"/>
        <v>0.33333333333333331</v>
      </c>
      <c r="P262" s="30">
        <f t="shared" si="35"/>
        <v>0.33333333333333331</v>
      </c>
      <c r="Q262" s="30">
        <f t="shared" si="36"/>
        <v>0.33333333333333331</v>
      </c>
      <c r="R262" s="30">
        <f t="shared" si="37"/>
        <v>2.3809523809523808E-2</v>
      </c>
      <c r="S262" s="30">
        <f t="shared" si="33"/>
        <v>0.125</v>
      </c>
      <c r="U262"/>
      <c r="V262"/>
      <c r="Y262"/>
    </row>
    <row r="263" spans="1:25" ht="16.2" hidden="1">
      <c r="A263" s="21" t="s">
        <v>572</v>
      </c>
      <c r="B263" s="8" t="s">
        <v>611</v>
      </c>
      <c r="C263" s="8" t="s">
        <v>618</v>
      </c>
      <c r="D263" s="8" t="s">
        <v>619</v>
      </c>
      <c r="E263" s="6">
        <v>2019</v>
      </c>
      <c r="F263" s="33" t="s">
        <v>875</v>
      </c>
      <c r="G263" s="80"/>
      <c r="H263" s="33" t="s">
        <v>912</v>
      </c>
      <c r="I263" s="33" t="s">
        <v>908</v>
      </c>
      <c r="J263" s="80"/>
      <c r="K263" s="35"/>
      <c r="L263" s="49"/>
      <c r="M263" s="30">
        <f t="shared" si="38"/>
        <v>2.3809523809523808E-2</v>
      </c>
      <c r="N263" s="30">
        <f t="shared" si="39"/>
        <v>0.125</v>
      </c>
      <c r="O263" s="30">
        <f t="shared" si="34"/>
        <v>0.33333333333333331</v>
      </c>
      <c r="P263" s="30">
        <f t="shared" si="35"/>
        <v>0.33333333333333331</v>
      </c>
      <c r="Q263" s="30">
        <f t="shared" si="36"/>
        <v>0.33333333333333331</v>
      </c>
      <c r="R263" s="30">
        <f t="shared" si="37"/>
        <v>2.3809523809523808E-2</v>
      </c>
      <c r="S263" s="30">
        <f t="shared" si="33"/>
        <v>0.125</v>
      </c>
      <c r="U263"/>
      <c r="V263"/>
      <c r="Y263"/>
    </row>
    <row r="264" spans="1:25" ht="16.2" hidden="1">
      <c r="A264" s="21" t="s">
        <v>572</v>
      </c>
      <c r="B264" s="8" t="s">
        <v>611</v>
      </c>
      <c r="C264" s="8" t="s">
        <v>620</v>
      </c>
      <c r="D264" s="8" t="s">
        <v>621</v>
      </c>
      <c r="E264" s="6">
        <v>2019</v>
      </c>
      <c r="F264" s="33" t="s">
        <v>875</v>
      </c>
      <c r="G264" s="80"/>
      <c r="H264" s="33" t="s">
        <v>908</v>
      </c>
      <c r="I264" s="33" t="s">
        <v>908</v>
      </c>
      <c r="J264" s="80"/>
      <c r="K264" s="35"/>
      <c r="L264" s="49"/>
      <c r="M264" s="30">
        <f t="shared" si="38"/>
        <v>2.3809523809523808E-2</v>
      </c>
      <c r="N264" s="30">
        <f t="shared" si="39"/>
        <v>0.125</v>
      </c>
      <c r="O264" s="30">
        <f t="shared" si="34"/>
        <v>0.33333333333333331</v>
      </c>
      <c r="P264" s="30">
        <f t="shared" si="35"/>
        <v>0.33333333333333331</v>
      </c>
      <c r="Q264" s="30">
        <f t="shared" si="36"/>
        <v>0.33333333333333331</v>
      </c>
      <c r="R264" s="30">
        <f t="shared" si="37"/>
        <v>2.3809523809523808E-2</v>
      </c>
      <c r="S264" s="30">
        <f t="shared" si="33"/>
        <v>0.125</v>
      </c>
      <c r="U264"/>
      <c r="V264"/>
      <c r="Y264"/>
    </row>
    <row r="265" spans="1:25" ht="16.2" hidden="1">
      <c r="A265" s="21" t="s">
        <v>572</v>
      </c>
      <c r="B265" s="8" t="s">
        <v>611</v>
      </c>
      <c r="C265" s="8" t="s">
        <v>622</v>
      </c>
      <c r="D265" s="8" t="s">
        <v>623</v>
      </c>
      <c r="E265" s="6">
        <v>2019</v>
      </c>
      <c r="F265" s="33" t="s">
        <v>873</v>
      </c>
      <c r="G265" s="80"/>
      <c r="H265" s="33" t="s">
        <v>908</v>
      </c>
      <c r="I265" s="33" t="s">
        <v>908</v>
      </c>
      <c r="J265" s="80"/>
      <c r="K265" s="35"/>
      <c r="L265" s="49"/>
      <c r="M265" s="30">
        <f t="shared" si="38"/>
        <v>2.3809523809523808E-2</v>
      </c>
      <c r="N265" s="30">
        <f t="shared" si="39"/>
        <v>0.125</v>
      </c>
      <c r="O265" s="30">
        <f t="shared" si="34"/>
        <v>0.33333333333333331</v>
      </c>
      <c r="P265" s="30">
        <f t="shared" si="35"/>
        <v>0.33333333333333331</v>
      </c>
      <c r="Q265" s="30">
        <f t="shared" si="36"/>
        <v>0.33333333333333331</v>
      </c>
      <c r="R265" s="30">
        <f t="shared" si="37"/>
        <v>2.3809523809523808E-2</v>
      </c>
      <c r="S265" s="30">
        <f t="shared" si="33"/>
        <v>0.125</v>
      </c>
      <c r="U265"/>
      <c r="V265"/>
      <c r="Y265"/>
    </row>
    <row r="266" spans="1:25" ht="16.2" hidden="1">
      <c r="A266" s="21" t="s">
        <v>572</v>
      </c>
      <c r="B266" s="8" t="s">
        <v>611</v>
      </c>
      <c r="C266" s="8" t="s">
        <v>624</v>
      </c>
      <c r="D266" s="8" t="s">
        <v>625</v>
      </c>
      <c r="E266" s="6">
        <v>2019</v>
      </c>
      <c r="F266" s="33" t="s">
        <v>873</v>
      </c>
      <c r="G266" s="80"/>
      <c r="H266" s="33" t="s">
        <v>908</v>
      </c>
      <c r="I266" s="33" t="s">
        <v>907</v>
      </c>
      <c r="J266" s="80"/>
      <c r="K266" s="35"/>
      <c r="L266" s="49"/>
      <c r="M266" s="30">
        <f t="shared" si="38"/>
        <v>2.3809523809523808E-2</v>
      </c>
      <c r="N266" s="30">
        <f t="shared" si="39"/>
        <v>0.125</v>
      </c>
      <c r="O266" s="30">
        <f t="shared" si="34"/>
        <v>0.33333333333333331</v>
      </c>
      <c r="P266" s="30">
        <f t="shared" si="35"/>
        <v>0.33333333333333331</v>
      </c>
      <c r="Q266" s="30">
        <f t="shared" si="36"/>
        <v>0.33333333333333331</v>
      </c>
      <c r="R266" s="30">
        <f t="shared" si="37"/>
        <v>2.3809523809523808E-2</v>
      </c>
      <c r="S266" s="30">
        <f t="shared" si="33"/>
        <v>0.125</v>
      </c>
      <c r="U266"/>
      <c r="V266"/>
      <c r="Y266"/>
    </row>
    <row r="267" spans="1:25" ht="16.2" hidden="1">
      <c r="A267" s="21" t="s">
        <v>572</v>
      </c>
      <c r="B267" s="8" t="s">
        <v>611</v>
      </c>
      <c r="C267" s="8" t="s">
        <v>626</v>
      </c>
      <c r="D267" s="8" t="s">
        <v>627</v>
      </c>
      <c r="E267" s="6">
        <v>2019</v>
      </c>
      <c r="F267" s="33" t="s">
        <v>873</v>
      </c>
      <c r="G267" s="80"/>
      <c r="H267" s="33" t="s">
        <v>908</v>
      </c>
      <c r="I267" s="33" t="s">
        <v>908</v>
      </c>
      <c r="J267" s="80"/>
      <c r="K267" s="35"/>
      <c r="L267" s="49"/>
      <c r="M267" s="30">
        <f t="shared" si="38"/>
        <v>2.3809523809523808E-2</v>
      </c>
      <c r="N267" s="30">
        <f t="shared" si="39"/>
        <v>0.125</v>
      </c>
      <c r="O267" s="30">
        <f t="shared" si="34"/>
        <v>0.33333333333333331</v>
      </c>
      <c r="P267" s="30">
        <f t="shared" si="35"/>
        <v>0.33333333333333331</v>
      </c>
      <c r="Q267" s="30">
        <f t="shared" si="36"/>
        <v>0.33333333333333331</v>
      </c>
      <c r="R267" s="30">
        <f t="shared" si="37"/>
        <v>2.3809523809523808E-2</v>
      </c>
      <c r="S267" s="30">
        <f t="shared" si="33"/>
        <v>0.125</v>
      </c>
      <c r="U267"/>
      <c r="V267"/>
      <c r="Y267"/>
    </row>
    <row r="268" spans="1:25" ht="16.2" hidden="1">
      <c r="A268" s="21" t="s">
        <v>628</v>
      </c>
      <c r="B268" s="8" t="s">
        <v>629</v>
      </c>
      <c r="C268" s="8" t="s">
        <v>630</v>
      </c>
      <c r="D268" s="7" t="s">
        <v>631</v>
      </c>
      <c r="E268" s="6">
        <v>2019</v>
      </c>
      <c r="F268" s="33" t="s">
        <v>876</v>
      </c>
      <c r="G268" s="80"/>
      <c r="H268" s="33" t="s">
        <v>873</v>
      </c>
      <c r="I268" s="33" t="s">
        <v>878</v>
      </c>
      <c r="J268" s="80"/>
      <c r="K268" s="35"/>
      <c r="L268" s="49"/>
      <c r="M268" s="30">
        <f t="shared" si="38"/>
        <v>2.3809523809523808E-2</v>
      </c>
      <c r="N268" s="30">
        <f t="shared" si="39"/>
        <v>0.125</v>
      </c>
      <c r="O268" s="30">
        <f t="shared" si="34"/>
        <v>0.33333333333333331</v>
      </c>
      <c r="P268" s="30">
        <f t="shared" si="35"/>
        <v>0.33333333333333331</v>
      </c>
      <c r="Q268" s="30">
        <f t="shared" si="36"/>
        <v>0.33333333333333331</v>
      </c>
      <c r="R268" s="30">
        <f t="shared" si="37"/>
        <v>2.3809523809523808E-2</v>
      </c>
      <c r="S268" s="30">
        <f t="shared" si="33"/>
        <v>0.125</v>
      </c>
      <c r="U268"/>
      <c r="V268"/>
      <c r="Y268"/>
    </row>
    <row r="269" spans="1:25" ht="16.2" hidden="1">
      <c r="A269" s="21" t="s">
        <v>572</v>
      </c>
      <c r="B269" s="8" t="s">
        <v>632</v>
      </c>
      <c r="C269" s="8" t="s">
        <v>633</v>
      </c>
      <c r="D269" s="8" t="s">
        <v>634</v>
      </c>
      <c r="E269" s="6">
        <v>2019</v>
      </c>
      <c r="F269" s="33" t="s">
        <v>876</v>
      </c>
      <c r="G269" s="80"/>
      <c r="H269" s="33" t="s">
        <v>875</v>
      </c>
      <c r="I269" s="33" t="s">
        <v>879</v>
      </c>
      <c r="J269" s="80"/>
      <c r="K269" s="35"/>
      <c r="L269" s="49"/>
      <c r="M269" s="30">
        <f t="shared" si="38"/>
        <v>2.3809523809523808E-2</v>
      </c>
      <c r="N269" s="30">
        <f t="shared" si="39"/>
        <v>0.125</v>
      </c>
      <c r="O269" s="30">
        <f t="shared" si="34"/>
        <v>0.33333333333333331</v>
      </c>
      <c r="P269" s="30">
        <f t="shared" si="35"/>
        <v>0.33333333333333331</v>
      </c>
      <c r="Q269" s="30">
        <f t="shared" si="36"/>
        <v>0.33333333333333331</v>
      </c>
      <c r="R269" s="30">
        <f t="shared" si="37"/>
        <v>2.3809523809523808E-2</v>
      </c>
      <c r="S269" s="30">
        <f t="shared" si="33"/>
        <v>0.125</v>
      </c>
      <c r="U269"/>
      <c r="V269"/>
      <c r="Y269"/>
    </row>
    <row r="270" spans="1:25" ht="16.2" hidden="1">
      <c r="A270" s="21" t="s">
        <v>572</v>
      </c>
      <c r="B270" s="8" t="s">
        <v>632</v>
      </c>
      <c r="C270" s="8" t="s">
        <v>635</v>
      </c>
      <c r="D270" s="8" t="s">
        <v>636</v>
      </c>
      <c r="E270" s="6">
        <v>2019</v>
      </c>
      <c r="F270" s="33" t="s">
        <v>875</v>
      </c>
      <c r="G270" s="80"/>
      <c r="H270" s="33" t="s">
        <v>873</v>
      </c>
      <c r="I270" s="33" t="s">
        <v>879</v>
      </c>
      <c r="J270" s="80"/>
      <c r="K270" s="35"/>
      <c r="L270" s="49"/>
      <c r="M270" s="30">
        <f t="shared" si="38"/>
        <v>2.3809523809523808E-2</v>
      </c>
      <c r="N270" s="30">
        <f t="shared" si="39"/>
        <v>0.125</v>
      </c>
      <c r="O270" s="30">
        <f t="shared" si="34"/>
        <v>0.33333333333333331</v>
      </c>
      <c r="P270" s="30">
        <f t="shared" si="35"/>
        <v>0.33333333333333331</v>
      </c>
      <c r="Q270" s="30">
        <f t="shared" si="36"/>
        <v>0.33333333333333331</v>
      </c>
      <c r="R270" s="30">
        <f t="shared" si="37"/>
        <v>2.3809523809523808E-2</v>
      </c>
      <c r="S270" s="30">
        <f t="shared" si="33"/>
        <v>0.125</v>
      </c>
      <c r="U270"/>
      <c r="V270"/>
      <c r="Y270"/>
    </row>
    <row r="271" spans="1:25" ht="16.2" hidden="1">
      <c r="A271" s="21" t="s">
        <v>572</v>
      </c>
      <c r="B271" s="8" t="s">
        <v>632</v>
      </c>
      <c r="C271" s="14" t="s">
        <v>637</v>
      </c>
      <c r="D271" s="8" t="s">
        <v>638</v>
      </c>
      <c r="E271" s="6">
        <v>2019</v>
      </c>
      <c r="F271" s="33" t="s">
        <v>875</v>
      </c>
      <c r="G271" s="80"/>
      <c r="H271" s="33" t="s">
        <v>873</v>
      </c>
      <c r="I271" s="33" t="s">
        <v>875</v>
      </c>
      <c r="J271" s="80"/>
      <c r="K271" s="35"/>
      <c r="L271" s="49"/>
      <c r="M271" s="30">
        <f t="shared" si="38"/>
        <v>2.3809523809523808E-2</v>
      </c>
      <c r="N271" s="30">
        <f t="shared" si="39"/>
        <v>0.125</v>
      </c>
      <c r="O271" s="30">
        <f t="shared" si="34"/>
        <v>0.33333333333333331</v>
      </c>
      <c r="P271" s="30">
        <f t="shared" si="35"/>
        <v>0.33333333333333331</v>
      </c>
      <c r="Q271" s="30">
        <f t="shared" si="36"/>
        <v>0.33333333333333331</v>
      </c>
      <c r="R271" s="30">
        <f t="shared" si="37"/>
        <v>2.3809523809523808E-2</v>
      </c>
      <c r="S271" s="30">
        <f t="shared" si="33"/>
        <v>0.125</v>
      </c>
      <c r="U271"/>
      <c r="V271"/>
      <c r="Y271"/>
    </row>
    <row r="272" spans="1:25" ht="16.2" hidden="1">
      <c r="A272" s="21" t="s">
        <v>572</v>
      </c>
      <c r="B272" s="8" t="s">
        <v>632</v>
      </c>
      <c r="C272" s="14" t="s">
        <v>639</v>
      </c>
      <c r="D272" s="8" t="s">
        <v>640</v>
      </c>
      <c r="E272" s="6">
        <v>2019</v>
      </c>
      <c r="F272" s="33" t="s">
        <v>873</v>
      </c>
      <c r="G272" s="80"/>
      <c r="H272" s="33" t="s">
        <v>880</v>
      </c>
      <c r="I272" s="33" t="s">
        <v>873</v>
      </c>
      <c r="J272" s="80"/>
      <c r="K272" s="35"/>
      <c r="L272" s="49"/>
      <c r="M272" s="30">
        <f t="shared" si="38"/>
        <v>2.3809523809523808E-2</v>
      </c>
      <c r="N272" s="30">
        <f t="shared" si="39"/>
        <v>0.125</v>
      </c>
      <c r="O272" s="30">
        <f t="shared" si="34"/>
        <v>0.33333333333333331</v>
      </c>
      <c r="P272" s="30">
        <f t="shared" si="35"/>
        <v>0.33333333333333331</v>
      </c>
      <c r="Q272" s="30">
        <f t="shared" si="36"/>
        <v>0.33333333333333331</v>
      </c>
      <c r="R272" s="30">
        <f t="shared" si="37"/>
        <v>2.3809523809523808E-2</v>
      </c>
      <c r="S272" s="30">
        <f t="shared" si="33"/>
        <v>0.125</v>
      </c>
      <c r="U272"/>
      <c r="V272"/>
      <c r="Y272"/>
    </row>
    <row r="273" spans="1:25" ht="16.2" hidden="1">
      <c r="A273" s="21" t="s">
        <v>572</v>
      </c>
      <c r="B273" s="8" t="s">
        <v>632</v>
      </c>
      <c r="C273" s="14" t="s">
        <v>641</v>
      </c>
      <c r="D273" s="8" t="s">
        <v>642</v>
      </c>
      <c r="E273" s="6">
        <v>2019</v>
      </c>
      <c r="F273" s="33" t="s">
        <v>875</v>
      </c>
      <c r="G273" s="80"/>
      <c r="H273" s="33" t="s">
        <v>875</v>
      </c>
      <c r="I273" s="33" t="s">
        <v>873</v>
      </c>
      <c r="J273" s="80"/>
      <c r="K273" s="35"/>
      <c r="L273" s="49"/>
      <c r="M273" s="30">
        <f t="shared" si="38"/>
        <v>2.3809523809523808E-2</v>
      </c>
      <c r="N273" s="30">
        <f t="shared" si="39"/>
        <v>0.125</v>
      </c>
      <c r="O273" s="30">
        <f t="shared" si="34"/>
        <v>0.33333333333333331</v>
      </c>
      <c r="P273" s="30">
        <f t="shared" si="35"/>
        <v>0.33333333333333331</v>
      </c>
      <c r="Q273" s="30">
        <f t="shared" si="36"/>
        <v>0.33333333333333331</v>
      </c>
      <c r="R273" s="30">
        <f t="shared" si="37"/>
        <v>2.3809523809523808E-2</v>
      </c>
      <c r="S273" s="30">
        <f t="shared" si="33"/>
        <v>0.125</v>
      </c>
      <c r="U273"/>
      <c r="V273"/>
      <c r="Y273"/>
    </row>
    <row r="274" spans="1:25" ht="16.2" hidden="1">
      <c r="A274" s="21" t="s">
        <v>572</v>
      </c>
      <c r="B274" s="8" t="s">
        <v>632</v>
      </c>
      <c r="C274" s="14" t="s">
        <v>643</v>
      </c>
      <c r="D274" s="8" t="s">
        <v>644</v>
      </c>
      <c r="E274" s="6">
        <v>2019</v>
      </c>
      <c r="F274" s="33" t="s">
        <v>875</v>
      </c>
      <c r="G274" s="80"/>
      <c r="H274" s="33" t="s">
        <v>873</v>
      </c>
      <c r="I274" s="33" t="s">
        <v>873</v>
      </c>
      <c r="J274" s="80"/>
      <c r="K274" s="35"/>
      <c r="L274" s="49"/>
      <c r="M274" s="30">
        <f t="shared" si="38"/>
        <v>2.3809523809523808E-2</v>
      </c>
      <c r="N274" s="30">
        <f t="shared" si="39"/>
        <v>0.125</v>
      </c>
      <c r="O274" s="30">
        <f t="shared" si="34"/>
        <v>0.33333333333333331</v>
      </c>
      <c r="P274" s="30">
        <f t="shared" si="35"/>
        <v>0.33333333333333331</v>
      </c>
      <c r="Q274" s="30">
        <f t="shared" si="36"/>
        <v>0.33333333333333331</v>
      </c>
      <c r="R274" s="30">
        <f t="shared" si="37"/>
        <v>2.3809523809523808E-2</v>
      </c>
      <c r="S274" s="30">
        <f t="shared" si="33"/>
        <v>0.125</v>
      </c>
      <c r="U274"/>
      <c r="V274"/>
      <c r="Y274"/>
    </row>
    <row r="275" spans="1:25" ht="16.2" hidden="1">
      <c r="A275" s="26" t="s">
        <v>572</v>
      </c>
      <c r="B275" s="14" t="s">
        <v>632</v>
      </c>
      <c r="C275" s="14" t="s">
        <v>645</v>
      </c>
      <c r="D275" s="14" t="s">
        <v>646</v>
      </c>
      <c r="E275" s="6">
        <v>2019</v>
      </c>
      <c r="F275" s="33" t="s">
        <v>877</v>
      </c>
      <c r="G275" s="80"/>
      <c r="H275" s="33" t="s">
        <v>873</v>
      </c>
      <c r="I275" s="33" t="s">
        <v>873</v>
      </c>
      <c r="J275" s="80"/>
      <c r="K275" s="35"/>
      <c r="L275" s="49"/>
      <c r="M275" s="30">
        <f t="shared" si="38"/>
        <v>2.3809523809523808E-2</v>
      </c>
      <c r="N275" s="30">
        <f t="shared" si="39"/>
        <v>0.125</v>
      </c>
      <c r="O275" s="30">
        <f t="shared" si="34"/>
        <v>0.33333333333333331</v>
      </c>
      <c r="P275" s="30">
        <f t="shared" si="35"/>
        <v>0.33333333333333331</v>
      </c>
      <c r="Q275" s="30">
        <f t="shared" si="36"/>
        <v>0.33333333333333331</v>
      </c>
      <c r="R275" s="30">
        <f t="shared" si="37"/>
        <v>2.3809523809523808E-2</v>
      </c>
      <c r="S275" s="30">
        <f t="shared" si="33"/>
        <v>0.125</v>
      </c>
      <c r="U275"/>
      <c r="V275"/>
      <c r="Y275"/>
    </row>
    <row r="276" spans="1:25" ht="16.2" hidden="1">
      <c r="A276" s="26" t="s">
        <v>572</v>
      </c>
      <c r="B276" s="14" t="s">
        <v>647</v>
      </c>
      <c r="C276" s="14" t="s">
        <v>648</v>
      </c>
      <c r="D276" s="14" t="s">
        <v>649</v>
      </c>
      <c r="E276" s="6">
        <v>2019</v>
      </c>
      <c r="F276" s="33" t="s">
        <v>857</v>
      </c>
      <c r="G276" s="80"/>
      <c r="H276" s="33" t="s">
        <v>857</v>
      </c>
      <c r="I276" s="33" t="s">
        <v>913</v>
      </c>
      <c r="J276" s="80"/>
      <c r="K276" s="35"/>
      <c r="L276" s="49"/>
      <c r="M276" s="30">
        <f t="shared" si="38"/>
        <v>2.3809523809523808E-2</v>
      </c>
      <c r="N276" s="30">
        <f t="shared" si="39"/>
        <v>0.125</v>
      </c>
      <c r="O276" s="30">
        <f t="shared" si="34"/>
        <v>0.33333333333333331</v>
      </c>
      <c r="P276" s="30">
        <f t="shared" si="35"/>
        <v>0.33333333333333331</v>
      </c>
      <c r="Q276" s="30">
        <f t="shared" si="36"/>
        <v>0.33333333333333331</v>
      </c>
      <c r="R276" s="30">
        <f t="shared" si="37"/>
        <v>2.3809523809523808E-2</v>
      </c>
      <c r="S276" s="30">
        <f t="shared" si="33"/>
        <v>0.125</v>
      </c>
      <c r="U276"/>
      <c r="V276"/>
      <c r="Y276"/>
    </row>
    <row r="277" spans="1:25" ht="16.2" hidden="1">
      <c r="A277" s="26" t="s">
        <v>572</v>
      </c>
      <c r="B277" s="14" t="s">
        <v>647</v>
      </c>
      <c r="C277" s="14" t="s">
        <v>650</v>
      </c>
      <c r="D277" s="14" t="s">
        <v>651</v>
      </c>
      <c r="E277" s="6">
        <v>2019</v>
      </c>
      <c r="F277" s="33" t="s">
        <v>862</v>
      </c>
      <c r="G277" s="80"/>
      <c r="H277" s="33" t="s">
        <v>857</v>
      </c>
      <c r="I277" s="33" t="s">
        <v>913</v>
      </c>
      <c r="J277" s="80"/>
      <c r="K277" s="35"/>
      <c r="L277" s="49"/>
      <c r="M277" s="30">
        <f t="shared" si="38"/>
        <v>2.3809523809523808E-2</v>
      </c>
      <c r="N277" s="30">
        <f t="shared" si="39"/>
        <v>0.125</v>
      </c>
      <c r="O277" s="30">
        <f t="shared" si="34"/>
        <v>0.33333333333333331</v>
      </c>
      <c r="P277" s="30">
        <f t="shared" si="35"/>
        <v>0.33333333333333331</v>
      </c>
      <c r="Q277" s="30">
        <f t="shared" si="36"/>
        <v>0.33333333333333331</v>
      </c>
      <c r="R277" s="30">
        <f t="shared" si="37"/>
        <v>2.3809523809523808E-2</v>
      </c>
      <c r="S277" s="30">
        <f t="shared" si="33"/>
        <v>0.125</v>
      </c>
      <c r="U277"/>
      <c r="V277"/>
      <c r="Y277"/>
    </row>
    <row r="278" spans="1:25" ht="16.2" hidden="1">
      <c r="A278" s="21" t="s">
        <v>572</v>
      </c>
      <c r="B278" s="8" t="s">
        <v>647</v>
      </c>
      <c r="C278" s="8" t="s">
        <v>652</v>
      </c>
      <c r="D278" s="11" t="s">
        <v>653</v>
      </c>
      <c r="E278" s="6">
        <v>2019</v>
      </c>
      <c r="F278" s="33" t="s">
        <v>857</v>
      </c>
      <c r="G278" s="80"/>
      <c r="H278" s="33" t="s">
        <v>856</v>
      </c>
      <c r="I278" s="33" t="s">
        <v>913</v>
      </c>
      <c r="J278" s="80"/>
      <c r="K278" s="35"/>
      <c r="L278" s="49"/>
      <c r="M278" s="30">
        <f t="shared" si="38"/>
        <v>2.3809523809523808E-2</v>
      </c>
      <c r="N278" s="30">
        <f t="shared" si="39"/>
        <v>0.125</v>
      </c>
      <c r="O278" s="30">
        <f t="shared" si="34"/>
        <v>0.33333333333333331</v>
      </c>
      <c r="P278" s="30">
        <f t="shared" si="35"/>
        <v>0.33333333333333331</v>
      </c>
      <c r="Q278" s="30">
        <f t="shared" si="36"/>
        <v>0.33333333333333331</v>
      </c>
      <c r="R278" s="30">
        <f t="shared" si="37"/>
        <v>2.3809523809523808E-2</v>
      </c>
      <c r="S278" s="30">
        <f t="shared" si="33"/>
        <v>0.125</v>
      </c>
      <c r="U278"/>
      <c r="V278"/>
      <c r="Y278"/>
    </row>
    <row r="279" spans="1:25" ht="16.2" hidden="1">
      <c r="A279" s="21" t="s">
        <v>572</v>
      </c>
      <c r="B279" s="8" t="s">
        <v>647</v>
      </c>
      <c r="C279" s="8" t="s">
        <v>654</v>
      </c>
      <c r="D279" s="8" t="s">
        <v>655</v>
      </c>
      <c r="E279" s="6">
        <v>2019</v>
      </c>
      <c r="F279" s="33" t="s">
        <v>856</v>
      </c>
      <c r="G279" s="80"/>
      <c r="H279" s="33" t="s">
        <v>856</v>
      </c>
      <c r="I279" s="33" t="s">
        <v>908</v>
      </c>
      <c r="J279" s="80"/>
      <c r="K279" s="35"/>
      <c r="L279" s="49"/>
      <c r="M279" s="30">
        <f t="shared" si="38"/>
        <v>2.3809523809523808E-2</v>
      </c>
      <c r="N279" s="30">
        <f t="shared" si="39"/>
        <v>0.125</v>
      </c>
      <c r="O279" s="30">
        <f t="shared" si="34"/>
        <v>0.33333333333333331</v>
      </c>
      <c r="P279" s="30">
        <f t="shared" si="35"/>
        <v>0.33333333333333331</v>
      </c>
      <c r="Q279" s="30">
        <f t="shared" si="36"/>
        <v>0.33333333333333331</v>
      </c>
      <c r="R279" s="30">
        <f t="shared" si="37"/>
        <v>2.3809523809523808E-2</v>
      </c>
      <c r="S279" s="30">
        <f t="shared" si="33"/>
        <v>0.125</v>
      </c>
      <c r="U279"/>
      <c r="V279"/>
      <c r="Y279"/>
    </row>
    <row r="280" spans="1:25" ht="16.2" hidden="1">
      <c r="A280" s="21" t="s">
        <v>572</v>
      </c>
      <c r="B280" s="8" t="s">
        <v>647</v>
      </c>
      <c r="C280" s="8" t="s">
        <v>656</v>
      </c>
      <c r="D280" s="8" t="s">
        <v>657</v>
      </c>
      <c r="E280" s="6">
        <v>2019</v>
      </c>
      <c r="F280" s="33" t="s">
        <v>856</v>
      </c>
      <c r="G280" s="80"/>
      <c r="H280" s="33" t="s">
        <v>856</v>
      </c>
      <c r="I280" s="33" t="s">
        <v>913</v>
      </c>
      <c r="J280" s="80"/>
      <c r="K280" s="35"/>
      <c r="L280" s="49"/>
      <c r="M280" s="30">
        <f t="shared" si="38"/>
        <v>2.3809523809523808E-2</v>
      </c>
      <c r="N280" s="30">
        <f t="shared" si="39"/>
        <v>0.125</v>
      </c>
      <c r="O280" s="30">
        <f t="shared" si="34"/>
        <v>0.33333333333333331</v>
      </c>
      <c r="P280" s="30">
        <f t="shared" si="35"/>
        <v>0.33333333333333331</v>
      </c>
      <c r="Q280" s="30">
        <f t="shared" si="36"/>
        <v>0.33333333333333331</v>
      </c>
      <c r="R280" s="30">
        <f t="shared" si="37"/>
        <v>2.3809523809523808E-2</v>
      </c>
      <c r="S280" s="30">
        <f t="shared" si="33"/>
        <v>0.125</v>
      </c>
      <c r="U280"/>
      <c r="V280"/>
      <c r="Y280"/>
    </row>
    <row r="281" spans="1:25" ht="16.2" hidden="1">
      <c r="A281" s="21" t="s">
        <v>572</v>
      </c>
      <c r="B281" s="8" t="s">
        <v>647</v>
      </c>
      <c r="C281" s="8" t="s">
        <v>658</v>
      </c>
      <c r="D281" s="8" t="s">
        <v>659</v>
      </c>
      <c r="E281" s="6">
        <v>2019</v>
      </c>
      <c r="F281" s="33" t="s">
        <v>857</v>
      </c>
      <c r="G281" s="80"/>
      <c r="H281" s="33" t="s">
        <v>856</v>
      </c>
      <c r="I281" s="33" t="s">
        <v>913</v>
      </c>
      <c r="J281" s="80"/>
      <c r="K281" s="35"/>
      <c r="L281" s="49"/>
      <c r="M281" s="30">
        <f t="shared" si="38"/>
        <v>2.3809523809523808E-2</v>
      </c>
      <c r="N281" s="30">
        <f t="shared" si="39"/>
        <v>0.125</v>
      </c>
      <c r="O281" s="30">
        <f t="shared" si="34"/>
        <v>0.33333333333333331</v>
      </c>
      <c r="P281" s="30">
        <f t="shared" si="35"/>
        <v>0.33333333333333331</v>
      </c>
      <c r="Q281" s="30">
        <f t="shared" si="36"/>
        <v>0.33333333333333331</v>
      </c>
      <c r="R281" s="30">
        <f t="shared" si="37"/>
        <v>2.3809523809523808E-2</v>
      </c>
      <c r="S281" s="30">
        <f t="shared" si="33"/>
        <v>0.125</v>
      </c>
      <c r="U281"/>
      <c r="V281"/>
      <c r="Y281"/>
    </row>
    <row r="282" spans="1:25" ht="16.2" hidden="1">
      <c r="A282" s="21" t="s">
        <v>572</v>
      </c>
      <c r="B282" s="8" t="s">
        <v>647</v>
      </c>
      <c r="C282" s="8" t="s">
        <v>660</v>
      </c>
      <c r="D282" s="8" t="s">
        <v>661</v>
      </c>
      <c r="E282" s="6">
        <v>2019</v>
      </c>
      <c r="F282" s="33" t="s">
        <v>856</v>
      </c>
      <c r="G282" s="80"/>
      <c r="H282" s="33" t="s">
        <v>856</v>
      </c>
      <c r="I282" s="33" t="s">
        <v>913</v>
      </c>
      <c r="J282" s="80"/>
      <c r="K282" s="35"/>
      <c r="L282" s="49"/>
      <c r="M282" s="30">
        <f t="shared" si="38"/>
        <v>2.3809523809523808E-2</v>
      </c>
      <c r="N282" s="30">
        <f t="shared" si="39"/>
        <v>0.125</v>
      </c>
      <c r="O282" s="30">
        <f t="shared" si="34"/>
        <v>0.33333333333333331</v>
      </c>
      <c r="P282" s="30">
        <f t="shared" si="35"/>
        <v>0.33333333333333331</v>
      </c>
      <c r="Q282" s="30">
        <f t="shared" si="36"/>
        <v>0.33333333333333331</v>
      </c>
      <c r="R282" s="30">
        <f t="shared" si="37"/>
        <v>2.3809523809523808E-2</v>
      </c>
      <c r="S282" s="30">
        <f t="shared" si="33"/>
        <v>0.125</v>
      </c>
      <c r="U282"/>
      <c r="V282"/>
      <c r="Y282"/>
    </row>
    <row r="283" spans="1:25" ht="16.2" hidden="1">
      <c r="A283" s="21" t="s">
        <v>572</v>
      </c>
      <c r="B283" s="8" t="s">
        <v>647</v>
      </c>
      <c r="C283" s="8" t="s">
        <v>662</v>
      </c>
      <c r="D283" s="8" t="s">
        <v>663</v>
      </c>
      <c r="E283" s="6">
        <v>2019</v>
      </c>
      <c r="F283" s="33" t="s">
        <v>860</v>
      </c>
      <c r="G283" s="80"/>
      <c r="H283" s="33" t="s">
        <v>857</v>
      </c>
      <c r="I283" s="33" t="s">
        <v>913</v>
      </c>
      <c r="J283" s="80"/>
      <c r="K283" s="35"/>
      <c r="L283" s="49"/>
      <c r="M283" s="30">
        <f t="shared" si="38"/>
        <v>2.3809523809523808E-2</v>
      </c>
      <c r="N283" s="30">
        <f t="shared" si="39"/>
        <v>0.125</v>
      </c>
      <c r="O283" s="30">
        <f t="shared" si="34"/>
        <v>0.33333333333333331</v>
      </c>
      <c r="P283" s="30">
        <f t="shared" si="35"/>
        <v>0.33333333333333331</v>
      </c>
      <c r="Q283" s="30">
        <f t="shared" si="36"/>
        <v>0.33333333333333331</v>
      </c>
      <c r="R283" s="30">
        <f t="shared" si="37"/>
        <v>2.3809523809523808E-2</v>
      </c>
      <c r="S283" s="30">
        <f t="shared" si="33"/>
        <v>0.125</v>
      </c>
      <c r="U283"/>
      <c r="V283"/>
      <c r="Y283"/>
    </row>
    <row r="284" spans="1:25" ht="16.2" hidden="1">
      <c r="A284" s="21" t="s">
        <v>664</v>
      </c>
      <c r="B284" s="11" t="s">
        <v>665</v>
      </c>
      <c r="C284" s="16" t="s">
        <v>666</v>
      </c>
      <c r="D284" s="12" t="s">
        <v>667</v>
      </c>
      <c r="E284" s="6">
        <v>2019</v>
      </c>
      <c r="F284" s="33" t="s">
        <v>807</v>
      </c>
      <c r="G284" s="33" t="s">
        <v>972</v>
      </c>
      <c r="H284" s="33" t="s">
        <v>972</v>
      </c>
      <c r="I284" s="33" t="s">
        <v>971</v>
      </c>
      <c r="J284" s="33" t="s">
        <v>988</v>
      </c>
      <c r="K284" s="35"/>
      <c r="L284" s="49"/>
      <c r="M284" s="30">
        <f t="shared" si="38"/>
        <v>1.9230769230769232E-2</v>
      </c>
      <c r="N284" s="30">
        <f t="shared" si="39"/>
        <v>7.6923076923076927E-2</v>
      </c>
      <c r="O284" s="30">
        <f t="shared" si="34"/>
        <v>0.33333333333333331</v>
      </c>
      <c r="P284" s="30">
        <f t="shared" si="35"/>
        <v>0.33333333333333331</v>
      </c>
      <c r="Q284" s="30">
        <f t="shared" si="36"/>
        <v>0.33333333333333331</v>
      </c>
      <c r="R284" s="30">
        <f t="shared" si="37"/>
        <v>1.9230769230769232E-2</v>
      </c>
      <c r="S284" s="30">
        <f t="shared" si="33"/>
        <v>7.6923076923076927E-2</v>
      </c>
      <c r="U284"/>
      <c r="V284"/>
      <c r="Y284"/>
    </row>
    <row r="285" spans="1:25" ht="16.2" hidden="1">
      <c r="A285" s="21" t="s">
        <v>664</v>
      </c>
      <c r="B285" s="11" t="s">
        <v>665</v>
      </c>
      <c r="C285" s="11" t="s">
        <v>668</v>
      </c>
      <c r="D285" s="8" t="s">
        <v>669</v>
      </c>
      <c r="E285" s="6">
        <v>2019</v>
      </c>
      <c r="F285" s="33" t="s">
        <v>807</v>
      </c>
      <c r="G285" s="33" t="s">
        <v>972</v>
      </c>
      <c r="H285" s="33" t="s">
        <v>972</v>
      </c>
      <c r="I285" s="33" t="s">
        <v>971</v>
      </c>
      <c r="J285" s="33" t="s">
        <v>986</v>
      </c>
      <c r="K285" s="35"/>
      <c r="L285" s="49"/>
      <c r="M285" s="30">
        <f t="shared" si="38"/>
        <v>1.9230769230769232E-2</v>
      </c>
      <c r="N285" s="30">
        <f t="shared" si="39"/>
        <v>7.6923076923076927E-2</v>
      </c>
      <c r="O285" s="30">
        <f t="shared" si="34"/>
        <v>0.33333333333333331</v>
      </c>
      <c r="P285" s="30">
        <f t="shared" si="35"/>
        <v>0.33333333333333331</v>
      </c>
      <c r="Q285" s="30">
        <f t="shared" si="36"/>
        <v>0.33333333333333331</v>
      </c>
      <c r="R285" s="30">
        <f t="shared" si="37"/>
        <v>1.9230769230769232E-2</v>
      </c>
      <c r="S285" s="30">
        <f t="shared" si="33"/>
        <v>7.6923076923076927E-2</v>
      </c>
      <c r="U285"/>
      <c r="V285"/>
      <c r="Y285"/>
    </row>
    <row r="286" spans="1:25" ht="16.2" hidden="1">
      <c r="A286" s="21" t="s">
        <v>664</v>
      </c>
      <c r="B286" s="11" t="s">
        <v>665</v>
      </c>
      <c r="C286" s="11" t="s">
        <v>42</v>
      </c>
      <c r="D286" s="8" t="s">
        <v>670</v>
      </c>
      <c r="E286" s="6">
        <v>2019</v>
      </c>
      <c r="F286" s="33" t="s">
        <v>807</v>
      </c>
      <c r="G286" s="33" t="s">
        <v>972</v>
      </c>
      <c r="H286" s="33" t="s">
        <v>971</v>
      </c>
      <c r="I286" s="33" t="s">
        <v>971</v>
      </c>
      <c r="J286" s="33" t="s">
        <v>986</v>
      </c>
      <c r="K286" s="35"/>
      <c r="L286" s="49"/>
      <c r="M286" s="30">
        <f t="shared" si="38"/>
        <v>1.9230769230769232E-2</v>
      </c>
      <c r="N286" s="30">
        <f t="shared" si="39"/>
        <v>7.6923076923076927E-2</v>
      </c>
      <c r="O286" s="30">
        <f t="shared" si="34"/>
        <v>0.33333333333333331</v>
      </c>
      <c r="P286" s="30">
        <f t="shared" si="35"/>
        <v>0.33333333333333331</v>
      </c>
      <c r="Q286" s="30">
        <f t="shared" si="36"/>
        <v>0.33333333333333331</v>
      </c>
      <c r="R286" s="30">
        <f t="shared" si="37"/>
        <v>1.9230769230769232E-2</v>
      </c>
      <c r="S286" s="30">
        <f t="shared" si="33"/>
        <v>7.6923076923076927E-2</v>
      </c>
      <c r="U286"/>
      <c r="V286"/>
      <c r="Y286"/>
    </row>
    <row r="287" spans="1:25" ht="16.2" hidden="1">
      <c r="A287" s="21" t="s">
        <v>664</v>
      </c>
      <c r="B287" s="11" t="s">
        <v>665</v>
      </c>
      <c r="C287" s="11" t="s">
        <v>43</v>
      </c>
      <c r="D287" s="8" t="s">
        <v>671</v>
      </c>
      <c r="E287" s="6">
        <v>2019</v>
      </c>
      <c r="F287" s="33" t="s">
        <v>807</v>
      </c>
      <c r="G287" s="33" t="s">
        <v>985</v>
      </c>
      <c r="H287" s="33" t="s">
        <v>980</v>
      </c>
      <c r="I287" s="33" t="s">
        <v>971</v>
      </c>
      <c r="J287" s="33" t="s">
        <v>986</v>
      </c>
      <c r="K287" s="35"/>
      <c r="L287" s="49"/>
      <c r="M287" s="30">
        <f t="shared" si="38"/>
        <v>1.9230769230769232E-2</v>
      </c>
      <c r="N287" s="30">
        <f t="shared" si="39"/>
        <v>7.6923076923076927E-2</v>
      </c>
      <c r="O287" s="30">
        <f t="shared" si="34"/>
        <v>0.33333333333333331</v>
      </c>
      <c r="P287" s="30">
        <f t="shared" si="35"/>
        <v>0.33333333333333331</v>
      </c>
      <c r="Q287" s="30">
        <f t="shared" si="36"/>
        <v>0.33333333333333331</v>
      </c>
      <c r="R287" s="30">
        <f t="shared" si="37"/>
        <v>1.9230769230769232E-2</v>
      </c>
      <c r="S287" s="30">
        <f t="shared" si="33"/>
        <v>7.6923076923076927E-2</v>
      </c>
      <c r="U287"/>
      <c r="V287"/>
      <c r="Y287"/>
    </row>
    <row r="288" spans="1:25" ht="16.2" hidden="1">
      <c r="A288" s="21" t="s">
        <v>664</v>
      </c>
      <c r="B288" s="11" t="s">
        <v>665</v>
      </c>
      <c r="C288" s="11" t="s">
        <v>44</v>
      </c>
      <c r="D288" s="8" t="s">
        <v>672</v>
      </c>
      <c r="E288" s="6">
        <v>2019</v>
      </c>
      <c r="F288" s="33" t="s">
        <v>807</v>
      </c>
      <c r="G288" s="33" t="s">
        <v>971</v>
      </c>
      <c r="H288" s="33" t="s">
        <v>980</v>
      </c>
      <c r="I288" s="33" t="s">
        <v>971</v>
      </c>
      <c r="J288" s="33" t="s">
        <v>986</v>
      </c>
      <c r="K288" s="35"/>
      <c r="L288" s="49"/>
      <c r="M288" s="30">
        <f t="shared" si="38"/>
        <v>1.9230769230769232E-2</v>
      </c>
      <c r="N288" s="30">
        <f t="shared" si="39"/>
        <v>7.6923076923076927E-2</v>
      </c>
      <c r="O288" s="30">
        <f t="shared" si="34"/>
        <v>0.33333333333333331</v>
      </c>
      <c r="P288" s="30">
        <f t="shared" si="35"/>
        <v>0.33333333333333331</v>
      </c>
      <c r="Q288" s="30">
        <f t="shared" si="36"/>
        <v>0.33333333333333331</v>
      </c>
      <c r="R288" s="30">
        <f t="shared" si="37"/>
        <v>1.9230769230769232E-2</v>
      </c>
      <c r="S288" s="30">
        <f t="shared" si="33"/>
        <v>7.6923076923076927E-2</v>
      </c>
      <c r="U288"/>
      <c r="V288"/>
      <c r="Y288"/>
    </row>
    <row r="289" spans="1:25" ht="16.2" hidden="1">
      <c r="A289" s="21" t="s">
        <v>664</v>
      </c>
      <c r="B289" s="11" t="s">
        <v>665</v>
      </c>
      <c r="C289" s="11" t="s">
        <v>45</v>
      </c>
      <c r="D289" s="8" t="s">
        <v>673</v>
      </c>
      <c r="E289" s="6">
        <v>2019</v>
      </c>
      <c r="F289" s="33" t="s">
        <v>807</v>
      </c>
      <c r="G289" s="33" t="s">
        <v>971</v>
      </c>
      <c r="H289" s="33" t="s">
        <v>971</v>
      </c>
      <c r="I289" s="33" t="s">
        <v>971</v>
      </c>
      <c r="J289" s="33" t="s">
        <v>986</v>
      </c>
      <c r="K289" s="35"/>
      <c r="L289" s="49"/>
      <c r="M289" s="30">
        <f t="shared" si="38"/>
        <v>1.9230769230769232E-2</v>
      </c>
      <c r="N289" s="30">
        <f t="shared" si="39"/>
        <v>7.6923076923076927E-2</v>
      </c>
      <c r="O289" s="30">
        <f t="shared" si="34"/>
        <v>0.33333333333333331</v>
      </c>
      <c r="P289" s="30">
        <f t="shared" si="35"/>
        <v>0.33333333333333331</v>
      </c>
      <c r="Q289" s="30">
        <f t="shared" si="36"/>
        <v>0.33333333333333331</v>
      </c>
      <c r="R289" s="30">
        <f t="shared" si="37"/>
        <v>1.9230769230769232E-2</v>
      </c>
      <c r="S289" s="30">
        <f t="shared" si="33"/>
        <v>7.6923076923076927E-2</v>
      </c>
      <c r="U289"/>
      <c r="V289"/>
      <c r="Y289"/>
    </row>
    <row r="290" spans="1:25" ht="16.2" hidden="1">
      <c r="A290" s="21" t="s">
        <v>664</v>
      </c>
      <c r="B290" s="11" t="s">
        <v>665</v>
      </c>
      <c r="C290" s="11" t="s">
        <v>46</v>
      </c>
      <c r="D290" s="8" t="s">
        <v>674</v>
      </c>
      <c r="E290" s="6">
        <v>2019</v>
      </c>
      <c r="F290" s="33" t="s">
        <v>807</v>
      </c>
      <c r="G290" s="33" t="s">
        <v>971</v>
      </c>
      <c r="H290" s="33" t="s">
        <v>971</v>
      </c>
      <c r="I290" s="33" t="s">
        <v>971</v>
      </c>
      <c r="J290" s="33" t="s">
        <v>986</v>
      </c>
      <c r="K290" s="35"/>
      <c r="L290" s="49"/>
      <c r="M290" s="30">
        <f t="shared" si="38"/>
        <v>1.9230769230769232E-2</v>
      </c>
      <c r="N290" s="30">
        <f t="shared" si="39"/>
        <v>7.6923076923076927E-2</v>
      </c>
      <c r="O290" s="30">
        <f t="shared" si="34"/>
        <v>0.33333333333333331</v>
      </c>
      <c r="P290" s="30">
        <f t="shared" si="35"/>
        <v>0.33333333333333331</v>
      </c>
      <c r="Q290" s="30">
        <f t="shared" si="36"/>
        <v>0.33333333333333331</v>
      </c>
      <c r="R290" s="30">
        <f t="shared" si="37"/>
        <v>1.9230769230769232E-2</v>
      </c>
      <c r="S290" s="30">
        <f t="shared" si="33"/>
        <v>7.6923076923076927E-2</v>
      </c>
      <c r="U290"/>
      <c r="V290"/>
      <c r="Y290"/>
    </row>
    <row r="291" spans="1:25" ht="16.2" hidden="1">
      <c r="A291" s="21" t="s">
        <v>664</v>
      </c>
      <c r="B291" s="11" t="s">
        <v>665</v>
      </c>
      <c r="C291" s="11" t="s">
        <v>47</v>
      </c>
      <c r="D291" s="11" t="s">
        <v>675</v>
      </c>
      <c r="E291" s="6">
        <v>2019</v>
      </c>
      <c r="F291" s="33" t="s">
        <v>807</v>
      </c>
      <c r="G291" s="33" t="s">
        <v>971</v>
      </c>
      <c r="H291" s="33" t="s">
        <v>971</v>
      </c>
      <c r="I291" s="33" t="s">
        <v>971</v>
      </c>
      <c r="J291" s="33" t="s">
        <v>986</v>
      </c>
      <c r="K291" s="35" t="s">
        <v>989</v>
      </c>
      <c r="L291" s="49"/>
      <c r="M291" s="30">
        <f t="shared" si="38"/>
        <v>1.9230769230769232E-2</v>
      </c>
      <c r="N291" s="30">
        <f t="shared" si="39"/>
        <v>7.6923076923076927E-2</v>
      </c>
      <c r="O291" s="30">
        <f t="shared" si="34"/>
        <v>0.33333333333333331</v>
      </c>
      <c r="P291" s="30">
        <f t="shared" si="35"/>
        <v>0.33333333333333331</v>
      </c>
      <c r="Q291" s="30">
        <f t="shared" si="36"/>
        <v>0.33333333333333331</v>
      </c>
      <c r="R291" s="30">
        <f t="shared" si="37"/>
        <v>1.9230769230769232E-2</v>
      </c>
      <c r="S291" s="30">
        <f t="shared" si="33"/>
        <v>7.6923076923076927E-2</v>
      </c>
      <c r="U291"/>
      <c r="V291"/>
      <c r="Y291"/>
    </row>
    <row r="292" spans="1:25" ht="16.2" hidden="1">
      <c r="A292" s="21" t="s">
        <v>664</v>
      </c>
      <c r="B292" s="11" t="s">
        <v>665</v>
      </c>
      <c r="C292" s="11" t="s">
        <v>48</v>
      </c>
      <c r="D292" s="8" t="s">
        <v>676</v>
      </c>
      <c r="E292" s="6">
        <v>2019</v>
      </c>
      <c r="F292" s="33" t="s">
        <v>807</v>
      </c>
      <c r="G292" s="33" t="s">
        <v>971</v>
      </c>
      <c r="H292" s="33" t="s">
        <v>971</v>
      </c>
      <c r="I292" s="33" t="s">
        <v>971</v>
      </c>
      <c r="J292" s="33" t="s">
        <v>986</v>
      </c>
      <c r="K292" s="35"/>
      <c r="L292" s="49"/>
      <c r="M292" s="30">
        <f t="shared" si="38"/>
        <v>1.9230769230769232E-2</v>
      </c>
      <c r="N292" s="30">
        <f t="shared" si="39"/>
        <v>7.6923076923076927E-2</v>
      </c>
      <c r="O292" s="30">
        <f t="shared" si="34"/>
        <v>0.33333333333333331</v>
      </c>
      <c r="P292" s="30">
        <f t="shared" si="35"/>
        <v>0.33333333333333331</v>
      </c>
      <c r="Q292" s="30">
        <f t="shared" si="36"/>
        <v>0.33333333333333331</v>
      </c>
      <c r="R292" s="30">
        <f t="shared" si="37"/>
        <v>1.9230769230769232E-2</v>
      </c>
      <c r="S292" s="30">
        <f t="shared" si="33"/>
        <v>7.6923076923076927E-2</v>
      </c>
      <c r="U292"/>
      <c r="V292"/>
      <c r="Y292"/>
    </row>
    <row r="293" spans="1:25" ht="16.2" hidden="1">
      <c r="A293" s="21" t="s">
        <v>664</v>
      </c>
      <c r="B293" s="11" t="s">
        <v>665</v>
      </c>
      <c r="C293" s="11" t="s">
        <v>49</v>
      </c>
      <c r="D293" s="8" t="s">
        <v>677</v>
      </c>
      <c r="E293" s="6">
        <v>2019</v>
      </c>
      <c r="F293" s="33" t="s">
        <v>807</v>
      </c>
      <c r="G293" s="33" t="s">
        <v>971</v>
      </c>
      <c r="H293" s="33" t="s">
        <v>972</v>
      </c>
      <c r="I293" s="33" t="s">
        <v>971</v>
      </c>
      <c r="J293" s="33" t="s">
        <v>986</v>
      </c>
      <c r="K293" s="35"/>
      <c r="L293" s="49"/>
      <c r="M293" s="30">
        <f t="shared" si="38"/>
        <v>1.9230769230769232E-2</v>
      </c>
      <c r="N293" s="30">
        <f t="shared" si="39"/>
        <v>7.6923076923076927E-2</v>
      </c>
      <c r="O293" s="30">
        <f t="shared" si="34"/>
        <v>0.33333333333333331</v>
      </c>
      <c r="P293" s="30">
        <f t="shared" si="35"/>
        <v>0.33333333333333331</v>
      </c>
      <c r="Q293" s="30">
        <f t="shared" si="36"/>
        <v>0.33333333333333331</v>
      </c>
      <c r="R293" s="30">
        <f t="shared" si="37"/>
        <v>1.9230769230769232E-2</v>
      </c>
      <c r="S293" s="30">
        <f t="shared" si="33"/>
        <v>7.6923076923076927E-2</v>
      </c>
      <c r="U293"/>
      <c r="V293"/>
      <c r="Y293"/>
    </row>
    <row r="294" spans="1:25" ht="16.2" hidden="1">
      <c r="A294" s="21" t="s">
        <v>664</v>
      </c>
      <c r="B294" s="11" t="s">
        <v>665</v>
      </c>
      <c r="C294" s="11" t="s">
        <v>50</v>
      </c>
      <c r="D294" s="8" t="s">
        <v>678</v>
      </c>
      <c r="E294" s="6">
        <v>2019</v>
      </c>
      <c r="F294" s="33" t="s">
        <v>807</v>
      </c>
      <c r="G294" s="33" t="s">
        <v>971</v>
      </c>
      <c r="H294" s="33" t="s">
        <v>972</v>
      </c>
      <c r="I294" s="33" t="s">
        <v>971</v>
      </c>
      <c r="J294" s="33" t="s">
        <v>986</v>
      </c>
      <c r="K294" s="35"/>
      <c r="L294" s="49"/>
      <c r="M294" s="30">
        <f t="shared" si="38"/>
        <v>1.9230769230769232E-2</v>
      </c>
      <c r="N294" s="30">
        <f t="shared" si="39"/>
        <v>7.6923076923076927E-2</v>
      </c>
      <c r="O294" s="30">
        <f t="shared" si="34"/>
        <v>0.33333333333333331</v>
      </c>
      <c r="P294" s="30">
        <f t="shared" si="35"/>
        <v>0.33333333333333331</v>
      </c>
      <c r="Q294" s="30">
        <f t="shared" si="36"/>
        <v>0.33333333333333331</v>
      </c>
      <c r="R294" s="30">
        <f t="shared" si="37"/>
        <v>1.9230769230769232E-2</v>
      </c>
      <c r="S294" s="30">
        <f t="shared" si="33"/>
        <v>7.6923076923076927E-2</v>
      </c>
      <c r="U294"/>
      <c r="V294"/>
      <c r="Y294"/>
    </row>
    <row r="295" spans="1:25" ht="16.2" hidden="1">
      <c r="A295" s="21" t="s">
        <v>664</v>
      </c>
      <c r="B295" s="11" t="s">
        <v>665</v>
      </c>
      <c r="C295" s="11" t="s">
        <v>51</v>
      </c>
      <c r="D295" s="8" t="s">
        <v>679</v>
      </c>
      <c r="E295" s="6">
        <v>2019</v>
      </c>
      <c r="F295" s="33" t="s">
        <v>807</v>
      </c>
      <c r="G295" s="33" t="s">
        <v>971</v>
      </c>
      <c r="H295" s="33" t="s">
        <v>972</v>
      </c>
      <c r="I295" s="33" t="s">
        <v>972</v>
      </c>
      <c r="J295" s="33" t="s">
        <v>986</v>
      </c>
      <c r="K295" s="35"/>
      <c r="L295" s="49"/>
      <c r="M295" s="30">
        <f t="shared" si="38"/>
        <v>1.9230769230769232E-2</v>
      </c>
      <c r="N295" s="30">
        <f t="shared" si="39"/>
        <v>7.6923076923076927E-2</v>
      </c>
      <c r="O295" s="30">
        <f t="shared" si="34"/>
        <v>0.33333333333333331</v>
      </c>
      <c r="P295" s="30">
        <f t="shared" si="35"/>
        <v>0.33333333333333331</v>
      </c>
      <c r="Q295" s="30">
        <f t="shared" si="36"/>
        <v>0.33333333333333331</v>
      </c>
      <c r="R295" s="30">
        <f t="shared" si="37"/>
        <v>1.9230769230769232E-2</v>
      </c>
      <c r="S295" s="30">
        <f t="shared" si="33"/>
        <v>7.6923076923076927E-2</v>
      </c>
      <c r="U295"/>
      <c r="V295"/>
      <c r="Y295"/>
    </row>
    <row r="296" spans="1:25" ht="16.2" hidden="1">
      <c r="A296" s="21" t="s">
        <v>664</v>
      </c>
      <c r="B296" s="11" t="s">
        <v>665</v>
      </c>
      <c r="C296" s="11" t="s">
        <v>52</v>
      </c>
      <c r="D296" s="8" t="s">
        <v>680</v>
      </c>
      <c r="E296" s="6">
        <v>2019</v>
      </c>
      <c r="F296" s="33" t="s">
        <v>807</v>
      </c>
      <c r="G296" s="33" t="s">
        <v>972</v>
      </c>
      <c r="H296" s="33" t="s">
        <v>972</v>
      </c>
      <c r="I296" s="33" t="s">
        <v>972</v>
      </c>
      <c r="J296" s="33" t="s">
        <v>986</v>
      </c>
      <c r="K296" s="35"/>
      <c r="L296" s="49"/>
      <c r="M296" s="30">
        <f t="shared" si="38"/>
        <v>1.9230769230769232E-2</v>
      </c>
      <c r="N296" s="30">
        <f t="shared" si="39"/>
        <v>7.6923076923076927E-2</v>
      </c>
      <c r="O296" s="30">
        <f t="shared" si="34"/>
        <v>0.33333333333333331</v>
      </c>
      <c r="P296" s="30">
        <f t="shared" si="35"/>
        <v>0.33333333333333331</v>
      </c>
      <c r="Q296" s="30">
        <f t="shared" si="36"/>
        <v>0.33333333333333331</v>
      </c>
      <c r="R296" s="30">
        <f t="shared" si="37"/>
        <v>1.9230769230769232E-2</v>
      </c>
      <c r="S296" s="30">
        <f t="shared" si="33"/>
        <v>7.6923076923076927E-2</v>
      </c>
      <c r="U296"/>
      <c r="V296"/>
      <c r="Y296"/>
    </row>
    <row r="297" spans="1:25" ht="16.2" hidden="1">
      <c r="A297" s="21" t="s">
        <v>664</v>
      </c>
      <c r="B297" s="11" t="s">
        <v>681</v>
      </c>
      <c r="C297" s="16" t="s">
        <v>54</v>
      </c>
      <c r="D297" s="17" t="s">
        <v>53</v>
      </c>
      <c r="E297" s="6">
        <v>2019</v>
      </c>
      <c r="F297" s="33" t="s">
        <v>807</v>
      </c>
      <c r="G297" s="33" t="s">
        <v>972</v>
      </c>
      <c r="H297" s="33" t="s">
        <v>972</v>
      </c>
      <c r="I297" s="33" t="s">
        <v>986</v>
      </c>
      <c r="J297" s="33" t="s">
        <v>986</v>
      </c>
      <c r="K297" s="35"/>
      <c r="L297" s="49"/>
      <c r="M297" s="30">
        <f t="shared" si="38"/>
        <v>1.9230769230769232E-2</v>
      </c>
      <c r="N297" s="30">
        <f t="shared" si="39"/>
        <v>7.6923076923076927E-2</v>
      </c>
      <c r="O297" s="30">
        <f t="shared" si="34"/>
        <v>0.33333333333333331</v>
      </c>
      <c r="P297" s="30">
        <f t="shared" si="35"/>
        <v>0.33333333333333331</v>
      </c>
      <c r="Q297" s="30">
        <f t="shared" si="36"/>
        <v>0.33333333333333331</v>
      </c>
      <c r="R297" s="30">
        <f t="shared" si="37"/>
        <v>1.9230769230769232E-2</v>
      </c>
      <c r="S297" s="30">
        <f t="shared" si="33"/>
        <v>7.6923076923076927E-2</v>
      </c>
      <c r="U297"/>
      <c r="V297"/>
      <c r="Y297"/>
    </row>
    <row r="298" spans="1:25" ht="16.2" hidden="1">
      <c r="A298" s="21" t="s">
        <v>664</v>
      </c>
      <c r="B298" s="11" t="s">
        <v>681</v>
      </c>
      <c r="C298" s="11" t="s">
        <v>56</v>
      </c>
      <c r="D298" s="17" t="s">
        <v>55</v>
      </c>
      <c r="E298" s="6">
        <v>2019</v>
      </c>
      <c r="F298" s="33" t="s">
        <v>807</v>
      </c>
      <c r="G298" s="33" t="s">
        <v>972</v>
      </c>
      <c r="H298" s="33" t="s">
        <v>972</v>
      </c>
      <c r="I298" s="33" t="s">
        <v>986</v>
      </c>
      <c r="J298" s="33" t="s">
        <v>986</v>
      </c>
      <c r="K298" s="35"/>
      <c r="L298" s="49"/>
      <c r="M298" s="30">
        <f t="shared" si="38"/>
        <v>1.9230769230769232E-2</v>
      </c>
      <c r="N298" s="30">
        <f t="shared" si="39"/>
        <v>7.6923076923076927E-2</v>
      </c>
      <c r="O298" s="30">
        <f t="shared" si="34"/>
        <v>0.33333333333333331</v>
      </c>
      <c r="P298" s="30">
        <f t="shared" si="35"/>
        <v>0.33333333333333331</v>
      </c>
      <c r="Q298" s="30">
        <f t="shared" si="36"/>
        <v>0.33333333333333331</v>
      </c>
      <c r="R298" s="30">
        <f t="shared" si="37"/>
        <v>1.9230769230769232E-2</v>
      </c>
      <c r="S298" s="30">
        <f t="shared" si="33"/>
        <v>7.6923076923076927E-2</v>
      </c>
      <c r="U298"/>
      <c r="V298"/>
      <c r="Y298"/>
    </row>
    <row r="299" spans="1:25" ht="16.2" hidden="1">
      <c r="A299" s="21" t="s">
        <v>664</v>
      </c>
      <c r="B299" s="11" t="s">
        <v>681</v>
      </c>
      <c r="C299" s="11" t="s">
        <v>682</v>
      </c>
      <c r="D299" s="17" t="s">
        <v>57</v>
      </c>
      <c r="E299" s="6">
        <v>2019</v>
      </c>
      <c r="F299" s="33" t="s">
        <v>807</v>
      </c>
      <c r="G299" s="33" t="s">
        <v>971</v>
      </c>
      <c r="H299" s="33" t="s">
        <v>972</v>
      </c>
      <c r="I299" s="33" t="s">
        <v>986</v>
      </c>
      <c r="J299" s="33" t="s">
        <v>986</v>
      </c>
      <c r="K299" s="35"/>
      <c r="L299" s="49"/>
      <c r="M299" s="30">
        <f t="shared" si="38"/>
        <v>1.9230769230769232E-2</v>
      </c>
      <c r="N299" s="30">
        <f t="shared" si="39"/>
        <v>7.6923076923076927E-2</v>
      </c>
      <c r="O299" s="30">
        <f t="shared" si="34"/>
        <v>0.33333333333333331</v>
      </c>
      <c r="P299" s="30">
        <f t="shared" si="35"/>
        <v>0.33333333333333331</v>
      </c>
      <c r="Q299" s="30">
        <f t="shared" si="36"/>
        <v>0.33333333333333331</v>
      </c>
      <c r="R299" s="30">
        <f t="shared" si="37"/>
        <v>1.9230769230769232E-2</v>
      </c>
      <c r="S299" s="30">
        <f t="shared" si="33"/>
        <v>7.6923076923076927E-2</v>
      </c>
      <c r="U299"/>
      <c r="V299"/>
      <c r="Y299"/>
    </row>
    <row r="300" spans="1:25" ht="16.2" hidden="1">
      <c r="A300" s="21" t="s">
        <v>664</v>
      </c>
      <c r="B300" s="11" t="s">
        <v>681</v>
      </c>
      <c r="C300" s="11" t="s">
        <v>59</v>
      </c>
      <c r="D300" s="17" t="s">
        <v>58</v>
      </c>
      <c r="E300" s="6">
        <v>2019</v>
      </c>
      <c r="F300" s="33" t="s">
        <v>807</v>
      </c>
      <c r="G300" s="33" t="s">
        <v>971</v>
      </c>
      <c r="H300" s="33"/>
      <c r="I300" s="33" t="s">
        <v>987</v>
      </c>
      <c r="J300" s="33" t="s">
        <v>986</v>
      </c>
      <c r="K300" s="35"/>
      <c r="L300" s="49"/>
      <c r="M300" s="30">
        <f t="shared" si="38"/>
        <v>1.9230769230769232E-2</v>
      </c>
      <c r="N300" s="30">
        <f t="shared" si="39"/>
        <v>7.6923076923076927E-2</v>
      </c>
      <c r="O300" s="30">
        <f t="shared" si="34"/>
        <v>0.33333333333333331</v>
      </c>
      <c r="P300" s="30">
        <f t="shared" si="35"/>
        <v>0</v>
      </c>
      <c r="Q300" s="30">
        <f t="shared" si="36"/>
        <v>0.33333333333333331</v>
      </c>
      <c r="R300" s="30">
        <f t="shared" si="37"/>
        <v>1.282051282051282E-2</v>
      </c>
      <c r="S300" s="30">
        <f t="shared" si="33"/>
        <v>5.128205128205128E-2</v>
      </c>
      <c r="U300"/>
      <c r="V300"/>
      <c r="Y300"/>
    </row>
    <row r="301" spans="1:25" ht="16.2" hidden="1">
      <c r="A301" s="21" t="s">
        <v>664</v>
      </c>
      <c r="B301" s="11" t="s">
        <v>681</v>
      </c>
      <c r="C301" s="11" t="s">
        <v>61</v>
      </c>
      <c r="D301" s="17" t="s">
        <v>60</v>
      </c>
      <c r="E301" s="6">
        <v>2019</v>
      </c>
      <c r="F301" s="33" t="s">
        <v>807</v>
      </c>
      <c r="G301" s="33" t="s">
        <v>971</v>
      </c>
      <c r="H301" s="33" t="s">
        <v>971</v>
      </c>
      <c r="I301" s="33" t="s">
        <v>986</v>
      </c>
      <c r="J301" s="33" t="s">
        <v>986</v>
      </c>
      <c r="K301" s="35"/>
      <c r="L301" s="49"/>
      <c r="M301" s="30">
        <f t="shared" si="38"/>
        <v>1.9230769230769232E-2</v>
      </c>
      <c r="N301" s="30">
        <f t="shared" si="39"/>
        <v>7.6923076923076927E-2</v>
      </c>
      <c r="O301" s="30">
        <f t="shared" si="34"/>
        <v>0.33333333333333331</v>
      </c>
      <c r="P301" s="30">
        <f t="shared" si="35"/>
        <v>0.33333333333333331</v>
      </c>
      <c r="Q301" s="30">
        <f t="shared" si="36"/>
        <v>0.33333333333333331</v>
      </c>
      <c r="R301" s="30">
        <f t="shared" si="37"/>
        <v>1.9230769230769232E-2</v>
      </c>
      <c r="S301" s="30">
        <f t="shared" si="33"/>
        <v>7.6923076923076927E-2</v>
      </c>
      <c r="U301"/>
      <c r="V301"/>
      <c r="Y301"/>
    </row>
    <row r="302" spans="1:25" ht="16.2" hidden="1">
      <c r="A302" s="21" t="s">
        <v>664</v>
      </c>
      <c r="B302" s="11" t="s">
        <v>681</v>
      </c>
      <c r="C302" s="11" t="s">
        <v>63</v>
      </c>
      <c r="D302" s="17" t="s">
        <v>62</v>
      </c>
      <c r="E302" s="6">
        <v>2019</v>
      </c>
      <c r="F302" s="33" t="s">
        <v>807</v>
      </c>
      <c r="G302" s="33" t="s">
        <v>971</v>
      </c>
      <c r="H302" s="33" t="s">
        <v>972</v>
      </c>
      <c r="I302" s="33" t="s">
        <v>986</v>
      </c>
      <c r="J302" s="33" t="s">
        <v>986</v>
      </c>
      <c r="K302" s="35"/>
      <c r="L302" s="49"/>
      <c r="M302" s="30">
        <f t="shared" si="38"/>
        <v>1.9230769230769232E-2</v>
      </c>
      <c r="N302" s="30">
        <f t="shared" si="39"/>
        <v>7.6923076923076927E-2</v>
      </c>
      <c r="O302" s="30">
        <f t="shared" si="34"/>
        <v>0.33333333333333331</v>
      </c>
      <c r="P302" s="30">
        <f t="shared" si="35"/>
        <v>0.33333333333333331</v>
      </c>
      <c r="Q302" s="30">
        <f t="shared" si="36"/>
        <v>0.33333333333333331</v>
      </c>
      <c r="R302" s="30">
        <f t="shared" si="37"/>
        <v>1.9230769230769232E-2</v>
      </c>
      <c r="S302" s="30">
        <f t="shared" si="33"/>
        <v>7.6923076923076927E-2</v>
      </c>
      <c r="U302"/>
      <c r="V302"/>
      <c r="Y302"/>
    </row>
    <row r="303" spans="1:25" ht="16.2" hidden="1">
      <c r="A303" s="21" t="s">
        <v>664</v>
      </c>
      <c r="B303" s="11" t="s">
        <v>681</v>
      </c>
      <c r="C303" s="11" t="s">
        <v>65</v>
      </c>
      <c r="D303" s="17" t="s">
        <v>64</v>
      </c>
      <c r="E303" s="6">
        <v>2019</v>
      </c>
      <c r="F303" s="33" t="s">
        <v>807</v>
      </c>
      <c r="G303" s="33" t="s">
        <v>971</v>
      </c>
      <c r="H303" s="33" t="s">
        <v>971</v>
      </c>
      <c r="I303" s="33" t="s">
        <v>987</v>
      </c>
      <c r="J303" s="33" t="s">
        <v>986</v>
      </c>
      <c r="K303" s="35"/>
      <c r="L303" s="49"/>
      <c r="M303" s="30">
        <f t="shared" si="38"/>
        <v>1.9230769230769232E-2</v>
      </c>
      <c r="N303" s="30">
        <f t="shared" si="39"/>
        <v>7.6923076923076927E-2</v>
      </c>
      <c r="O303" s="30">
        <f t="shared" si="34"/>
        <v>0.33333333333333331</v>
      </c>
      <c r="P303" s="30">
        <f t="shared" si="35"/>
        <v>0.33333333333333331</v>
      </c>
      <c r="Q303" s="30">
        <f t="shared" si="36"/>
        <v>0.33333333333333331</v>
      </c>
      <c r="R303" s="30">
        <f t="shared" si="37"/>
        <v>1.9230769230769232E-2</v>
      </c>
      <c r="S303" s="30">
        <f t="shared" si="33"/>
        <v>7.6923076923076927E-2</v>
      </c>
      <c r="U303"/>
      <c r="V303"/>
      <c r="Y303"/>
    </row>
    <row r="304" spans="1:25" ht="16.2" hidden="1">
      <c r="A304" s="21" t="s">
        <v>664</v>
      </c>
      <c r="B304" s="11" t="s">
        <v>681</v>
      </c>
      <c r="C304" s="11" t="s">
        <v>67</v>
      </c>
      <c r="D304" s="17" t="s">
        <v>66</v>
      </c>
      <c r="E304" s="6">
        <v>2019</v>
      </c>
      <c r="F304" s="33" t="s">
        <v>807</v>
      </c>
      <c r="G304" s="33" t="s">
        <v>984</v>
      </c>
      <c r="H304" s="33"/>
      <c r="I304" s="33" t="s">
        <v>986</v>
      </c>
      <c r="J304" s="33" t="s">
        <v>986</v>
      </c>
      <c r="K304" s="35"/>
      <c r="L304" s="49"/>
      <c r="M304" s="30">
        <f t="shared" si="38"/>
        <v>1.9230769230769232E-2</v>
      </c>
      <c r="N304" s="30">
        <f t="shared" si="39"/>
        <v>7.6923076923076927E-2</v>
      </c>
      <c r="O304" s="30">
        <f t="shared" si="34"/>
        <v>0.33333333333333331</v>
      </c>
      <c r="P304" s="30">
        <f t="shared" si="35"/>
        <v>0</v>
      </c>
      <c r="Q304" s="30">
        <f t="shared" si="36"/>
        <v>0.33333333333333331</v>
      </c>
      <c r="R304" s="30">
        <f t="shared" si="37"/>
        <v>1.282051282051282E-2</v>
      </c>
      <c r="S304" s="30">
        <f t="shared" si="33"/>
        <v>5.128205128205128E-2</v>
      </c>
      <c r="U304"/>
      <c r="V304"/>
      <c r="Y304"/>
    </row>
    <row r="305" spans="1:25" ht="16.2" hidden="1">
      <c r="A305" s="21" t="s">
        <v>664</v>
      </c>
      <c r="B305" s="11" t="s">
        <v>681</v>
      </c>
      <c r="C305" s="11" t="s">
        <v>69</v>
      </c>
      <c r="D305" s="17" t="s">
        <v>68</v>
      </c>
      <c r="E305" s="6">
        <v>2019</v>
      </c>
      <c r="F305" s="33" t="s">
        <v>807</v>
      </c>
      <c r="G305" s="33" t="s">
        <v>971</v>
      </c>
      <c r="H305" s="33" t="s">
        <v>972</v>
      </c>
      <c r="I305" s="33" t="s">
        <v>987</v>
      </c>
      <c r="J305" s="33" t="s">
        <v>986</v>
      </c>
      <c r="K305" s="35"/>
      <c r="L305" s="49"/>
      <c r="M305" s="30">
        <f t="shared" si="38"/>
        <v>1.9230769230769232E-2</v>
      </c>
      <c r="N305" s="30">
        <f t="shared" si="39"/>
        <v>7.6923076923076927E-2</v>
      </c>
      <c r="O305" s="30">
        <f t="shared" si="34"/>
        <v>0.33333333333333331</v>
      </c>
      <c r="P305" s="30">
        <f t="shared" si="35"/>
        <v>0.33333333333333331</v>
      </c>
      <c r="Q305" s="30">
        <f t="shared" si="36"/>
        <v>0.33333333333333331</v>
      </c>
      <c r="R305" s="30">
        <f t="shared" si="37"/>
        <v>1.9230769230769232E-2</v>
      </c>
      <c r="S305" s="30">
        <f t="shared" si="33"/>
        <v>7.6923076923076927E-2</v>
      </c>
      <c r="U305"/>
      <c r="V305"/>
      <c r="Y305"/>
    </row>
    <row r="306" spans="1:25" ht="16.2" hidden="1">
      <c r="A306" s="21" t="s">
        <v>664</v>
      </c>
      <c r="B306" s="11" t="s">
        <v>681</v>
      </c>
      <c r="C306" s="11" t="s">
        <v>71</v>
      </c>
      <c r="D306" s="17" t="s">
        <v>70</v>
      </c>
      <c r="E306" s="6">
        <v>2019</v>
      </c>
      <c r="F306" s="33" t="s">
        <v>807</v>
      </c>
      <c r="G306" s="33" t="s">
        <v>971</v>
      </c>
      <c r="H306" s="33" t="s">
        <v>971</v>
      </c>
      <c r="I306" s="33" t="s">
        <v>987</v>
      </c>
      <c r="J306" s="33" t="s">
        <v>986</v>
      </c>
      <c r="K306" s="35"/>
      <c r="L306" s="49"/>
      <c r="M306" s="30">
        <f t="shared" si="38"/>
        <v>1.9230769230769232E-2</v>
      </c>
      <c r="N306" s="30">
        <f t="shared" si="39"/>
        <v>7.6923076923076927E-2</v>
      </c>
      <c r="O306" s="30">
        <f t="shared" si="34"/>
        <v>0.33333333333333331</v>
      </c>
      <c r="P306" s="30">
        <f t="shared" si="35"/>
        <v>0.33333333333333331</v>
      </c>
      <c r="Q306" s="30">
        <f t="shared" si="36"/>
        <v>0.33333333333333331</v>
      </c>
      <c r="R306" s="30">
        <f t="shared" si="37"/>
        <v>1.9230769230769232E-2</v>
      </c>
      <c r="S306" s="30">
        <f t="shared" si="33"/>
        <v>7.6923076923076927E-2</v>
      </c>
      <c r="U306"/>
      <c r="V306"/>
      <c r="Y306"/>
    </row>
    <row r="307" spans="1:25" ht="16.2" hidden="1">
      <c r="A307" s="21" t="s">
        <v>664</v>
      </c>
      <c r="B307" s="11" t="s">
        <v>681</v>
      </c>
      <c r="C307" s="11" t="s">
        <v>73</v>
      </c>
      <c r="D307" s="17" t="s">
        <v>72</v>
      </c>
      <c r="E307" s="6">
        <v>2019</v>
      </c>
      <c r="F307" s="33" t="s">
        <v>807</v>
      </c>
      <c r="G307" s="33" t="s">
        <v>983</v>
      </c>
      <c r="H307" s="33"/>
      <c r="I307" s="33" t="s">
        <v>987</v>
      </c>
      <c r="J307" s="33" t="s">
        <v>986</v>
      </c>
      <c r="K307" s="35"/>
      <c r="L307" s="49"/>
      <c r="M307" s="30">
        <f t="shared" si="38"/>
        <v>1.9230769230769232E-2</v>
      </c>
      <c r="N307" s="30">
        <f t="shared" si="39"/>
        <v>7.6923076923076927E-2</v>
      </c>
      <c r="O307" s="30">
        <f t="shared" si="34"/>
        <v>0.33333333333333331</v>
      </c>
      <c r="P307" s="30">
        <f t="shared" si="35"/>
        <v>0</v>
      </c>
      <c r="Q307" s="30">
        <f t="shared" si="36"/>
        <v>0.33333333333333331</v>
      </c>
      <c r="R307" s="30">
        <f t="shared" si="37"/>
        <v>1.282051282051282E-2</v>
      </c>
      <c r="S307" s="30">
        <f t="shared" si="33"/>
        <v>5.128205128205128E-2</v>
      </c>
      <c r="U307"/>
      <c r="V307"/>
      <c r="Y307"/>
    </row>
    <row r="308" spans="1:25" ht="16.2" hidden="1">
      <c r="A308" s="21" t="s">
        <v>664</v>
      </c>
      <c r="B308" s="11" t="s">
        <v>681</v>
      </c>
      <c r="C308" s="11" t="s">
        <v>75</v>
      </c>
      <c r="D308" s="17" t="s">
        <v>74</v>
      </c>
      <c r="E308" s="6">
        <v>2019</v>
      </c>
      <c r="F308" s="33" t="s">
        <v>807</v>
      </c>
      <c r="G308" s="33" t="s">
        <v>971</v>
      </c>
      <c r="H308" s="33" t="s">
        <v>971</v>
      </c>
      <c r="I308" s="33" t="s">
        <v>987</v>
      </c>
      <c r="J308" s="33" t="s">
        <v>986</v>
      </c>
      <c r="K308" s="35"/>
      <c r="L308" s="49"/>
      <c r="M308" s="30">
        <f t="shared" si="38"/>
        <v>1.9230769230769232E-2</v>
      </c>
      <c r="N308" s="30">
        <f t="shared" si="39"/>
        <v>7.6923076923076927E-2</v>
      </c>
      <c r="O308" s="30">
        <f t="shared" si="34"/>
        <v>0.33333333333333331</v>
      </c>
      <c r="P308" s="30">
        <f t="shared" si="35"/>
        <v>0.33333333333333331</v>
      </c>
      <c r="Q308" s="30">
        <f t="shared" si="36"/>
        <v>0.33333333333333331</v>
      </c>
      <c r="R308" s="30">
        <f t="shared" si="37"/>
        <v>1.9230769230769232E-2</v>
      </c>
      <c r="S308" s="30">
        <f t="shared" si="33"/>
        <v>7.6923076923076927E-2</v>
      </c>
      <c r="U308"/>
      <c r="V308"/>
      <c r="Y308"/>
    </row>
    <row r="309" spans="1:25" ht="16.2" hidden="1">
      <c r="A309" s="21" t="s">
        <v>664</v>
      </c>
      <c r="B309" s="11" t="s">
        <v>681</v>
      </c>
      <c r="C309" s="11" t="s">
        <v>77</v>
      </c>
      <c r="D309" s="17" t="s">
        <v>76</v>
      </c>
      <c r="E309" s="6">
        <v>2019</v>
      </c>
      <c r="F309" s="33" t="s">
        <v>807</v>
      </c>
      <c r="G309" s="33" t="s">
        <v>971</v>
      </c>
      <c r="H309" s="33" t="s">
        <v>971</v>
      </c>
      <c r="I309" s="33" t="s">
        <v>987</v>
      </c>
      <c r="J309" s="33" t="s">
        <v>986</v>
      </c>
      <c r="K309" s="35"/>
      <c r="L309" s="49"/>
      <c r="M309" s="30">
        <f t="shared" si="38"/>
        <v>1.9230769230769232E-2</v>
      </c>
      <c r="N309" s="30">
        <f t="shared" si="39"/>
        <v>7.6923076923076927E-2</v>
      </c>
      <c r="O309" s="30">
        <f t="shared" si="34"/>
        <v>0.33333333333333331</v>
      </c>
      <c r="P309" s="30">
        <f t="shared" si="35"/>
        <v>0.33333333333333331</v>
      </c>
      <c r="Q309" s="30">
        <f t="shared" si="36"/>
        <v>0.33333333333333331</v>
      </c>
      <c r="R309" s="30">
        <f t="shared" si="37"/>
        <v>1.9230769230769232E-2</v>
      </c>
      <c r="S309" s="30">
        <f t="shared" si="33"/>
        <v>7.6923076923076927E-2</v>
      </c>
      <c r="U309"/>
      <c r="V309"/>
      <c r="Y309"/>
    </row>
    <row r="310" spans="1:25" ht="16.2" hidden="1">
      <c r="A310" s="21" t="s">
        <v>664</v>
      </c>
      <c r="B310" s="11" t="s">
        <v>683</v>
      </c>
      <c r="C310" s="10" t="s">
        <v>79</v>
      </c>
      <c r="D310" s="10" t="s">
        <v>78</v>
      </c>
      <c r="E310" s="6">
        <v>2019</v>
      </c>
      <c r="F310" s="33" t="s">
        <v>807</v>
      </c>
      <c r="G310" s="33" t="s">
        <v>971</v>
      </c>
      <c r="H310" s="33" t="s">
        <v>972</v>
      </c>
      <c r="I310" s="33" t="s">
        <v>988</v>
      </c>
      <c r="J310" s="33" t="s">
        <v>986</v>
      </c>
      <c r="K310" s="35"/>
      <c r="L310" s="49"/>
      <c r="M310" s="30">
        <f t="shared" si="38"/>
        <v>1.9230769230769232E-2</v>
      </c>
      <c r="N310" s="30">
        <f t="shared" si="39"/>
        <v>7.6923076923076927E-2</v>
      </c>
      <c r="O310" s="30">
        <f t="shared" si="34"/>
        <v>0.33333333333333331</v>
      </c>
      <c r="P310" s="30">
        <f t="shared" si="35"/>
        <v>0.33333333333333331</v>
      </c>
      <c r="Q310" s="30">
        <f t="shared" si="36"/>
        <v>0.33333333333333331</v>
      </c>
      <c r="R310" s="30">
        <f t="shared" si="37"/>
        <v>1.9230769230769232E-2</v>
      </c>
      <c r="S310" s="30">
        <f t="shared" si="33"/>
        <v>7.6923076923076927E-2</v>
      </c>
      <c r="U310"/>
      <c r="V310"/>
      <c r="Y310"/>
    </row>
    <row r="311" spans="1:25" ht="16.2" hidden="1">
      <c r="A311" s="21" t="s">
        <v>664</v>
      </c>
      <c r="B311" s="11" t="s">
        <v>683</v>
      </c>
      <c r="C311" s="10" t="s">
        <v>81</v>
      </c>
      <c r="D311" s="10" t="s">
        <v>80</v>
      </c>
      <c r="E311" s="6">
        <v>2019</v>
      </c>
      <c r="F311" s="33" t="s">
        <v>807</v>
      </c>
      <c r="G311" s="33" t="s">
        <v>982</v>
      </c>
      <c r="H311" s="33" t="s">
        <v>971</v>
      </c>
      <c r="I311" s="33" t="s">
        <v>986</v>
      </c>
      <c r="J311" s="33" t="s">
        <v>986</v>
      </c>
      <c r="K311" s="35"/>
      <c r="L311" s="49"/>
      <c r="M311" s="30">
        <f t="shared" si="38"/>
        <v>1.9230769230769232E-2</v>
      </c>
      <c r="N311" s="30">
        <f t="shared" si="39"/>
        <v>7.6923076923076927E-2</v>
      </c>
      <c r="O311" s="30">
        <f t="shared" si="34"/>
        <v>0.33333333333333331</v>
      </c>
      <c r="P311" s="30">
        <f t="shared" si="35"/>
        <v>0.33333333333333331</v>
      </c>
      <c r="Q311" s="30">
        <f t="shared" si="36"/>
        <v>0.33333333333333331</v>
      </c>
      <c r="R311" s="30">
        <f t="shared" si="37"/>
        <v>1.9230769230769232E-2</v>
      </c>
      <c r="S311" s="30">
        <f t="shared" si="33"/>
        <v>7.6923076923076927E-2</v>
      </c>
      <c r="U311"/>
      <c r="V311"/>
      <c r="Y311"/>
    </row>
    <row r="312" spans="1:25" ht="16.2" hidden="1">
      <c r="A312" s="21" t="s">
        <v>664</v>
      </c>
      <c r="B312" s="11" t="s">
        <v>683</v>
      </c>
      <c r="C312" s="10" t="s">
        <v>83</v>
      </c>
      <c r="D312" s="10" t="s">
        <v>82</v>
      </c>
      <c r="E312" s="6">
        <v>2019</v>
      </c>
      <c r="F312" s="33" t="s">
        <v>807</v>
      </c>
      <c r="G312" s="33" t="s">
        <v>972</v>
      </c>
      <c r="H312" s="33" t="s">
        <v>971</v>
      </c>
      <c r="I312" s="33" t="s">
        <v>986</v>
      </c>
      <c r="J312" s="33" t="s">
        <v>986</v>
      </c>
      <c r="K312" s="35"/>
      <c r="L312" s="49"/>
      <c r="M312" s="30">
        <f t="shared" si="38"/>
        <v>1.9230769230769232E-2</v>
      </c>
      <c r="N312" s="30">
        <f t="shared" si="39"/>
        <v>7.6923076923076927E-2</v>
      </c>
      <c r="O312" s="30">
        <f t="shared" si="34"/>
        <v>0.33333333333333331</v>
      </c>
      <c r="P312" s="30">
        <f t="shared" si="35"/>
        <v>0.33333333333333331</v>
      </c>
      <c r="Q312" s="30">
        <f t="shared" si="36"/>
        <v>0.33333333333333331</v>
      </c>
      <c r="R312" s="30">
        <f t="shared" si="37"/>
        <v>1.9230769230769232E-2</v>
      </c>
      <c r="S312" s="30">
        <f t="shared" si="33"/>
        <v>7.6923076923076927E-2</v>
      </c>
      <c r="U312"/>
      <c r="V312"/>
      <c r="Y312"/>
    </row>
    <row r="313" spans="1:25" ht="16.2" hidden="1">
      <c r="A313" s="21" t="s">
        <v>664</v>
      </c>
      <c r="B313" s="11" t="s">
        <v>683</v>
      </c>
      <c r="C313" s="11" t="s">
        <v>684</v>
      </c>
      <c r="D313" s="17" t="s">
        <v>84</v>
      </c>
      <c r="E313" s="6">
        <v>2019</v>
      </c>
      <c r="F313" s="33" t="s">
        <v>807</v>
      </c>
      <c r="G313" s="33" t="s">
        <v>982</v>
      </c>
      <c r="H313" s="33" t="s">
        <v>971</v>
      </c>
      <c r="I313" s="33" t="s">
        <v>986</v>
      </c>
      <c r="J313" s="33" t="s">
        <v>986</v>
      </c>
      <c r="K313" s="35"/>
      <c r="L313" s="49"/>
      <c r="M313" s="30">
        <f t="shared" si="38"/>
        <v>1.9230769230769232E-2</v>
      </c>
      <c r="N313" s="30">
        <f t="shared" si="39"/>
        <v>7.6923076923076927E-2</v>
      </c>
      <c r="O313" s="30">
        <f t="shared" si="34"/>
        <v>0.33333333333333331</v>
      </c>
      <c r="P313" s="30">
        <f t="shared" si="35"/>
        <v>0.33333333333333331</v>
      </c>
      <c r="Q313" s="30">
        <f t="shared" si="36"/>
        <v>0.33333333333333331</v>
      </c>
      <c r="R313" s="30">
        <f t="shared" si="37"/>
        <v>1.9230769230769232E-2</v>
      </c>
      <c r="S313" s="30">
        <f t="shared" si="33"/>
        <v>7.6923076923076927E-2</v>
      </c>
      <c r="U313"/>
      <c r="V313"/>
      <c r="Y313"/>
    </row>
    <row r="314" spans="1:25" ht="16.2" hidden="1">
      <c r="A314" s="21" t="s">
        <v>664</v>
      </c>
      <c r="B314" s="11" t="s">
        <v>683</v>
      </c>
      <c r="C314" s="11" t="s">
        <v>86</v>
      </c>
      <c r="D314" s="17" t="s">
        <v>85</v>
      </c>
      <c r="E314" s="6">
        <v>2019</v>
      </c>
      <c r="F314" s="33" t="s">
        <v>807</v>
      </c>
      <c r="G314" s="33" t="s">
        <v>982</v>
      </c>
      <c r="H314" s="33" t="s">
        <v>971</v>
      </c>
      <c r="I314" s="33" t="s">
        <v>986</v>
      </c>
      <c r="J314" s="33" t="s">
        <v>986</v>
      </c>
      <c r="K314" s="35"/>
      <c r="L314" s="49"/>
      <c r="M314" s="30">
        <f t="shared" si="38"/>
        <v>1.9230769230769232E-2</v>
      </c>
      <c r="N314" s="30">
        <f t="shared" si="39"/>
        <v>7.6923076923076927E-2</v>
      </c>
      <c r="O314" s="30">
        <f t="shared" si="34"/>
        <v>0.33333333333333331</v>
      </c>
      <c r="P314" s="30">
        <f t="shared" si="35"/>
        <v>0.33333333333333331</v>
      </c>
      <c r="Q314" s="30">
        <f t="shared" si="36"/>
        <v>0.33333333333333331</v>
      </c>
      <c r="R314" s="30">
        <f t="shared" si="37"/>
        <v>1.9230769230769232E-2</v>
      </c>
      <c r="S314" s="30">
        <f t="shared" si="33"/>
        <v>7.6923076923076927E-2</v>
      </c>
      <c r="U314"/>
      <c r="V314"/>
      <c r="Y314"/>
    </row>
    <row r="315" spans="1:25" ht="16.2" hidden="1">
      <c r="A315" s="21" t="s">
        <v>664</v>
      </c>
      <c r="B315" s="11" t="s">
        <v>683</v>
      </c>
      <c r="C315" s="11" t="s">
        <v>88</v>
      </c>
      <c r="D315" s="17" t="s">
        <v>87</v>
      </c>
      <c r="E315" s="6">
        <v>2019</v>
      </c>
      <c r="F315" s="33" t="s">
        <v>807</v>
      </c>
      <c r="G315" s="33" t="s">
        <v>971</v>
      </c>
      <c r="H315" s="33" t="s">
        <v>972</v>
      </c>
      <c r="I315" s="33" t="s">
        <v>986</v>
      </c>
      <c r="J315" s="33" t="s">
        <v>986</v>
      </c>
      <c r="K315" s="35"/>
      <c r="L315" s="49"/>
      <c r="M315" s="30">
        <f t="shared" si="38"/>
        <v>1.9230769230769232E-2</v>
      </c>
      <c r="N315" s="30">
        <f t="shared" si="39"/>
        <v>7.6923076923076927E-2</v>
      </c>
      <c r="O315" s="30">
        <f t="shared" si="34"/>
        <v>0.33333333333333331</v>
      </c>
      <c r="P315" s="30">
        <f t="shared" si="35"/>
        <v>0.33333333333333331</v>
      </c>
      <c r="Q315" s="30">
        <f t="shared" si="36"/>
        <v>0.33333333333333331</v>
      </c>
      <c r="R315" s="30">
        <f t="shared" si="37"/>
        <v>1.9230769230769232E-2</v>
      </c>
      <c r="S315" s="30">
        <f t="shared" ref="S315:S378" si="40">N315*(O315+P315+Q315)</f>
        <v>7.6923076923076927E-2</v>
      </c>
      <c r="U315"/>
      <c r="V315"/>
      <c r="Y315"/>
    </row>
    <row r="316" spans="1:25" ht="16.2" hidden="1">
      <c r="A316" s="21" t="s">
        <v>664</v>
      </c>
      <c r="B316" s="11" t="s">
        <v>683</v>
      </c>
      <c r="C316" s="11" t="s">
        <v>90</v>
      </c>
      <c r="D316" s="17" t="s">
        <v>89</v>
      </c>
      <c r="E316" s="6">
        <v>2019</v>
      </c>
      <c r="F316" s="33" t="s">
        <v>807</v>
      </c>
      <c r="G316" s="33" t="s">
        <v>971</v>
      </c>
      <c r="H316" s="33" t="s">
        <v>971</v>
      </c>
      <c r="I316" s="33" t="s">
        <v>986</v>
      </c>
      <c r="J316" s="33" t="s">
        <v>986</v>
      </c>
      <c r="K316" s="35"/>
      <c r="L316" s="49"/>
      <c r="M316" s="30">
        <f t="shared" si="38"/>
        <v>1.9230769230769232E-2</v>
      </c>
      <c r="N316" s="30">
        <f t="shared" si="39"/>
        <v>7.6923076923076927E-2</v>
      </c>
      <c r="O316" s="30">
        <f t="shared" ref="O316:O379" si="41">IF(OR($F316="V",$G316="V"),1,0)*$O$2</f>
        <v>0.33333333333333331</v>
      </c>
      <c r="P316" s="30">
        <f t="shared" ref="P316:P379" si="42">IF($H316="V",1,0)*$P$2</f>
        <v>0.33333333333333331</v>
      </c>
      <c r="Q316" s="30">
        <f t="shared" ref="Q316:Q379" si="43">IF(OR($I316="V",$J316="V"),1,0)*$Q$2</f>
        <v>0.33333333333333331</v>
      </c>
      <c r="R316" s="30">
        <f t="shared" si="37"/>
        <v>1.9230769230769232E-2</v>
      </c>
      <c r="S316" s="30">
        <f t="shared" si="40"/>
        <v>7.6923076923076927E-2</v>
      </c>
      <c r="U316"/>
      <c r="V316"/>
      <c r="Y316"/>
    </row>
    <row r="317" spans="1:25" ht="16.2" hidden="1">
      <c r="A317" s="21" t="s">
        <v>664</v>
      </c>
      <c r="B317" s="11" t="s">
        <v>683</v>
      </c>
      <c r="C317" s="11" t="s">
        <v>92</v>
      </c>
      <c r="D317" s="17" t="s">
        <v>91</v>
      </c>
      <c r="E317" s="6">
        <v>2019</v>
      </c>
      <c r="F317" s="33" t="s">
        <v>807</v>
      </c>
      <c r="G317" s="33" t="s">
        <v>971</v>
      </c>
      <c r="H317" s="33" t="s">
        <v>971</v>
      </c>
      <c r="I317" s="33" t="s">
        <v>986</v>
      </c>
      <c r="J317" s="33" t="s">
        <v>986</v>
      </c>
      <c r="K317" s="35"/>
      <c r="L317" s="49"/>
      <c r="M317" s="30">
        <f t="shared" si="38"/>
        <v>1.9230769230769232E-2</v>
      </c>
      <c r="N317" s="30">
        <f t="shared" si="39"/>
        <v>7.6923076923076927E-2</v>
      </c>
      <c r="O317" s="30">
        <f t="shared" si="41"/>
        <v>0.33333333333333331</v>
      </c>
      <c r="P317" s="30">
        <f t="shared" si="42"/>
        <v>0.33333333333333331</v>
      </c>
      <c r="Q317" s="30">
        <f t="shared" si="43"/>
        <v>0.33333333333333331</v>
      </c>
      <c r="R317" s="30">
        <f t="shared" si="37"/>
        <v>1.9230769230769232E-2</v>
      </c>
      <c r="S317" s="30">
        <f t="shared" si="40"/>
        <v>7.6923076923076927E-2</v>
      </c>
      <c r="U317"/>
      <c r="V317"/>
      <c r="Y317"/>
    </row>
    <row r="318" spans="1:25" ht="16.2" hidden="1">
      <c r="A318" s="21" t="s">
        <v>664</v>
      </c>
      <c r="B318" s="11" t="s">
        <v>683</v>
      </c>
      <c r="C318" s="11" t="s">
        <v>94</v>
      </c>
      <c r="D318" s="17" t="s">
        <v>93</v>
      </c>
      <c r="E318" s="6">
        <v>2019</v>
      </c>
      <c r="F318" s="33" t="s">
        <v>807</v>
      </c>
      <c r="G318" s="33" t="s">
        <v>982</v>
      </c>
      <c r="H318" s="33" t="s">
        <v>971</v>
      </c>
      <c r="I318" s="33" t="s">
        <v>986</v>
      </c>
      <c r="J318" s="33" t="s">
        <v>986</v>
      </c>
      <c r="K318" s="35"/>
      <c r="L318" s="49"/>
      <c r="M318" s="30">
        <f t="shared" si="38"/>
        <v>1.9230769230769232E-2</v>
      </c>
      <c r="N318" s="30">
        <f t="shared" si="39"/>
        <v>7.6923076923076927E-2</v>
      </c>
      <c r="O318" s="30">
        <f t="shared" si="41"/>
        <v>0.33333333333333331</v>
      </c>
      <c r="P318" s="30">
        <f t="shared" si="42"/>
        <v>0.33333333333333331</v>
      </c>
      <c r="Q318" s="30">
        <f t="shared" si="43"/>
        <v>0.33333333333333331</v>
      </c>
      <c r="R318" s="30">
        <f t="shared" si="37"/>
        <v>1.9230769230769232E-2</v>
      </c>
      <c r="S318" s="30">
        <f t="shared" si="40"/>
        <v>7.6923076923076927E-2</v>
      </c>
      <c r="U318"/>
      <c r="V318"/>
      <c r="Y318"/>
    </row>
    <row r="319" spans="1:25" ht="16.2" hidden="1">
      <c r="A319" s="21" t="s">
        <v>664</v>
      </c>
      <c r="B319" s="11" t="s">
        <v>683</v>
      </c>
      <c r="C319" s="11" t="s">
        <v>96</v>
      </c>
      <c r="D319" s="17" t="s">
        <v>95</v>
      </c>
      <c r="E319" s="6">
        <v>2019</v>
      </c>
      <c r="F319" s="33" t="s">
        <v>807</v>
      </c>
      <c r="G319" s="33" t="s">
        <v>971</v>
      </c>
      <c r="H319" s="33" t="s">
        <v>972</v>
      </c>
      <c r="I319" s="33" t="s">
        <v>988</v>
      </c>
      <c r="J319" s="33" t="s">
        <v>986</v>
      </c>
      <c r="K319" s="35"/>
      <c r="L319" s="49"/>
      <c r="M319" s="30">
        <f t="shared" si="38"/>
        <v>1.9230769230769232E-2</v>
      </c>
      <c r="N319" s="30">
        <f t="shared" si="39"/>
        <v>7.6923076923076927E-2</v>
      </c>
      <c r="O319" s="30">
        <f t="shared" si="41"/>
        <v>0.33333333333333331</v>
      </c>
      <c r="P319" s="30">
        <f t="shared" si="42"/>
        <v>0.33333333333333331</v>
      </c>
      <c r="Q319" s="30">
        <f t="shared" si="43"/>
        <v>0.33333333333333331</v>
      </c>
      <c r="R319" s="30">
        <f t="shared" si="37"/>
        <v>1.9230769230769232E-2</v>
      </c>
      <c r="S319" s="30">
        <f t="shared" si="40"/>
        <v>7.6923076923076927E-2</v>
      </c>
      <c r="U319"/>
      <c r="V319"/>
      <c r="Y319"/>
    </row>
    <row r="320" spans="1:25" ht="16.2" hidden="1">
      <c r="A320" s="21" t="s">
        <v>664</v>
      </c>
      <c r="B320" s="11" t="s">
        <v>683</v>
      </c>
      <c r="C320" s="11" t="s">
        <v>98</v>
      </c>
      <c r="D320" s="17" t="s">
        <v>97</v>
      </c>
      <c r="E320" s="6">
        <v>2019</v>
      </c>
      <c r="F320" s="33" t="s">
        <v>807</v>
      </c>
      <c r="G320" s="33" t="s">
        <v>972</v>
      </c>
      <c r="H320" s="33" t="s">
        <v>971</v>
      </c>
      <c r="I320" s="33" t="s">
        <v>986</v>
      </c>
      <c r="J320" s="33" t="s">
        <v>986</v>
      </c>
      <c r="K320" s="35"/>
      <c r="L320" s="49"/>
      <c r="M320" s="30">
        <f t="shared" si="38"/>
        <v>1.9230769230769232E-2</v>
      </c>
      <c r="N320" s="30">
        <f t="shared" si="39"/>
        <v>7.6923076923076927E-2</v>
      </c>
      <c r="O320" s="30">
        <f t="shared" si="41"/>
        <v>0.33333333333333331</v>
      </c>
      <c r="P320" s="30">
        <f t="shared" si="42"/>
        <v>0.33333333333333331</v>
      </c>
      <c r="Q320" s="30">
        <f t="shared" si="43"/>
        <v>0.33333333333333331</v>
      </c>
      <c r="R320" s="30">
        <f t="shared" ref="R320:R383" si="44">M320*($O320+$P320+$Q320)</f>
        <v>1.9230769230769232E-2</v>
      </c>
      <c r="S320" s="30">
        <f t="shared" si="40"/>
        <v>7.6923076923076927E-2</v>
      </c>
      <c r="U320"/>
      <c r="V320"/>
      <c r="Y320"/>
    </row>
    <row r="321" spans="1:25" ht="16.2" hidden="1">
      <c r="A321" s="21" t="s">
        <v>664</v>
      </c>
      <c r="B321" s="11" t="s">
        <v>683</v>
      </c>
      <c r="C321" s="11" t="s">
        <v>100</v>
      </c>
      <c r="D321" s="17" t="s">
        <v>99</v>
      </c>
      <c r="E321" s="6">
        <v>2019</v>
      </c>
      <c r="F321" s="33" t="s">
        <v>807</v>
      </c>
      <c r="G321" s="33" t="s">
        <v>972</v>
      </c>
      <c r="H321" s="33" t="s">
        <v>971</v>
      </c>
      <c r="I321" s="33" t="s">
        <v>986</v>
      </c>
      <c r="J321" s="33" t="s">
        <v>986</v>
      </c>
      <c r="K321" s="35"/>
      <c r="L321" s="49"/>
      <c r="M321" s="30">
        <f t="shared" si="38"/>
        <v>1.9230769230769232E-2</v>
      </c>
      <c r="N321" s="30">
        <f t="shared" si="39"/>
        <v>7.6923076923076927E-2</v>
      </c>
      <c r="O321" s="30">
        <f t="shared" si="41"/>
        <v>0.33333333333333331</v>
      </c>
      <c r="P321" s="30">
        <f t="shared" si="42"/>
        <v>0.33333333333333331</v>
      </c>
      <c r="Q321" s="30">
        <f t="shared" si="43"/>
        <v>0.33333333333333331</v>
      </c>
      <c r="R321" s="30">
        <f t="shared" si="44"/>
        <v>1.9230769230769232E-2</v>
      </c>
      <c r="S321" s="30">
        <f t="shared" si="40"/>
        <v>7.6923076923076927E-2</v>
      </c>
      <c r="U321"/>
      <c r="V321"/>
      <c r="Y321"/>
    </row>
    <row r="322" spans="1:25" ht="16.2" hidden="1">
      <c r="A322" s="21" t="s">
        <v>664</v>
      </c>
      <c r="B322" s="11" t="s">
        <v>683</v>
      </c>
      <c r="C322" s="11" t="s">
        <v>102</v>
      </c>
      <c r="D322" s="17" t="s">
        <v>101</v>
      </c>
      <c r="E322" s="6">
        <v>2019</v>
      </c>
      <c r="F322" s="33" t="s">
        <v>807</v>
      </c>
      <c r="G322" s="33" t="s">
        <v>982</v>
      </c>
      <c r="H322" s="33" t="s">
        <v>971</v>
      </c>
      <c r="I322" s="33" t="s">
        <v>986</v>
      </c>
      <c r="J322" s="33" t="s">
        <v>990</v>
      </c>
      <c r="K322" s="35"/>
      <c r="L322" s="49"/>
      <c r="M322" s="30">
        <f t="shared" si="38"/>
        <v>1.9230769230769232E-2</v>
      </c>
      <c r="N322" s="30">
        <f t="shared" si="39"/>
        <v>7.6923076923076927E-2</v>
      </c>
      <c r="O322" s="30">
        <f t="shared" si="41"/>
        <v>0.33333333333333331</v>
      </c>
      <c r="P322" s="30">
        <f t="shared" si="42"/>
        <v>0.33333333333333331</v>
      </c>
      <c r="Q322" s="30">
        <f t="shared" si="43"/>
        <v>0.33333333333333331</v>
      </c>
      <c r="R322" s="30">
        <f t="shared" si="44"/>
        <v>1.9230769230769232E-2</v>
      </c>
      <c r="S322" s="30">
        <f t="shared" si="40"/>
        <v>7.6923076923076927E-2</v>
      </c>
      <c r="U322"/>
      <c r="V322"/>
      <c r="Y322"/>
    </row>
    <row r="323" spans="1:25" ht="16.2" hidden="1">
      <c r="A323" s="21" t="s">
        <v>664</v>
      </c>
      <c r="B323" s="6" t="s">
        <v>685</v>
      </c>
      <c r="C323" s="17" t="s">
        <v>686</v>
      </c>
      <c r="D323" s="17" t="s">
        <v>813</v>
      </c>
      <c r="E323" s="6">
        <v>2019</v>
      </c>
      <c r="F323" s="33" t="s">
        <v>889</v>
      </c>
      <c r="G323" s="33" t="s">
        <v>982</v>
      </c>
      <c r="H323" s="33" t="s">
        <v>971</v>
      </c>
      <c r="I323" s="33" t="s">
        <v>972</v>
      </c>
      <c r="J323" s="33" t="s">
        <v>986</v>
      </c>
      <c r="K323" s="35"/>
      <c r="L323" s="49"/>
      <c r="M323" s="30">
        <f t="shared" ref="M323:M390" si="45">1/COUNTIF($A$3:$A$390,A323)</f>
        <v>1.9230769230769232E-2</v>
      </c>
      <c r="N323" s="30">
        <f t="shared" ref="N323:N390" si="46">1/COUNTIF($B$3:$B$390,B323)</f>
        <v>7.6923076923076927E-2</v>
      </c>
      <c r="O323" s="30">
        <f t="shared" si="41"/>
        <v>0.33333333333333331</v>
      </c>
      <c r="P323" s="30">
        <f t="shared" si="42"/>
        <v>0.33333333333333331</v>
      </c>
      <c r="Q323" s="30">
        <f t="shared" si="43"/>
        <v>0.33333333333333331</v>
      </c>
      <c r="R323" s="30">
        <f t="shared" si="44"/>
        <v>1.9230769230769232E-2</v>
      </c>
      <c r="S323" s="30">
        <f t="shared" si="40"/>
        <v>7.6923076923076927E-2</v>
      </c>
      <c r="U323"/>
      <c r="V323"/>
      <c r="Y323"/>
    </row>
    <row r="324" spans="1:25" ht="16.2" hidden="1">
      <c r="A324" s="21" t="s">
        <v>664</v>
      </c>
      <c r="B324" s="6" t="s">
        <v>685</v>
      </c>
      <c r="C324" s="17" t="s">
        <v>687</v>
      </c>
      <c r="D324" s="17" t="s">
        <v>814</v>
      </c>
      <c r="E324" s="6">
        <v>2019</v>
      </c>
      <c r="F324" s="33" t="s">
        <v>889</v>
      </c>
      <c r="G324" s="33" t="s">
        <v>981</v>
      </c>
      <c r="H324" s="33" t="s">
        <v>1024</v>
      </c>
      <c r="I324" s="33" t="s">
        <v>972</v>
      </c>
      <c r="J324" s="33" t="s">
        <v>986</v>
      </c>
      <c r="K324" s="35"/>
      <c r="L324" s="49"/>
      <c r="M324" s="30">
        <f t="shared" si="45"/>
        <v>1.9230769230769232E-2</v>
      </c>
      <c r="N324" s="30">
        <f t="shared" si="46"/>
        <v>7.6923076923076927E-2</v>
      </c>
      <c r="O324" s="30">
        <f t="shared" si="41"/>
        <v>0.33333333333333331</v>
      </c>
      <c r="P324" s="30">
        <f t="shared" si="42"/>
        <v>0.33333333333333331</v>
      </c>
      <c r="Q324" s="30">
        <f t="shared" si="43"/>
        <v>0.33333333333333331</v>
      </c>
      <c r="R324" s="30">
        <f t="shared" si="44"/>
        <v>1.9230769230769232E-2</v>
      </c>
      <c r="S324" s="30">
        <f t="shared" si="40"/>
        <v>7.6923076923076927E-2</v>
      </c>
      <c r="U324"/>
      <c r="V324"/>
      <c r="Y324"/>
    </row>
    <row r="325" spans="1:25" ht="16.2" hidden="1">
      <c r="A325" s="21" t="s">
        <v>664</v>
      </c>
      <c r="B325" s="6" t="s">
        <v>685</v>
      </c>
      <c r="C325" s="6" t="s">
        <v>688</v>
      </c>
      <c r="D325" s="17" t="s">
        <v>103</v>
      </c>
      <c r="E325" s="6">
        <v>2019</v>
      </c>
      <c r="F325" s="33" t="s">
        <v>807</v>
      </c>
      <c r="G325" s="33" t="s">
        <v>971</v>
      </c>
      <c r="H325" s="33" t="s">
        <v>971</v>
      </c>
      <c r="I325" s="33" t="s">
        <v>971</v>
      </c>
      <c r="J325" s="33" t="s">
        <v>986</v>
      </c>
      <c r="K325" s="35"/>
      <c r="L325" s="49"/>
      <c r="M325" s="30">
        <f t="shared" si="45"/>
        <v>1.9230769230769232E-2</v>
      </c>
      <c r="N325" s="30">
        <f t="shared" si="46"/>
        <v>7.6923076923076927E-2</v>
      </c>
      <c r="O325" s="30">
        <f t="shared" si="41"/>
        <v>0.33333333333333331</v>
      </c>
      <c r="P325" s="30">
        <f t="shared" si="42"/>
        <v>0.33333333333333331</v>
      </c>
      <c r="Q325" s="30">
        <f t="shared" si="43"/>
        <v>0.33333333333333331</v>
      </c>
      <c r="R325" s="30">
        <f t="shared" si="44"/>
        <v>1.9230769230769232E-2</v>
      </c>
      <c r="S325" s="30">
        <f t="shared" si="40"/>
        <v>7.6923076923076927E-2</v>
      </c>
      <c r="U325"/>
      <c r="V325"/>
      <c r="Y325"/>
    </row>
    <row r="326" spans="1:25" ht="16.2" hidden="1">
      <c r="A326" s="21" t="s">
        <v>664</v>
      </c>
      <c r="B326" s="6" t="s">
        <v>685</v>
      </c>
      <c r="C326" s="6" t="s">
        <v>105</v>
      </c>
      <c r="D326" s="17" t="s">
        <v>104</v>
      </c>
      <c r="E326" s="6">
        <v>2019</v>
      </c>
      <c r="F326" s="33" t="s">
        <v>807</v>
      </c>
      <c r="G326" s="33" t="s">
        <v>971</v>
      </c>
      <c r="H326" s="33" t="s">
        <v>971</v>
      </c>
      <c r="I326" s="33" t="s">
        <v>971</v>
      </c>
      <c r="J326" s="33" t="s">
        <v>986</v>
      </c>
      <c r="K326" s="35"/>
      <c r="L326" s="49"/>
      <c r="M326" s="30">
        <f t="shared" si="45"/>
        <v>1.9230769230769232E-2</v>
      </c>
      <c r="N326" s="30">
        <f t="shared" si="46"/>
        <v>7.6923076923076927E-2</v>
      </c>
      <c r="O326" s="30">
        <f t="shared" si="41"/>
        <v>0.33333333333333331</v>
      </c>
      <c r="P326" s="30">
        <f t="shared" si="42"/>
        <v>0.33333333333333331</v>
      </c>
      <c r="Q326" s="30">
        <f t="shared" si="43"/>
        <v>0.33333333333333331</v>
      </c>
      <c r="R326" s="30">
        <f t="shared" si="44"/>
        <v>1.9230769230769232E-2</v>
      </c>
      <c r="S326" s="30">
        <f t="shared" si="40"/>
        <v>7.6923076923076927E-2</v>
      </c>
      <c r="U326"/>
      <c r="V326"/>
      <c r="Y326"/>
    </row>
    <row r="327" spans="1:25" ht="16.2" hidden="1">
      <c r="A327" s="21" t="s">
        <v>664</v>
      </c>
      <c r="B327" s="6" t="s">
        <v>685</v>
      </c>
      <c r="C327" s="6" t="s">
        <v>107</v>
      </c>
      <c r="D327" s="17" t="s">
        <v>106</v>
      </c>
      <c r="E327" s="6">
        <v>2019</v>
      </c>
      <c r="F327" s="33" t="s">
        <v>807</v>
      </c>
      <c r="G327" s="33" t="s">
        <v>971</v>
      </c>
      <c r="H327" s="33" t="s">
        <v>971</v>
      </c>
      <c r="I327" s="33" t="s">
        <v>971</v>
      </c>
      <c r="J327" s="33" t="s">
        <v>986</v>
      </c>
      <c r="K327" s="35"/>
      <c r="L327" s="49"/>
      <c r="M327" s="30">
        <f t="shared" si="45"/>
        <v>1.9230769230769232E-2</v>
      </c>
      <c r="N327" s="30">
        <f t="shared" si="46"/>
        <v>7.6923076923076927E-2</v>
      </c>
      <c r="O327" s="30">
        <f t="shared" si="41"/>
        <v>0.33333333333333331</v>
      </c>
      <c r="P327" s="30">
        <f t="shared" si="42"/>
        <v>0.33333333333333331</v>
      </c>
      <c r="Q327" s="30">
        <f t="shared" si="43"/>
        <v>0.33333333333333331</v>
      </c>
      <c r="R327" s="30">
        <f t="shared" si="44"/>
        <v>1.9230769230769232E-2</v>
      </c>
      <c r="S327" s="30">
        <f t="shared" si="40"/>
        <v>7.6923076923076927E-2</v>
      </c>
      <c r="U327"/>
      <c r="V327"/>
      <c r="Y327"/>
    </row>
    <row r="328" spans="1:25" ht="16.2" hidden="1">
      <c r="A328" s="21" t="s">
        <v>664</v>
      </c>
      <c r="B328" s="6" t="s">
        <v>685</v>
      </c>
      <c r="C328" s="6" t="s">
        <v>109</v>
      </c>
      <c r="D328" s="17" t="s">
        <v>108</v>
      </c>
      <c r="E328" s="6">
        <v>2019</v>
      </c>
      <c r="F328" s="33" t="s">
        <v>807</v>
      </c>
      <c r="G328" s="33" t="s">
        <v>971</v>
      </c>
      <c r="H328" s="33" t="s">
        <v>971</v>
      </c>
      <c r="I328" s="33" t="s">
        <v>972</v>
      </c>
      <c r="J328" s="33" t="s">
        <v>986</v>
      </c>
      <c r="K328" s="35"/>
      <c r="L328" s="49"/>
      <c r="M328" s="30">
        <f t="shared" si="45"/>
        <v>1.9230769230769232E-2</v>
      </c>
      <c r="N328" s="30">
        <f t="shared" si="46"/>
        <v>7.6923076923076927E-2</v>
      </c>
      <c r="O328" s="30">
        <f t="shared" si="41"/>
        <v>0.33333333333333331</v>
      </c>
      <c r="P328" s="30">
        <f t="shared" si="42"/>
        <v>0.33333333333333331</v>
      </c>
      <c r="Q328" s="30">
        <f t="shared" si="43"/>
        <v>0.33333333333333331</v>
      </c>
      <c r="R328" s="30">
        <f t="shared" si="44"/>
        <v>1.9230769230769232E-2</v>
      </c>
      <c r="S328" s="30">
        <f t="shared" si="40"/>
        <v>7.6923076923076927E-2</v>
      </c>
      <c r="U328"/>
      <c r="V328"/>
      <c r="Y328"/>
    </row>
    <row r="329" spans="1:25" ht="16.2" hidden="1">
      <c r="A329" s="21" t="s">
        <v>664</v>
      </c>
      <c r="B329" s="6" t="s">
        <v>685</v>
      </c>
      <c r="C329" s="6" t="s">
        <v>111</v>
      </c>
      <c r="D329" s="17" t="s">
        <v>110</v>
      </c>
      <c r="E329" s="6">
        <v>2019</v>
      </c>
      <c r="F329" s="33" t="s">
        <v>807</v>
      </c>
      <c r="G329" s="33" t="s">
        <v>971</v>
      </c>
      <c r="H329" s="33" t="s">
        <v>971</v>
      </c>
      <c r="I329" s="33" t="s">
        <v>972</v>
      </c>
      <c r="J329" s="33" t="s">
        <v>986</v>
      </c>
      <c r="K329" s="35"/>
      <c r="L329" s="49"/>
      <c r="M329" s="30">
        <f t="shared" si="45"/>
        <v>1.9230769230769232E-2</v>
      </c>
      <c r="N329" s="30">
        <f t="shared" si="46"/>
        <v>7.6923076923076927E-2</v>
      </c>
      <c r="O329" s="30">
        <f t="shared" si="41"/>
        <v>0.33333333333333331</v>
      </c>
      <c r="P329" s="30">
        <f t="shared" si="42"/>
        <v>0.33333333333333331</v>
      </c>
      <c r="Q329" s="30">
        <f t="shared" si="43"/>
        <v>0.33333333333333331</v>
      </c>
      <c r="R329" s="30">
        <f t="shared" si="44"/>
        <v>1.9230769230769232E-2</v>
      </c>
      <c r="S329" s="30">
        <f t="shared" si="40"/>
        <v>7.6923076923076927E-2</v>
      </c>
      <c r="U329"/>
      <c r="V329"/>
      <c r="Y329"/>
    </row>
    <row r="330" spans="1:25" ht="16.2" hidden="1">
      <c r="A330" s="21" t="s">
        <v>664</v>
      </c>
      <c r="B330" s="6" t="s">
        <v>685</v>
      </c>
      <c r="C330" s="6" t="s">
        <v>113</v>
      </c>
      <c r="D330" s="17" t="s">
        <v>112</v>
      </c>
      <c r="E330" s="6">
        <v>2019</v>
      </c>
      <c r="F330" s="33" t="s">
        <v>807</v>
      </c>
      <c r="G330" s="33" t="s">
        <v>971</v>
      </c>
      <c r="H330" s="33" t="s">
        <v>972</v>
      </c>
      <c r="I330" s="33" t="s">
        <v>971</v>
      </c>
      <c r="J330" s="33" t="s">
        <v>986</v>
      </c>
      <c r="K330" s="35"/>
      <c r="L330" s="49"/>
      <c r="M330" s="30">
        <f t="shared" si="45"/>
        <v>1.9230769230769232E-2</v>
      </c>
      <c r="N330" s="30">
        <f t="shared" si="46"/>
        <v>7.6923076923076927E-2</v>
      </c>
      <c r="O330" s="30">
        <f t="shared" si="41"/>
        <v>0.33333333333333331</v>
      </c>
      <c r="P330" s="30">
        <f t="shared" si="42"/>
        <v>0.33333333333333331</v>
      </c>
      <c r="Q330" s="30">
        <f t="shared" si="43"/>
        <v>0.33333333333333331</v>
      </c>
      <c r="R330" s="30">
        <f t="shared" si="44"/>
        <v>1.9230769230769232E-2</v>
      </c>
      <c r="S330" s="30">
        <f t="shared" si="40"/>
        <v>7.6923076923076927E-2</v>
      </c>
      <c r="U330"/>
      <c r="V330"/>
      <c r="Y330"/>
    </row>
    <row r="331" spans="1:25" ht="16.2" hidden="1">
      <c r="A331" s="21" t="s">
        <v>664</v>
      </c>
      <c r="B331" s="6" t="s">
        <v>685</v>
      </c>
      <c r="C331" s="6" t="s">
        <v>115</v>
      </c>
      <c r="D331" s="17" t="s">
        <v>114</v>
      </c>
      <c r="E331" s="6">
        <v>2019</v>
      </c>
      <c r="F331" s="33" t="s">
        <v>807</v>
      </c>
      <c r="G331" s="33" t="s">
        <v>971</v>
      </c>
      <c r="H331" s="33" t="s">
        <v>972</v>
      </c>
      <c r="I331" s="33" t="s">
        <v>971</v>
      </c>
      <c r="J331" s="33" t="s">
        <v>986</v>
      </c>
      <c r="K331" s="35"/>
      <c r="L331" s="49"/>
      <c r="M331" s="30">
        <f t="shared" si="45"/>
        <v>1.9230769230769232E-2</v>
      </c>
      <c r="N331" s="30">
        <f t="shared" si="46"/>
        <v>7.6923076923076927E-2</v>
      </c>
      <c r="O331" s="30">
        <f t="shared" si="41"/>
        <v>0.33333333333333331</v>
      </c>
      <c r="P331" s="30">
        <f t="shared" si="42"/>
        <v>0.33333333333333331</v>
      </c>
      <c r="Q331" s="30">
        <f t="shared" si="43"/>
        <v>0.33333333333333331</v>
      </c>
      <c r="R331" s="30">
        <f t="shared" si="44"/>
        <v>1.9230769230769232E-2</v>
      </c>
      <c r="S331" s="30">
        <f t="shared" si="40"/>
        <v>7.6923076923076927E-2</v>
      </c>
      <c r="U331"/>
      <c r="V331"/>
      <c r="Y331"/>
    </row>
    <row r="332" spans="1:25" ht="16.2" hidden="1">
      <c r="A332" s="21" t="s">
        <v>664</v>
      </c>
      <c r="B332" s="6" t="s">
        <v>685</v>
      </c>
      <c r="C332" s="6" t="s">
        <v>117</v>
      </c>
      <c r="D332" s="17" t="s">
        <v>116</v>
      </c>
      <c r="E332" s="6">
        <v>2019</v>
      </c>
      <c r="F332" s="33" t="s">
        <v>807</v>
      </c>
      <c r="G332" s="33" t="s">
        <v>971</v>
      </c>
      <c r="H332" s="33" t="s">
        <v>972</v>
      </c>
      <c r="I332" s="33" t="s">
        <v>972</v>
      </c>
      <c r="J332" s="33" t="s">
        <v>986</v>
      </c>
      <c r="K332" s="35"/>
      <c r="L332" s="49"/>
      <c r="M332" s="30">
        <f t="shared" si="45"/>
        <v>1.9230769230769232E-2</v>
      </c>
      <c r="N332" s="30">
        <f t="shared" si="46"/>
        <v>7.6923076923076927E-2</v>
      </c>
      <c r="O332" s="30">
        <f t="shared" si="41"/>
        <v>0.33333333333333331</v>
      </c>
      <c r="P332" s="30">
        <f t="shared" si="42"/>
        <v>0.33333333333333331</v>
      </c>
      <c r="Q332" s="30">
        <f t="shared" si="43"/>
        <v>0.33333333333333331</v>
      </c>
      <c r="R332" s="30">
        <f t="shared" si="44"/>
        <v>1.9230769230769232E-2</v>
      </c>
      <c r="S332" s="30">
        <f t="shared" si="40"/>
        <v>7.6923076923076927E-2</v>
      </c>
      <c r="U332"/>
      <c r="V332"/>
      <c r="Y332"/>
    </row>
    <row r="333" spans="1:25" ht="16.2" hidden="1">
      <c r="A333" s="21" t="s">
        <v>664</v>
      </c>
      <c r="B333" s="6" t="s">
        <v>685</v>
      </c>
      <c r="C333" s="6" t="s">
        <v>119</v>
      </c>
      <c r="D333" s="17" t="s">
        <v>118</v>
      </c>
      <c r="E333" s="6">
        <v>2019</v>
      </c>
      <c r="F333" s="33" t="s">
        <v>807</v>
      </c>
      <c r="G333" s="33" t="s">
        <v>972</v>
      </c>
      <c r="H333" s="33" t="s">
        <v>971</v>
      </c>
      <c r="I333" s="33" t="s">
        <v>971</v>
      </c>
      <c r="J333" s="33" t="s">
        <v>986</v>
      </c>
      <c r="K333" s="35"/>
      <c r="L333" s="49"/>
      <c r="M333" s="30">
        <f t="shared" si="45"/>
        <v>1.9230769230769232E-2</v>
      </c>
      <c r="N333" s="30">
        <f t="shared" si="46"/>
        <v>7.6923076923076927E-2</v>
      </c>
      <c r="O333" s="30">
        <f t="shared" si="41"/>
        <v>0.33333333333333331</v>
      </c>
      <c r="P333" s="30">
        <f t="shared" si="42"/>
        <v>0.33333333333333331</v>
      </c>
      <c r="Q333" s="30">
        <f t="shared" si="43"/>
        <v>0.33333333333333331</v>
      </c>
      <c r="R333" s="30">
        <f t="shared" si="44"/>
        <v>1.9230769230769232E-2</v>
      </c>
      <c r="S333" s="30">
        <f t="shared" si="40"/>
        <v>7.6923076923076927E-2</v>
      </c>
      <c r="U333"/>
      <c r="V333"/>
      <c r="Y333"/>
    </row>
    <row r="334" spans="1:25" ht="16.2" hidden="1">
      <c r="A334" s="21" t="s">
        <v>664</v>
      </c>
      <c r="B334" s="6" t="s">
        <v>685</v>
      </c>
      <c r="C334" s="6" t="s">
        <v>121</v>
      </c>
      <c r="D334" s="17" t="s">
        <v>120</v>
      </c>
      <c r="E334" s="6">
        <v>2019</v>
      </c>
      <c r="F334" s="33" t="s">
        <v>807</v>
      </c>
      <c r="G334" s="33" t="s">
        <v>971</v>
      </c>
      <c r="H334" s="33" t="s">
        <v>971</v>
      </c>
      <c r="I334" s="33" t="s">
        <v>972</v>
      </c>
      <c r="J334" s="33" t="s">
        <v>986</v>
      </c>
      <c r="K334" s="35"/>
      <c r="L334" s="49"/>
      <c r="M334" s="30">
        <f t="shared" si="45"/>
        <v>1.9230769230769232E-2</v>
      </c>
      <c r="N334" s="30">
        <f t="shared" si="46"/>
        <v>7.6923076923076927E-2</v>
      </c>
      <c r="O334" s="30">
        <f t="shared" si="41"/>
        <v>0.33333333333333331</v>
      </c>
      <c r="P334" s="30">
        <f t="shared" si="42"/>
        <v>0.33333333333333331</v>
      </c>
      <c r="Q334" s="30">
        <f t="shared" si="43"/>
        <v>0.33333333333333331</v>
      </c>
      <c r="R334" s="30">
        <f t="shared" si="44"/>
        <v>1.9230769230769232E-2</v>
      </c>
      <c r="S334" s="30">
        <f t="shared" si="40"/>
        <v>7.6923076923076927E-2</v>
      </c>
      <c r="U334"/>
      <c r="V334"/>
      <c r="Y334"/>
    </row>
    <row r="335" spans="1:25" ht="16.2" hidden="1">
      <c r="A335" s="21" t="s">
        <v>664</v>
      </c>
      <c r="B335" s="6" t="s">
        <v>685</v>
      </c>
      <c r="C335" s="6" t="s">
        <v>122</v>
      </c>
      <c r="D335" s="17" t="s">
        <v>689</v>
      </c>
      <c r="E335" s="6">
        <v>2019</v>
      </c>
      <c r="F335" s="33" t="s">
        <v>807</v>
      </c>
      <c r="G335" s="33" t="s">
        <v>971</v>
      </c>
      <c r="H335" s="33" t="s">
        <v>971</v>
      </c>
      <c r="I335" s="33" t="s">
        <v>971</v>
      </c>
      <c r="J335" s="33" t="s">
        <v>986</v>
      </c>
      <c r="K335" s="35"/>
      <c r="L335" s="49"/>
      <c r="M335" s="30">
        <f t="shared" si="45"/>
        <v>1.9230769230769232E-2</v>
      </c>
      <c r="N335" s="30">
        <f t="shared" si="46"/>
        <v>7.6923076923076927E-2</v>
      </c>
      <c r="O335" s="30">
        <f t="shared" si="41"/>
        <v>0.33333333333333331</v>
      </c>
      <c r="P335" s="30">
        <f t="shared" si="42"/>
        <v>0.33333333333333331</v>
      </c>
      <c r="Q335" s="30">
        <f t="shared" si="43"/>
        <v>0.33333333333333331</v>
      </c>
      <c r="R335" s="30">
        <f t="shared" si="44"/>
        <v>1.9230769230769232E-2</v>
      </c>
      <c r="S335" s="30">
        <f t="shared" si="40"/>
        <v>7.6923076923076927E-2</v>
      </c>
      <c r="U335"/>
      <c r="V335"/>
      <c r="Y335"/>
    </row>
    <row r="336" spans="1:25" ht="16.2" hidden="1">
      <c r="A336" s="19" t="s">
        <v>690</v>
      </c>
      <c r="B336" s="6" t="s">
        <v>691</v>
      </c>
      <c r="C336" s="6" t="s">
        <v>692</v>
      </c>
      <c r="D336" s="6" t="s">
        <v>693</v>
      </c>
      <c r="E336" s="6">
        <v>2019</v>
      </c>
      <c r="F336" s="33" t="s">
        <v>834</v>
      </c>
      <c r="G336" s="80"/>
      <c r="H336" s="33" t="s">
        <v>837</v>
      </c>
      <c r="I336" s="33" t="s">
        <v>975</v>
      </c>
      <c r="J336" s="80"/>
      <c r="K336" s="35"/>
      <c r="L336" s="49"/>
      <c r="M336" s="30">
        <f t="shared" si="45"/>
        <v>1.8181818181818181E-2</v>
      </c>
      <c r="N336" s="30">
        <f t="shared" si="46"/>
        <v>6.6666666666666666E-2</v>
      </c>
      <c r="O336" s="30">
        <f t="shared" si="41"/>
        <v>0.33333333333333331</v>
      </c>
      <c r="P336" s="30">
        <f t="shared" si="42"/>
        <v>0.33333333333333331</v>
      </c>
      <c r="Q336" s="30">
        <f t="shared" si="43"/>
        <v>0.33333333333333331</v>
      </c>
      <c r="R336" s="30">
        <f t="shared" si="44"/>
        <v>1.8181818181818181E-2</v>
      </c>
      <c r="S336" s="30">
        <f t="shared" si="40"/>
        <v>6.6666666666666666E-2</v>
      </c>
      <c r="U336"/>
      <c r="V336"/>
      <c r="Y336"/>
    </row>
    <row r="337" spans="1:25" ht="16.2" hidden="1">
      <c r="A337" s="19" t="s">
        <v>690</v>
      </c>
      <c r="B337" s="6" t="s">
        <v>691</v>
      </c>
      <c r="C337" s="6" t="s">
        <v>694</v>
      </c>
      <c r="D337" s="6" t="s">
        <v>695</v>
      </c>
      <c r="E337" s="6">
        <v>2019</v>
      </c>
      <c r="F337" s="33" t="s">
        <v>834</v>
      </c>
      <c r="G337" s="80"/>
      <c r="H337" s="33" t="s">
        <v>837</v>
      </c>
      <c r="I337" s="33" t="s">
        <v>978</v>
      </c>
      <c r="J337" s="80"/>
      <c r="K337" s="35"/>
      <c r="L337" s="49"/>
      <c r="M337" s="30">
        <f t="shared" si="45"/>
        <v>1.8181818181818181E-2</v>
      </c>
      <c r="N337" s="30">
        <f t="shared" si="46"/>
        <v>6.6666666666666666E-2</v>
      </c>
      <c r="O337" s="30">
        <f t="shared" si="41"/>
        <v>0.33333333333333331</v>
      </c>
      <c r="P337" s="30">
        <f t="shared" si="42"/>
        <v>0.33333333333333331</v>
      </c>
      <c r="Q337" s="30">
        <f t="shared" si="43"/>
        <v>0.33333333333333331</v>
      </c>
      <c r="R337" s="30">
        <f t="shared" si="44"/>
        <v>1.8181818181818181E-2</v>
      </c>
      <c r="S337" s="30">
        <f t="shared" si="40"/>
        <v>6.6666666666666666E-2</v>
      </c>
      <c r="U337"/>
      <c r="V337"/>
      <c r="Y337"/>
    </row>
    <row r="338" spans="1:25" ht="16.2" hidden="1">
      <c r="A338" s="19" t="s">
        <v>690</v>
      </c>
      <c r="B338" s="6" t="s">
        <v>691</v>
      </c>
      <c r="C338" s="6" t="s">
        <v>696</v>
      </c>
      <c r="D338" s="6" t="s">
        <v>697</v>
      </c>
      <c r="E338" s="6">
        <v>2019</v>
      </c>
      <c r="F338" s="33" t="s">
        <v>834</v>
      </c>
      <c r="G338" s="80"/>
      <c r="H338" s="33" t="s">
        <v>837</v>
      </c>
      <c r="I338" s="33" t="s">
        <v>971</v>
      </c>
      <c r="J338" s="80"/>
      <c r="K338" s="35"/>
      <c r="L338" s="49"/>
      <c r="M338" s="30">
        <f t="shared" si="45"/>
        <v>1.8181818181818181E-2</v>
      </c>
      <c r="N338" s="30">
        <f t="shared" si="46"/>
        <v>6.6666666666666666E-2</v>
      </c>
      <c r="O338" s="30">
        <f t="shared" si="41"/>
        <v>0.33333333333333331</v>
      </c>
      <c r="P338" s="30">
        <f t="shared" si="42"/>
        <v>0.33333333333333331</v>
      </c>
      <c r="Q338" s="30">
        <f t="shared" si="43"/>
        <v>0.33333333333333331</v>
      </c>
      <c r="R338" s="30">
        <f t="shared" si="44"/>
        <v>1.8181818181818181E-2</v>
      </c>
      <c r="S338" s="30">
        <f t="shared" si="40"/>
        <v>6.6666666666666666E-2</v>
      </c>
      <c r="U338"/>
      <c r="V338"/>
      <c r="Y338"/>
    </row>
    <row r="339" spans="1:25" ht="16.2" hidden="1">
      <c r="A339" s="19" t="s">
        <v>690</v>
      </c>
      <c r="B339" s="6" t="s">
        <v>691</v>
      </c>
      <c r="C339" s="6" t="s">
        <v>698</v>
      </c>
      <c r="D339" s="7" t="s">
        <v>699</v>
      </c>
      <c r="E339" s="6">
        <v>2019</v>
      </c>
      <c r="F339" s="33" t="s">
        <v>834</v>
      </c>
      <c r="G339" s="80"/>
      <c r="H339" s="33" t="s">
        <v>837</v>
      </c>
      <c r="I339" s="33" t="s">
        <v>971</v>
      </c>
      <c r="J339" s="80"/>
      <c r="K339" s="35"/>
      <c r="L339" s="49"/>
      <c r="M339" s="30">
        <f t="shared" si="45"/>
        <v>1.8181818181818181E-2</v>
      </c>
      <c r="N339" s="30">
        <f t="shared" si="46"/>
        <v>6.6666666666666666E-2</v>
      </c>
      <c r="O339" s="30">
        <f t="shared" si="41"/>
        <v>0.33333333333333331</v>
      </c>
      <c r="P339" s="30">
        <f t="shared" si="42"/>
        <v>0.33333333333333331</v>
      </c>
      <c r="Q339" s="30">
        <f t="shared" si="43"/>
        <v>0.33333333333333331</v>
      </c>
      <c r="R339" s="30">
        <f t="shared" si="44"/>
        <v>1.8181818181818181E-2</v>
      </c>
      <c r="S339" s="30">
        <f t="shared" si="40"/>
        <v>6.6666666666666666E-2</v>
      </c>
      <c r="U339"/>
      <c r="V339"/>
      <c r="Y339"/>
    </row>
    <row r="340" spans="1:25" ht="16.2" hidden="1">
      <c r="A340" s="19" t="s">
        <v>690</v>
      </c>
      <c r="B340" s="6" t="s">
        <v>691</v>
      </c>
      <c r="C340" s="6" t="s">
        <v>700</v>
      </c>
      <c r="D340" s="7" t="s">
        <v>701</v>
      </c>
      <c r="E340" s="6">
        <v>2019</v>
      </c>
      <c r="F340" s="33" t="s">
        <v>834</v>
      </c>
      <c r="G340" s="80"/>
      <c r="H340" s="33" t="s">
        <v>837</v>
      </c>
      <c r="I340" s="33" t="s">
        <v>971</v>
      </c>
      <c r="J340" s="80"/>
      <c r="K340" s="35"/>
      <c r="L340" s="49"/>
      <c r="M340" s="30">
        <f t="shared" si="45"/>
        <v>1.8181818181818181E-2</v>
      </c>
      <c r="N340" s="30">
        <f t="shared" si="46"/>
        <v>6.6666666666666666E-2</v>
      </c>
      <c r="O340" s="30">
        <f t="shared" si="41"/>
        <v>0.33333333333333331</v>
      </c>
      <c r="P340" s="30">
        <f t="shared" si="42"/>
        <v>0.33333333333333331</v>
      </c>
      <c r="Q340" s="30">
        <f t="shared" si="43"/>
        <v>0.33333333333333331</v>
      </c>
      <c r="R340" s="30">
        <f t="shared" si="44"/>
        <v>1.8181818181818181E-2</v>
      </c>
      <c r="S340" s="30">
        <f t="shared" si="40"/>
        <v>6.6666666666666666E-2</v>
      </c>
      <c r="U340"/>
      <c r="V340"/>
      <c r="Y340"/>
    </row>
    <row r="341" spans="1:25" ht="16.2" hidden="1">
      <c r="A341" s="19" t="s">
        <v>690</v>
      </c>
      <c r="B341" s="6" t="s">
        <v>691</v>
      </c>
      <c r="C341" s="6" t="s">
        <v>702</v>
      </c>
      <c r="D341" s="7" t="s">
        <v>703</v>
      </c>
      <c r="E341" s="6">
        <v>2019</v>
      </c>
      <c r="F341" s="33" t="s">
        <v>835</v>
      </c>
      <c r="G341" s="80"/>
      <c r="H341" s="33" t="s">
        <v>837</v>
      </c>
      <c r="I341" s="33" t="s">
        <v>972</v>
      </c>
      <c r="J341" s="80"/>
      <c r="K341" s="35"/>
      <c r="L341" s="49"/>
      <c r="M341" s="30">
        <f t="shared" si="45"/>
        <v>1.8181818181818181E-2</v>
      </c>
      <c r="N341" s="30">
        <f t="shared" si="46"/>
        <v>6.6666666666666666E-2</v>
      </c>
      <c r="O341" s="30">
        <f t="shared" si="41"/>
        <v>0.33333333333333331</v>
      </c>
      <c r="P341" s="30">
        <f t="shared" si="42"/>
        <v>0.33333333333333331</v>
      </c>
      <c r="Q341" s="30">
        <f t="shared" si="43"/>
        <v>0.33333333333333331</v>
      </c>
      <c r="R341" s="30">
        <f t="shared" si="44"/>
        <v>1.8181818181818181E-2</v>
      </c>
      <c r="S341" s="30">
        <f t="shared" si="40"/>
        <v>6.6666666666666666E-2</v>
      </c>
      <c r="U341"/>
      <c r="V341"/>
      <c r="Y341"/>
    </row>
    <row r="342" spans="1:25" ht="16.2" hidden="1">
      <c r="A342" s="19" t="s">
        <v>690</v>
      </c>
      <c r="B342" s="6" t="s">
        <v>691</v>
      </c>
      <c r="C342" s="6" t="s">
        <v>704</v>
      </c>
      <c r="D342" s="7" t="s">
        <v>705</v>
      </c>
      <c r="E342" s="6">
        <v>2019</v>
      </c>
      <c r="F342" s="33" t="s">
        <v>836</v>
      </c>
      <c r="G342" s="80"/>
      <c r="H342" s="33" t="s">
        <v>837</v>
      </c>
      <c r="I342" s="33" t="s">
        <v>972</v>
      </c>
      <c r="J342" s="80"/>
      <c r="K342" s="35"/>
      <c r="L342" s="49"/>
      <c r="M342" s="30">
        <f t="shared" si="45"/>
        <v>1.8181818181818181E-2</v>
      </c>
      <c r="N342" s="30">
        <f t="shared" si="46"/>
        <v>6.6666666666666666E-2</v>
      </c>
      <c r="O342" s="30">
        <f t="shared" si="41"/>
        <v>0.33333333333333331</v>
      </c>
      <c r="P342" s="30">
        <f t="shared" si="42"/>
        <v>0.33333333333333331</v>
      </c>
      <c r="Q342" s="30">
        <f t="shared" si="43"/>
        <v>0.33333333333333331</v>
      </c>
      <c r="R342" s="30">
        <f t="shared" si="44"/>
        <v>1.8181818181818181E-2</v>
      </c>
      <c r="S342" s="30">
        <f t="shared" si="40"/>
        <v>6.6666666666666666E-2</v>
      </c>
      <c r="U342"/>
      <c r="V342"/>
      <c r="Y342"/>
    </row>
    <row r="343" spans="1:25" ht="16.2" hidden="1">
      <c r="A343" s="19" t="s">
        <v>690</v>
      </c>
      <c r="B343" s="6" t="s">
        <v>691</v>
      </c>
      <c r="C343" s="6" t="s">
        <v>706</v>
      </c>
      <c r="D343" s="7" t="s">
        <v>707</v>
      </c>
      <c r="E343" s="6">
        <v>2019</v>
      </c>
      <c r="F343" s="33" t="s">
        <v>835</v>
      </c>
      <c r="G343" s="80"/>
      <c r="H343" s="33" t="s">
        <v>837</v>
      </c>
      <c r="I343" s="33" t="s">
        <v>971</v>
      </c>
      <c r="J343" s="80"/>
      <c r="K343" s="35"/>
      <c r="L343" s="49"/>
      <c r="M343" s="30">
        <f t="shared" si="45"/>
        <v>1.8181818181818181E-2</v>
      </c>
      <c r="N343" s="30">
        <f t="shared" si="46"/>
        <v>6.6666666666666666E-2</v>
      </c>
      <c r="O343" s="30">
        <f t="shared" si="41"/>
        <v>0.33333333333333331</v>
      </c>
      <c r="P343" s="30">
        <f t="shared" si="42"/>
        <v>0.33333333333333331</v>
      </c>
      <c r="Q343" s="30">
        <f t="shared" si="43"/>
        <v>0.33333333333333331</v>
      </c>
      <c r="R343" s="30">
        <f t="shared" si="44"/>
        <v>1.8181818181818181E-2</v>
      </c>
      <c r="S343" s="30">
        <f t="shared" si="40"/>
        <v>6.6666666666666666E-2</v>
      </c>
      <c r="U343"/>
      <c r="V343"/>
      <c r="Y343"/>
    </row>
    <row r="344" spans="1:25" ht="16.2" hidden="1">
      <c r="A344" s="19" t="s">
        <v>690</v>
      </c>
      <c r="B344" s="6" t="s">
        <v>691</v>
      </c>
      <c r="C344" s="6" t="s">
        <v>708</v>
      </c>
      <c r="D344" s="7" t="s">
        <v>709</v>
      </c>
      <c r="E344" s="6">
        <v>2019</v>
      </c>
      <c r="F344" s="33" t="s">
        <v>835</v>
      </c>
      <c r="G344" s="80"/>
      <c r="H344" s="33" t="s">
        <v>837</v>
      </c>
      <c r="I344" s="33" t="s">
        <v>971</v>
      </c>
      <c r="J344" s="80"/>
      <c r="K344" s="35"/>
      <c r="L344" s="49"/>
      <c r="M344" s="30">
        <f t="shared" si="45"/>
        <v>1.8181818181818181E-2</v>
      </c>
      <c r="N344" s="30">
        <f t="shared" si="46"/>
        <v>6.6666666666666666E-2</v>
      </c>
      <c r="O344" s="30">
        <f t="shared" si="41"/>
        <v>0.33333333333333331</v>
      </c>
      <c r="P344" s="30">
        <f t="shared" si="42"/>
        <v>0.33333333333333331</v>
      </c>
      <c r="Q344" s="30">
        <f t="shared" si="43"/>
        <v>0.33333333333333331</v>
      </c>
      <c r="R344" s="30">
        <f t="shared" si="44"/>
        <v>1.8181818181818181E-2</v>
      </c>
      <c r="S344" s="30">
        <f t="shared" si="40"/>
        <v>6.6666666666666666E-2</v>
      </c>
      <c r="U344"/>
      <c r="V344"/>
      <c r="Y344"/>
    </row>
    <row r="345" spans="1:25" ht="16.2" hidden="1">
      <c r="A345" s="19" t="s">
        <v>690</v>
      </c>
      <c r="B345" s="6" t="s">
        <v>691</v>
      </c>
      <c r="C345" s="6" t="s">
        <v>710</v>
      </c>
      <c r="D345" s="7" t="s">
        <v>711</v>
      </c>
      <c r="E345" s="6">
        <v>2019</v>
      </c>
      <c r="F345" s="33" t="s">
        <v>836</v>
      </c>
      <c r="G345" s="80"/>
      <c r="H345" s="33" t="s">
        <v>837</v>
      </c>
      <c r="I345" s="33" t="s">
        <v>972</v>
      </c>
      <c r="J345" s="80"/>
      <c r="K345" s="35"/>
      <c r="L345" s="49"/>
      <c r="M345" s="30">
        <f t="shared" si="45"/>
        <v>1.8181818181818181E-2</v>
      </c>
      <c r="N345" s="30">
        <f t="shared" si="46"/>
        <v>6.6666666666666666E-2</v>
      </c>
      <c r="O345" s="30">
        <f t="shared" si="41"/>
        <v>0.33333333333333331</v>
      </c>
      <c r="P345" s="30">
        <f t="shared" si="42"/>
        <v>0.33333333333333331</v>
      </c>
      <c r="Q345" s="30">
        <f t="shared" si="43"/>
        <v>0.33333333333333331</v>
      </c>
      <c r="R345" s="30">
        <f t="shared" si="44"/>
        <v>1.8181818181818181E-2</v>
      </c>
      <c r="S345" s="30">
        <f t="shared" si="40"/>
        <v>6.6666666666666666E-2</v>
      </c>
      <c r="U345"/>
      <c r="V345"/>
      <c r="Y345"/>
    </row>
    <row r="346" spans="1:25" ht="16.2" hidden="1">
      <c r="A346" s="19" t="s">
        <v>690</v>
      </c>
      <c r="B346" s="6" t="s">
        <v>691</v>
      </c>
      <c r="C346" s="6" t="s">
        <v>712</v>
      </c>
      <c r="D346" s="7" t="s">
        <v>713</v>
      </c>
      <c r="E346" s="6">
        <v>2019</v>
      </c>
      <c r="F346" s="33" t="s">
        <v>834</v>
      </c>
      <c r="G346" s="80"/>
      <c r="H346" s="33" t="s">
        <v>837</v>
      </c>
      <c r="I346" s="33" t="s">
        <v>971</v>
      </c>
      <c r="J346" s="80"/>
      <c r="K346" s="35"/>
      <c r="L346" s="49"/>
      <c r="M346" s="30">
        <f t="shared" si="45"/>
        <v>1.8181818181818181E-2</v>
      </c>
      <c r="N346" s="30">
        <f t="shared" si="46"/>
        <v>6.6666666666666666E-2</v>
      </c>
      <c r="O346" s="30">
        <f t="shared" si="41"/>
        <v>0.33333333333333331</v>
      </c>
      <c r="P346" s="30">
        <f t="shared" si="42"/>
        <v>0.33333333333333331</v>
      </c>
      <c r="Q346" s="30">
        <f t="shared" si="43"/>
        <v>0.33333333333333331</v>
      </c>
      <c r="R346" s="30">
        <f t="shared" si="44"/>
        <v>1.8181818181818181E-2</v>
      </c>
      <c r="S346" s="30">
        <f t="shared" si="40"/>
        <v>6.6666666666666666E-2</v>
      </c>
      <c r="U346"/>
      <c r="V346"/>
      <c r="Y346"/>
    </row>
    <row r="347" spans="1:25" ht="16.2" hidden="1">
      <c r="A347" s="19" t="s">
        <v>690</v>
      </c>
      <c r="B347" s="6" t="s">
        <v>691</v>
      </c>
      <c r="C347" s="6" t="s">
        <v>714</v>
      </c>
      <c r="D347" s="7" t="s">
        <v>715</v>
      </c>
      <c r="E347" s="6">
        <v>2019</v>
      </c>
      <c r="F347" s="33" t="s">
        <v>836</v>
      </c>
      <c r="G347" s="80"/>
      <c r="H347" s="33" t="s">
        <v>837</v>
      </c>
      <c r="I347" s="33" t="s">
        <v>972</v>
      </c>
      <c r="J347" s="80"/>
      <c r="K347" s="35"/>
      <c r="L347" s="49"/>
      <c r="M347" s="30">
        <f t="shared" si="45"/>
        <v>1.8181818181818181E-2</v>
      </c>
      <c r="N347" s="30">
        <f t="shared" si="46"/>
        <v>6.6666666666666666E-2</v>
      </c>
      <c r="O347" s="30">
        <f t="shared" si="41"/>
        <v>0.33333333333333331</v>
      </c>
      <c r="P347" s="30">
        <f t="shared" si="42"/>
        <v>0.33333333333333331</v>
      </c>
      <c r="Q347" s="30">
        <f t="shared" si="43"/>
        <v>0.33333333333333331</v>
      </c>
      <c r="R347" s="30">
        <f t="shared" si="44"/>
        <v>1.8181818181818181E-2</v>
      </c>
      <c r="S347" s="30">
        <f t="shared" si="40"/>
        <v>6.6666666666666666E-2</v>
      </c>
      <c r="U347"/>
      <c r="V347"/>
      <c r="Y347"/>
    </row>
    <row r="348" spans="1:25" ht="16.2" hidden="1">
      <c r="A348" s="19" t="s">
        <v>690</v>
      </c>
      <c r="B348" s="6" t="s">
        <v>691</v>
      </c>
      <c r="C348" s="6" t="s">
        <v>716</v>
      </c>
      <c r="D348" s="7" t="s">
        <v>717</v>
      </c>
      <c r="E348" s="6">
        <v>2019</v>
      </c>
      <c r="F348" s="33" t="s">
        <v>835</v>
      </c>
      <c r="G348" s="80"/>
      <c r="H348" s="33" t="s">
        <v>837</v>
      </c>
      <c r="I348" s="33" t="s">
        <v>971</v>
      </c>
      <c r="J348" s="80"/>
      <c r="K348" s="35"/>
      <c r="L348" s="49"/>
      <c r="M348" s="30">
        <f t="shared" si="45"/>
        <v>1.8181818181818181E-2</v>
      </c>
      <c r="N348" s="30">
        <f t="shared" si="46"/>
        <v>6.6666666666666666E-2</v>
      </c>
      <c r="O348" s="30">
        <f t="shared" si="41"/>
        <v>0.33333333333333331</v>
      </c>
      <c r="P348" s="30">
        <f t="shared" si="42"/>
        <v>0.33333333333333331</v>
      </c>
      <c r="Q348" s="30">
        <f t="shared" si="43"/>
        <v>0.33333333333333331</v>
      </c>
      <c r="R348" s="30">
        <f t="shared" si="44"/>
        <v>1.8181818181818181E-2</v>
      </c>
      <c r="S348" s="30">
        <f t="shared" si="40"/>
        <v>6.6666666666666666E-2</v>
      </c>
      <c r="U348"/>
      <c r="V348"/>
      <c r="Y348"/>
    </row>
    <row r="349" spans="1:25" ht="16.2" hidden="1">
      <c r="A349" s="19" t="s">
        <v>690</v>
      </c>
      <c r="B349" s="6" t="s">
        <v>691</v>
      </c>
      <c r="C349" s="6" t="s">
        <v>718</v>
      </c>
      <c r="D349" s="7" t="s">
        <v>719</v>
      </c>
      <c r="E349" s="6">
        <v>2019</v>
      </c>
      <c r="F349" s="33" t="s">
        <v>835</v>
      </c>
      <c r="G349" s="80"/>
      <c r="H349" s="33" t="s">
        <v>837</v>
      </c>
      <c r="I349" s="33" t="s">
        <v>972</v>
      </c>
      <c r="J349" s="80"/>
      <c r="K349" s="35"/>
      <c r="L349" s="49"/>
      <c r="M349" s="30">
        <f t="shared" si="45"/>
        <v>1.8181818181818181E-2</v>
      </c>
      <c r="N349" s="30">
        <f t="shared" si="46"/>
        <v>6.6666666666666666E-2</v>
      </c>
      <c r="O349" s="30">
        <f t="shared" si="41"/>
        <v>0.33333333333333331</v>
      </c>
      <c r="P349" s="30">
        <f t="shared" si="42"/>
        <v>0.33333333333333331</v>
      </c>
      <c r="Q349" s="30">
        <f t="shared" si="43"/>
        <v>0.33333333333333331</v>
      </c>
      <c r="R349" s="30">
        <f t="shared" si="44"/>
        <v>1.8181818181818181E-2</v>
      </c>
      <c r="S349" s="30">
        <f t="shared" si="40"/>
        <v>6.6666666666666666E-2</v>
      </c>
      <c r="U349"/>
      <c r="V349"/>
      <c r="Y349"/>
    </row>
    <row r="350" spans="1:25" ht="16.2" hidden="1">
      <c r="A350" s="19" t="s">
        <v>690</v>
      </c>
      <c r="B350" s="6" t="s">
        <v>691</v>
      </c>
      <c r="C350" s="6" t="s">
        <v>720</v>
      </c>
      <c r="D350" s="7" t="s">
        <v>721</v>
      </c>
      <c r="E350" s="6">
        <v>2019</v>
      </c>
      <c r="F350" s="33" t="s">
        <v>835</v>
      </c>
      <c r="G350" s="80"/>
      <c r="H350" s="33" t="s">
        <v>837</v>
      </c>
      <c r="I350" s="33" t="s">
        <v>971</v>
      </c>
      <c r="J350" s="80"/>
      <c r="K350" s="35"/>
      <c r="L350" s="49"/>
      <c r="M350" s="30">
        <f t="shared" si="45"/>
        <v>1.8181818181818181E-2</v>
      </c>
      <c r="N350" s="30">
        <f t="shared" si="46"/>
        <v>6.6666666666666666E-2</v>
      </c>
      <c r="O350" s="30">
        <f t="shared" si="41"/>
        <v>0.33333333333333331</v>
      </c>
      <c r="P350" s="30">
        <f t="shared" si="42"/>
        <v>0.33333333333333331</v>
      </c>
      <c r="Q350" s="30">
        <f t="shared" si="43"/>
        <v>0.33333333333333331</v>
      </c>
      <c r="R350" s="30">
        <f t="shared" si="44"/>
        <v>1.8181818181818181E-2</v>
      </c>
      <c r="S350" s="30">
        <f t="shared" si="40"/>
        <v>6.6666666666666666E-2</v>
      </c>
      <c r="U350"/>
      <c r="V350"/>
      <c r="Y350"/>
    </row>
    <row r="351" spans="1:25" ht="16.2" hidden="1">
      <c r="A351" s="19" t="s">
        <v>690</v>
      </c>
      <c r="B351" s="6" t="s">
        <v>722</v>
      </c>
      <c r="C351" s="6" t="s">
        <v>723</v>
      </c>
      <c r="D351" s="6" t="s">
        <v>724</v>
      </c>
      <c r="E351" s="6">
        <v>2019</v>
      </c>
      <c r="F351" s="33" t="s">
        <v>902</v>
      </c>
      <c r="G351" s="80"/>
      <c r="H351" s="33" t="s">
        <v>944</v>
      </c>
      <c r="I351" s="33" t="s">
        <v>971</v>
      </c>
      <c r="J351" s="80"/>
      <c r="K351" s="35"/>
      <c r="L351" s="49"/>
      <c r="M351" s="30">
        <f t="shared" si="45"/>
        <v>1.8181818181818181E-2</v>
      </c>
      <c r="N351" s="30">
        <f t="shared" si="46"/>
        <v>8.3333333333333329E-2</v>
      </c>
      <c r="O351" s="30">
        <f t="shared" si="41"/>
        <v>0.33333333333333331</v>
      </c>
      <c r="P351" s="30">
        <f t="shared" si="42"/>
        <v>0.33333333333333331</v>
      </c>
      <c r="Q351" s="30">
        <f t="shared" si="43"/>
        <v>0.33333333333333331</v>
      </c>
      <c r="R351" s="30">
        <f t="shared" si="44"/>
        <v>1.8181818181818181E-2</v>
      </c>
      <c r="S351" s="30">
        <f t="shared" si="40"/>
        <v>8.3333333333333329E-2</v>
      </c>
      <c r="U351"/>
      <c r="V351"/>
      <c r="Y351"/>
    </row>
    <row r="352" spans="1:25" ht="16.2" hidden="1">
      <c r="A352" s="19" t="s">
        <v>690</v>
      </c>
      <c r="B352" s="6" t="s">
        <v>722</v>
      </c>
      <c r="C352" s="6" t="s">
        <v>725</v>
      </c>
      <c r="D352" s="6" t="s">
        <v>726</v>
      </c>
      <c r="E352" s="6">
        <v>2019</v>
      </c>
      <c r="F352" s="33" t="s">
        <v>971</v>
      </c>
      <c r="G352" s="80"/>
      <c r="H352" s="33" t="s">
        <v>971</v>
      </c>
      <c r="I352" s="33" t="s">
        <v>971</v>
      </c>
      <c r="J352" s="80"/>
      <c r="K352" s="35"/>
      <c r="L352" s="49"/>
      <c r="M352" s="30">
        <f t="shared" si="45"/>
        <v>1.8181818181818181E-2</v>
      </c>
      <c r="N352" s="30">
        <f t="shared" si="46"/>
        <v>8.3333333333333329E-2</v>
      </c>
      <c r="O352" s="30">
        <f t="shared" si="41"/>
        <v>0.33333333333333331</v>
      </c>
      <c r="P352" s="30">
        <f t="shared" si="42"/>
        <v>0.33333333333333331</v>
      </c>
      <c r="Q352" s="30">
        <f t="shared" si="43"/>
        <v>0.33333333333333331</v>
      </c>
      <c r="R352" s="30">
        <f t="shared" si="44"/>
        <v>1.8181818181818181E-2</v>
      </c>
      <c r="S352" s="30">
        <f t="shared" si="40"/>
        <v>8.3333333333333329E-2</v>
      </c>
      <c r="U352"/>
      <c r="V352"/>
      <c r="Y352"/>
    </row>
    <row r="353" spans="1:25" ht="16.2" hidden="1">
      <c r="A353" s="19" t="s">
        <v>690</v>
      </c>
      <c r="B353" s="6" t="s">
        <v>722</v>
      </c>
      <c r="C353" s="6" t="s">
        <v>727</v>
      </c>
      <c r="D353" s="6" t="s">
        <v>728</v>
      </c>
      <c r="E353" s="6">
        <v>2019</v>
      </c>
      <c r="F353" s="33" t="s">
        <v>903</v>
      </c>
      <c r="G353" s="80"/>
      <c r="H353" s="33" t="s">
        <v>905</v>
      </c>
      <c r="I353" s="33" t="s">
        <v>972</v>
      </c>
      <c r="J353" s="80"/>
      <c r="K353" s="35"/>
      <c r="L353" s="49"/>
      <c r="M353" s="30">
        <f t="shared" si="45"/>
        <v>1.8181818181818181E-2</v>
      </c>
      <c r="N353" s="30">
        <f t="shared" si="46"/>
        <v>8.3333333333333329E-2</v>
      </c>
      <c r="O353" s="30">
        <f t="shared" si="41"/>
        <v>0.33333333333333331</v>
      </c>
      <c r="P353" s="30">
        <f t="shared" si="42"/>
        <v>0.33333333333333331</v>
      </c>
      <c r="Q353" s="30">
        <f t="shared" si="43"/>
        <v>0.33333333333333331</v>
      </c>
      <c r="R353" s="30">
        <f t="shared" si="44"/>
        <v>1.8181818181818181E-2</v>
      </c>
      <c r="S353" s="30">
        <f t="shared" si="40"/>
        <v>8.3333333333333329E-2</v>
      </c>
      <c r="U353"/>
      <c r="V353"/>
      <c r="Y353"/>
    </row>
    <row r="354" spans="1:25" ht="16.2" hidden="1">
      <c r="A354" s="19" t="s">
        <v>690</v>
      </c>
      <c r="B354" s="6" t="s">
        <v>722</v>
      </c>
      <c r="C354" s="6" t="s">
        <v>729</v>
      </c>
      <c r="D354" s="6" t="s">
        <v>730</v>
      </c>
      <c r="E354" s="6">
        <v>2019</v>
      </c>
      <c r="F354" s="33" t="s">
        <v>904</v>
      </c>
      <c r="G354" s="80"/>
      <c r="H354" s="33" t="s">
        <v>905</v>
      </c>
      <c r="I354" s="33" t="s">
        <v>971</v>
      </c>
      <c r="J354" s="80"/>
      <c r="K354" s="35"/>
      <c r="L354" s="49"/>
      <c r="M354" s="30">
        <f t="shared" si="45"/>
        <v>1.8181818181818181E-2</v>
      </c>
      <c r="N354" s="30">
        <f t="shared" si="46"/>
        <v>8.3333333333333329E-2</v>
      </c>
      <c r="O354" s="30">
        <f t="shared" si="41"/>
        <v>0.33333333333333331</v>
      </c>
      <c r="P354" s="30">
        <f t="shared" si="42"/>
        <v>0.33333333333333331</v>
      </c>
      <c r="Q354" s="30">
        <f t="shared" si="43"/>
        <v>0.33333333333333331</v>
      </c>
      <c r="R354" s="30">
        <f t="shared" si="44"/>
        <v>1.8181818181818181E-2</v>
      </c>
      <c r="S354" s="30">
        <f t="shared" si="40"/>
        <v>8.3333333333333329E-2</v>
      </c>
      <c r="U354"/>
      <c r="V354"/>
      <c r="Y354"/>
    </row>
    <row r="355" spans="1:25" ht="16.2" hidden="1">
      <c r="A355" s="19" t="s">
        <v>690</v>
      </c>
      <c r="B355" s="6" t="s">
        <v>722</v>
      </c>
      <c r="C355" s="6" t="s">
        <v>731</v>
      </c>
      <c r="D355" s="6" t="s">
        <v>732</v>
      </c>
      <c r="E355" s="6">
        <v>2019</v>
      </c>
      <c r="F355" s="33" t="s">
        <v>904</v>
      </c>
      <c r="G355" s="80"/>
      <c r="H355" s="33" t="s">
        <v>946</v>
      </c>
      <c r="I355" s="33" t="s">
        <v>974</v>
      </c>
      <c r="J355" s="80"/>
      <c r="K355" s="35"/>
      <c r="L355" s="49"/>
      <c r="M355" s="30">
        <f t="shared" si="45"/>
        <v>1.8181818181818181E-2</v>
      </c>
      <c r="N355" s="30">
        <f t="shared" si="46"/>
        <v>8.3333333333333329E-2</v>
      </c>
      <c r="O355" s="30">
        <f t="shared" si="41"/>
        <v>0.33333333333333331</v>
      </c>
      <c r="P355" s="30">
        <f t="shared" si="42"/>
        <v>0.33333333333333331</v>
      </c>
      <c r="Q355" s="30">
        <f t="shared" si="43"/>
        <v>0.33333333333333331</v>
      </c>
      <c r="R355" s="30">
        <f t="shared" si="44"/>
        <v>1.8181818181818181E-2</v>
      </c>
      <c r="S355" s="30">
        <f t="shared" si="40"/>
        <v>8.3333333333333329E-2</v>
      </c>
      <c r="U355"/>
      <c r="V355"/>
      <c r="Y355"/>
    </row>
    <row r="356" spans="1:25" ht="16.2" hidden="1">
      <c r="A356" s="19" t="s">
        <v>690</v>
      </c>
      <c r="B356" s="6" t="s">
        <v>722</v>
      </c>
      <c r="C356" s="6" t="s">
        <v>733</v>
      </c>
      <c r="D356" s="6" t="s">
        <v>734</v>
      </c>
      <c r="E356" s="6">
        <v>2019</v>
      </c>
      <c r="F356" s="33" t="s">
        <v>905</v>
      </c>
      <c r="G356" s="80"/>
      <c r="H356" s="33" t="s">
        <v>905</v>
      </c>
      <c r="I356" s="33" t="s">
        <v>971</v>
      </c>
      <c r="J356" s="80"/>
      <c r="K356" s="35"/>
      <c r="L356" s="49"/>
      <c r="M356" s="30">
        <f t="shared" si="45"/>
        <v>1.8181818181818181E-2</v>
      </c>
      <c r="N356" s="30">
        <f t="shared" si="46"/>
        <v>8.3333333333333329E-2</v>
      </c>
      <c r="O356" s="30">
        <f t="shared" si="41"/>
        <v>0.33333333333333331</v>
      </c>
      <c r="P356" s="30">
        <f t="shared" si="42"/>
        <v>0.33333333333333331</v>
      </c>
      <c r="Q356" s="30">
        <f t="shared" si="43"/>
        <v>0.33333333333333331</v>
      </c>
      <c r="R356" s="30">
        <f t="shared" si="44"/>
        <v>1.8181818181818181E-2</v>
      </c>
      <c r="S356" s="30">
        <f t="shared" si="40"/>
        <v>8.3333333333333329E-2</v>
      </c>
      <c r="U356"/>
      <c r="V356"/>
      <c r="Y356"/>
    </row>
    <row r="357" spans="1:25" ht="16.2" hidden="1">
      <c r="A357" s="19" t="s">
        <v>690</v>
      </c>
      <c r="B357" s="6" t="s">
        <v>722</v>
      </c>
      <c r="C357" s="6" t="s">
        <v>735</v>
      </c>
      <c r="D357" s="14" t="s">
        <v>736</v>
      </c>
      <c r="E357" s="6">
        <v>2019</v>
      </c>
      <c r="F357" s="33" t="s">
        <v>903</v>
      </c>
      <c r="G357" s="80"/>
      <c r="H357" s="33" t="s">
        <v>905</v>
      </c>
      <c r="I357" s="33" t="s">
        <v>972</v>
      </c>
      <c r="J357" s="80"/>
      <c r="K357" s="35"/>
      <c r="L357" s="49"/>
      <c r="M357" s="30">
        <f t="shared" si="45"/>
        <v>1.8181818181818181E-2</v>
      </c>
      <c r="N357" s="30">
        <f t="shared" si="46"/>
        <v>8.3333333333333329E-2</v>
      </c>
      <c r="O357" s="30">
        <f t="shared" si="41"/>
        <v>0.33333333333333331</v>
      </c>
      <c r="P357" s="30">
        <f t="shared" si="42"/>
        <v>0.33333333333333331</v>
      </c>
      <c r="Q357" s="30">
        <f t="shared" si="43"/>
        <v>0.33333333333333331</v>
      </c>
      <c r="R357" s="30">
        <f t="shared" si="44"/>
        <v>1.8181818181818181E-2</v>
      </c>
      <c r="S357" s="30">
        <f t="shared" si="40"/>
        <v>8.3333333333333329E-2</v>
      </c>
      <c r="U357"/>
      <c r="V357"/>
      <c r="Y357"/>
    </row>
    <row r="358" spans="1:25" ht="16.2" hidden="1">
      <c r="A358" s="19" t="s">
        <v>690</v>
      </c>
      <c r="B358" s="6" t="s">
        <v>722</v>
      </c>
      <c r="C358" s="6" t="s">
        <v>737</v>
      </c>
      <c r="D358" s="6" t="s">
        <v>738</v>
      </c>
      <c r="E358" s="6">
        <v>2019</v>
      </c>
      <c r="F358" s="33" t="s">
        <v>904</v>
      </c>
      <c r="G358" s="80"/>
      <c r="H358" s="33" t="s">
        <v>903</v>
      </c>
      <c r="I358" s="33" t="s">
        <v>971</v>
      </c>
      <c r="J358" s="80"/>
      <c r="K358" s="35"/>
      <c r="L358" s="49"/>
      <c r="M358" s="30">
        <f t="shared" si="45"/>
        <v>1.8181818181818181E-2</v>
      </c>
      <c r="N358" s="30">
        <f t="shared" si="46"/>
        <v>8.3333333333333329E-2</v>
      </c>
      <c r="O358" s="30">
        <f t="shared" si="41"/>
        <v>0.33333333333333331</v>
      </c>
      <c r="P358" s="30">
        <f t="shared" si="42"/>
        <v>0.33333333333333331</v>
      </c>
      <c r="Q358" s="30">
        <f t="shared" si="43"/>
        <v>0.33333333333333331</v>
      </c>
      <c r="R358" s="30">
        <f t="shared" si="44"/>
        <v>1.8181818181818181E-2</v>
      </c>
      <c r="S358" s="30">
        <f t="shared" si="40"/>
        <v>8.3333333333333329E-2</v>
      </c>
      <c r="U358"/>
      <c r="V358"/>
      <c r="Y358"/>
    </row>
    <row r="359" spans="1:25" ht="16.2" hidden="1">
      <c r="A359" s="19" t="s">
        <v>690</v>
      </c>
      <c r="B359" s="6" t="s">
        <v>722</v>
      </c>
      <c r="C359" s="6" t="s">
        <v>739</v>
      </c>
      <c r="D359" s="6" t="s">
        <v>740</v>
      </c>
      <c r="E359" s="6">
        <v>2019</v>
      </c>
      <c r="F359" s="33" t="s">
        <v>903</v>
      </c>
      <c r="G359" s="80"/>
      <c r="H359" s="33" t="s">
        <v>903</v>
      </c>
      <c r="I359" s="33" t="s">
        <v>971</v>
      </c>
      <c r="J359" s="80"/>
      <c r="K359" s="35"/>
      <c r="L359" s="49"/>
      <c r="M359" s="30">
        <f t="shared" si="45"/>
        <v>1.8181818181818181E-2</v>
      </c>
      <c r="N359" s="30">
        <f t="shared" si="46"/>
        <v>8.3333333333333329E-2</v>
      </c>
      <c r="O359" s="30">
        <f t="shared" si="41"/>
        <v>0.33333333333333331</v>
      </c>
      <c r="P359" s="30">
        <f t="shared" si="42"/>
        <v>0.33333333333333331</v>
      </c>
      <c r="Q359" s="30">
        <f t="shared" si="43"/>
        <v>0.33333333333333331</v>
      </c>
      <c r="R359" s="30">
        <f t="shared" si="44"/>
        <v>1.8181818181818181E-2</v>
      </c>
      <c r="S359" s="30">
        <f t="shared" si="40"/>
        <v>8.3333333333333329E-2</v>
      </c>
      <c r="U359"/>
      <c r="V359"/>
      <c r="Y359"/>
    </row>
    <row r="360" spans="1:25" ht="16.2" hidden="1">
      <c r="A360" s="19" t="s">
        <v>690</v>
      </c>
      <c r="B360" s="6" t="s">
        <v>722</v>
      </c>
      <c r="C360" s="6" t="s">
        <v>741</v>
      </c>
      <c r="D360" s="6" t="s">
        <v>742</v>
      </c>
      <c r="E360" s="6">
        <v>2019</v>
      </c>
      <c r="F360" s="33" t="s">
        <v>905</v>
      </c>
      <c r="G360" s="80"/>
      <c r="H360" s="33" t="s">
        <v>943</v>
      </c>
      <c r="I360" s="33" t="s">
        <v>1001</v>
      </c>
      <c r="J360" s="80"/>
      <c r="K360" s="35"/>
      <c r="L360" s="49"/>
      <c r="M360" s="30">
        <f t="shared" si="45"/>
        <v>1.8181818181818181E-2</v>
      </c>
      <c r="N360" s="30">
        <f t="shared" si="46"/>
        <v>8.3333333333333329E-2</v>
      </c>
      <c r="O360" s="30">
        <f t="shared" si="41"/>
        <v>0.33333333333333331</v>
      </c>
      <c r="P360" s="30">
        <f t="shared" si="42"/>
        <v>0.33333333333333331</v>
      </c>
      <c r="Q360" s="30">
        <f t="shared" si="43"/>
        <v>0.33333333333333331</v>
      </c>
      <c r="R360" s="30">
        <f t="shared" si="44"/>
        <v>1.8181818181818181E-2</v>
      </c>
      <c r="S360" s="30">
        <f t="shared" si="40"/>
        <v>8.3333333333333329E-2</v>
      </c>
      <c r="U360"/>
      <c r="V360"/>
      <c r="Y360"/>
    </row>
    <row r="361" spans="1:25" ht="16.2" hidden="1">
      <c r="A361" s="19" t="s">
        <v>690</v>
      </c>
      <c r="B361" s="6" t="s">
        <v>722</v>
      </c>
      <c r="C361" s="6" t="s">
        <v>743</v>
      </c>
      <c r="D361" s="6" t="s">
        <v>744</v>
      </c>
      <c r="E361" s="6">
        <v>2019</v>
      </c>
      <c r="F361" s="33" t="s">
        <v>971</v>
      </c>
      <c r="G361" s="80"/>
      <c r="H361" s="33" t="s">
        <v>904</v>
      </c>
      <c r="I361" s="33" t="s">
        <v>971</v>
      </c>
      <c r="J361" s="80"/>
      <c r="K361" s="35"/>
      <c r="L361" s="49"/>
      <c r="M361" s="30">
        <f t="shared" si="45"/>
        <v>1.8181818181818181E-2</v>
      </c>
      <c r="N361" s="30">
        <f t="shared" si="46"/>
        <v>8.3333333333333329E-2</v>
      </c>
      <c r="O361" s="30">
        <f t="shared" si="41"/>
        <v>0.33333333333333331</v>
      </c>
      <c r="P361" s="30">
        <f t="shared" si="42"/>
        <v>0.33333333333333331</v>
      </c>
      <c r="Q361" s="30">
        <f t="shared" si="43"/>
        <v>0.33333333333333331</v>
      </c>
      <c r="R361" s="30">
        <f t="shared" si="44"/>
        <v>1.8181818181818181E-2</v>
      </c>
      <c r="S361" s="30">
        <f t="shared" si="40"/>
        <v>8.3333333333333329E-2</v>
      </c>
      <c r="U361"/>
      <c r="V361"/>
      <c r="Y361"/>
    </row>
    <row r="362" spans="1:25" ht="16.2" hidden="1">
      <c r="A362" s="19" t="s">
        <v>690</v>
      </c>
      <c r="B362" s="6" t="s">
        <v>722</v>
      </c>
      <c r="C362" s="6" t="s">
        <v>745</v>
      </c>
      <c r="D362" s="6" t="s">
        <v>746</v>
      </c>
      <c r="E362" s="6">
        <v>2019</v>
      </c>
      <c r="F362" s="33" t="s">
        <v>971</v>
      </c>
      <c r="G362" s="80"/>
      <c r="H362" s="33" t="s">
        <v>904</v>
      </c>
      <c r="I362" s="33" t="s">
        <v>977</v>
      </c>
      <c r="J362" s="80"/>
      <c r="K362" s="35"/>
      <c r="L362" s="49"/>
      <c r="M362" s="30">
        <f t="shared" si="45"/>
        <v>1.8181818181818181E-2</v>
      </c>
      <c r="N362" s="30">
        <f t="shared" si="46"/>
        <v>8.3333333333333329E-2</v>
      </c>
      <c r="O362" s="30">
        <f t="shared" si="41"/>
        <v>0.33333333333333331</v>
      </c>
      <c r="P362" s="30">
        <f t="shared" si="42"/>
        <v>0.33333333333333331</v>
      </c>
      <c r="Q362" s="30">
        <f t="shared" si="43"/>
        <v>0.33333333333333331</v>
      </c>
      <c r="R362" s="30">
        <f t="shared" si="44"/>
        <v>1.8181818181818181E-2</v>
      </c>
      <c r="S362" s="30">
        <f t="shared" si="40"/>
        <v>8.3333333333333329E-2</v>
      </c>
      <c r="U362"/>
      <c r="V362"/>
      <c r="Y362"/>
    </row>
    <row r="363" spans="1:25" ht="16.2" hidden="1">
      <c r="A363" s="19" t="s">
        <v>690</v>
      </c>
      <c r="B363" s="6" t="s">
        <v>747</v>
      </c>
      <c r="C363" s="6" t="s">
        <v>748</v>
      </c>
      <c r="D363" s="6" t="s">
        <v>749</v>
      </c>
      <c r="E363" s="6">
        <v>2019</v>
      </c>
      <c r="F363" s="33" t="s">
        <v>890</v>
      </c>
      <c r="G363" s="33" t="s">
        <v>890</v>
      </c>
      <c r="H363" s="33" t="s">
        <v>892</v>
      </c>
      <c r="I363" s="33"/>
      <c r="J363" s="33" t="s">
        <v>971</v>
      </c>
      <c r="K363" s="115" t="s">
        <v>1011</v>
      </c>
      <c r="L363" s="49"/>
      <c r="M363" s="30">
        <f t="shared" si="45"/>
        <v>1.8181818181818181E-2</v>
      </c>
      <c r="N363" s="30">
        <f t="shared" si="46"/>
        <v>6.25E-2</v>
      </c>
      <c r="O363" s="30">
        <f t="shared" si="41"/>
        <v>0.33333333333333331</v>
      </c>
      <c r="P363" s="30">
        <f t="shared" si="42"/>
        <v>0.33333333333333331</v>
      </c>
      <c r="Q363" s="30">
        <f t="shared" si="43"/>
        <v>0.33333333333333331</v>
      </c>
      <c r="R363" s="30">
        <f t="shared" si="44"/>
        <v>1.8181818181818181E-2</v>
      </c>
      <c r="S363" s="30">
        <f t="shared" si="40"/>
        <v>6.25E-2</v>
      </c>
      <c r="U363"/>
      <c r="V363"/>
      <c r="Y363"/>
    </row>
    <row r="364" spans="1:25" ht="16.2" hidden="1">
      <c r="A364" s="19" t="s">
        <v>690</v>
      </c>
      <c r="B364" s="6" t="s">
        <v>747</v>
      </c>
      <c r="C364" s="6" t="s">
        <v>750</v>
      </c>
      <c r="D364" s="6" t="s">
        <v>751</v>
      </c>
      <c r="E364" s="6">
        <v>2019</v>
      </c>
      <c r="F364" s="33" t="s">
        <v>890</v>
      </c>
      <c r="G364" s="33" t="s">
        <v>890</v>
      </c>
      <c r="H364" s="33" t="s">
        <v>890</v>
      </c>
      <c r="I364" s="33"/>
      <c r="J364" s="33" t="s">
        <v>975</v>
      </c>
      <c r="K364" s="116"/>
      <c r="L364" s="49"/>
      <c r="M364" s="30">
        <f t="shared" si="45"/>
        <v>1.8181818181818181E-2</v>
      </c>
      <c r="N364" s="30">
        <f t="shared" si="46"/>
        <v>6.25E-2</v>
      </c>
      <c r="O364" s="30">
        <f t="shared" si="41"/>
        <v>0.33333333333333331</v>
      </c>
      <c r="P364" s="30">
        <f t="shared" si="42"/>
        <v>0.33333333333333331</v>
      </c>
      <c r="Q364" s="30">
        <f t="shared" si="43"/>
        <v>0.33333333333333331</v>
      </c>
      <c r="R364" s="30">
        <f t="shared" si="44"/>
        <v>1.8181818181818181E-2</v>
      </c>
      <c r="S364" s="30">
        <f t="shared" si="40"/>
        <v>6.25E-2</v>
      </c>
      <c r="U364"/>
      <c r="V364"/>
      <c r="Y364"/>
    </row>
    <row r="365" spans="1:25" ht="16.2" hidden="1">
      <c r="A365" s="19" t="s">
        <v>690</v>
      </c>
      <c r="B365" s="6" t="s">
        <v>747</v>
      </c>
      <c r="C365" s="6" t="s">
        <v>752</v>
      </c>
      <c r="D365" s="6" t="s">
        <v>979</v>
      </c>
      <c r="E365" s="6">
        <v>2019</v>
      </c>
      <c r="F365" s="33" t="s">
        <v>890</v>
      </c>
      <c r="G365" s="33" t="s">
        <v>971</v>
      </c>
      <c r="H365" s="33" t="s">
        <v>890</v>
      </c>
      <c r="I365" s="33"/>
      <c r="J365" s="33" t="s">
        <v>971</v>
      </c>
      <c r="K365" s="116"/>
      <c r="L365" s="49"/>
      <c r="M365" s="30">
        <f t="shared" si="45"/>
        <v>1.8181818181818181E-2</v>
      </c>
      <c r="N365" s="30">
        <f t="shared" si="46"/>
        <v>6.25E-2</v>
      </c>
      <c r="O365" s="30">
        <f t="shared" si="41"/>
        <v>0.33333333333333331</v>
      </c>
      <c r="P365" s="30">
        <f t="shared" si="42"/>
        <v>0.33333333333333331</v>
      </c>
      <c r="Q365" s="30">
        <f t="shared" si="43"/>
        <v>0.33333333333333331</v>
      </c>
      <c r="R365" s="30">
        <f t="shared" si="44"/>
        <v>1.8181818181818181E-2</v>
      </c>
      <c r="S365" s="30">
        <f t="shared" si="40"/>
        <v>6.25E-2</v>
      </c>
      <c r="U365"/>
      <c r="V365"/>
      <c r="Y365"/>
    </row>
    <row r="366" spans="1:25" ht="16.2" hidden="1">
      <c r="A366" s="19" t="s">
        <v>690</v>
      </c>
      <c r="B366" s="6" t="s">
        <v>747</v>
      </c>
      <c r="C366" s="6" t="s">
        <v>753</v>
      </c>
      <c r="D366" s="6" t="s">
        <v>754</v>
      </c>
      <c r="E366" s="6">
        <v>2019</v>
      </c>
      <c r="F366" s="33" t="s">
        <v>890</v>
      </c>
      <c r="G366" s="33" t="s">
        <v>896</v>
      </c>
      <c r="H366" s="33" t="s">
        <v>890</v>
      </c>
      <c r="I366" s="33"/>
      <c r="J366" s="33" t="s">
        <v>971</v>
      </c>
      <c r="K366" s="116"/>
      <c r="L366" s="49"/>
      <c r="M366" s="30">
        <f t="shared" si="45"/>
        <v>1.8181818181818181E-2</v>
      </c>
      <c r="N366" s="30">
        <f t="shared" si="46"/>
        <v>6.25E-2</v>
      </c>
      <c r="O366" s="30">
        <f t="shared" si="41"/>
        <v>0.33333333333333331</v>
      </c>
      <c r="P366" s="30">
        <f t="shared" si="42"/>
        <v>0.33333333333333331</v>
      </c>
      <c r="Q366" s="30">
        <f t="shared" si="43"/>
        <v>0.33333333333333331</v>
      </c>
      <c r="R366" s="30">
        <f t="shared" si="44"/>
        <v>1.8181818181818181E-2</v>
      </c>
      <c r="S366" s="30">
        <f t="shared" si="40"/>
        <v>6.25E-2</v>
      </c>
      <c r="U366"/>
      <c r="V366"/>
      <c r="Y366"/>
    </row>
    <row r="367" spans="1:25" ht="16.2" hidden="1">
      <c r="A367" s="19" t="s">
        <v>690</v>
      </c>
      <c r="B367" s="6" t="s">
        <v>747</v>
      </c>
      <c r="C367" s="6" t="s">
        <v>755</v>
      </c>
      <c r="D367" s="6" t="s">
        <v>756</v>
      </c>
      <c r="E367" s="6">
        <v>2019</v>
      </c>
      <c r="F367" s="33" t="s">
        <v>890</v>
      </c>
      <c r="G367" s="33" t="s">
        <v>890</v>
      </c>
      <c r="H367" s="33" t="s">
        <v>890</v>
      </c>
      <c r="I367" s="33"/>
      <c r="J367" s="33" t="s">
        <v>975</v>
      </c>
      <c r="K367" s="116"/>
      <c r="L367" s="49"/>
      <c r="M367" s="30">
        <f t="shared" si="45"/>
        <v>1.8181818181818181E-2</v>
      </c>
      <c r="N367" s="30">
        <f t="shared" si="46"/>
        <v>6.25E-2</v>
      </c>
      <c r="O367" s="30">
        <f t="shared" si="41"/>
        <v>0.33333333333333331</v>
      </c>
      <c r="P367" s="30">
        <f t="shared" si="42"/>
        <v>0.33333333333333331</v>
      </c>
      <c r="Q367" s="30">
        <f t="shared" si="43"/>
        <v>0.33333333333333331</v>
      </c>
      <c r="R367" s="30">
        <f t="shared" si="44"/>
        <v>1.8181818181818181E-2</v>
      </c>
      <c r="S367" s="30">
        <f t="shared" si="40"/>
        <v>6.25E-2</v>
      </c>
      <c r="U367"/>
      <c r="V367"/>
      <c r="Y367"/>
    </row>
    <row r="368" spans="1:25" ht="16.2" hidden="1">
      <c r="A368" s="19" t="s">
        <v>690</v>
      </c>
      <c r="B368" s="6" t="s">
        <v>747</v>
      </c>
      <c r="C368" s="6" t="s">
        <v>757</v>
      </c>
      <c r="D368" s="6" t="s">
        <v>758</v>
      </c>
      <c r="E368" s="6">
        <v>2019</v>
      </c>
      <c r="F368" s="33" t="s">
        <v>890</v>
      </c>
      <c r="G368" s="33" t="s">
        <v>890</v>
      </c>
      <c r="H368" s="33" t="s">
        <v>890</v>
      </c>
      <c r="I368" s="33"/>
      <c r="J368" s="33" t="s">
        <v>975</v>
      </c>
      <c r="K368" s="116"/>
      <c r="L368" s="49"/>
      <c r="M368" s="30">
        <f t="shared" si="45"/>
        <v>1.8181818181818181E-2</v>
      </c>
      <c r="N368" s="30">
        <f t="shared" si="46"/>
        <v>6.25E-2</v>
      </c>
      <c r="O368" s="30">
        <f t="shared" si="41"/>
        <v>0.33333333333333331</v>
      </c>
      <c r="P368" s="30">
        <f t="shared" si="42"/>
        <v>0.33333333333333331</v>
      </c>
      <c r="Q368" s="30">
        <f t="shared" si="43"/>
        <v>0.33333333333333331</v>
      </c>
      <c r="R368" s="30">
        <f t="shared" si="44"/>
        <v>1.8181818181818181E-2</v>
      </c>
      <c r="S368" s="30">
        <f t="shared" si="40"/>
        <v>6.25E-2</v>
      </c>
      <c r="U368"/>
      <c r="V368"/>
      <c r="Y368"/>
    </row>
    <row r="369" spans="1:25" ht="16.2" hidden="1">
      <c r="A369" s="20" t="s">
        <v>690</v>
      </c>
      <c r="B369" s="7" t="s">
        <v>747</v>
      </c>
      <c r="C369" s="7" t="s">
        <v>759</v>
      </c>
      <c r="D369" s="7" t="s">
        <v>760</v>
      </c>
      <c r="E369" s="6">
        <v>2019</v>
      </c>
      <c r="F369" s="33" t="s">
        <v>890</v>
      </c>
      <c r="G369" s="33" t="s">
        <v>896</v>
      </c>
      <c r="H369" s="33" t="s">
        <v>890</v>
      </c>
      <c r="I369" s="33"/>
      <c r="J369" s="33" t="s">
        <v>971</v>
      </c>
      <c r="K369" s="116"/>
      <c r="L369" s="49"/>
      <c r="M369" s="30">
        <f t="shared" si="45"/>
        <v>1.8181818181818181E-2</v>
      </c>
      <c r="N369" s="30">
        <f t="shared" si="46"/>
        <v>6.25E-2</v>
      </c>
      <c r="O369" s="30">
        <f t="shared" si="41"/>
        <v>0.33333333333333331</v>
      </c>
      <c r="P369" s="30">
        <f t="shared" si="42"/>
        <v>0.33333333333333331</v>
      </c>
      <c r="Q369" s="30">
        <f t="shared" si="43"/>
        <v>0.33333333333333331</v>
      </c>
      <c r="R369" s="30">
        <f t="shared" si="44"/>
        <v>1.8181818181818181E-2</v>
      </c>
      <c r="S369" s="30">
        <f t="shared" si="40"/>
        <v>6.25E-2</v>
      </c>
      <c r="U369"/>
      <c r="V369"/>
      <c r="Y369"/>
    </row>
    <row r="370" spans="1:25" ht="16.2" hidden="1">
      <c r="A370" s="19" t="s">
        <v>690</v>
      </c>
      <c r="B370" s="6" t="s">
        <v>747</v>
      </c>
      <c r="C370" s="6" t="s">
        <v>761</v>
      </c>
      <c r="D370" s="6" t="s">
        <v>894</v>
      </c>
      <c r="E370" s="6">
        <v>2019</v>
      </c>
      <c r="F370" s="33" t="s">
        <v>895</v>
      </c>
      <c r="G370" s="33" t="s">
        <v>890</v>
      </c>
      <c r="H370" s="33" t="s">
        <v>890</v>
      </c>
      <c r="I370" s="33"/>
      <c r="J370" s="33" t="s">
        <v>971</v>
      </c>
      <c r="K370" s="116"/>
      <c r="L370" s="49"/>
      <c r="M370" s="30">
        <f t="shared" si="45"/>
        <v>1.8181818181818181E-2</v>
      </c>
      <c r="N370" s="30">
        <f t="shared" si="46"/>
        <v>6.25E-2</v>
      </c>
      <c r="O370" s="30">
        <f t="shared" si="41"/>
        <v>0.33333333333333331</v>
      </c>
      <c r="P370" s="30">
        <f t="shared" si="42"/>
        <v>0.33333333333333331</v>
      </c>
      <c r="Q370" s="30">
        <f t="shared" si="43"/>
        <v>0.33333333333333331</v>
      </c>
      <c r="R370" s="30">
        <f t="shared" si="44"/>
        <v>1.8181818181818181E-2</v>
      </c>
      <c r="S370" s="30">
        <f t="shared" si="40"/>
        <v>6.25E-2</v>
      </c>
      <c r="U370"/>
      <c r="V370"/>
      <c r="Y370"/>
    </row>
    <row r="371" spans="1:25" ht="16.2" hidden="1">
      <c r="A371" s="19" t="s">
        <v>690</v>
      </c>
      <c r="B371" s="6" t="s">
        <v>747</v>
      </c>
      <c r="C371" s="6" t="s">
        <v>762</v>
      </c>
      <c r="D371" s="6" t="s">
        <v>893</v>
      </c>
      <c r="E371" s="6">
        <v>2019</v>
      </c>
      <c r="F371" s="33" t="s">
        <v>890</v>
      </c>
      <c r="G371" s="33" t="s">
        <v>897</v>
      </c>
      <c r="H371" s="33" t="s">
        <v>890</v>
      </c>
      <c r="I371" s="33"/>
      <c r="J371" s="33" t="s">
        <v>975</v>
      </c>
      <c r="K371" s="116"/>
      <c r="L371" s="49"/>
      <c r="M371" s="30">
        <f t="shared" si="45"/>
        <v>1.8181818181818181E-2</v>
      </c>
      <c r="N371" s="30">
        <f t="shared" si="46"/>
        <v>6.25E-2</v>
      </c>
      <c r="O371" s="30">
        <f t="shared" si="41"/>
        <v>0.33333333333333331</v>
      </c>
      <c r="P371" s="30">
        <f t="shared" si="42"/>
        <v>0.33333333333333331</v>
      </c>
      <c r="Q371" s="30">
        <f t="shared" si="43"/>
        <v>0.33333333333333331</v>
      </c>
      <c r="R371" s="30">
        <f t="shared" si="44"/>
        <v>1.8181818181818181E-2</v>
      </c>
      <c r="S371" s="30">
        <f t="shared" si="40"/>
        <v>6.25E-2</v>
      </c>
      <c r="U371"/>
      <c r="V371"/>
      <c r="Y371"/>
    </row>
    <row r="372" spans="1:25" ht="16.2" hidden="1">
      <c r="A372" s="19" t="s">
        <v>690</v>
      </c>
      <c r="B372" s="6" t="s">
        <v>747</v>
      </c>
      <c r="C372" s="6" t="s">
        <v>763</v>
      </c>
      <c r="D372" s="6" t="s">
        <v>764</v>
      </c>
      <c r="E372" s="6">
        <v>2019</v>
      </c>
      <c r="F372" s="33" t="s">
        <v>896</v>
      </c>
      <c r="G372" s="33" t="s">
        <v>892</v>
      </c>
      <c r="H372" s="33" t="s">
        <v>890</v>
      </c>
      <c r="I372" s="33"/>
      <c r="J372" s="33" t="s">
        <v>971</v>
      </c>
      <c r="K372" s="116"/>
      <c r="L372" s="49"/>
      <c r="M372" s="30">
        <f t="shared" si="45"/>
        <v>1.8181818181818181E-2</v>
      </c>
      <c r="N372" s="30">
        <f t="shared" si="46"/>
        <v>6.25E-2</v>
      </c>
      <c r="O372" s="30">
        <f t="shared" si="41"/>
        <v>0.33333333333333331</v>
      </c>
      <c r="P372" s="30">
        <f t="shared" si="42"/>
        <v>0.33333333333333331</v>
      </c>
      <c r="Q372" s="30">
        <f t="shared" si="43"/>
        <v>0.33333333333333331</v>
      </c>
      <c r="R372" s="30">
        <f t="shared" si="44"/>
        <v>1.8181818181818181E-2</v>
      </c>
      <c r="S372" s="30">
        <f t="shared" si="40"/>
        <v>6.25E-2</v>
      </c>
      <c r="U372"/>
      <c r="V372"/>
      <c r="Y372"/>
    </row>
    <row r="373" spans="1:25" ht="16.2" hidden="1">
      <c r="A373" s="19" t="s">
        <v>690</v>
      </c>
      <c r="B373" s="6" t="s">
        <v>747</v>
      </c>
      <c r="C373" s="6" t="s">
        <v>765</v>
      </c>
      <c r="D373" s="6" t="s">
        <v>766</v>
      </c>
      <c r="E373" s="6">
        <v>2019</v>
      </c>
      <c r="F373" s="33" t="s">
        <v>896</v>
      </c>
      <c r="G373" s="33" t="s">
        <v>890</v>
      </c>
      <c r="H373" s="33" t="s">
        <v>890</v>
      </c>
      <c r="I373" s="33"/>
      <c r="J373" s="33" t="s">
        <v>975</v>
      </c>
      <c r="K373" s="116"/>
      <c r="L373" s="49"/>
      <c r="M373" s="30">
        <f t="shared" si="45"/>
        <v>1.8181818181818181E-2</v>
      </c>
      <c r="N373" s="30">
        <f t="shared" si="46"/>
        <v>6.25E-2</v>
      </c>
      <c r="O373" s="30">
        <f t="shared" si="41"/>
        <v>0.33333333333333331</v>
      </c>
      <c r="P373" s="30">
        <f t="shared" si="42"/>
        <v>0.33333333333333331</v>
      </c>
      <c r="Q373" s="30">
        <f t="shared" si="43"/>
        <v>0.33333333333333331</v>
      </c>
      <c r="R373" s="30">
        <f t="shared" si="44"/>
        <v>1.8181818181818181E-2</v>
      </c>
      <c r="S373" s="30">
        <f t="shared" si="40"/>
        <v>6.25E-2</v>
      </c>
      <c r="U373"/>
      <c r="V373"/>
      <c r="Y373"/>
    </row>
    <row r="374" spans="1:25" ht="16.2" hidden="1">
      <c r="A374" s="19" t="s">
        <v>690</v>
      </c>
      <c r="B374" s="6" t="s">
        <v>747</v>
      </c>
      <c r="C374" s="6" t="s">
        <v>767</v>
      </c>
      <c r="D374" s="6" t="s">
        <v>768</v>
      </c>
      <c r="E374" s="6">
        <v>2019</v>
      </c>
      <c r="F374" s="33" t="s">
        <v>890</v>
      </c>
      <c r="G374" s="33" t="s">
        <v>890</v>
      </c>
      <c r="H374" s="33" t="s">
        <v>890</v>
      </c>
      <c r="I374" s="33"/>
      <c r="J374" s="33" t="s">
        <v>976</v>
      </c>
      <c r="K374" s="116"/>
      <c r="L374" s="49"/>
      <c r="M374" s="30">
        <f t="shared" si="45"/>
        <v>1.8181818181818181E-2</v>
      </c>
      <c r="N374" s="30">
        <f t="shared" si="46"/>
        <v>6.25E-2</v>
      </c>
      <c r="O374" s="30">
        <f t="shared" si="41"/>
        <v>0.33333333333333331</v>
      </c>
      <c r="P374" s="30">
        <f t="shared" si="42"/>
        <v>0.33333333333333331</v>
      </c>
      <c r="Q374" s="30">
        <f t="shared" si="43"/>
        <v>0.33333333333333331</v>
      </c>
      <c r="R374" s="30">
        <f t="shared" si="44"/>
        <v>1.8181818181818181E-2</v>
      </c>
      <c r="S374" s="30">
        <f t="shared" si="40"/>
        <v>6.25E-2</v>
      </c>
      <c r="U374"/>
      <c r="V374"/>
      <c r="Y374"/>
    </row>
    <row r="375" spans="1:25" ht="16.2" hidden="1">
      <c r="A375" s="19" t="s">
        <v>690</v>
      </c>
      <c r="B375" s="6" t="s">
        <v>747</v>
      </c>
      <c r="C375" s="6" t="s">
        <v>769</v>
      </c>
      <c r="D375" s="6" t="s">
        <v>770</v>
      </c>
      <c r="E375" s="6">
        <v>2019</v>
      </c>
      <c r="F375" s="33" t="s">
        <v>890</v>
      </c>
      <c r="G375" s="33" t="s">
        <v>890</v>
      </c>
      <c r="H375" s="33" t="s">
        <v>890</v>
      </c>
      <c r="I375" s="33"/>
      <c r="J375" s="33" t="s">
        <v>975</v>
      </c>
      <c r="K375" s="116"/>
      <c r="L375" s="49"/>
      <c r="M375" s="30">
        <f t="shared" si="45"/>
        <v>1.8181818181818181E-2</v>
      </c>
      <c r="N375" s="30">
        <f t="shared" si="46"/>
        <v>6.25E-2</v>
      </c>
      <c r="O375" s="30">
        <f t="shared" si="41"/>
        <v>0.33333333333333331</v>
      </c>
      <c r="P375" s="30">
        <f t="shared" si="42"/>
        <v>0.33333333333333331</v>
      </c>
      <c r="Q375" s="30">
        <f t="shared" si="43"/>
        <v>0.33333333333333331</v>
      </c>
      <c r="R375" s="30">
        <f t="shared" si="44"/>
        <v>1.8181818181818181E-2</v>
      </c>
      <c r="S375" s="30">
        <f t="shared" si="40"/>
        <v>6.25E-2</v>
      </c>
      <c r="U375"/>
      <c r="V375"/>
      <c r="Y375"/>
    </row>
    <row r="376" spans="1:25" ht="16.2" hidden="1">
      <c r="A376" s="19" t="s">
        <v>690</v>
      </c>
      <c r="B376" s="6" t="s">
        <v>747</v>
      </c>
      <c r="C376" s="6" t="s">
        <v>771</v>
      </c>
      <c r="D376" s="6" t="s">
        <v>772</v>
      </c>
      <c r="E376" s="6">
        <v>2019</v>
      </c>
      <c r="F376" s="33" t="s">
        <v>890</v>
      </c>
      <c r="G376" s="33" t="s">
        <v>890</v>
      </c>
      <c r="H376" s="33" t="s">
        <v>898</v>
      </c>
      <c r="I376" s="33"/>
      <c r="J376" s="33" t="s">
        <v>971</v>
      </c>
      <c r="K376" s="116"/>
      <c r="L376" s="49"/>
      <c r="M376" s="30">
        <f t="shared" si="45"/>
        <v>1.8181818181818181E-2</v>
      </c>
      <c r="N376" s="30">
        <f t="shared" si="46"/>
        <v>6.25E-2</v>
      </c>
      <c r="O376" s="30">
        <f t="shared" si="41"/>
        <v>0.33333333333333331</v>
      </c>
      <c r="P376" s="30">
        <f t="shared" si="42"/>
        <v>0.33333333333333331</v>
      </c>
      <c r="Q376" s="30">
        <f t="shared" si="43"/>
        <v>0.33333333333333331</v>
      </c>
      <c r="R376" s="30">
        <f t="shared" si="44"/>
        <v>1.8181818181818181E-2</v>
      </c>
      <c r="S376" s="30">
        <f t="shared" si="40"/>
        <v>6.25E-2</v>
      </c>
      <c r="U376"/>
      <c r="V376"/>
      <c r="Y376"/>
    </row>
    <row r="377" spans="1:25" ht="16.2" hidden="1">
      <c r="A377" s="19" t="s">
        <v>690</v>
      </c>
      <c r="B377" s="6" t="s">
        <v>747</v>
      </c>
      <c r="C377" s="6" t="s">
        <v>773</v>
      </c>
      <c r="D377" s="6" t="s">
        <v>774</v>
      </c>
      <c r="E377" s="6">
        <v>2019</v>
      </c>
      <c r="F377" s="33" t="s">
        <v>892</v>
      </c>
      <c r="G377" s="33" t="s">
        <v>890</v>
      </c>
      <c r="H377" s="33" t="s">
        <v>898</v>
      </c>
      <c r="I377" s="33"/>
      <c r="J377" s="33" t="s">
        <v>971</v>
      </c>
      <c r="K377" s="116"/>
      <c r="L377" s="49"/>
      <c r="M377" s="30">
        <f t="shared" si="45"/>
        <v>1.8181818181818181E-2</v>
      </c>
      <c r="N377" s="30">
        <f t="shared" si="46"/>
        <v>6.25E-2</v>
      </c>
      <c r="O377" s="30">
        <f t="shared" si="41"/>
        <v>0.33333333333333331</v>
      </c>
      <c r="P377" s="30">
        <f t="shared" si="42"/>
        <v>0.33333333333333331</v>
      </c>
      <c r="Q377" s="30">
        <f t="shared" si="43"/>
        <v>0.33333333333333331</v>
      </c>
      <c r="R377" s="30">
        <f t="shared" si="44"/>
        <v>1.8181818181818181E-2</v>
      </c>
      <c r="S377" s="30">
        <f t="shared" si="40"/>
        <v>6.25E-2</v>
      </c>
      <c r="U377"/>
      <c r="V377"/>
      <c r="Y377"/>
    </row>
    <row r="378" spans="1:25" ht="16.2" hidden="1">
      <c r="A378" s="19" t="s">
        <v>690</v>
      </c>
      <c r="B378" s="6" t="s">
        <v>747</v>
      </c>
      <c r="C378" s="6" t="s">
        <v>775</v>
      </c>
      <c r="D378" s="6" t="s">
        <v>776</v>
      </c>
      <c r="E378" s="6">
        <v>2019</v>
      </c>
      <c r="F378" s="33" t="s">
        <v>892</v>
      </c>
      <c r="G378" s="33" t="s">
        <v>892</v>
      </c>
      <c r="H378" s="33" t="s">
        <v>890</v>
      </c>
      <c r="I378" s="33"/>
      <c r="J378" s="33" t="s">
        <v>972</v>
      </c>
      <c r="K378" s="117"/>
      <c r="L378" s="49"/>
      <c r="M378" s="30">
        <f t="shared" si="45"/>
        <v>1.8181818181818181E-2</v>
      </c>
      <c r="N378" s="30">
        <f t="shared" si="46"/>
        <v>6.25E-2</v>
      </c>
      <c r="O378" s="30">
        <f t="shared" si="41"/>
        <v>0.33333333333333331</v>
      </c>
      <c r="P378" s="30">
        <f t="shared" si="42"/>
        <v>0.33333333333333331</v>
      </c>
      <c r="Q378" s="30">
        <f t="shared" si="43"/>
        <v>0.33333333333333331</v>
      </c>
      <c r="R378" s="30">
        <f t="shared" si="44"/>
        <v>1.8181818181818181E-2</v>
      </c>
      <c r="S378" s="30">
        <f t="shared" si="40"/>
        <v>6.25E-2</v>
      </c>
      <c r="U378"/>
      <c r="V378"/>
      <c r="Y378"/>
    </row>
    <row r="379" spans="1:25" ht="16.2" hidden="1">
      <c r="A379" s="19" t="s">
        <v>690</v>
      </c>
      <c r="B379" s="6" t="s">
        <v>777</v>
      </c>
      <c r="C379" s="6" t="s">
        <v>778</v>
      </c>
      <c r="D379" s="6" t="s">
        <v>779</v>
      </c>
      <c r="E379" s="6">
        <v>2019</v>
      </c>
      <c r="F379" s="33" t="s">
        <v>890</v>
      </c>
      <c r="G379" s="80"/>
      <c r="H379" s="33" t="s">
        <v>890</v>
      </c>
      <c r="I379" s="33" t="s">
        <v>972</v>
      </c>
      <c r="J379" s="80"/>
      <c r="K379" s="35"/>
      <c r="L379" s="49"/>
      <c r="M379" s="30">
        <f t="shared" si="45"/>
        <v>1.8181818181818181E-2</v>
      </c>
      <c r="N379" s="30">
        <f t="shared" si="46"/>
        <v>8.3333333333333329E-2</v>
      </c>
      <c r="O379" s="30">
        <f t="shared" si="41"/>
        <v>0.33333333333333331</v>
      </c>
      <c r="P379" s="30">
        <f t="shared" si="42"/>
        <v>0.33333333333333331</v>
      </c>
      <c r="Q379" s="30">
        <f t="shared" si="43"/>
        <v>0.33333333333333331</v>
      </c>
      <c r="R379" s="30">
        <f t="shared" si="44"/>
        <v>1.8181818181818181E-2</v>
      </c>
      <c r="S379" s="30">
        <f t="shared" ref="S379:S390" si="47">N379*(O379+P379+Q379)</f>
        <v>8.3333333333333329E-2</v>
      </c>
      <c r="U379"/>
      <c r="V379"/>
      <c r="Y379"/>
    </row>
    <row r="380" spans="1:25" ht="16.2" hidden="1">
      <c r="A380" s="19" t="s">
        <v>690</v>
      </c>
      <c r="B380" s="6" t="s">
        <v>777</v>
      </c>
      <c r="C380" s="6" t="s">
        <v>780</v>
      </c>
      <c r="D380" s="6" t="s">
        <v>781</v>
      </c>
      <c r="E380" s="6">
        <v>2019</v>
      </c>
      <c r="F380" s="33" t="s">
        <v>890</v>
      </c>
      <c r="G380" s="80"/>
      <c r="H380" s="33" t="s">
        <v>890</v>
      </c>
      <c r="I380" s="33" t="s">
        <v>972</v>
      </c>
      <c r="J380" s="80"/>
      <c r="K380" s="35"/>
      <c r="L380" s="49"/>
      <c r="M380" s="30">
        <f t="shared" si="45"/>
        <v>1.8181818181818181E-2</v>
      </c>
      <c r="N380" s="30">
        <f t="shared" si="46"/>
        <v>8.3333333333333329E-2</v>
      </c>
      <c r="O380" s="30">
        <f t="shared" ref="O380:O390" si="48">IF(OR($F380="V",$G380="V"),1,0)*$O$2</f>
        <v>0.33333333333333331</v>
      </c>
      <c r="P380" s="30">
        <f t="shared" ref="P380:P390" si="49">IF($H380="V",1,0)*$P$2</f>
        <v>0.33333333333333331</v>
      </c>
      <c r="Q380" s="30">
        <f t="shared" ref="Q380:Q390" si="50">IF(OR($I380="V",$J380="V"),1,0)*$Q$2</f>
        <v>0.33333333333333331</v>
      </c>
      <c r="R380" s="30">
        <f t="shared" si="44"/>
        <v>1.8181818181818181E-2</v>
      </c>
      <c r="S380" s="30">
        <f t="shared" si="47"/>
        <v>8.3333333333333329E-2</v>
      </c>
      <c r="U380"/>
      <c r="V380"/>
      <c r="Y380"/>
    </row>
    <row r="381" spans="1:25" ht="16.2" hidden="1">
      <c r="A381" s="19" t="s">
        <v>690</v>
      </c>
      <c r="B381" s="6" t="s">
        <v>777</v>
      </c>
      <c r="C381" s="6" t="s">
        <v>782</v>
      </c>
      <c r="D381" s="6" t="s">
        <v>783</v>
      </c>
      <c r="E381" s="6">
        <v>2019</v>
      </c>
      <c r="F381" s="33" t="s">
        <v>890</v>
      </c>
      <c r="G381" s="80"/>
      <c r="H381" s="33" t="s">
        <v>890</v>
      </c>
      <c r="I381" s="33" t="s">
        <v>1003</v>
      </c>
      <c r="J381" s="80"/>
      <c r="K381" s="35"/>
      <c r="L381" s="49"/>
      <c r="M381" s="30">
        <f t="shared" si="45"/>
        <v>1.8181818181818181E-2</v>
      </c>
      <c r="N381" s="30">
        <f t="shared" si="46"/>
        <v>8.3333333333333329E-2</v>
      </c>
      <c r="O381" s="30">
        <f t="shared" si="48"/>
        <v>0.33333333333333331</v>
      </c>
      <c r="P381" s="30">
        <f t="shared" si="49"/>
        <v>0.33333333333333331</v>
      </c>
      <c r="Q381" s="30">
        <f t="shared" si="50"/>
        <v>0.33333333333333331</v>
      </c>
      <c r="R381" s="30">
        <f t="shared" si="44"/>
        <v>1.8181818181818181E-2</v>
      </c>
      <c r="S381" s="30">
        <f t="shared" si="47"/>
        <v>8.3333333333333329E-2</v>
      </c>
      <c r="U381"/>
      <c r="V381"/>
      <c r="Y381"/>
    </row>
    <row r="382" spans="1:25" ht="16.2" hidden="1">
      <c r="A382" s="19" t="s">
        <v>690</v>
      </c>
      <c r="B382" s="6" t="s">
        <v>777</v>
      </c>
      <c r="C382" s="6" t="s">
        <v>784</v>
      </c>
      <c r="D382" s="6" t="s">
        <v>785</v>
      </c>
      <c r="E382" s="6">
        <v>2019</v>
      </c>
      <c r="F382" s="33" t="s">
        <v>1003</v>
      </c>
      <c r="G382" s="80"/>
      <c r="H382" s="33" t="s">
        <v>1003</v>
      </c>
      <c r="I382" s="33" t="s">
        <v>1004</v>
      </c>
      <c r="J382" s="80"/>
      <c r="K382" s="35"/>
      <c r="L382" s="49"/>
      <c r="M382" s="30">
        <f t="shared" si="45"/>
        <v>1.8181818181818181E-2</v>
      </c>
      <c r="N382" s="30">
        <f t="shared" si="46"/>
        <v>8.3333333333333329E-2</v>
      </c>
      <c r="O382" s="30">
        <f t="shared" si="48"/>
        <v>0.33333333333333331</v>
      </c>
      <c r="P382" s="30">
        <f t="shared" si="49"/>
        <v>0.33333333333333331</v>
      </c>
      <c r="Q382" s="30">
        <f t="shared" si="50"/>
        <v>0.33333333333333331</v>
      </c>
      <c r="R382" s="30">
        <f t="shared" si="44"/>
        <v>1.8181818181818181E-2</v>
      </c>
      <c r="S382" s="30">
        <f t="shared" si="47"/>
        <v>8.3333333333333329E-2</v>
      </c>
      <c r="U382"/>
      <c r="V382"/>
      <c r="Y382"/>
    </row>
    <row r="383" spans="1:25" ht="16.2" hidden="1">
      <c r="A383" s="19" t="s">
        <v>690</v>
      </c>
      <c r="B383" s="6" t="s">
        <v>777</v>
      </c>
      <c r="C383" s="6" t="s">
        <v>786</v>
      </c>
      <c r="D383" s="6" t="s">
        <v>787</v>
      </c>
      <c r="E383" s="6">
        <v>2019</v>
      </c>
      <c r="F383" s="33" t="s">
        <v>891</v>
      </c>
      <c r="G383" s="80"/>
      <c r="H383" s="33" t="s">
        <v>890</v>
      </c>
      <c r="I383" s="33" t="s">
        <v>972</v>
      </c>
      <c r="J383" s="80"/>
      <c r="K383" s="35"/>
      <c r="L383" s="49"/>
      <c r="M383" s="30">
        <f t="shared" si="45"/>
        <v>1.8181818181818181E-2</v>
      </c>
      <c r="N383" s="30">
        <f t="shared" si="46"/>
        <v>8.3333333333333329E-2</v>
      </c>
      <c r="O383" s="30">
        <f t="shared" si="48"/>
        <v>0.33333333333333331</v>
      </c>
      <c r="P383" s="30">
        <f t="shared" si="49"/>
        <v>0.33333333333333331</v>
      </c>
      <c r="Q383" s="30">
        <f t="shared" si="50"/>
        <v>0.33333333333333331</v>
      </c>
      <c r="R383" s="30">
        <f t="shared" si="44"/>
        <v>1.8181818181818181E-2</v>
      </c>
      <c r="S383" s="30">
        <f t="shared" si="47"/>
        <v>8.3333333333333329E-2</v>
      </c>
      <c r="U383"/>
      <c r="V383"/>
      <c r="Y383"/>
    </row>
    <row r="384" spans="1:25" ht="16.2" hidden="1">
      <c r="A384" s="19" t="s">
        <v>690</v>
      </c>
      <c r="B384" s="6" t="s">
        <v>777</v>
      </c>
      <c r="C384" s="6" t="s">
        <v>788</v>
      </c>
      <c r="D384" s="6" t="s">
        <v>789</v>
      </c>
      <c r="E384" s="6">
        <v>2019</v>
      </c>
      <c r="F384" s="33" t="s">
        <v>890</v>
      </c>
      <c r="G384" s="80"/>
      <c r="H384" s="33" t="s">
        <v>890</v>
      </c>
      <c r="I384" s="33" t="s">
        <v>971</v>
      </c>
      <c r="J384" s="80"/>
      <c r="K384" s="35"/>
      <c r="L384" s="49"/>
      <c r="M384" s="30">
        <f t="shared" si="45"/>
        <v>1.8181818181818181E-2</v>
      </c>
      <c r="N384" s="30">
        <f t="shared" si="46"/>
        <v>8.3333333333333329E-2</v>
      </c>
      <c r="O384" s="30">
        <f t="shared" si="48"/>
        <v>0.33333333333333331</v>
      </c>
      <c r="P384" s="30">
        <f t="shared" si="49"/>
        <v>0.33333333333333331</v>
      </c>
      <c r="Q384" s="30">
        <f t="shared" si="50"/>
        <v>0.33333333333333331</v>
      </c>
      <c r="R384" s="30">
        <f t="shared" ref="R384:R390" si="51">M384*($O384+$P384+$Q384)</f>
        <v>1.8181818181818181E-2</v>
      </c>
      <c r="S384" s="30">
        <f t="shared" si="47"/>
        <v>8.3333333333333329E-2</v>
      </c>
      <c r="U384"/>
      <c r="V384"/>
      <c r="Y384"/>
    </row>
    <row r="385" spans="1:25" ht="16.2" hidden="1">
      <c r="A385" s="19" t="s">
        <v>690</v>
      </c>
      <c r="B385" s="6" t="s">
        <v>777</v>
      </c>
      <c r="C385" s="6" t="s">
        <v>790</v>
      </c>
      <c r="D385" s="6" t="s">
        <v>791</v>
      </c>
      <c r="E385" s="6">
        <v>2019</v>
      </c>
      <c r="F385" s="33" t="s">
        <v>891</v>
      </c>
      <c r="G385" s="80"/>
      <c r="H385" s="33" t="s">
        <v>890</v>
      </c>
      <c r="I385" s="33" t="s">
        <v>971</v>
      </c>
      <c r="J385" s="80"/>
      <c r="K385" s="35"/>
      <c r="L385" s="49"/>
      <c r="M385" s="30">
        <f t="shared" si="45"/>
        <v>1.8181818181818181E-2</v>
      </c>
      <c r="N385" s="30">
        <f t="shared" si="46"/>
        <v>8.3333333333333329E-2</v>
      </c>
      <c r="O385" s="30">
        <f t="shared" si="48"/>
        <v>0.33333333333333331</v>
      </c>
      <c r="P385" s="30">
        <f t="shared" si="49"/>
        <v>0.33333333333333331</v>
      </c>
      <c r="Q385" s="30">
        <f t="shared" si="50"/>
        <v>0.33333333333333331</v>
      </c>
      <c r="R385" s="30">
        <f t="shared" si="51"/>
        <v>1.8181818181818181E-2</v>
      </c>
      <c r="S385" s="30">
        <f t="shared" si="47"/>
        <v>8.3333333333333329E-2</v>
      </c>
      <c r="U385"/>
      <c r="V385"/>
      <c r="Y385"/>
    </row>
    <row r="386" spans="1:25" ht="16.2" hidden="1">
      <c r="A386" s="19" t="s">
        <v>690</v>
      </c>
      <c r="B386" s="6" t="s">
        <v>777</v>
      </c>
      <c r="C386" s="6" t="s">
        <v>792</v>
      </c>
      <c r="D386" s="6" t="s">
        <v>793</v>
      </c>
      <c r="E386" s="6">
        <v>2019</v>
      </c>
      <c r="F386" s="33" t="s">
        <v>891</v>
      </c>
      <c r="G386" s="80"/>
      <c r="H386" s="33" t="s">
        <v>890</v>
      </c>
      <c r="I386" s="33" t="s">
        <v>971</v>
      </c>
      <c r="J386" s="80"/>
      <c r="K386" s="35"/>
      <c r="L386" s="49"/>
      <c r="M386" s="30">
        <f t="shared" si="45"/>
        <v>1.8181818181818181E-2</v>
      </c>
      <c r="N386" s="30">
        <f t="shared" si="46"/>
        <v>8.3333333333333329E-2</v>
      </c>
      <c r="O386" s="30">
        <f t="shared" si="48"/>
        <v>0.33333333333333331</v>
      </c>
      <c r="P386" s="30">
        <f t="shared" si="49"/>
        <v>0.33333333333333331</v>
      </c>
      <c r="Q386" s="30">
        <f t="shared" si="50"/>
        <v>0.33333333333333331</v>
      </c>
      <c r="R386" s="30">
        <f t="shared" si="51"/>
        <v>1.8181818181818181E-2</v>
      </c>
      <c r="S386" s="30">
        <f t="shared" si="47"/>
        <v>8.3333333333333329E-2</v>
      </c>
      <c r="U386"/>
      <c r="V386"/>
      <c r="Y386"/>
    </row>
    <row r="387" spans="1:25" ht="16.2" hidden="1">
      <c r="A387" s="19" t="s">
        <v>690</v>
      </c>
      <c r="B387" s="6" t="s">
        <v>777</v>
      </c>
      <c r="C387" s="6" t="s">
        <v>794</v>
      </c>
      <c r="D387" s="6" t="s">
        <v>795</v>
      </c>
      <c r="E387" s="6">
        <v>2019</v>
      </c>
      <c r="F387" s="33" t="s">
        <v>905</v>
      </c>
      <c r="G387" s="80"/>
      <c r="H387" s="33" t="s">
        <v>943</v>
      </c>
      <c r="I387" s="33" t="s">
        <v>1003</v>
      </c>
      <c r="J387" s="80"/>
      <c r="K387" s="35"/>
      <c r="L387" s="49"/>
      <c r="M387" s="30">
        <f t="shared" si="45"/>
        <v>1.8181818181818181E-2</v>
      </c>
      <c r="N387" s="30">
        <f t="shared" si="46"/>
        <v>8.3333333333333329E-2</v>
      </c>
      <c r="O387" s="30">
        <f t="shared" si="48"/>
        <v>0.33333333333333331</v>
      </c>
      <c r="P387" s="30">
        <f t="shared" si="49"/>
        <v>0.33333333333333331</v>
      </c>
      <c r="Q387" s="30">
        <f t="shared" si="50"/>
        <v>0.33333333333333331</v>
      </c>
      <c r="R387" s="30">
        <f t="shared" si="51"/>
        <v>1.8181818181818181E-2</v>
      </c>
      <c r="S387" s="30">
        <f t="shared" si="47"/>
        <v>8.3333333333333329E-2</v>
      </c>
      <c r="U387"/>
      <c r="V387"/>
      <c r="Y387"/>
    </row>
    <row r="388" spans="1:25" ht="16.2" hidden="1">
      <c r="A388" s="19" t="s">
        <v>690</v>
      </c>
      <c r="B388" s="6" t="s">
        <v>777</v>
      </c>
      <c r="C388" s="6" t="s">
        <v>796</v>
      </c>
      <c r="D388" s="6" t="s">
        <v>797</v>
      </c>
      <c r="E388" s="6">
        <v>2019</v>
      </c>
      <c r="F388" s="33" t="s">
        <v>892</v>
      </c>
      <c r="G388" s="80"/>
      <c r="H388" s="33" t="s">
        <v>890</v>
      </c>
      <c r="I388" s="33" t="s">
        <v>973</v>
      </c>
      <c r="J388" s="80"/>
      <c r="K388" s="35"/>
      <c r="L388" s="49"/>
      <c r="M388" s="30">
        <f t="shared" si="45"/>
        <v>1.8181818181818181E-2</v>
      </c>
      <c r="N388" s="30">
        <f t="shared" si="46"/>
        <v>8.3333333333333329E-2</v>
      </c>
      <c r="O388" s="30">
        <f t="shared" si="48"/>
        <v>0.33333333333333331</v>
      </c>
      <c r="P388" s="30">
        <f t="shared" si="49"/>
        <v>0.33333333333333331</v>
      </c>
      <c r="Q388" s="30">
        <f t="shared" si="50"/>
        <v>0.33333333333333331</v>
      </c>
      <c r="R388" s="30">
        <f t="shared" si="51"/>
        <v>1.8181818181818181E-2</v>
      </c>
      <c r="S388" s="30">
        <f t="shared" si="47"/>
        <v>8.3333333333333329E-2</v>
      </c>
      <c r="U388"/>
      <c r="V388"/>
      <c r="Y388"/>
    </row>
    <row r="389" spans="1:25" ht="16.2" hidden="1">
      <c r="A389" s="19" t="s">
        <v>690</v>
      </c>
      <c r="B389" s="6" t="s">
        <v>777</v>
      </c>
      <c r="C389" s="6" t="s">
        <v>798</v>
      </c>
      <c r="D389" s="6" t="s">
        <v>799</v>
      </c>
      <c r="E389" s="6">
        <v>2019</v>
      </c>
      <c r="F389" s="33" t="s">
        <v>890</v>
      </c>
      <c r="G389" s="80"/>
      <c r="H389" s="33" t="s">
        <v>890</v>
      </c>
      <c r="I389" s="33" t="s">
        <v>971</v>
      </c>
      <c r="J389" s="80"/>
      <c r="K389" s="35"/>
      <c r="L389" s="49"/>
      <c r="M389" s="30">
        <f t="shared" si="45"/>
        <v>1.8181818181818181E-2</v>
      </c>
      <c r="N389" s="30">
        <f t="shared" si="46"/>
        <v>8.3333333333333329E-2</v>
      </c>
      <c r="O389" s="30">
        <f t="shared" si="48"/>
        <v>0.33333333333333331</v>
      </c>
      <c r="P389" s="30">
        <f t="shared" si="49"/>
        <v>0.33333333333333331</v>
      </c>
      <c r="Q389" s="30">
        <f t="shared" si="50"/>
        <v>0.33333333333333331</v>
      </c>
      <c r="R389" s="30">
        <f t="shared" si="51"/>
        <v>1.8181818181818181E-2</v>
      </c>
      <c r="S389" s="30">
        <f t="shared" si="47"/>
        <v>8.3333333333333329E-2</v>
      </c>
      <c r="U389"/>
      <c r="V389"/>
      <c r="Y389"/>
    </row>
    <row r="390" spans="1:25" ht="16.8" hidden="1" thickBot="1">
      <c r="A390" s="27" t="s">
        <v>690</v>
      </c>
      <c r="B390" s="28" t="s">
        <v>777</v>
      </c>
      <c r="C390" s="28" t="s">
        <v>800</v>
      </c>
      <c r="D390" s="28" t="s">
        <v>801</v>
      </c>
      <c r="E390" s="28">
        <v>2019</v>
      </c>
      <c r="F390" s="36" t="s">
        <v>890</v>
      </c>
      <c r="G390" s="81"/>
      <c r="H390" s="36" t="s">
        <v>890</v>
      </c>
      <c r="I390" s="36" t="s">
        <v>971</v>
      </c>
      <c r="J390" s="81"/>
      <c r="K390" s="37"/>
      <c r="L390" s="49"/>
      <c r="M390" s="30">
        <f t="shared" si="45"/>
        <v>1.8181818181818181E-2</v>
      </c>
      <c r="N390" s="30">
        <f t="shared" si="46"/>
        <v>8.3333333333333329E-2</v>
      </c>
      <c r="O390" s="30">
        <f t="shared" si="48"/>
        <v>0.33333333333333331</v>
      </c>
      <c r="P390" s="30">
        <f t="shared" si="49"/>
        <v>0.33333333333333331</v>
      </c>
      <c r="Q390" s="30">
        <f t="shared" si="50"/>
        <v>0.33333333333333331</v>
      </c>
      <c r="R390" s="30">
        <f t="shared" si="51"/>
        <v>1.8181818181818181E-2</v>
      </c>
      <c r="S390" s="30">
        <f t="shared" si="47"/>
        <v>8.3333333333333329E-2</v>
      </c>
      <c r="U390"/>
      <c r="V390"/>
      <c r="Y390"/>
    </row>
    <row r="391" spans="1:25">
      <c r="M391" s="49"/>
      <c r="U391"/>
      <c r="V391"/>
      <c r="Y391"/>
    </row>
    <row r="392" spans="1:25">
      <c r="U392"/>
      <c r="V392"/>
      <c r="Y392"/>
    </row>
    <row r="393" spans="1:25">
      <c r="U393"/>
      <c r="V393"/>
      <c r="Y393"/>
    </row>
    <row r="394" spans="1:25">
      <c r="U394"/>
      <c r="V394"/>
      <c r="Y394"/>
    </row>
    <row r="395" spans="1:25">
      <c r="U395"/>
      <c r="V395"/>
      <c r="Y395"/>
    </row>
  </sheetData>
  <autoFilter ref="A2:Z390">
    <filterColumn colId="0">
      <filters>
        <filter val="花蓮"/>
      </filters>
    </filterColumn>
  </autoFilter>
  <mergeCells count="6">
    <mergeCell ref="K363:K378"/>
    <mergeCell ref="A1:D1"/>
    <mergeCell ref="F1:J1"/>
    <mergeCell ref="K1:K2"/>
    <mergeCell ref="E1:E2"/>
    <mergeCell ref="K173:K183"/>
  </mergeCells>
  <phoneticPr fontId="2" type="noConversion"/>
  <conditionalFormatting sqref="F3:J390">
    <cfRule type="cellIs" dxfId="8" priority="1" operator="notEqual">
      <formula>"V"</formula>
    </cfRule>
  </conditionalFormatting>
  <pageMargins left="0.23622047244094488" right="0.23622047244094488" top="0.59055118110236215" bottom="0.59055118110236215" header="0.31496062992125984" footer="0.31496062992125984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35" sqref="E35"/>
    </sheetView>
  </sheetViews>
  <sheetFormatPr defaultRowHeight="19.95" customHeight="1"/>
  <cols>
    <col min="1" max="1" width="7.5" style="63" customWidth="1"/>
    <col min="2" max="2" width="8.5" style="63" customWidth="1"/>
    <col min="3" max="5" width="11" style="63" customWidth="1"/>
    <col min="6" max="6" width="14.625" style="64" customWidth="1"/>
    <col min="7" max="7" width="10.125" customWidth="1"/>
    <col min="8" max="8" width="29.125" style="63" customWidth="1"/>
  </cols>
  <sheetData>
    <row r="1" spans="1:8" ht="19.95" customHeight="1" thickBot="1">
      <c r="A1" s="79" t="s">
        <v>964</v>
      </c>
      <c r="B1" s="79"/>
      <c r="C1" s="79"/>
      <c r="D1" s="79"/>
      <c r="E1" s="79"/>
      <c r="F1" s="79"/>
      <c r="G1" s="79"/>
      <c r="H1" s="79"/>
    </row>
    <row r="2" spans="1:8" ht="19.95" customHeight="1" thickBot="1">
      <c r="A2" s="75" t="s">
        <v>802</v>
      </c>
      <c r="B2" s="65" t="s">
        <v>803</v>
      </c>
      <c r="C2" s="65" t="s">
        <v>962</v>
      </c>
      <c r="D2" s="65" t="s">
        <v>961</v>
      </c>
      <c r="E2" s="65" t="s">
        <v>963</v>
      </c>
      <c r="F2" s="76" t="s">
        <v>967</v>
      </c>
      <c r="G2" s="77" t="s">
        <v>966</v>
      </c>
      <c r="H2" s="78" t="s">
        <v>960</v>
      </c>
    </row>
    <row r="3" spans="1:8" ht="19.95" customHeight="1">
      <c r="A3" s="57" t="s">
        <v>4</v>
      </c>
      <c r="B3" s="58" t="s">
        <v>947</v>
      </c>
      <c r="C3" s="58" t="s">
        <v>965</v>
      </c>
      <c r="D3" s="58" t="s">
        <v>965</v>
      </c>
      <c r="E3" s="58" t="s">
        <v>969</v>
      </c>
      <c r="F3" s="67">
        <v>0.97435897435897401</v>
      </c>
      <c r="G3" s="134">
        <v>0.99333333333333396</v>
      </c>
      <c r="H3" s="71"/>
    </row>
    <row r="4" spans="1:8" ht="19.95" customHeight="1">
      <c r="A4" s="57" t="s">
        <v>4</v>
      </c>
      <c r="B4" s="58" t="s">
        <v>948</v>
      </c>
      <c r="C4" s="58" t="s">
        <v>965</v>
      </c>
      <c r="D4" s="58" t="s">
        <v>965</v>
      </c>
      <c r="E4" s="58" t="s">
        <v>965</v>
      </c>
      <c r="F4" s="67">
        <v>1</v>
      </c>
      <c r="G4" s="129"/>
      <c r="H4" s="71"/>
    </row>
    <row r="5" spans="1:8" ht="19.95" customHeight="1">
      <c r="A5" s="57" t="s">
        <v>4</v>
      </c>
      <c r="B5" s="58" t="s">
        <v>949</v>
      </c>
      <c r="C5" s="58" t="s">
        <v>965</v>
      </c>
      <c r="D5" s="58" t="s">
        <v>965</v>
      </c>
      <c r="E5" s="58" t="s">
        <v>965</v>
      </c>
      <c r="F5" s="67">
        <v>1</v>
      </c>
      <c r="G5" s="129"/>
      <c r="H5" s="71"/>
    </row>
    <row r="6" spans="1:8" ht="19.95" customHeight="1">
      <c r="A6" s="59" t="s">
        <v>4</v>
      </c>
      <c r="B6" s="60" t="s">
        <v>950</v>
      </c>
      <c r="C6" s="60" t="s">
        <v>965</v>
      </c>
      <c r="D6" s="60" t="s">
        <v>965</v>
      </c>
      <c r="E6" s="60" t="s">
        <v>965</v>
      </c>
      <c r="F6" s="68">
        <v>0.99999999999999978</v>
      </c>
      <c r="G6" s="129"/>
      <c r="H6" s="72"/>
    </row>
    <row r="7" spans="1:8" ht="19.95" customHeight="1">
      <c r="A7" s="55" t="s">
        <v>199</v>
      </c>
      <c r="B7" s="56" t="s">
        <v>200</v>
      </c>
      <c r="C7" s="56" t="s">
        <v>969</v>
      </c>
      <c r="D7" s="56" t="s">
        <v>970</v>
      </c>
      <c r="E7" s="56" t="s">
        <v>970</v>
      </c>
      <c r="F7" s="66">
        <v>0.3</v>
      </c>
      <c r="G7" s="129">
        <v>0.83703703703703725</v>
      </c>
      <c r="H7" s="73"/>
    </row>
    <row r="8" spans="1:8" ht="19.95" customHeight="1">
      <c r="A8" s="57" t="s">
        <v>199</v>
      </c>
      <c r="B8" s="58" t="s">
        <v>219</v>
      </c>
      <c r="C8" s="58" t="s">
        <v>965</v>
      </c>
      <c r="D8" s="58" t="s">
        <v>965</v>
      </c>
      <c r="E8" s="58" t="s">
        <v>965</v>
      </c>
      <c r="F8" s="67">
        <v>0.99999999999999978</v>
      </c>
      <c r="G8" s="129"/>
      <c r="H8" s="71"/>
    </row>
    <row r="9" spans="1:8" ht="19.95" customHeight="1">
      <c r="A9" s="57" t="s">
        <v>199</v>
      </c>
      <c r="B9" s="58" t="s">
        <v>245</v>
      </c>
      <c r="C9" s="58" t="s">
        <v>965</v>
      </c>
      <c r="D9" s="58" t="s">
        <v>965</v>
      </c>
      <c r="E9" s="58" t="s">
        <v>965</v>
      </c>
      <c r="F9" s="67">
        <v>0.99999999999999967</v>
      </c>
      <c r="G9" s="129"/>
      <c r="H9" s="71"/>
    </row>
    <row r="10" spans="1:8" ht="19.95" customHeight="1">
      <c r="A10" s="59" t="s">
        <v>199</v>
      </c>
      <c r="B10" s="60" t="s">
        <v>273</v>
      </c>
      <c r="C10" s="60" t="s">
        <v>965</v>
      </c>
      <c r="D10" s="60" t="s">
        <v>965</v>
      </c>
      <c r="E10" s="60" t="s">
        <v>969</v>
      </c>
      <c r="F10" s="68">
        <v>0.95833333333333326</v>
      </c>
      <c r="G10" s="129"/>
      <c r="H10" s="72"/>
    </row>
    <row r="11" spans="1:8" ht="19.95" customHeight="1">
      <c r="A11" s="55" t="s">
        <v>316</v>
      </c>
      <c r="B11" s="56" t="s">
        <v>291</v>
      </c>
      <c r="C11" s="56" t="s">
        <v>969</v>
      </c>
      <c r="D11" s="56" t="s">
        <v>970</v>
      </c>
      <c r="E11" s="56" t="s">
        <v>969</v>
      </c>
      <c r="F11" s="66">
        <v>0.47222222222222232</v>
      </c>
      <c r="G11" s="129">
        <v>0.60544217687074875</v>
      </c>
      <c r="H11" s="131" t="s">
        <v>968</v>
      </c>
    </row>
    <row r="12" spans="1:8" ht="19.95" customHeight="1">
      <c r="A12" s="57" t="s">
        <v>316</v>
      </c>
      <c r="B12" s="58" t="s">
        <v>317</v>
      </c>
      <c r="C12" s="58" t="s">
        <v>969</v>
      </c>
      <c r="D12" s="58" t="s">
        <v>970</v>
      </c>
      <c r="E12" s="58" t="s">
        <v>970</v>
      </c>
      <c r="F12" s="67">
        <v>0.30555555555555564</v>
      </c>
      <c r="G12" s="129"/>
      <c r="H12" s="132"/>
    </row>
    <row r="13" spans="1:8" ht="19.95" customHeight="1">
      <c r="A13" s="57" t="s">
        <v>316</v>
      </c>
      <c r="B13" s="58" t="s">
        <v>329</v>
      </c>
      <c r="C13" s="58" t="s">
        <v>969</v>
      </c>
      <c r="D13" s="58" t="s">
        <v>969</v>
      </c>
      <c r="E13" s="58" t="s">
        <v>969</v>
      </c>
      <c r="F13" s="67">
        <v>0.92857142857142827</v>
      </c>
      <c r="G13" s="129"/>
      <c r="H13" s="132"/>
    </row>
    <row r="14" spans="1:8" ht="19.95" customHeight="1">
      <c r="A14" s="59" t="s">
        <v>316</v>
      </c>
      <c r="B14" s="60" t="s">
        <v>354</v>
      </c>
      <c r="C14" s="60" t="s">
        <v>965</v>
      </c>
      <c r="D14" s="60" t="s">
        <v>970</v>
      </c>
      <c r="E14" s="60" t="s">
        <v>965</v>
      </c>
      <c r="F14" s="68">
        <v>0.66666666666666652</v>
      </c>
      <c r="G14" s="129"/>
      <c r="H14" s="133"/>
    </row>
    <row r="15" spans="1:8" ht="19.95" customHeight="1">
      <c r="A15" s="55" t="s">
        <v>373</v>
      </c>
      <c r="B15" s="56" t="s">
        <v>374</v>
      </c>
      <c r="C15" s="56" t="s">
        <v>970</v>
      </c>
      <c r="D15" s="56" t="s">
        <v>965</v>
      </c>
      <c r="E15" s="56" t="s">
        <v>965</v>
      </c>
      <c r="F15" s="66">
        <v>0.66666666666666674</v>
      </c>
      <c r="G15" s="129">
        <v>0.29251700680272114</v>
      </c>
      <c r="H15" s="70"/>
    </row>
    <row r="16" spans="1:8" ht="19.95" customHeight="1">
      <c r="A16" s="57" t="s">
        <v>373</v>
      </c>
      <c r="B16" s="58" t="s">
        <v>405</v>
      </c>
      <c r="C16" s="58" t="s">
        <v>970</v>
      </c>
      <c r="D16" s="58" t="s">
        <v>970</v>
      </c>
      <c r="E16" s="58" t="s">
        <v>965</v>
      </c>
      <c r="F16" s="67">
        <v>0.33333333333333343</v>
      </c>
      <c r="G16" s="129"/>
      <c r="H16" s="71"/>
    </row>
    <row r="17" spans="1:8" ht="19.95" customHeight="1">
      <c r="A17" s="57" t="s">
        <v>373</v>
      </c>
      <c r="B17" s="58" t="s">
        <v>378</v>
      </c>
      <c r="C17" s="58" t="s">
        <v>970</v>
      </c>
      <c r="D17" s="58" t="s">
        <v>970</v>
      </c>
      <c r="E17" s="58" t="s">
        <v>969</v>
      </c>
      <c r="F17" s="67">
        <v>9.0909090909090912E-2</v>
      </c>
      <c r="G17" s="129"/>
      <c r="H17" s="71"/>
    </row>
    <row r="18" spans="1:8" ht="19.95" customHeight="1">
      <c r="A18" s="59" t="s">
        <v>373</v>
      </c>
      <c r="B18" s="60" t="s">
        <v>951</v>
      </c>
      <c r="C18" s="60" t="s">
        <v>970</v>
      </c>
      <c r="D18" s="60" t="s">
        <v>970</v>
      </c>
      <c r="E18" s="60" t="s">
        <v>970</v>
      </c>
      <c r="F18" s="68">
        <v>0</v>
      </c>
      <c r="G18" s="129"/>
      <c r="H18" s="72"/>
    </row>
    <row r="19" spans="1:8" ht="19.95" customHeight="1">
      <c r="A19" s="55" t="s">
        <v>477</v>
      </c>
      <c r="B19" s="56" t="s">
        <v>478</v>
      </c>
      <c r="C19" s="56" t="s">
        <v>965</v>
      </c>
      <c r="D19" s="56" t="s">
        <v>965</v>
      </c>
      <c r="E19" s="56" t="s">
        <v>965</v>
      </c>
      <c r="F19" s="66">
        <v>0.99999999999999989</v>
      </c>
      <c r="G19" s="129">
        <v>0.78666666666666707</v>
      </c>
      <c r="H19" s="70"/>
    </row>
    <row r="20" spans="1:8" ht="19.95" customHeight="1">
      <c r="A20" s="57" t="s">
        <v>477</v>
      </c>
      <c r="B20" s="58" t="s">
        <v>499</v>
      </c>
      <c r="C20" s="58" t="s">
        <v>970</v>
      </c>
      <c r="D20" s="58" t="s">
        <v>970</v>
      </c>
      <c r="E20" s="58" t="s">
        <v>970</v>
      </c>
      <c r="F20" s="67">
        <v>0</v>
      </c>
      <c r="G20" s="129"/>
      <c r="H20" s="71"/>
    </row>
    <row r="21" spans="1:8" ht="19.95" customHeight="1">
      <c r="A21" s="57" t="s">
        <v>477</v>
      </c>
      <c r="B21" s="58" t="s">
        <v>509</v>
      </c>
      <c r="C21" s="58" t="s">
        <v>969</v>
      </c>
      <c r="D21" s="58" t="s">
        <v>965</v>
      </c>
      <c r="E21" s="58" t="s">
        <v>969</v>
      </c>
      <c r="F21" s="67">
        <v>0.93333333333333324</v>
      </c>
      <c r="G21" s="129"/>
      <c r="H21" s="71"/>
    </row>
    <row r="22" spans="1:8" ht="19.95" customHeight="1">
      <c r="A22" s="57" t="s">
        <v>477</v>
      </c>
      <c r="B22" s="58" t="s">
        <v>530</v>
      </c>
      <c r="C22" s="58" t="s">
        <v>965</v>
      </c>
      <c r="D22" s="58" t="s">
        <v>965</v>
      </c>
      <c r="E22" s="58" t="s">
        <v>965</v>
      </c>
      <c r="F22" s="67">
        <v>0.99999999999999989</v>
      </c>
      <c r="G22" s="129"/>
      <c r="H22" s="71"/>
    </row>
    <row r="23" spans="1:8" ht="19.95" customHeight="1">
      <c r="A23" s="59" t="s">
        <v>477</v>
      </c>
      <c r="B23" s="60" t="s">
        <v>551</v>
      </c>
      <c r="C23" s="60" t="s">
        <v>965</v>
      </c>
      <c r="D23" s="60" t="s">
        <v>965</v>
      </c>
      <c r="E23" s="60" t="s">
        <v>965</v>
      </c>
      <c r="F23" s="68">
        <v>0.99999999999999989</v>
      </c>
      <c r="G23" s="129"/>
      <c r="H23" s="72"/>
    </row>
    <row r="24" spans="1:8" ht="19.95" customHeight="1">
      <c r="A24" s="55" t="s">
        <v>572</v>
      </c>
      <c r="B24" s="56" t="s">
        <v>573</v>
      </c>
      <c r="C24" s="56" t="s">
        <v>965</v>
      </c>
      <c r="D24" s="56" t="s">
        <v>965</v>
      </c>
      <c r="E24" s="56" t="s">
        <v>965</v>
      </c>
      <c r="F24" s="66">
        <v>1.0000000000000002</v>
      </c>
      <c r="G24" s="129">
        <v>1.0000000000000007</v>
      </c>
      <c r="H24" s="70"/>
    </row>
    <row r="25" spans="1:8" ht="19.95" customHeight="1">
      <c r="A25" s="57" t="s">
        <v>572</v>
      </c>
      <c r="B25" s="58" t="s">
        <v>952</v>
      </c>
      <c r="C25" s="58" t="s">
        <v>965</v>
      </c>
      <c r="D25" s="58" t="s">
        <v>965</v>
      </c>
      <c r="E25" s="58" t="s">
        <v>965</v>
      </c>
      <c r="F25" s="67">
        <v>1.0000000000000002</v>
      </c>
      <c r="G25" s="129"/>
      <c r="H25" s="71"/>
    </row>
    <row r="26" spans="1:8" ht="19.95" customHeight="1">
      <c r="A26" s="57" t="s">
        <v>572</v>
      </c>
      <c r="B26" s="58" t="s">
        <v>611</v>
      </c>
      <c r="C26" s="58" t="s">
        <v>965</v>
      </c>
      <c r="D26" s="58" t="s">
        <v>965</v>
      </c>
      <c r="E26" s="58" t="s">
        <v>965</v>
      </c>
      <c r="F26" s="67">
        <v>1</v>
      </c>
      <c r="G26" s="129"/>
      <c r="H26" s="71"/>
    </row>
    <row r="27" spans="1:8" ht="19.95" customHeight="1">
      <c r="A27" s="57" t="s">
        <v>572</v>
      </c>
      <c r="B27" s="58" t="s">
        <v>953</v>
      </c>
      <c r="C27" s="58" t="s">
        <v>965</v>
      </c>
      <c r="D27" s="58" t="s">
        <v>965</v>
      </c>
      <c r="E27" s="58" t="s">
        <v>965</v>
      </c>
      <c r="F27" s="67">
        <v>1</v>
      </c>
      <c r="G27" s="129"/>
      <c r="H27" s="71"/>
    </row>
    <row r="28" spans="1:8" ht="19.95" customHeight="1">
      <c r="A28" s="59" t="s">
        <v>572</v>
      </c>
      <c r="B28" s="60" t="s">
        <v>954</v>
      </c>
      <c r="C28" s="60" t="s">
        <v>965</v>
      </c>
      <c r="D28" s="60" t="s">
        <v>965</v>
      </c>
      <c r="E28" s="60" t="s">
        <v>965</v>
      </c>
      <c r="F28" s="68">
        <v>1</v>
      </c>
      <c r="G28" s="129"/>
      <c r="H28" s="72"/>
    </row>
    <row r="29" spans="1:8" ht="19.95" customHeight="1">
      <c r="A29" s="55" t="s">
        <v>955</v>
      </c>
      <c r="B29" s="56" t="s">
        <v>956</v>
      </c>
      <c r="C29" s="56" t="s">
        <v>965</v>
      </c>
      <c r="D29" s="56" t="s">
        <v>970</v>
      </c>
      <c r="E29" s="56" t="s">
        <v>970</v>
      </c>
      <c r="F29" s="66">
        <v>0.33333333333333337</v>
      </c>
      <c r="G29" s="129">
        <v>0.33333333333333315</v>
      </c>
      <c r="H29" s="70"/>
    </row>
    <row r="30" spans="1:8" ht="19.95" customHeight="1">
      <c r="A30" s="57" t="s">
        <v>955</v>
      </c>
      <c r="B30" s="58" t="s">
        <v>957</v>
      </c>
      <c r="C30" s="58" t="s">
        <v>965</v>
      </c>
      <c r="D30" s="58" t="s">
        <v>970</v>
      </c>
      <c r="E30" s="58" t="s">
        <v>970</v>
      </c>
      <c r="F30" s="67">
        <v>0.33333333333333337</v>
      </c>
      <c r="G30" s="129"/>
      <c r="H30" s="71"/>
    </row>
    <row r="31" spans="1:8" ht="19.95" customHeight="1">
      <c r="A31" s="57" t="s">
        <v>955</v>
      </c>
      <c r="B31" s="58" t="s">
        <v>958</v>
      </c>
      <c r="C31" s="58" t="s">
        <v>965</v>
      </c>
      <c r="D31" s="58" t="s">
        <v>970</v>
      </c>
      <c r="E31" s="58" t="s">
        <v>970</v>
      </c>
      <c r="F31" s="67">
        <v>0.33333333333333337</v>
      </c>
      <c r="G31" s="129"/>
      <c r="H31" s="71"/>
    </row>
    <row r="32" spans="1:8" ht="19.95" customHeight="1">
      <c r="A32" s="59" t="s">
        <v>955</v>
      </c>
      <c r="B32" s="60" t="s">
        <v>959</v>
      </c>
      <c r="C32" s="60" t="s">
        <v>965</v>
      </c>
      <c r="D32" s="60" t="s">
        <v>970</v>
      </c>
      <c r="E32" s="60" t="s">
        <v>970</v>
      </c>
      <c r="F32" s="68">
        <v>0.33333333333333337</v>
      </c>
      <c r="G32" s="129"/>
      <c r="H32" s="72"/>
    </row>
    <row r="33" spans="1:8" ht="19.95" customHeight="1">
      <c r="A33" s="55" t="s">
        <v>690</v>
      </c>
      <c r="B33" s="56" t="s">
        <v>691</v>
      </c>
      <c r="C33" s="56" t="s">
        <v>965</v>
      </c>
      <c r="D33" s="56" t="s">
        <v>965</v>
      </c>
      <c r="E33" s="56" t="s">
        <v>970</v>
      </c>
      <c r="F33" s="66">
        <v>0.66666666666666652</v>
      </c>
      <c r="G33" s="129">
        <v>0.63030303030303025</v>
      </c>
      <c r="H33" s="70"/>
    </row>
    <row r="34" spans="1:8" ht="19.95" customHeight="1">
      <c r="A34" s="57" t="s">
        <v>690</v>
      </c>
      <c r="B34" s="58" t="s">
        <v>722</v>
      </c>
      <c r="C34" s="58" t="s">
        <v>969</v>
      </c>
      <c r="D34" s="58" t="s">
        <v>969</v>
      </c>
      <c r="E34" s="58" t="s">
        <v>970</v>
      </c>
      <c r="F34" s="67">
        <v>0.55555555555555569</v>
      </c>
      <c r="G34" s="129"/>
      <c r="H34" s="71"/>
    </row>
    <row r="35" spans="1:8" ht="19.95" customHeight="1">
      <c r="A35" s="57" t="s">
        <v>690</v>
      </c>
      <c r="B35" s="58" t="s">
        <v>747</v>
      </c>
      <c r="C35" s="58" t="s">
        <v>965</v>
      </c>
      <c r="D35" s="58" t="s">
        <v>965</v>
      </c>
      <c r="E35" s="58" t="s">
        <v>970</v>
      </c>
      <c r="F35" s="67">
        <v>0.66666666666666652</v>
      </c>
      <c r="G35" s="129"/>
      <c r="H35" s="71"/>
    </row>
    <row r="36" spans="1:8" ht="19.95" customHeight="1" thickBot="1">
      <c r="A36" s="61" t="s">
        <v>690</v>
      </c>
      <c r="B36" s="62" t="s">
        <v>777</v>
      </c>
      <c r="C36" s="62" t="s">
        <v>969</v>
      </c>
      <c r="D36" s="62" t="s">
        <v>969</v>
      </c>
      <c r="E36" s="62" t="s">
        <v>970</v>
      </c>
      <c r="F36" s="69">
        <v>0.61111111111111127</v>
      </c>
      <c r="G36" s="130"/>
      <c r="H36" s="74"/>
    </row>
  </sheetData>
  <mergeCells count="9">
    <mergeCell ref="G24:G28"/>
    <mergeCell ref="G29:G32"/>
    <mergeCell ref="G33:G36"/>
    <mergeCell ref="H11:H14"/>
    <mergeCell ref="G3:G6"/>
    <mergeCell ref="G7:G10"/>
    <mergeCell ref="G11:G14"/>
    <mergeCell ref="G15:G18"/>
    <mergeCell ref="G19:G23"/>
  </mergeCells>
  <phoneticPr fontId="2" type="noConversion"/>
  <conditionalFormatting sqref="F3:F36">
    <cfRule type="cellIs" dxfId="7" priority="2" operator="lessThan">
      <formula>0.5</formula>
    </cfRule>
  </conditionalFormatting>
  <conditionalFormatting sqref="C3:E36">
    <cfRule type="cellIs" dxfId="6" priority="1" operator="equal">
      <formula>"都未交"</formula>
    </cfRule>
  </conditionalFormatting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1" sqref="G11"/>
    </sheetView>
  </sheetViews>
  <sheetFormatPr defaultRowHeight="19.95" customHeight="1"/>
  <cols>
    <col min="1" max="1" width="7.5" style="63" customWidth="1"/>
    <col min="2" max="3" width="8.5" style="63" customWidth="1"/>
    <col min="4" max="4" width="7.75" style="63" customWidth="1"/>
    <col min="5" max="5" width="14.25" style="63" customWidth="1"/>
    <col min="6" max="6" width="8.25" style="63" customWidth="1"/>
    <col min="7" max="7" width="9.75" style="63" customWidth="1"/>
    <col min="8" max="8" width="8.625" style="63" customWidth="1"/>
    <col min="9" max="9" width="9.5" style="64" customWidth="1"/>
    <col min="10" max="10" width="6.75" customWidth="1"/>
    <col min="11" max="11" width="18.5" style="63" customWidth="1"/>
  </cols>
  <sheetData>
    <row r="1" spans="1:11" ht="19.95" customHeight="1" thickBot="1">
      <c r="A1" s="79" t="s">
        <v>1008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9.95" customHeight="1">
      <c r="A2" s="141" t="s">
        <v>802</v>
      </c>
      <c r="B2" s="143" t="s">
        <v>803</v>
      </c>
      <c r="C2" s="146" t="s">
        <v>1012</v>
      </c>
      <c r="D2" s="147"/>
      <c r="E2" s="148"/>
      <c r="F2" s="138" t="s">
        <v>1013</v>
      </c>
      <c r="G2" s="139"/>
      <c r="H2" s="139"/>
      <c r="I2" s="139"/>
      <c r="J2" s="140"/>
      <c r="K2" s="145" t="s">
        <v>960</v>
      </c>
    </row>
    <row r="3" spans="1:11" s="84" customFormat="1" ht="46.2" customHeight="1">
      <c r="A3" s="142"/>
      <c r="B3" s="144"/>
      <c r="C3" s="88" t="s">
        <v>1016</v>
      </c>
      <c r="D3" s="88" t="s">
        <v>1014</v>
      </c>
      <c r="E3" s="89" t="s">
        <v>1015</v>
      </c>
      <c r="F3" s="85" t="s">
        <v>962</v>
      </c>
      <c r="G3" s="85" t="s">
        <v>961</v>
      </c>
      <c r="H3" s="85" t="s">
        <v>963</v>
      </c>
      <c r="I3" s="86" t="s">
        <v>967</v>
      </c>
      <c r="J3" s="87" t="s">
        <v>966</v>
      </c>
      <c r="K3" s="133"/>
    </row>
    <row r="4" spans="1:11" ht="19.95" customHeight="1">
      <c r="A4" s="57" t="s">
        <v>4</v>
      </c>
      <c r="B4" s="58" t="s">
        <v>947</v>
      </c>
      <c r="C4" s="58">
        <v>13</v>
      </c>
      <c r="D4" s="58">
        <v>0</v>
      </c>
      <c r="E4" s="58">
        <v>13</v>
      </c>
      <c r="F4" s="58" t="s">
        <v>965</v>
      </c>
      <c r="G4" s="58" t="s">
        <v>965</v>
      </c>
      <c r="H4" s="58" t="s">
        <v>969</v>
      </c>
      <c r="I4" s="83">
        <v>0.97435897435897401</v>
      </c>
      <c r="J4" s="134">
        <v>0.99333333333333396</v>
      </c>
      <c r="K4" s="71"/>
    </row>
    <row r="5" spans="1:11" ht="19.95" customHeight="1">
      <c r="A5" s="57" t="s">
        <v>4</v>
      </c>
      <c r="B5" s="58" t="s">
        <v>948</v>
      </c>
      <c r="C5" s="58">
        <v>12</v>
      </c>
      <c r="D5" s="58">
        <v>0</v>
      </c>
      <c r="E5" s="58">
        <v>12</v>
      </c>
      <c r="F5" s="58" t="s">
        <v>965</v>
      </c>
      <c r="G5" s="58" t="s">
        <v>965</v>
      </c>
      <c r="H5" s="58" t="s">
        <v>965</v>
      </c>
      <c r="I5" s="67">
        <v>1</v>
      </c>
      <c r="J5" s="129"/>
      <c r="K5" s="71"/>
    </row>
    <row r="6" spans="1:11" ht="19.95" customHeight="1">
      <c r="A6" s="57" t="s">
        <v>4</v>
      </c>
      <c r="B6" s="58" t="s">
        <v>949</v>
      </c>
      <c r="C6" s="58">
        <v>12</v>
      </c>
      <c r="D6" s="58">
        <v>2</v>
      </c>
      <c r="E6" s="58">
        <v>12</v>
      </c>
      <c r="F6" s="58" t="s">
        <v>965</v>
      </c>
      <c r="G6" s="58" t="s">
        <v>965</v>
      </c>
      <c r="H6" s="58" t="s">
        <v>965</v>
      </c>
      <c r="I6" s="67">
        <v>1</v>
      </c>
      <c r="J6" s="129"/>
      <c r="K6" s="71"/>
    </row>
    <row r="7" spans="1:11" ht="19.95" customHeight="1">
      <c r="A7" s="59" t="s">
        <v>4</v>
      </c>
      <c r="B7" s="60" t="s">
        <v>950</v>
      </c>
      <c r="C7" s="60">
        <v>13</v>
      </c>
      <c r="D7" s="60">
        <v>9</v>
      </c>
      <c r="E7" s="60">
        <v>13</v>
      </c>
      <c r="F7" s="60" t="s">
        <v>965</v>
      </c>
      <c r="G7" s="60" t="s">
        <v>965</v>
      </c>
      <c r="H7" s="60" t="s">
        <v>965</v>
      </c>
      <c r="I7" s="68">
        <v>0.99999999999999978</v>
      </c>
      <c r="J7" s="129"/>
      <c r="K7" s="72"/>
    </row>
    <row r="8" spans="1:11" ht="19.95" customHeight="1">
      <c r="A8" s="55" t="s">
        <v>199</v>
      </c>
      <c r="B8" s="56" t="s">
        <v>200</v>
      </c>
      <c r="C8" s="58">
        <v>10</v>
      </c>
      <c r="D8" s="58">
        <v>4</v>
      </c>
      <c r="E8" s="56">
        <v>7</v>
      </c>
      <c r="F8" s="56" t="s">
        <v>969</v>
      </c>
      <c r="G8" s="56" t="s">
        <v>970</v>
      </c>
      <c r="H8" s="56" t="s">
        <v>969</v>
      </c>
      <c r="I8" s="66">
        <v>0.6</v>
      </c>
      <c r="J8" s="129">
        <v>0.91111111111111143</v>
      </c>
      <c r="K8" s="73"/>
    </row>
    <row r="9" spans="1:11" ht="19.95" customHeight="1">
      <c r="A9" s="57" t="s">
        <v>199</v>
      </c>
      <c r="B9" s="58" t="s">
        <v>219</v>
      </c>
      <c r="C9" s="58">
        <v>13</v>
      </c>
      <c r="D9" s="58">
        <v>3</v>
      </c>
      <c r="E9" s="58">
        <v>12</v>
      </c>
      <c r="F9" s="58" t="s">
        <v>965</v>
      </c>
      <c r="G9" s="58" t="s">
        <v>965</v>
      </c>
      <c r="H9" s="58" t="s">
        <v>965</v>
      </c>
      <c r="I9" s="67">
        <v>0.99999999999999978</v>
      </c>
      <c r="J9" s="129"/>
      <c r="K9" s="71"/>
    </row>
    <row r="10" spans="1:11" ht="19.95" customHeight="1">
      <c r="A10" s="57" t="s">
        <v>199</v>
      </c>
      <c r="B10" s="58" t="s">
        <v>245</v>
      </c>
      <c r="C10" s="58">
        <v>14</v>
      </c>
      <c r="D10" s="58">
        <v>2</v>
      </c>
      <c r="E10" s="58">
        <v>6</v>
      </c>
      <c r="F10" s="58" t="s">
        <v>965</v>
      </c>
      <c r="G10" s="58" t="s">
        <v>965</v>
      </c>
      <c r="H10" s="58" t="s">
        <v>965</v>
      </c>
      <c r="I10" s="67">
        <v>0.99999999999999967</v>
      </c>
      <c r="J10" s="129"/>
      <c r="K10" s="71"/>
    </row>
    <row r="11" spans="1:11" ht="19.95" customHeight="1">
      <c r="A11" s="59" t="s">
        <v>199</v>
      </c>
      <c r="B11" s="60" t="s">
        <v>273</v>
      </c>
      <c r="C11" s="60">
        <v>8</v>
      </c>
      <c r="D11" s="60">
        <v>0</v>
      </c>
      <c r="E11" s="60">
        <v>8</v>
      </c>
      <c r="F11" s="60" t="s">
        <v>965</v>
      </c>
      <c r="G11" s="60" t="s">
        <v>965</v>
      </c>
      <c r="H11" s="60" t="s">
        <v>965</v>
      </c>
      <c r="I11" s="68">
        <v>1</v>
      </c>
      <c r="J11" s="129"/>
      <c r="K11" s="72"/>
    </row>
    <row r="12" spans="1:11" ht="19.95" customHeight="1">
      <c r="A12" s="55" t="s">
        <v>316</v>
      </c>
      <c r="B12" s="56" t="s">
        <v>291</v>
      </c>
      <c r="C12" s="58">
        <v>12</v>
      </c>
      <c r="D12" s="58">
        <v>6</v>
      </c>
      <c r="E12" s="56">
        <v>10</v>
      </c>
      <c r="F12" s="56" t="s">
        <v>969</v>
      </c>
      <c r="G12" s="56" t="s">
        <v>970</v>
      </c>
      <c r="H12" s="56" t="s">
        <v>969</v>
      </c>
      <c r="I12" s="66">
        <v>0.47222222222222232</v>
      </c>
      <c r="J12" s="129">
        <v>0.60544217687074875</v>
      </c>
      <c r="K12" s="131" t="s">
        <v>1010</v>
      </c>
    </row>
    <row r="13" spans="1:11" ht="19.95" customHeight="1">
      <c r="A13" s="57" t="s">
        <v>316</v>
      </c>
      <c r="B13" s="58" t="s">
        <v>317</v>
      </c>
      <c r="C13" s="58">
        <v>12</v>
      </c>
      <c r="D13" s="58">
        <v>4</v>
      </c>
      <c r="E13" s="58">
        <v>11</v>
      </c>
      <c r="F13" s="58" t="s">
        <v>969</v>
      </c>
      <c r="G13" s="58" t="s">
        <v>970</v>
      </c>
      <c r="H13" s="58" t="s">
        <v>970</v>
      </c>
      <c r="I13" s="67">
        <v>0.30555555555555564</v>
      </c>
      <c r="J13" s="129"/>
      <c r="K13" s="132"/>
    </row>
    <row r="14" spans="1:11" ht="19.95" customHeight="1">
      <c r="A14" s="57" t="s">
        <v>316</v>
      </c>
      <c r="B14" s="58" t="s">
        <v>329</v>
      </c>
      <c r="C14" s="58">
        <v>14</v>
      </c>
      <c r="D14" s="58">
        <v>4</v>
      </c>
      <c r="E14" s="58">
        <v>13</v>
      </c>
      <c r="F14" s="58" t="s">
        <v>969</v>
      </c>
      <c r="G14" s="58" t="s">
        <v>969</v>
      </c>
      <c r="H14" s="58" t="s">
        <v>969</v>
      </c>
      <c r="I14" s="67">
        <v>0.92857142857142827</v>
      </c>
      <c r="J14" s="129"/>
      <c r="K14" s="132"/>
    </row>
    <row r="15" spans="1:11" ht="19.95" customHeight="1">
      <c r="A15" s="59" t="s">
        <v>316</v>
      </c>
      <c r="B15" s="60" t="s">
        <v>354</v>
      </c>
      <c r="C15" s="60">
        <v>11</v>
      </c>
      <c r="D15" s="60">
        <v>9</v>
      </c>
      <c r="E15" s="60">
        <v>11</v>
      </c>
      <c r="F15" s="60" t="s">
        <v>965</v>
      </c>
      <c r="G15" s="60" t="s">
        <v>970</v>
      </c>
      <c r="H15" s="60" t="s">
        <v>965</v>
      </c>
      <c r="I15" s="68">
        <v>0.66666666666666652</v>
      </c>
      <c r="J15" s="129"/>
      <c r="K15" s="133"/>
    </row>
    <row r="16" spans="1:11" ht="19.95" customHeight="1">
      <c r="A16" s="55" t="s">
        <v>373</v>
      </c>
      <c r="B16" s="56" t="s">
        <v>374</v>
      </c>
      <c r="C16" s="58">
        <v>14</v>
      </c>
      <c r="D16" s="58">
        <v>0</v>
      </c>
      <c r="E16" s="56">
        <v>14</v>
      </c>
      <c r="F16" s="56" t="s">
        <v>970</v>
      </c>
      <c r="G16" s="56" t="s">
        <v>965</v>
      </c>
      <c r="H16" s="56" t="s">
        <v>965</v>
      </c>
      <c r="I16" s="66">
        <v>0.66666666666666674</v>
      </c>
      <c r="J16" s="129">
        <v>0.48979591836734721</v>
      </c>
      <c r="K16" s="70"/>
    </row>
    <row r="17" spans="1:11" ht="19.95" customHeight="1">
      <c r="A17" s="57" t="s">
        <v>373</v>
      </c>
      <c r="B17" s="58" t="s">
        <v>405</v>
      </c>
      <c r="C17" s="58">
        <v>13</v>
      </c>
      <c r="D17" s="58">
        <v>1</v>
      </c>
      <c r="E17" s="58">
        <v>13</v>
      </c>
      <c r="F17" s="58" t="s">
        <v>970</v>
      </c>
      <c r="G17" s="58" t="s">
        <v>970</v>
      </c>
      <c r="H17" s="58" t="s">
        <v>965</v>
      </c>
      <c r="I17" s="67">
        <v>0.33333333333333343</v>
      </c>
      <c r="J17" s="129"/>
      <c r="K17" s="71"/>
    </row>
    <row r="18" spans="1:11" ht="19.95" customHeight="1">
      <c r="A18" s="57" t="s">
        <v>373</v>
      </c>
      <c r="B18" s="58" t="s">
        <v>378</v>
      </c>
      <c r="C18" s="58">
        <v>11</v>
      </c>
      <c r="D18" s="58">
        <v>1</v>
      </c>
      <c r="E18" s="58">
        <v>11</v>
      </c>
      <c r="F18" s="58" t="s">
        <v>970</v>
      </c>
      <c r="G18" s="58" t="s">
        <v>970</v>
      </c>
      <c r="H18" s="58" t="s">
        <v>970</v>
      </c>
      <c r="I18" s="67">
        <v>0.24242424242424243</v>
      </c>
      <c r="J18" s="129"/>
      <c r="K18" s="71"/>
    </row>
    <row r="19" spans="1:11" ht="19.95" customHeight="1">
      <c r="A19" s="59" t="s">
        <v>373</v>
      </c>
      <c r="B19" s="60" t="s">
        <v>951</v>
      </c>
      <c r="C19" s="60">
        <v>12</v>
      </c>
      <c r="D19" s="60">
        <v>0</v>
      </c>
      <c r="E19" s="60">
        <v>12</v>
      </c>
      <c r="F19" s="60" t="s">
        <v>965</v>
      </c>
      <c r="G19" s="60" t="s">
        <v>965</v>
      </c>
      <c r="H19" s="60" t="s">
        <v>970</v>
      </c>
      <c r="I19" s="68">
        <v>0.66666666666666685</v>
      </c>
      <c r="J19" s="129"/>
      <c r="K19" s="72"/>
    </row>
    <row r="20" spans="1:11" ht="19.95" customHeight="1">
      <c r="A20" s="55" t="s">
        <v>477</v>
      </c>
      <c r="B20" s="56" t="s">
        <v>478</v>
      </c>
      <c r="C20" s="58">
        <v>10</v>
      </c>
      <c r="D20" s="58">
        <v>0</v>
      </c>
      <c r="E20" s="56">
        <v>10</v>
      </c>
      <c r="F20" s="56" t="s">
        <v>965</v>
      </c>
      <c r="G20" s="56" t="s">
        <v>965</v>
      </c>
      <c r="H20" s="56" t="s">
        <v>965</v>
      </c>
      <c r="I20" s="66">
        <v>0.99999999999999989</v>
      </c>
      <c r="J20" s="129">
        <v>0.78666666666666707</v>
      </c>
      <c r="K20" s="135" t="s">
        <v>1017</v>
      </c>
    </row>
    <row r="21" spans="1:11" ht="19.95" customHeight="1">
      <c r="A21" s="57" t="s">
        <v>477</v>
      </c>
      <c r="B21" s="58" t="s">
        <v>499</v>
      </c>
      <c r="C21" s="58">
        <v>10</v>
      </c>
      <c r="D21" s="58">
        <v>10</v>
      </c>
      <c r="E21" s="58">
        <v>10</v>
      </c>
      <c r="F21" s="58" t="s">
        <v>970</v>
      </c>
      <c r="G21" s="58" t="s">
        <v>970</v>
      </c>
      <c r="H21" s="58" t="s">
        <v>970</v>
      </c>
      <c r="I21" s="67">
        <v>0</v>
      </c>
      <c r="J21" s="129"/>
      <c r="K21" s="136"/>
    </row>
    <row r="22" spans="1:11" ht="19.95" customHeight="1">
      <c r="A22" s="57" t="s">
        <v>477</v>
      </c>
      <c r="B22" s="58" t="s">
        <v>509</v>
      </c>
      <c r="C22" s="58">
        <v>10</v>
      </c>
      <c r="D22" s="58">
        <v>4</v>
      </c>
      <c r="E22" s="58">
        <v>9</v>
      </c>
      <c r="F22" s="58" t="s">
        <v>969</v>
      </c>
      <c r="G22" s="58" t="s">
        <v>965</v>
      </c>
      <c r="H22" s="58" t="s">
        <v>969</v>
      </c>
      <c r="I22" s="67">
        <v>0.93333333333333324</v>
      </c>
      <c r="J22" s="129"/>
      <c r="K22" s="136"/>
    </row>
    <row r="23" spans="1:11" ht="19.95" customHeight="1">
      <c r="A23" s="57" t="s">
        <v>477</v>
      </c>
      <c r="B23" s="58" t="s">
        <v>530</v>
      </c>
      <c r="C23" s="58">
        <v>10</v>
      </c>
      <c r="D23" s="58">
        <v>3</v>
      </c>
      <c r="E23" s="58">
        <v>9</v>
      </c>
      <c r="F23" s="58" t="s">
        <v>965</v>
      </c>
      <c r="G23" s="58" t="s">
        <v>965</v>
      </c>
      <c r="H23" s="58" t="s">
        <v>965</v>
      </c>
      <c r="I23" s="67">
        <v>0.99999999999999989</v>
      </c>
      <c r="J23" s="129"/>
      <c r="K23" s="136"/>
    </row>
    <row r="24" spans="1:11" ht="19.95" customHeight="1">
      <c r="A24" s="59" t="s">
        <v>477</v>
      </c>
      <c r="B24" s="60" t="s">
        <v>551</v>
      </c>
      <c r="C24" s="60">
        <v>10</v>
      </c>
      <c r="D24" s="60">
        <v>1</v>
      </c>
      <c r="E24" s="60">
        <v>1</v>
      </c>
      <c r="F24" s="60" t="s">
        <v>965</v>
      </c>
      <c r="G24" s="60" t="s">
        <v>965</v>
      </c>
      <c r="H24" s="60" t="s">
        <v>965</v>
      </c>
      <c r="I24" s="68">
        <v>0.99999999999999989</v>
      </c>
      <c r="J24" s="129"/>
      <c r="K24" s="137"/>
    </row>
    <row r="25" spans="1:11" ht="19.95" customHeight="1">
      <c r="A25" s="55" t="s">
        <v>572</v>
      </c>
      <c r="B25" s="56" t="s">
        <v>573</v>
      </c>
      <c r="C25" s="58">
        <v>9</v>
      </c>
      <c r="D25" s="58">
        <v>0</v>
      </c>
      <c r="E25" s="56">
        <v>9</v>
      </c>
      <c r="F25" s="56" t="s">
        <v>965</v>
      </c>
      <c r="G25" s="56" t="s">
        <v>965</v>
      </c>
      <c r="H25" s="56" t="s">
        <v>965</v>
      </c>
      <c r="I25" s="66">
        <v>1.0000000000000002</v>
      </c>
      <c r="J25" s="129">
        <v>1.0000000000000007</v>
      </c>
      <c r="K25" s="70"/>
    </row>
    <row r="26" spans="1:11" ht="19.95" customHeight="1">
      <c r="A26" s="57" t="s">
        <v>572</v>
      </c>
      <c r="B26" s="58" t="s">
        <v>952</v>
      </c>
      <c r="C26" s="58">
        <v>9</v>
      </c>
      <c r="D26" s="58">
        <v>0</v>
      </c>
      <c r="E26" s="58">
        <v>9</v>
      </c>
      <c r="F26" s="58" t="s">
        <v>965</v>
      </c>
      <c r="G26" s="58" t="s">
        <v>965</v>
      </c>
      <c r="H26" s="58" t="s">
        <v>965</v>
      </c>
      <c r="I26" s="67">
        <v>1.0000000000000002</v>
      </c>
      <c r="J26" s="129"/>
      <c r="K26" s="71"/>
    </row>
    <row r="27" spans="1:11" ht="19.95" customHeight="1">
      <c r="A27" s="57" t="s">
        <v>572</v>
      </c>
      <c r="B27" s="58" t="s">
        <v>611</v>
      </c>
      <c r="C27" s="58">
        <v>8</v>
      </c>
      <c r="D27" s="58">
        <v>0</v>
      </c>
      <c r="E27" s="58">
        <v>8</v>
      </c>
      <c r="F27" s="58" t="s">
        <v>965</v>
      </c>
      <c r="G27" s="58" t="s">
        <v>965</v>
      </c>
      <c r="H27" s="58" t="s">
        <v>965</v>
      </c>
      <c r="I27" s="67">
        <v>1</v>
      </c>
      <c r="J27" s="129"/>
      <c r="K27" s="71"/>
    </row>
    <row r="28" spans="1:11" ht="19.95" customHeight="1">
      <c r="A28" s="57" t="s">
        <v>572</v>
      </c>
      <c r="B28" s="58" t="s">
        <v>953</v>
      </c>
      <c r="C28" s="58">
        <v>8</v>
      </c>
      <c r="D28" s="58">
        <v>0</v>
      </c>
      <c r="E28" s="58">
        <v>8</v>
      </c>
      <c r="F28" s="58" t="s">
        <v>965</v>
      </c>
      <c r="G28" s="58" t="s">
        <v>965</v>
      </c>
      <c r="H28" s="58" t="s">
        <v>965</v>
      </c>
      <c r="I28" s="67">
        <v>1</v>
      </c>
      <c r="J28" s="129"/>
      <c r="K28" s="71"/>
    </row>
    <row r="29" spans="1:11" ht="19.95" customHeight="1">
      <c r="A29" s="59" t="s">
        <v>572</v>
      </c>
      <c r="B29" s="60" t="s">
        <v>954</v>
      </c>
      <c r="C29" s="60">
        <v>8</v>
      </c>
      <c r="D29" s="60">
        <v>0</v>
      </c>
      <c r="E29" s="60">
        <v>8</v>
      </c>
      <c r="F29" s="60" t="s">
        <v>965</v>
      </c>
      <c r="G29" s="60" t="s">
        <v>965</v>
      </c>
      <c r="H29" s="60" t="s">
        <v>965</v>
      </c>
      <c r="I29" s="68">
        <v>1</v>
      </c>
      <c r="J29" s="129"/>
      <c r="K29" s="72"/>
    </row>
    <row r="30" spans="1:11" ht="19.95" customHeight="1">
      <c r="A30" s="55" t="s">
        <v>955</v>
      </c>
      <c r="B30" s="56" t="s">
        <v>956</v>
      </c>
      <c r="C30" s="58">
        <v>13</v>
      </c>
      <c r="D30" s="58">
        <v>4</v>
      </c>
      <c r="E30" s="56">
        <v>13</v>
      </c>
      <c r="F30" s="56" t="s">
        <v>965</v>
      </c>
      <c r="G30" s="56" t="s">
        <v>965</v>
      </c>
      <c r="H30" s="56" t="s">
        <v>965</v>
      </c>
      <c r="I30" s="66">
        <v>0.99999999999999978</v>
      </c>
      <c r="J30" s="129">
        <v>0.97435897435897512</v>
      </c>
      <c r="K30" s="70"/>
    </row>
    <row r="31" spans="1:11" ht="19.95" customHeight="1">
      <c r="A31" s="57" t="s">
        <v>955</v>
      </c>
      <c r="B31" s="58" t="s">
        <v>957</v>
      </c>
      <c r="C31" s="58">
        <v>13</v>
      </c>
      <c r="D31" s="58">
        <v>0</v>
      </c>
      <c r="E31" s="58">
        <v>13</v>
      </c>
      <c r="F31" s="58" t="s">
        <v>965</v>
      </c>
      <c r="G31" s="58" t="s">
        <v>969</v>
      </c>
      <c r="H31" s="58" t="s">
        <v>965</v>
      </c>
      <c r="I31" s="67">
        <v>0.92307692307692291</v>
      </c>
      <c r="J31" s="129"/>
      <c r="K31" s="71"/>
    </row>
    <row r="32" spans="1:11" ht="19.95" customHeight="1">
      <c r="A32" s="57" t="s">
        <v>955</v>
      </c>
      <c r="B32" s="58" t="s">
        <v>958</v>
      </c>
      <c r="C32" s="58">
        <v>13</v>
      </c>
      <c r="D32" s="58">
        <v>4</v>
      </c>
      <c r="E32" s="58">
        <v>13</v>
      </c>
      <c r="F32" s="58" t="s">
        <v>965</v>
      </c>
      <c r="G32" s="58" t="s">
        <v>965</v>
      </c>
      <c r="H32" s="58" t="s">
        <v>965</v>
      </c>
      <c r="I32" s="67">
        <v>0.99999999999999978</v>
      </c>
      <c r="J32" s="129"/>
      <c r="K32" s="71"/>
    </row>
    <row r="33" spans="1:11" ht="19.95" customHeight="1">
      <c r="A33" s="59" t="s">
        <v>955</v>
      </c>
      <c r="B33" s="60" t="s">
        <v>959</v>
      </c>
      <c r="C33" s="60">
        <v>13</v>
      </c>
      <c r="D33" s="60">
        <v>1</v>
      </c>
      <c r="E33" s="60">
        <v>13</v>
      </c>
      <c r="F33" s="60" t="s">
        <v>965</v>
      </c>
      <c r="G33" s="60" t="s">
        <v>969</v>
      </c>
      <c r="H33" s="60" t="s">
        <v>965</v>
      </c>
      <c r="I33" s="68">
        <v>0.97435897435897401</v>
      </c>
      <c r="J33" s="129"/>
      <c r="K33" s="72"/>
    </row>
    <row r="34" spans="1:11" ht="19.95" customHeight="1">
      <c r="A34" s="55" t="s">
        <v>690</v>
      </c>
      <c r="B34" s="56" t="s">
        <v>691</v>
      </c>
      <c r="C34" s="58">
        <v>15</v>
      </c>
      <c r="D34" s="58">
        <v>0</v>
      </c>
      <c r="E34" s="56">
        <v>15</v>
      </c>
      <c r="F34" s="56" t="s">
        <v>965</v>
      </c>
      <c r="G34" s="56" t="s">
        <v>965</v>
      </c>
      <c r="H34" s="56" t="s">
        <v>965</v>
      </c>
      <c r="I34" s="66">
        <v>0.99999999999999989</v>
      </c>
      <c r="J34" s="129">
        <v>1.0000000000000002</v>
      </c>
      <c r="K34" s="70"/>
    </row>
    <row r="35" spans="1:11" ht="19.95" customHeight="1">
      <c r="A35" s="57" t="s">
        <v>690</v>
      </c>
      <c r="B35" s="58" t="s">
        <v>722</v>
      </c>
      <c r="C35" s="58">
        <v>12</v>
      </c>
      <c r="D35" s="58">
        <v>0</v>
      </c>
      <c r="E35" s="58">
        <v>12</v>
      </c>
      <c r="F35" s="58" t="s">
        <v>965</v>
      </c>
      <c r="G35" s="58" t="s">
        <v>965</v>
      </c>
      <c r="H35" s="58" t="s">
        <v>965</v>
      </c>
      <c r="I35" s="67">
        <v>1</v>
      </c>
      <c r="J35" s="129"/>
      <c r="K35" s="71"/>
    </row>
    <row r="36" spans="1:11" ht="19.95" customHeight="1">
      <c r="A36" s="57" t="s">
        <v>690</v>
      </c>
      <c r="B36" s="58" t="s">
        <v>747</v>
      </c>
      <c r="C36" s="58">
        <v>16</v>
      </c>
      <c r="D36" s="58">
        <v>1</v>
      </c>
      <c r="E36" s="58">
        <v>16</v>
      </c>
      <c r="F36" s="58" t="s">
        <v>965</v>
      </c>
      <c r="G36" s="58" t="s">
        <v>965</v>
      </c>
      <c r="H36" s="58" t="s">
        <v>1009</v>
      </c>
      <c r="I36" s="67">
        <v>1</v>
      </c>
      <c r="J36" s="129"/>
      <c r="K36" s="71"/>
    </row>
    <row r="37" spans="1:11" ht="19.95" customHeight="1" thickBot="1">
      <c r="A37" s="61" t="s">
        <v>690</v>
      </c>
      <c r="B37" s="62" t="s">
        <v>777</v>
      </c>
      <c r="C37" s="62">
        <v>12</v>
      </c>
      <c r="D37" s="62">
        <v>0</v>
      </c>
      <c r="E37" s="62">
        <v>12</v>
      </c>
      <c r="F37" s="62" t="s">
        <v>965</v>
      </c>
      <c r="G37" s="62" t="s">
        <v>965</v>
      </c>
      <c r="H37" s="62" t="s">
        <v>965</v>
      </c>
      <c r="I37" s="69">
        <v>1</v>
      </c>
      <c r="J37" s="130"/>
      <c r="K37" s="74"/>
    </row>
  </sheetData>
  <mergeCells count="15">
    <mergeCell ref="F2:J2"/>
    <mergeCell ref="A2:A3"/>
    <mergeCell ref="B2:B3"/>
    <mergeCell ref="K2:K3"/>
    <mergeCell ref="C2:E2"/>
    <mergeCell ref="J34:J37"/>
    <mergeCell ref="J4:J7"/>
    <mergeCell ref="J8:J11"/>
    <mergeCell ref="J12:J15"/>
    <mergeCell ref="K12:K15"/>
    <mergeCell ref="J16:J19"/>
    <mergeCell ref="J20:J24"/>
    <mergeCell ref="J25:J29"/>
    <mergeCell ref="J30:J33"/>
    <mergeCell ref="K20:K24"/>
  </mergeCells>
  <phoneticPr fontId="2" type="noConversion"/>
  <conditionalFormatting sqref="I5:I37">
    <cfRule type="cellIs" dxfId="5" priority="3" operator="lessThan">
      <formula>0.5</formula>
    </cfRule>
  </conditionalFormatting>
  <conditionalFormatting sqref="F4:H37">
    <cfRule type="cellIs" dxfId="4" priority="2" operator="equal">
      <formula>"都未交"</formula>
    </cfRule>
  </conditionalFormatting>
  <conditionalFormatting sqref="I4">
    <cfRule type="cellIs" dxfId="3" priority="1" operator="equal">
      <formula>"都未交"</formula>
    </cfRule>
  </conditionalFormatting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17" sqref="K17"/>
    </sheetView>
  </sheetViews>
  <sheetFormatPr defaultRowHeight="19.95" customHeight="1"/>
  <cols>
    <col min="1" max="1" width="7.5" style="63" customWidth="1"/>
    <col min="2" max="3" width="8.5" style="63" customWidth="1"/>
    <col min="4" max="4" width="7.75" style="63" customWidth="1"/>
    <col min="5" max="5" width="14.25" style="63" customWidth="1"/>
    <col min="6" max="6" width="8.25" style="63" customWidth="1"/>
    <col min="7" max="7" width="9.75" style="63" customWidth="1"/>
    <col min="8" max="8" width="8.625" style="63" customWidth="1"/>
    <col min="9" max="9" width="9.5" style="64" customWidth="1"/>
    <col min="10" max="10" width="6.75" customWidth="1"/>
    <col min="11" max="11" width="18.5" style="63" customWidth="1"/>
  </cols>
  <sheetData>
    <row r="1" spans="1:11" ht="19.95" customHeight="1" thickBot="1">
      <c r="A1" s="79" t="s">
        <v>1008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9.95" customHeight="1">
      <c r="A2" s="141" t="s">
        <v>802</v>
      </c>
      <c r="B2" s="143" t="s">
        <v>803</v>
      </c>
      <c r="C2" s="146" t="s">
        <v>1012</v>
      </c>
      <c r="D2" s="147"/>
      <c r="E2" s="148"/>
      <c r="F2" s="138" t="s">
        <v>1013</v>
      </c>
      <c r="G2" s="139"/>
      <c r="H2" s="139"/>
      <c r="I2" s="139"/>
      <c r="J2" s="140"/>
      <c r="K2" s="145" t="s">
        <v>960</v>
      </c>
    </row>
    <row r="3" spans="1:11" s="84" customFormat="1" ht="46.2" customHeight="1">
      <c r="A3" s="142"/>
      <c r="B3" s="144"/>
      <c r="C3" s="88" t="s">
        <v>1016</v>
      </c>
      <c r="D3" s="88" t="s">
        <v>1014</v>
      </c>
      <c r="E3" s="89" t="s">
        <v>1015</v>
      </c>
      <c r="F3" s="85" t="s">
        <v>962</v>
      </c>
      <c r="G3" s="85" t="s">
        <v>961</v>
      </c>
      <c r="H3" s="85" t="s">
        <v>963</v>
      </c>
      <c r="I3" s="86" t="s">
        <v>967</v>
      </c>
      <c r="J3" s="87" t="s">
        <v>966</v>
      </c>
      <c r="K3" s="133"/>
    </row>
    <row r="4" spans="1:11" ht="19.95" customHeight="1">
      <c r="A4" s="57" t="s">
        <v>4</v>
      </c>
      <c r="B4" s="58" t="s">
        <v>947</v>
      </c>
      <c r="C4" s="58" t="e">
        <f>INDEX(#REF!,MATCH($B4,#REF!,0))</f>
        <v>#REF!</v>
      </c>
      <c r="D4" s="58">
        <v>0</v>
      </c>
      <c r="E4" s="58">
        <v>13</v>
      </c>
      <c r="F4" s="58" t="str">
        <f>IF(COUNTIFS(總表!F$3:F$390,"V",總表!$B$3:$B$390,目前進度!$B4)=0,"都未交",IF(COUNTIFS(總表!F$3:F$390,"V",總表!$B$3:$B$390,目前進度!$B4)=COUNTIFS(總表!$B$3:$B$390,目前進度!$B4),"ok","未齊"))</f>
        <v>ok</v>
      </c>
      <c r="G4" s="58" t="str">
        <f>IF(COUNTIFS(總表!H$3:H$390,"V",總表!$B$3:$B$390,目前進度!$B4)=0,"都未交",IF(COUNTIFS(總表!H$3:H$390,"V",總表!$B$3:$B$390,目前進度!$B4)=COUNTIFS(總表!$B$3:$B$390,目前進度!$B4),"ok","未齊"))</f>
        <v>ok</v>
      </c>
      <c r="H4" s="58" t="str">
        <f>IF(COUNTIFS(總表!I$3:I$390,"V",總表!$B$3:$B$390,目前進度!$B4)=0,"都未交",IF(COUNTIFS(總表!I$3:I$390,"V",總表!$B$3:$B$390,目前進度!$B4)=COUNTIFS(總表!$B$3:$B$390,目前進度!$B4),"ok","未齊"))</f>
        <v>未齊</v>
      </c>
      <c r="I4" s="83">
        <f>INDEX(總表!$W$3:$W$36,MATCH($B4,總表!$V$3:$V$36,0))</f>
        <v>0.99999999999999978</v>
      </c>
      <c r="J4" s="134">
        <f>總表!Z3</f>
        <v>1.0000000000000004</v>
      </c>
      <c r="K4" s="71"/>
    </row>
    <row r="5" spans="1:11" ht="19.95" customHeight="1">
      <c r="A5" s="57" t="s">
        <v>4</v>
      </c>
      <c r="B5" s="58" t="s">
        <v>948</v>
      </c>
      <c r="C5" s="58" t="e">
        <f>INDEX(#REF!,MATCH($B5,#REF!,0))</f>
        <v>#REF!</v>
      </c>
      <c r="D5" s="58">
        <v>0</v>
      </c>
      <c r="E5" s="58">
        <v>12</v>
      </c>
      <c r="F5" s="58" t="str">
        <f>IF(COUNTIFS(總表!F$3:F$390,"V",總表!$B$3:$B$390,目前進度!$B5)=0,"都未交",IF(COUNTIFS(總表!F$3:F$390,"V",總表!$B$3:$B$390,目前進度!$B5)=COUNTIFS(總表!$B$3:$B$390,目前進度!$B5),"ok","未齊"))</f>
        <v>ok</v>
      </c>
      <c r="G5" s="58" t="str">
        <f>IF(COUNTIFS(總表!H$3:H$390,"V",總表!$B$3:$B$390,目前進度!$B5)=0,"都未交",IF(COUNTIFS(總表!H$3:H$390,"V",總表!$B$3:$B$390,目前進度!$B5)=COUNTIFS(總表!$B$3:$B$390,目前進度!$B5),"ok","未齊"))</f>
        <v>ok</v>
      </c>
      <c r="H5" s="58" t="str">
        <f>IF(COUNTIFS(總表!I$3:I$390,"V",總表!$B$3:$B$390,目前進度!$B5)=0,"都未交",IF(COUNTIFS(總表!I$3:I$390,"V",總表!$B$3:$B$390,目前進度!$B5)=COUNTIFS(總表!$B$3:$B$390,目前進度!$B5),"ok","未齊"))</f>
        <v>ok</v>
      </c>
      <c r="I5" s="67">
        <f>INDEX(總表!$W$3:$W$36,MATCH($B5,總表!$V$3:$V$36,0))</f>
        <v>1</v>
      </c>
      <c r="J5" s="129"/>
      <c r="K5" s="71"/>
    </row>
    <row r="6" spans="1:11" ht="19.95" customHeight="1">
      <c r="A6" s="57" t="s">
        <v>4</v>
      </c>
      <c r="B6" s="58" t="s">
        <v>949</v>
      </c>
      <c r="C6" s="58" t="e">
        <f>INDEX(#REF!,MATCH($B6,#REF!,0))</f>
        <v>#REF!</v>
      </c>
      <c r="D6" s="58">
        <v>2</v>
      </c>
      <c r="E6" s="58">
        <v>12</v>
      </c>
      <c r="F6" s="58" t="str">
        <f>IF(COUNTIFS(總表!F$3:F$390,"V",總表!$B$3:$B$390,目前進度!$B6)=0,"都未交",IF(COUNTIFS(總表!F$3:F$390,"V",總表!$B$3:$B$390,目前進度!$B6)=COUNTIFS(總表!$B$3:$B$390,目前進度!$B6),"ok","未齊"))</f>
        <v>ok</v>
      </c>
      <c r="G6" s="58" t="str">
        <f>IF(COUNTIFS(總表!H$3:H$390,"V",總表!$B$3:$B$390,目前進度!$B6)=0,"都未交",IF(COUNTIFS(總表!H$3:H$390,"V",總表!$B$3:$B$390,目前進度!$B6)=COUNTIFS(總表!$B$3:$B$390,目前進度!$B6),"ok","未齊"))</f>
        <v>ok</v>
      </c>
      <c r="H6" s="58" t="str">
        <f>IF(COUNTIFS(總表!I$3:I$390,"V",總表!$B$3:$B$390,目前進度!$B6)=0,"都未交",IF(COUNTIFS(總表!I$3:I$390,"V",總表!$B$3:$B$390,目前進度!$B6)=COUNTIFS(總表!$B$3:$B$390,目前進度!$B6),"ok","未齊"))</f>
        <v>ok</v>
      </c>
      <c r="I6" s="67">
        <f>INDEX(總表!$W$3:$W$36,MATCH($B6,總表!$V$3:$V$36,0))</f>
        <v>1</v>
      </c>
      <c r="J6" s="129"/>
      <c r="K6" s="71"/>
    </row>
    <row r="7" spans="1:11" ht="19.95" customHeight="1">
      <c r="A7" s="59" t="s">
        <v>4</v>
      </c>
      <c r="B7" s="60" t="s">
        <v>950</v>
      </c>
      <c r="C7" s="60" t="e">
        <f>INDEX(#REF!,MATCH($B7,#REF!,0))</f>
        <v>#REF!</v>
      </c>
      <c r="D7" s="60">
        <v>9</v>
      </c>
      <c r="E7" s="60">
        <v>13</v>
      </c>
      <c r="F7" s="60" t="str">
        <f>IF(COUNTIFS(總表!F$3:F$390,"V",總表!$B$3:$B$390,目前進度!$B7)=0,"都未交",IF(COUNTIFS(總表!F$3:F$390,"V",總表!$B$3:$B$390,目前進度!$B7)=COUNTIFS(總表!$B$3:$B$390,目前進度!$B7),"ok","未齊"))</f>
        <v>ok</v>
      </c>
      <c r="G7" s="60" t="str">
        <f>IF(COUNTIFS(總表!H$3:H$390,"V",總表!$B$3:$B$390,目前進度!$B7)=0,"都未交",IF(COUNTIFS(總表!H$3:H$390,"V",總表!$B$3:$B$390,目前進度!$B7)=COUNTIFS(總表!$B$3:$B$390,目前進度!$B7),"ok","未齊"))</f>
        <v>ok</v>
      </c>
      <c r="H7" s="60" t="str">
        <f>IF(COUNTIFS(總表!I$3:I$390,"V",總表!$B$3:$B$390,目前進度!$B7)=0,"都未交",IF(COUNTIFS(總表!I$3:I$390,"V",總表!$B$3:$B$390,目前進度!$B7)=COUNTIFS(總表!$B$3:$B$390,目前進度!$B7),"ok","未齊"))</f>
        <v>ok</v>
      </c>
      <c r="I7" s="68">
        <f>INDEX(總表!$W$3:$W$36,MATCH($B7,總表!$V$3:$V$36,0))</f>
        <v>0.99999999999999978</v>
      </c>
      <c r="J7" s="129"/>
      <c r="K7" s="72"/>
    </row>
    <row r="8" spans="1:11" ht="19.95" customHeight="1">
      <c r="A8" s="55" t="s">
        <v>199</v>
      </c>
      <c r="B8" s="56" t="s">
        <v>200</v>
      </c>
      <c r="C8" s="58" t="e">
        <f>INDEX(#REF!,MATCH($B8,#REF!,0))</f>
        <v>#REF!</v>
      </c>
      <c r="D8" s="58">
        <v>4</v>
      </c>
      <c r="E8" s="56">
        <v>7</v>
      </c>
      <c r="F8" s="56" t="str">
        <f>IF(COUNTIFS(總表!F$3:F$390,"V",總表!$B$3:$B$390,目前進度!$B8)=0,"都未交",IF(COUNTIFS(總表!F$3:F$390,"V",總表!$B$3:$B$390,目前進度!$B8)=COUNTIFS(總表!$B$3:$B$390,目前進度!$B8),"ok","未齊"))</f>
        <v>未齊</v>
      </c>
      <c r="G8" s="56" t="str">
        <f>IF(COUNTIFS(總表!H$3:H$390,"V",總表!$B$3:$B$390,目前進度!$B8)=0,"都未交",IF(COUNTIFS(總表!H$3:H$390,"V",總表!$B$3:$B$390,目前進度!$B8)=COUNTIFS(總表!$B$3:$B$390,目前進度!$B8),"ok","未齊"))</f>
        <v>都未交</v>
      </c>
      <c r="H8" s="56" t="str">
        <f>IF(COUNTIFS(總表!I$3:I$390,"V",總表!$B$3:$B$390,目前進度!$B8)=0,"都未交",IF(COUNTIFS(總表!I$3:I$390,"V",總表!$B$3:$B$390,目前進度!$B8)=COUNTIFS(總表!$B$3:$B$390,目前進度!$B8),"ok","未齊"))</f>
        <v>未齊</v>
      </c>
      <c r="I8" s="66">
        <f>INDEX(總表!$W$3:$W$36,MATCH($B8,總表!$V$3:$V$36,0))</f>
        <v>0.6</v>
      </c>
      <c r="J8" s="129">
        <f>總表!Z4</f>
        <v>0.91111111111111143</v>
      </c>
      <c r="K8" s="73"/>
    </row>
    <row r="9" spans="1:11" ht="19.95" customHeight="1">
      <c r="A9" s="57" t="s">
        <v>199</v>
      </c>
      <c r="B9" s="58" t="s">
        <v>219</v>
      </c>
      <c r="C9" s="58" t="e">
        <f>INDEX(#REF!,MATCH($B9,#REF!,0))</f>
        <v>#REF!</v>
      </c>
      <c r="D9" s="58">
        <v>3</v>
      </c>
      <c r="E9" s="58">
        <v>12</v>
      </c>
      <c r="F9" s="58" t="str">
        <f>IF(COUNTIFS(總表!F$3:F$390,"V",總表!$B$3:$B$390,目前進度!$B9)=0,"都未交",IF(COUNTIFS(總表!F$3:F$390,"V",總表!$B$3:$B$390,目前進度!$B9)=COUNTIFS(總表!$B$3:$B$390,目前進度!$B9),"ok","未齊"))</f>
        <v>ok</v>
      </c>
      <c r="G9" s="58" t="str">
        <f>IF(COUNTIFS(總表!H$3:H$390,"V",總表!$B$3:$B$390,目前進度!$B9)=0,"都未交",IF(COUNTIFS(總表!H$3:H$390,"V",總表!$B$3:$B$390,目前進度!$B9)=COUNTIFS(總表!$B$3:$B$390,目前進度!$B9),"ok","未齊"))</f>
        <v>ok</v>
      </c>
      <c r="H9" s="58" t="str">
        <f>IF(COUNTIFS(總表!I$3:I$390,"V",總表!$B$3:$B$390,目前進度!$B9)=0,"都未交",IF(COUNTIFS(總表!I$3:I$390,"V",總表!$B$3:$B$390,目前進度!$B9)=COUNTIFS(總表!$B$3:$B$390,目前進度!$B9),"ok","未齊"))</f>
        <v>ok</v>
      </c>
      <c r="I9" s="67">
        <f>INDEX(總表!$W$3:$W$36,MATCH($B9,總表!$V$3:$V$36,0))</f>
        <v>0.99999999999999978</v>
      </c>
      <c r="J9" s="129"/>
      <c r="K9" s="71"/>
    </row>
    <row r="10" spans="1:11" ht="19.95" customHeight="1">
      <c r="A10" s="57" t="s">
        <v>199</v>
      </c>
      <c r="B10" s="58" t="s">
        <v>245</v>
      </c>
      <c r="C10" s="58" t="e">
        <f>INDEX(#REF!,MATCH($B10,#REF!,0))</f>
        <v>#REF!</v>
      </c>
      <c r="D10" s="58">
        <v>2</v>
      </c>
      <c r="E10" s="58">
        <v>6</v>
      </c>
      <c r="F10" s="58" t="str">
        <f>IF(COUNTIFS(總表!F$3:F$390,"V",總表!$B$3:$B$390,目前進度!$B10)=0,"都未交",IF(COUNTIFS(總表!F$3:F$390,"V",總表!$B$3:$B$390,目前進度!$B10)=COUNTIFS(總表!$B$3:$B$390,目前進度!$B10),"ok","未齊"))</f>
        <v>ok</v>
      </c>
      <c r="G10" s="58" t="str">
        <f>IF(COUNTIFS(總表!H$3:H$390,"V",總表!$B$3:$B$390,目前進度!$B10)=0,"都未交",IF(COUNTIFS(總表!H$3:H$390,"V",總表!$B$3:$B$390,目前進度!$B10)=COUNTIFS(總表!$B$3:$B$390,目前進度!$B10),"ok","未齊"))</f>
        <v>ok</v>
      </c>
      <c r="H10" s="58" t="str">
        <f>IF(COUNTIFS(總表!I$3:I$390,"V",總表!$B$3:$B$390,目前進度!$B10)=0,"都未交",IF(COUNTIFS(總表!I$3:I$390,"V",總表!$B$3:$B$390,目前進度!$B10)=COUNTIFS(總表!$B$3:$B$390,目前進度!$B10),"ok","未齊"))</f>
        <v>ok</v>
      </c>
      <c r="I10" s="67">
        <f>INDEX(總表!$W$3:$W$36,MATCH($B10,總表!$V$3:$V$36,0))</f>
        <v>0.99999999999999967</v>
      </c>
      <c r="J10" s="129"/>
      <c r="K10" s="71"/>
    </row>
    <row r="11" spans="1:11" ht="19.95" customHeight="1">
      <c r="A11" s="59" t="s">
        <v>199</v>
      </c>
      <c r="B11" s="60" t="s">
        <v>273</v>
      </c>
      <c r="C11" s="60" t="e">
        <f>INDEX(#REF!,MATCH($B11,#REF!,0))</f>
        <v>#REF!</v>
      </c>
      <c r="D11" s="60">
        <v>0</v>
      </c>
      <c r="E11" s="60">
        <v>8</v>
      </c>
      <c r="F11" s="60" t="str">
        <f>IF(COUNTIFS(總表!F$3:F$390,"V",總表!$B$3:$B$390,目前進度!$B11)=0,"都未交",IF(COUNTIFS(總表!F$3:F$390,"V",總表!$B$3:$B$390,目前進度!$B11)=COUNTIFS(總表!$B$3:$B$390,目前進度!$B11),"ok","未齊"))</f>
        <v>ok</v>
      </c>
      <c r="G11" s="60" t="str">
        <f>IF(COUNTIFS(總表!H$3:H$390,"V",總表!$B$3:$B$390,目前進度!$B11)=0,"都未交",IF(COUNTIFS(總表!H$3:H$390,"V",總表!$B$3:$B$390,目前進度!$B11)=COUNTIFS(總表!$B$3:$B$390,目前進度!$B11),"ok","未齊"))</f>
        <v>ok</v>
      </c>
      <c r="H11" s="60" t="str">
        <f>IF(COUNTIFS(總表!I$3:I$390,"V",總表!$B$3:$B$390,目前進度!$B11)=0,"都未交",IF(COUNTIFS(總表!I$3:I$390,"V",總表!$B$3:$B$390,目前進度!$B11)=COUNTIFS(總表!$B$3:$B$390,目前進度!$B11),"ok","未齊"))</f>
        <v>ok</v>
      </c>
      <c r="I11" s="68">
        <f>INDEX(總表!$W$3:$W$36,MATCH($B11,總表!$V$3:$V$36,0))</f>
        <v>1</v>
      </c>
      <c r="J11" s="129"/>
      <c r="K11" s="72"/>
    </row>
    <row r="12" spans="1:11" ht="19.95" customHeight="1">
      <c r="A12" s="55" t="s">
        <v>316</v>
      </c>
      <c r="B12" s="56" t="s">
        <v>291</v>
      </c>
      <c r="C12" s="58" t="e">
        <f>INDEX(#REF!,MATCH($B12,#REF!,0))</f>
        <v>#REF!</v>
      </c>
      <c r="D12" s="58">
        <v>6</v>
      </c>
      <c r="E12" s="56">
        <v>10</v>
      </c>
      <c r="F12" s="56" t="str">
        <f>IF(COUNTIFS(總表!F$3:F$390,"V",總表!$B$3:$B$390,目前進度!$B12)=0,"都未交",IF(COUNTIFS(總表!F$3:F$390,"V",總表!$B$3:$B$390,目前進度!$B12)=COUNTIFS(總表!$B$3:$B$390,目前進度!$B12),"ok","未齊"))</f>
        <v>未齊</v>
      </c>
      <c r="G12" s="56" t="str">
        <f>IF(COUNTIFS(總表!H$3:H$390,"V",總表!$B$3:$B$390,目前進度!$B12)=0,"都未交",IF(COUNTIFS(總表!H$3:H$390,"V",總表!$B$3:$B$390,目前進度!$B12)=COUNTIFS(總表!$B$3:$B$390,目前進度!$B12),"ok","未齊"))</f>
        <v>都未交</v>
      </c>
      <c r="H12" s="56" t="str">
        <f>IF(COUNTIFS(總表!I$3:I$390,"V",總表!$B$3:$B$390,目前進度!$B12)=0,"都未交",IF(COUNTIFS(總表!I$3:I$390,"V",總表!$B$3:$B$390,目前進度!$B12)=COUNTIFS(總表!$B$3:$B$390,目前進度!$B12),"ok","未齊"))</f>
        <v>未齊</v>
      </c>
      <c r="I12" s="66">
        <f>INDEX(總表!$W$3:$W$36,MATCH($B12,總表!$V$3:$V$36,0))</f>
        <v>0.47222222222222232</v>
      </c>
      <c r="J12" s="129">
        <f>總表!Z5</f>
        <v>0.80555555555555547</v>
      </c>
      <c r="K12" s="131"/>
    </row>
    <row r="13" spans="1:11" ht="19.95" customHeight="1">
      <c r="A13" s="57" t="s">
        <v>316</v>
      </c>
      <c r="B13" s="58" t="s">
        <v>317</v>
      </c>
      <c r="C13" s="58" t="e">
        <f>INDEX(#REF!,MATCH($B13,#REF!,0))</f>
        <v>#REF!</v>
      </c>
      <c r="D13" s="58">
        <v>4</v>
      </c>
      <c r="E13" s="58">
        <v>11</v>
      </c>
      <c r="F13" s="58" t="str">
        <f>IF(COUNTIFS(總表!F$3:F$390,"V",總表!$B$3:$B$390,目前進度!$B13)=0,"都未交",IF(COUNTIFS(總表!F$3:F$390,"V",總表!$B$3:$B$390,目前進度!$B13)=COUNTIFS(總表!$B$3:$B$390,目前進度!$B13),"ok","未齊"))</f>
        <v>未齊</v>
      </c>
      <c r="G13" s="58" t="str">
        <f>IF(COUNTIFS(總表!H$3:H$390,"V",總表!$B$3:$B$390,目前進度!$B13)=0,"都未交",IF(COUNTIFS(總表!H$3:H$390,"V",總表!$B$3:$B$390,目前進度!$B13)=COUNTIFS(總表!$B$3:$B$390,目前進度!$B13),"ok","未齊"))</f>
        <v>未齊</v>
      </c>
      <c r="H13" s="58" t="str">
        <f>IF(COUNTIFS(總表!I$3:I$390,"V",總表!$B$3:$B$390,目前進度!$B13)=0,"都未交",IF(COUNTIFS(總表!I$3:I$390,"V",總表!$B$3:$B$390,目前進度!$B13)=COUNTIFS(總表!$B$3:$B$390,目前進度!$B13),"ok","未齊"))</f>
        <v>未齊</v>
      </c>
      <c r="I13" s="67">
        <f>INDEX(總表!$W$3:$W$36,MATCH($B13,總表!$V$3:$V$36,0))</f>
        <v>0.91666666666666674</v>
      </c>
      <c r="J13" s="129"/>
      <c r="K13" s="132"/>
    </row>
    <row r="14" spans="1:11" ht="19.95" customHeight="1">
      <c r="A14" s="57" t="s">
        <v>316</v>
      </c>
      <c r="B14" s="58" t="s">
        <v>329</v>
      </c>
      <c r="C14" s="58" t="e">
        <f>INDEX(#REF!,MATCH($B14,#REF!,0))</f>
        <v>#REF!</v>
      </c>
      <c r="D14" s="58">
        <v>4</v>
      </c>
      <c r="E14" s="58">
        <v>13</v>
      </c>
      <c r="F14" s="58" t="str">
        <f>IF(COUNTIFS(總表!F$3:F$390,"V",總表!$B$3:$B$390,目前進度!$B14)=0,"都未交",IF(COUNTIFS(總表!F$3:F$390,"V",總表!$B$3:$B$390,目前進度!$B14)=COUNTIFS(總表!$B$3:$B$390,目前進度!$B14),"ok","未齊"))</f>
        <v>ok</v>
      </c>
      <c r="G14" s="58" t="str">
        <f>IF(COUNTIFS(總表!H$3:H$390,"V",總表!$B$3:$B$390,目前進度!$B14)=0,"都未交",IF(COUNTIFS(總表!H$3:H$390,"V",總表!$B$3:$B$390,目前進度!$B14)=COUNTIFS(總表!$B$3:$B$390,目前進度!$B14),"ok","未齊"))</f>
        <v>ok</v>
      </c>
      <c r="H14" s="58" t="str">
        <f>IF(COUNTIFS(總表!I$3:I$390,"V",總表!$B$3:$B$390,目前進度!$B14)=0,"都未交",IF(COUNTIFS(總表!I$3:I$390,"V",總表!$B$3:$B$390,目前進度!$B14)=COUNTIFS(總表!$B$3:$B$390,目前進度!$B14),"ok","未齊"))</f>
        <v>ok</v>
      </c>
      <c r="I14" s="67">
        <f>INDEX(總表!$W$3:$W$36,MATCH($B14,總表!$V$3:$V$36,0))</f>
        <v>0.99999999999999978</v>
      </c>
      <c r="J14" s="129"/>
      <c r="K14" s="132"/>
    </row>
    <row r="15" spans="1:11" ht="19.95" customHeight="1">
      <c r="A15" s="59" t="s">
        <v>316</v>
      </c>
      <c r="B15" s="60" t="s">
        <v>354</v>
      </c>
      <c r="C15" s="60" t="e">
        <f>INDEX(#REF!,MATCH($B15,#REF!,0))</f>
        <v>#REF!</v>
      </c>
      <c r="D15" s="60">
        <v>9</v>
      </c>
      <c r="E15" s="60">
        <v>11</v>
      </c>
      <c r="F15" s="60" t="str">
        <f>IF(COUNTIFS(總表!F$3:F$390,"V",總表!$B$3:$B$390,目前進度!$B15)=0,"都未交",IF(COUNTIFS(總表!F$3:F$390,"V",總表!$B$3:$B$390,目前進度!$B15)=COUNTIFS(總表!$B$3:$B$390,目前進度!$B15),"ok","未齊"))</f>
        <v>ok</v>
      </c>
      <c r="G15" s="60" t="str">
        <f>IF(COUNTIFS(總表!H$3:H$390,"V",總表!$B$3:$B$390,目前進度!$B15)=0,"都未交",IF(COUNTIFS(總表!H$3:H$390,"V",總表!$B$3:$B$390,目前進度!$B15)=COUNTIFS(總表!$B$3:$B$390,目前進度!$B15),"ok","未齊"))</f>
        <v>未齊</v>
      </c>
      <c r="H15" s="60" t="str">
        <f>IF(COUNTIFS(總表!I$3:I$390,"V",總表!$B$3:$B$390,目前進度!$B15)=0,"都未交",IF(COUNTIFS(總表!I$3:I$390,"V",總表!$B$3:$B$390,目前進度!$B15)=COUNTIFS(總表!$B$3:$B$390,目前進度!$B15),"ok","未齊"))</f>
        <v>ok</v>
      </c>
      <c r="I15" s="68">
        <f>INDEX(總表!$W$3:$W$36,MATCH($B15,總表!$V$3:$V$36,0))</f>
        <v>0.81818181818181834</v>
      </c>
      <c r="J15" s="129"/>
      <c r="K15" s="133"/>
    </row>
    <row r="16" spans="1:11" ht="19.95" customHeight="1">
      <c r="A16" s="55" t="s">
        <v>373</v>
      </c>
      <c r="B16" s="56" t="s">
        <v>374</v>
      </c>
      <c r="C16" s="58" t="e">
        <f>INDEX(#REF!,MATCH($B16,#REF!,0))</f>
        <v>#REF!</v>
      </c>
      <c r="D16" s="58">
        <v>0</v>
      </c>
      <c r="E16" s="56">
        <v>14</v>
      </c>
      <c r="F16" s="56" t="str">
        <f>IF(COUNTIFS(總表!F$3:F$390,"V",總表!$B$3:$B$390,目前進度!$B16)=0,"都未交",IF(COUNTIFS(總表!F$3:F$390,"V",總表!$B$3:$B$390,目前進度!$B16)=COUNTIFS(總表!$B$3:$B$390,目前進度!$B16),"ok","未齊"))</f>
        <v>都未交</v>
      </c>
      <c r="G16" s="56" t="str">
        <f>IF(COUNTIFS(總表!H$3:H$390,"V",總表!$B$3:$B$390,目前進度!$B16)=0,"都未交",IF(COUNTIFS(總表!H$3:H$390,"V",總表!$B$3:$B$390,目前進度!$B16)=COUNTIFS(總表!$B$3:$B$390,目前進度!$B16),"ok","未齊"))</f>
        <v>ok</v>
      </c>
      <c r="H16" s="56" t="str">
        <f>IF(COUNTIFS(總表!I$3:I$390,"V",總表!$B$3:$B$390,目前進度!$B16)=0,"都未交",IF(COUNTIFS(總表!I$3:I$390,"V",總表!$B$3:$B$390,目前進度!$B16)=COUNTIFS(總表!$B$3:$B$390,目前進度!$B16),"ok","未齊"))</f>
        <v>ok</v>
      </c>
      <c r="I16" s="66">
        <f>INDEX(總表!$W$3:$W$36,MATCH($B16,總表!$V$3:$V$36,0))</f>
        <v>0.66666666666666674</v>
      </c>
      <c r="J16" s="129">
        <f>總表!Z6</f>
        <v>0.50666666666666615</v>
      </c>
      <c r="K16" s="70"/>
    </row>
    <row r="17" spans="1:11" ht="19.95" customHeight="1">
      <c r="A17" s="57" t="s">
        <v>373</v>
      </c>
      <c r="B17" s="58" t="s">
        <v>405</v>
      </c>
      <c r="C17" s="58" t="e">
        <f>INDEX(#REF!,MATCH($B17,#REF!,0))</f>
        <v>#REF!</v>
      </c>
      <c r="D17" s="58">
        <v>1</v>
      </c>
      <c r="E17" s="58">
        <v>13</v>
      </c>
      <c r="F17" s="58" t="str">
        <f>IF(COUNTIFS(總表!F$3:F$390,"V",總表!$B$3:$B$390,目前進度!$B17)=0,"都未交",IF(COUNTIFS(總表!F$3:F$390,"V",總表!$B$3:$B$390,目前進度!$B17)=COUNTIFS(總表!$B$3:$B$390,目前進度!$B17),"ok","未齊"))</f>
        <v>都未交</v>
      </c>
      <c r="G17" s="58" t="str">
        <f>IF(COUNTIFS(總表!H$3:H$390,"V",總表!$B$3:$B$390,目前進度!$B17)=0,"都未交",IF(COUNTIFS(總表!H$3:H$390,"V",總表!$B$3:$B$390,目前進度!$B17)=COUNTIFS(總表!$B$3:$B$390,目前進度!$B17),"ok","未齊"))</f>
        <v>都未交</v>
      </c>
      <c r="H17" s="58" t="str">
        <f>IF(COUNTIFS(總表!I$3:I$390,"V",總表!$B$3:$B$390,目前進度!$B17)=0,"都未交",IF(COUNTIFS(總表!I$3:I$390,"V",總表!$B$3:$B$390,目前進度!$B17)=COUNTIFS(總表!$B$3:$B$390,目前進度!$B17),"ok","未齊"))</f>
        <v>ok</v>
      </c>
      <c r="I17" s="67">
        <f>INDEX(總表!$W$3:$W$36,MATCH($B17,總表!$V$3:$V$36,0))</f>
        <v>0.33333333333333337</v>
      </c>
      <c r="J17" s="129"/>
      <c r="K17" s="71"/>
    </row>
    <row r="18" spans="1:11" ht="19.95" customHeight="1">
      <c r="A18" s="57" t="s">
        <v>373</v>
      </c>
      <c r="B18" s="58" t="s">
        <v>378</v>
      </c>
      <c r="C18" s="58" t="e">
        <f>INDEX(#REF!,MATCH($B18,#REF!,0))</f>
        <v>#REF!</v>
      </c>
      <c r="D18" s="58">
        <v>1</v>
      </c>
      <c r="E18" s="58">
        <v>11</v>
      </c>
      <c r="F18" s="58" t="str">
        <f>IF(COUNTIFS(總表!F$3:F$390,"V",總表!$B$3:$B$390,目前進度!$B18)=0,"都未交",IF(COUNTIFS(總表!F$3:F$390,"V",總表!$B$3:$B$390,目前進度!$B18)=COUNTIFS(總表!$B$3:$B$390,目前進度!$B18),"ok","未齊"))</f>
        <v>都未交</v>
      </c>
      <c r="G18" s="58" t="str">
        <f>IF(COUNTIFS(總表!H$3:H$390,"V",總表!$B$3:$B$390,目前進度!$B18)=0,"都未交",IF(COUNTIFS(總表!H$3:H$390,"V",總表!$B$3:$B$390,目前進度!$B18)=COUNTIFS(總表!$B$3:$B$390,目前進度!$B18),"ok","未齊"))</f>
        <v>都未交</v>
      </c>
      <c r="H18" s="58" t="str">
        <f>IF(COUNTIFS(總表!I$3:I$390,"V",總表!$B$3:$B$390,目前進度!$B18)=0,"都未交",IF(COUNTIFS(總表!I$3:I$390,"V",總表!$B$3:$B$390,目前進度!$B18)=COUNTIFS(總表!$B$3:$B$390,目前進度!$B18),"ok","未齊"))</f>
        <v>ok</v>
      </c>
      <c r="I18" s="67">
        <f>INDEX(總表!$W$3:$W$36,MATCH($B18,總表!$V$3:$V$36,0))</f>
        <v>0.33333333333333326</v>
      </c>
      <c r="J18" s="129"/>
      <c r="K18" s="71"/>
    </row>
    <row r="19" spans="1:11" ht="19.95" customHeight="1">
      <c r="A19" s="59" t="s">
        <v>373</v>
      </c>
      <c r="B19" s="60" t="s">
        <v>951</v>
      </c>
      <c r="C19" s="60" t="e">
        <f>INDEX(#REF!,MATCH($B19,#REF!,0))</f>
        <v>#REF!</v>
      </c>
      <c r="D19" s="60">
        <v>0</v>
      </c>
      <c r="E19" s="60">
        <v>12</v>
      </c>
      <c r="F19" s="60" t="str">
        <f>IF(COUNTIFS(總表!F$3:F$390,"V",總表!$B$3:$B$390,目前進度!$B19)=0,"都未交",IF(COUNTIFS(總表!F$3:F$390,"V",總表!$B$3:$B$390,目前進度!$B19)=COUNTIFS(總表!$B$3:$B$390,目前進度!$B19),"ok","未齊"))</f>
        <v>ok</v>
      </c>
      <c r="G19" s="60" t="str">
        <f>IF(COUNTIFS(總表!H$3:H$390,"V",總表!$B$3:$B$390,目前進度!$B19)=0,"都未交",IF(COUNTIFS(總表!H$3:H$390,"V",總表!$B$3:$B$390,目前進度!$B19)=COUNTIFS(總表!$B$3:$B$390,目前進度!$B19),"ok","未齊"))</f>
        <v>ok</v>
      </c>
      <c r="H19" s="60" t="str">
        <f>IF(COUNTIFS(總表!I$3:I$390,"V",總表!$B$3:$B$390,目前進度!$B19)=0,"都未交",IF(COUNTIFS(總表!I$3:I$390,"V",總表!$B$3:$B$390,目前進度!$B19)=COUNTIFS(總表!$B$3:$B$390,目前進度!$B19),"ok","未齊"))</f>
        <v>都未交</v>
      </c>
      <c r="I19" s="68">
        <f>INDEX(總表!$W$3:$W$36,MATCH($B19,總表!$V$3:$V$36,0))</f>
        <v>0.66666666666666685</v>
      </c>
      <c r="J19" s="129"/>
      <c r="K19" s="72"/>
    </row>
    <row r="20" spans="1:11" ht="19.95" customHeight="1">
      <c r="A20" s="55" t="s">
        <v>477</v>
      </c>
      <c r="B20" s="56" t="s">
        <v>478</v>
      </c>
      <c r="C20" s="58" t="e">
        <f>INDEX(#REF!,MATCH($B20,#REF!,0))</f>
        <v>#REF!</v>
      </c>
      <c r="D20" s="58">
        <v>0</v>
      </c>
      <c r="E20" s="56">
        <v>10</v>
      </c>
      <c r="F20" s="56" t="str">
        <f>IF(COUNTIFS(總表!F$3:F$390,"V",總表!$B$3:$B$390,目前進度!$B20)=0,"都未交",IF(COUNTIFS(總表!F$3:F$390,"V",總表!$B$3:$B$390,目前進度!$B20)=COUNTIFS(總表!$B$3:$B$390,目前進度!$B20),"ok","未齊"))</f>
        <v>ok</v>
      </c>
      <c r="G20" s="56" t="str">
        <f>IF(COUNTIFS(總表!H$3:H$390,"V",總表!$B$3:$B$390,目前進度!$B20)=0,"都未交",IF(COUNTIFS(總表!H$3:H$390,"V",總表!$B$3:$B$390,目前進度!$B20)=COUNTIFS(總表!$B$3:$B$390,目前進度!$B20),"ok","未齊"))</f>
        <v>ok</v>
      </c>
      <c r="H20" s="56" t="str">
        <f>IF(COUNTIFS(總表!I$3:I$390,"V",總表!$B$3:$B$390,目前進度!$B20)=0,"都未交",IF(COUNTIFS(總表!I$3:I$390,"V",總表!$B$3:$B$390,目前進度!$B20)=COUNTIFS(總表!$B$3:$B$390,目前進度!$B20),"ok","未齊"))</f>
        <v>ok</v>
      </c>
      <c r="I20" s="66">
        <f>INDEX(總表!$W$3:$W$36,MATCH($B20,總表!$V$3:$V$36,0))</f>
        <v>0.99999999999999989</v>
      </c>
      <c r="J20" s="129">
        <f>總表!Z7</f>
        <v>0.98550724637681109</v>
      </c>
      <c r="K20" s="135"/>
    </row>
    <row r="21" spans="1:11" ht="19.95" customHeight="1">
      <c r="A21" s="57" t="s">
        <v>477</v>
      </c>
      <c r="B21" s="58" t="s">
        <v>499</v>
      </c>
      <c r="C21" s="58" t="e">
        <f>INDEX(#REF!,MATCH($B21,#REF!,0))</f>
        <v>#REF!</v>
      </c>
      <c r="D21" s="58">
        <v>10</v>
      </c>
      <c r="E21" s="58">
        <v>10</v>
      </c>
      <c r="F21" s="58" t="str">
        <f>IF(COUNTIFS(總表!F$3:F$390,"V",總表!$B$3:$B$390,目前進度!$B21)=0,"都未交",IF(COUNTIFS(總表!F$3:F$390,"V",總表!$B$3:$B$390,目前進度!$B21)=COUNTIFS(總表!$B$3:$B$390,目前進度!$B21),"ok","未齊"))</f>
        <v>ok</v>
      </c>
      <c r="G21" s="58" t="str">
        <f>IF(COUNTIFS(總表!H$3:H$390,"V",總表!$B$3:$B$390,目前進度!$B21)=0,"都未交",IF(COUNTIFS(總表!H$3:H$390,"V",總表!$B$3:$B$390,目前進度!$B21)=COUNTIFS(總表!$B$3:$B$390,目前進度!$B21),"ok","未齊"))</f>
        <v>ok</v>
      </c>
      <c r="H21" s="58" t="str">
        <f>IF(COUNTIFS(總表!I$3:I$390,"V",總表!$B$3:$B$390,目前進度!$B21)=0,"都未交",IF(COUNTIFS(總表!I$3:I$390,"V",總表!$B$3:$B$390,目前進度!$B21)=COUNTIFS(總表!$B$3:$B$390,目前進度!$B21),"ok","未齊"))</f>
        <v>ok</v>
      </c>
      <c r="I21" s="67">
        <f>INDEX(總表!$W$3:$W$36,MATCH($B21,總表!$V$3:$V$36,0))</f>
        <v>0.99999999999999989</v>
      </c>
      <c r="J21" s="129"/>
      <c r="K21" s="136"/>
    </row>
    <row r="22" spans="1:11" ht="19.95" customHeight="1">
      <c r="A22" s="57" t="s">
        <v>477</v>
      </c>
      <c r="B22" s="58" t="s">
        <v>509</v>
      </c>
      <c r="C22" s="58" t="e">
        <f>INDEX(#REF!,MATCH($B22,#REF!,0))</f>
        <v>#REF!</v>
      </c>
      <c r="D22" s="58">
        <v>4</v>
      </c>
      <c r="E22" s="58">
        <v>9</v>
      </c>
      <c r="F22" s="58" t="str">
        <f>IF(COUNTIFS(總表!F$3:F$390,"V",總表!$B$3:$B$390,目前進度!$B22)=0,"都未交",IF(COUNTIFS(總表!F$3:F$390,"V",總表!$B$3:$B$390,目前進度!$B22)=COUNTIFS(總表!$B$3:$B$390,目前進度!$B22),"ok","未齊"))</f>
        <v>未齊</v>
      </c>
      <c r="G22" s="58" t="str">
        <f>IF(COUNTIFS(總表!H$3:H$390,"V",總表!$B$3:$B$390,目前進度!$B22)=0,"都未交",IF(COUNTIFS(總表!H$3:H$390,"V",總表!$B$3:$B$390,目前進度!$B22)=COUNTIFS(總表!$B$3:$B$390,目前進度!$B22),"ok","未齊"))</f>
        <v>ok</v>
      </c>
      <c r="H22" s="58" t="str">
        <f>IF(COUNTIFS(總表!I$3:I$390,"V",總表!$B$3:$B$390,目前進度!$B22)=0,"都未交",IF(COUNTIFS(總表!I$3:I$390,"V",總表!$B$3:$B$390,目前進度!$B22)=COUNTIFS(總表!$B$3:$B$390,目前進度!$B22),"ok","未齊"))</f>
        <v>未齊</v>
      </c>
      <c r="I22" s="67">
        <f>INDEX(總表!$W$3:$W$36,MATCH($B22,總表!$V$3:$V$36,0))</f>
        <v>0.93333333333333324</v>
      </c>
      <c r="J22" s="129"/>
      <c r="K22" s="136"/>
    </row>
    <row r="23" spans="1:11" ht="19.95" customHeight="1">
      <c r="A23" s="57" t="s">
        <v>477</v>
      </c>
      <c r="B23" s="58" t="s">
        <v>530</v>
      </c>
      <c r="C23" s="58" t="e">
        <f>INDEX(#REF!,MATCH($B23,#REF!,0))</f>
        <v>#REF!</v>
      </c>
      <c r="D23" s="58">
        <v>3</v>
      </c>
      <c r="E23" s="58">
        <v>9</v>
      </c>
      <c r="F23" s="58" t="str">
        <f>IF(COUNTIFS(總表!F$3:F$390,"V",總表!$B$3:$B$390,目前進度!$B23)=0,"都未交",IF(COUNTIFS(總表!F$3:F$390,"V",總表!$B$3:$B$390,目前進度!$B23)=COUNTIFS(總表!$B$3:$B$390,目前進度!$B23),"ok","未齊"))</f>
        <v>ok</v>
      </c>
      <c r="G23" s="58" t="str">
        <f>IF(COUNTIFS(總表!H$3:H$390,"V",總表!$B$3:$B$390,目前進度!$B23)=0,"都未交",IF(COUNTIFS(總表!H$3:H$390,"V",總表!$B$3:$B$390,目前進度!$B23)=COUNTIFS(總表!$B$3:$B$390,目前進度!$B23),"ok","未齊"))</f>
        <v>ok</v>
      </c>
      <c r="H23" s="58" t="str">
        <f>IF(COUNTIFS(總表!I$3:I$390,"V",總表!$B$3:$B$390,目前進度!$B23)=0,"都未交",IF(COUNTIFS(總表!I$3:I$390,"V",總表!$B$3:$B$390,目前進度!$B23)=COUNTIFS(總表!$B$3:$B$390,目前進度!$B23),"ok","未齊"))</f>
        <v>ok</v>
      </c>
      <c r="I23" s="67">
        <f>INDEX(總表!$W$3:$W$36,MATCH($B23,總表!$V$3:$V$36,0))</f>
        <v>0.99999999999999989</v>
      </c>
      <c r="J23" s="129"/>
      <c r="K23" s="136"/>
    </row>
    <row r="24" spans="1:11" ht="19.95" customHeight="1">
      <c r="A24" s="59" t="s">
        <v>477</v>
      </c>
      <c r="B24" s="60" t="s">
        <v>551</v>
      </c>
      <c r="C24" s="60" t="e">
        <f>INDEX(#REF!,MATCH($B24,#REF!,0))</f>
        <v>#REF!</v>
      </c>
      <c r="D24" s="60">
        <v>1</v>
      </c>
      <c r="E24" s="60">
        <v>0</v>
      </c>
      <c r="F24" s="60" t="str">
        <f>IF(COUNTIFS(總表!F$3:F$390,"V",總表!$B$3:$B$390,目前進度!$B24)=0,"都未交",IF(COUNTIFS(總表!F$3:F$390,"V",總表!$B$3:$B$390,目前進度!$B24)=COUNTIFS(總表!$B$3:$B$390,目前進度!$B24),"ok","未齊"))</f>
        <v>ok</v>
      </c>
      <c r="G24" s="60" t="str">
        <f>IF(COUNTIFS(總表!H$3:H$390,"V",總表!$B$3:$B$390,目前進度!$B24)=0,"都未交",IF(COUNTIFS(總表!H$3:H$390,"V",總表!$B$3:$B$390,目前進度!$B24)=COUNTIFS(總表!$B$3:$B$390,目前進度!$B24),"ok","未齊"))</f>
        <v>ok</v>
      </c>
      <c r="H24" s="60" t="str">
        <f>IF(COUNTIFS(總表!I$3:I$390,"V",總表!$B$3:$B$390,目前進度!$B24)=0,"都未交",IF(COUNTIFS(總表!I$3:I$390,"V",總表!$B$3:$B$390,目前進度!$B24)=COUNTIFS(總表!$B$3:$B$390,目前進度!$B24),"ok","未齊"))</f>
        <v>ok</v>
      </c>
      <c r="I24" s="68">
        <f>INDEX(總表!$W$3:$W$36,MATCH($B24,總表!$V$3:$V$36,0))</f>
        <v>0.99999999999999989</v>
      </c>
      <c r="J24" s="129"/>
      <c r="K24" s="137"/>
    </row>
    <row r="25" spans="1:11" ht="19.95" customHeight="1">
      <c r="A25" s="55" t="s">
        <v>572</v>
      </c>
      <c r="B25" s="56" t="s">
        <v>573</v>
      </c>
      <c r="C25" s="58" t="e">
        <f>INDEX(#REF!,MATCH($B25,#REF!,0))</f>
        <v>#REF!</v>
      </c>
      <c r="D25" s="58">
        <v>0</v>
      </c>
      <c r="E25" s="56">
        <v>9</v>
      </c>
      <c r="F25" s="56" t="str">
        <f>IF(COUNTIFS(總表!F$3:F$390,"V",總表!$B$3:$B$390,目前進度!$B25)=0,"都未交",IF(COUNTIFS(總表!F$3:F$390,"V",總表!$B$3:$B$390,目前進度!$B25)=COUNTIFS(總表!$B$3:$B$390,目前進度!$B25),"ok","未齊"))</f>
        <v>ok</v>
      </c>
      <c r="G25" s="56" t="str">
        <f>IF(COUNTIFS(總表!H$3:H$390,"V",總表!$B$3:$B$390,目前進度!$B25)=0,"都未交",IF(COUNTIFS(總表!H$3:H$390,"V",總表!$B$3:$B$390,目前進度!$B25)=COUNTIFS(總表!$B$3:$B$390,目前進度!$B25),"ok","未齊"))</f>
        <v>ok</v>
      </c>
      <c r="H25" s="56" t="str">
        <f>IF(COUNTIFS(總表!I$3:I$390,"V",總表!$B$3:$B$390,目前進度!$B25)=0,"都未交",IF(COUNTIFS(總表!I$3:I$390,"V",總表!$B$3:$B$390,目前進度!$B25)=COUNTIFS(總表!$B$3:$B$390,目前進度!$B25),"ok","未齊"))</f>
        <v>ok</v>
      </c>
      <c r="I25" s="66">
        <f>INDEX(總表!$W$3:$W$36,MATCH($B25,總表!$V$3:$V$36,0))</f>
        <v>1.0000000000000002</v>
      </c>
      <c r="J25" s="129">
        <f>總表!Z8</f>
        <v>1.0000000000000007</v>
      </c>
      <c r="K25" s="70"/>
    </row>
    <row r="26" spans="1:11" ht="19.95" customHeight="1">
      <c r="A26" s="57" t="s">
        <v>572</v>
      </c>
      <c r="B26" s="58" t="s">
        <v>952</v>
      </c>
      <c r="C26" s="58" t="e">
        <f>INDEX(#REF!,MATCH($B26,#REF!,0))</f>
        <v>#REF!</v>
      </c>
      <c r="D26" s="58">
        <v>0</v>
      </c>
      <c r="E26" s="58">
        <v>9</v>
      </c>
      <c r="F26" s="58" t="str">
        <f>IF(COUNTIFS(總表!F$3:F$390,"V",總表!$B$3:$B$390,目前進度!$B26)=0,"都未交",IF(COUNTIFS(總表!F$3:F$390,"V",總表!$B$3:$B$390,目前進度!$B26)=COUNTIFS(總表!$B$3:$B$390,目前進度!$B26),"ok","未齊"))</f>
        <v>ok</v>
      </c>
      <c r="G26" s="58" t="str">
        <f>IF(COUNTIFS(總表!H$3:H$390,"V",總表!$B$3:$B$390,目前進度!$B26)=0,"都未交",IF(COUNTIFS(總表!H$3:H$390,"V",總表!$B$3:$B$390,目前進度!$B26)=COUNTIFS(總表!$B$3:$B$390,目前進度!$B26),"ok","未齊"))</f>
        <v>ok</v>
      </c>
      <c r="H26" s="58" t="str">
        <f>IF(COUNTIFS(總表!I$3:I$390,"V",總表!$B$3:$B$390,目前進度!$B26)=0,"都未交",IF(COUNTIFS(總表!I$3:I$390,"V",總表!$B$3:$B$390,目前進度!$B26)=COUNTIFS(總表!$B$3:$B$390,目前進度!$B26),"ok","未齊"))</f>
        <v>ok</v>
      </c>
      <c r="I26" s="67">
        <f>INDEX(總表!$W$3:$W$36,MATCH($B26,總表!$V$3:$V$36,0))</f>
        <v>1.0000000000000002</v>
      </c>
      <c r="J26" s="129"/>
      <c r="K26" s="71"/>
    </row>
    <row r="27" spans="1:11" ht="19.95" customHeight="1">
      <c r="A27" s="57" t="s">
        <v>572</v>
      </c>
      <c r="B27" s="58" t="s">
        <v>611</v>
      </c>
      <c r="C27" s="58" t="e">
        <f>INDEX(#REF!,MATCH($B27,#REF!,0))</f>
        <v>#REF!</v>
      </c>
      <c r="D27" s="58">
        <v>0</v>
      </c>
      <c r="E27" s="58">
        <v>8</v>
      </c>
      <c r="F27" s="58" t="str">
        <f>IF(COUNTIFS(總表!F$3:F$390,"V",總表!$B$3:$B$390,目前進度!$B27)=0,"都未交",IF(COUNTIFS(總表!F$3:F$390,"V",總表!$B$3:$B$390,目前進度!$B27)=COUNTIFS(總表!$B$3:$B$390,目前進度!$B27),"ok","未齊"))</f>
        <v>ok</v>
      </c>
      <c r="G27" s="58" t="str">
        <f>IF(COUNTIFS(總表!H$3:H$390,"V",總表!$B$3:$B$390,目前進度!$B27)=0,"都未交",IF(COUNTIFS(總表!H$3:H$390,"V",總表!$B$3:$B$390,目前進度!$B27)=COUNTIFS(總表!$B$3:$B$390,目前進度!$B27),"ok","未齊"))</f>
        <v>ok</v>
      </c>
      <c r="H27" s="58" t="str">
        <f>IF(COUNTIFS(總表!I$3:I$390,"V",總表!$B$3:$B$390,目前進度!$B27)=0,"都未交",IF(COUNTIFS(總表!I$3:I$390,"V",總表!$B$3:$B$390,目前進度!$B27)=COUNTIFS(總表!$B$3:$B$390,目前進度!$B27),"ok","未齊"))</f>
        <v>ok</v>
      </c>
      <c r="I27" s="67">
        <f>INDEX(總表!$W$3:$W$36,MATCH($B27,總表!$V$3:$V$36,0))</f>
        <v>1</v>
      </c>
      <c r="J27" s="129"/>
      <c r="K27" s="71"/>
    </row>
    <row r="28" spans="1:11" ht="19.95" customHeight="1">
      <c r="A28" s="57" t="s">
        <v>572</v>
      </c>
      <c r="B28" s="58" t="s">
        <v>953</v>
      </c>
      <c r="C28" s="58" t="e">
        <f>INDEX(#REF!,MATCH($B28,#REF!,0))</f>
        <v>#REF!</v>
      </c>
      <c r="D28" s="58">
        <v>0</v>
      </c>
      <c r="E28" s="58">
        <v>8</v>
      </c>
      <c r="F28" s="58" t="str">
        <f>IF(COUNTIFS(總表!F$3:F$390,"V",總表!$B$3:$B$390,目前進度!$B28)=0,"都未交",IF(COUNTIFS(總表!F$3:F$390,"V",總表!$B$3:$B$390,目前進度!$B28)=COUNTIFS(總表!$B$3:$B$390,目前進度!$B28),"ok","未齊"))</f>
        <v>ok</v>
      </c>
      <c r="G28" s="58" t="str">
        <f>IF(COUNTIFS(總表!H$3:H$390,"V",總表!$B$3:$B$390,目前進度!$B28)=0,"都未交",IF(COUNTIFS(總表!H$3:H$390,"V",總表!$B$3:$B$390,目前進度!$B28)=COUNTIFS(總表!$B$3:$B$390,目前進度!$B28),"ok","未齊"))</f>
        <v>ok</v>
      </c>
      <c r="H28" s="58" t="str">
        <f>IF(COUNTIFS(總表!I$3:I$390,"V",總表!$B$3:$B$390,目前進度!$B28)=0,"都未交",IF(COUNTIFS(總表!I$3:I$390,"V",總表!$B$3:$B$390,目前進度!$B28)=COUNTIFS(總表!$B$3:$B$390,目前進度!$B28),"ok","未齊"))</f>
        <v>ok</v>
      </c>
      <c r="I28" s="67">
        <f>INDEX(總表!$W$3:$W$36,MATCH($B28,總表!$V$3:$V$36,0))</f>
        <v>1</v>
      </c>
      <c r="J28" s="129"/>
      <c r="K28" s="71"/>
    </row>
    <row r="29" spans="1:11" ht="19.95" customHeight="1">
      <c r="A29" s="59" t="s">
        <v>572</v>
      </c>
      <c r="B29" s="60" t="s">
        <v>954</v>
      </c>
      <c r="C29" s="60" t="e">
        <f>INDEX(#REF!,MATCH($B29,#REF!,0))</f>
        <v>#REF!</v>
      </c>
      <c r="D29" s="60">
        <v>0</v>
      </c>
      <c r="E29" s="60">
        <v>8</v>
      </c>
      <c r="F29" s="60" t="str">
        <f>IF(COUNTIFS(總表!F$3:F$390,"V",總表!$B$3:$B$390,目前進度!$B29)=0,"都未交",IF(COUNTIFS(總表!F$3:F$390,"V",總表!$B$3:$B$390,目前進度!$B29)=COUNTIFS(總表!$B$3:$B$390,目前進度!$B29),"ok","未齊"))</f>
        <v>ok</v>
      </c>
      <c r="G29" s="60" t="str">
        <f>IF(COUNTIFS(總表!H$3:H$390,"V",總表!$B$3:$B$390,目前進度!$B29)=0,"都未交",IF(COUNTIFS(總表!H$3:H$390,"V",總表!$B$3:$B$390,目前進度!$B29)=COUNTIFS(總表!$B$3:$B$390,目前進度!$B29),"ok","未齊"))</f>
        <v>ok</v>
      </c>
      <c r="H29" s="60" t="str">
        <f>IF(COUNTIFS(總表!I$3:I$390,"V",總表!$B$3:$B$390,目前進度!$B29)=0,"都未交",IF(COUNTIFS(總表!I$3:I$390,"V",總表!$B$3:$B$390,目前進度!$B29)=COUNTIFS(總表!$B$3:$B$390,目前進度!$B29),"ok","未齊"))</f>
        <v>ok</v>
      </c>
      <c r="I29" s="68">
        <f>INDEX(總表!$W$3:$W$36,MATCH($B29,總表!$V$3:$V$36,0))</f>
        <v>1</v>
      </c>
      <c r="J29" s="129"/>
      <c r="K29" s="72"/>
    </row>
    <row r="30" spans="1:11" ht="19.95" customHeight="1">
      <c r="A30" s="55" t="s">
        <v>955</v>
      </c>
      <c r="B30" s="56" t="s">
        <v>956</v>
      </c>
      <c r="C30" s="58" t="e">
        <f>INDEX(#REF!,MATCH($B30,#REF!,0))</f>
        <v>#REF!</v>
      </c>
      <c r="D30" s="58">
        <v>4</v>
      </c>
      <c r="E30" s="56">
        <v>13</v>
      </c>
      <c r="F30" s="56" t="str">
        <f>IF(COUNTIFS(總表!F$3:F$390,"V",總表!$B$3:$B$390,目前進度!$B30)=0,"都未交",IF(COUNTIFS(總表!F$3:F$390,"V",總表!$B$3:$B$390,目前進度!$B30)=COUNTIFS(總表!$B$3:$B$390,目前進度!$B30),"ok","未齊"))</f>
        <v>ok</v>
      </c>
      <c r="G30" s="56" t="str">
        <f>IF(COUNTIFS(總表!H$3:H$390,"V",總表!$B$3:$B$390,目前進度!$B30)=0,"都未交",IF(COUNTIFS(總表!H$3:H$390,"V",總表!$B$3:$B$390,目前進度!$B30)=COUNTIFS(總表!$B$3:$B$390,目前進度!$B30),"ok","未齊"))</f>
        <v>ok</v>
      </c>
      <c r="H30" s="56" t="str">
        <f>IF(COUNTIFS(總表!I$3:I$390,"V",總表!$B$3:$B$390,目前進度!$B30)=0,"都未交",IF(COUNTIFS(總表!I$3:I$390,"V",總表!$B$3:$B$390,目前進度!$B30)=COUNTIFS(總表!$B$3:$B$390,目前進度!$B30),"ok","未齊"))</f>
        <v>ok</v>
      </c>
      <c r="I30" s="66">
        <f>INDEX(總表!$W$3:$W$36,MATCH($B30,總表!$V$3:$V$36,0))</f>
        <v>0.99999999999999978</v>
      </c>
      <c r="J30" s="129">
        <f>總表!Z9</f>
        <v>0.98076923076923161</v>
      </c>
      <c r="K30" s="70"/>
    </row>
    <row r="31" spans="1:11" ht="19.95" customHeight="1">
      <c r="A31" s="57" t="s">
        <v>955</v>
      </c>
      <c r="B31" s="58" t="s">
        <v>957</v>
      </c>
      <c r="C31" s="58" t="e">
        <f>INDEX(#REF!,MATCH($B31,#REF!,0))</f>
        <v>#REF!</v>
      </c>
      <c r="D31" s="58">
        <v>0</v>
      </c>
      <c r="E31" s="58">
        <v>13</v>
      </c>
      <c r="F31" s="58" t="str">
        <f>IF(COUNTIFS(總表!F$3:F$390,"V",總表!$B$3:$B$390,目前進度!$B31)=0,"都未交",IF(COUNTIFS(總表!F$3:F$390,"V",總表!$B$3:$B$390,目前進度!$B31)=COUNTIFS(總表!$B$3:$B$390,目前進度!$B31),"ok","未齊"))</f>
        <v>ok</v>
      </c>
      <c r="G31" s="58" t="str">
        <f>IF(COUNTIFS(總表!H$3:H$390,"V",總表!$B$3:$B$390,目前進度!$B31)=0,"都未交",IF(COUNTIFS(總表!H$3:H$390,"V",總表!$B$3:$B$390,目前進度!$B31)=COUNTIFS(總表!$B$3:$B$390,目前進度!$B31),"ok","未齊"))</f>
        <v>未齊</v>
      </c>
      <c r="H31" s="58" t="str">
        <f>IF(COUNTIFS(總表!I$3:I$390,"V",總表!$B$3:$B$390,目前進度!$B31)=0,"都未交",IF(COUNTIFS(總表!I$3:I$390,"V",總表!$B$3:$B$390,目前進度!$B31)=COUNTIFS(總表!$B$3:$B$390,目前進度!$B31),"ok","未齊"))</f>
        <v>ok</v>
      </c>
      <c r="I31" s="67">
        <f>INDEX(總表!$W$3:$W$36,MATCH($B31,總表!$V$3:$V$36,0))</f>
        <v>0.92307692307692291</v>
      </c>
      <c r="J31" s="129"/>
      <c r="K31" s="71"/>
    </row>
    <row r="32" spans="1:11" ht="19.95" customHeight="1">
      <c r="A32" s="57" t="s">
        <v>955</v>
      </c>
      <c r="B32" s="58" t="s">
        <v>958</v>
      </c>
      <c r="C32" s="58" t="e">
        <f>INDEX(#REF!,MATCH($B32,#REF!,0))</f>
        <v>#REF!</v>
      </c>
      <c r="D32" s="58">
        <v>4</v>
      </c>
      <c r="E32" s="58">
        <v>13</v>
      </c>
      <c r="F32" s="58" t="str">
        <f>IF(COUNTIFS(總表!F$3:F$390,"V",總表!$B$3:$B$390,目前進度!$B32)=0,"都未交",IF(COUNTIFS(總表!F$3:F$390,"V",總表!$B$3:$B$390,目前進度!$B32)=COUNTIFS(總表!$B$3:$B$390,目前進度!$B32),"ok","未齊"))</f>
        <v>ok</v>
      </c>
      <c r="G32" s="58" t="str">
        <f>IF(COUNTIFS(總表!H$3:H$390,"V",總表!$B$3:$B$390,目前進度!$B32)=0,"都未交",IF(COUNTIFS(總表!H$3:H$390,"V",總表!$B$3:$B$390,目前進度!$B32)=COUNTIFS(總表!$B$3:$B$390,目前進度!$B32),"ok","未齊"))</f>
        <v>ok</v>
      </c>
      <c r="H32" s="58" t="str">
        <f>IF(COUNTIFS(總表!I$3:I$390,"V",總表!$B$3:$B$390,目前進度!$B32)=0,"都未交",IF(COUNTIFS(總表!I$3:I$390,"V",總表!$B$3:$B$390,目前進度!$B32)=COUNTIFS(總表!$B$3:$B$390,目前進度!$B32),"ok","未齊"))</f>
        <v>ok</v>
      </c>
      <c r="I32" s="67">
        <f>INDEX(總表!$W$3:$W$36,MATCH($B32,總表!$V$3:$V$36,0))</f>
        <v>0.99999999999999978</v>
      </c>
      <c r="J32" s="129"/>
      <c r="K32" s="71"/>
    </row>
    <row r="33" spans="1:11" ht="19.95" customHeight="1">
      <c r="A33" s="59" t="s">
        <v>955</v>
      </c>
      <c r="B33" s="60" t="s">
        <v>959</v>
      </c>
      <c r="C33" s="60" t="e">
        <f>INDEX(#REF!,MATCH($B33,#REF!,0))</f>
        <v>#REF!</v>
      </c>
      <c r="D33" s="60">
        <v>1</v>
      </c>
      <c r="E33" s="60">
        <v>13</v>
      </c>
      <c r="F33" s="60" t="str">
        <f>IF(COUNTIFS(總表!F$3:F$390,"V",總表!$B$3:$B$390,目前進度!$B33)=0,"都未交",IF(COUNTIFS(總表!F$3:F$390,"V",總表!$B$3:$B$390,目前進度!$B33)=COUNTIFS(總表!$B$3:$B$390,目前進度!$B33),"ok","未齊"))</f>
        <v>ok</v>
      </c>
      <c r="G33" s="60" t="str">
        <f>IF(COUNTIFS(總表!H$3:H$390,"V",總表!$B$3:$B$390,目前進度!$B33)=0,"都未交",IF(COUNTIFS(總表!H$3:H$390,"V",總表!$B$3:$B$390,目前進度!$B33)=COUNTIFS(總表!$B$3:$B$390,目前進度!$B33),"ok","未齊"))</f>
        <v>ok</v>
      </c>
      <c r="H33" s="60" t="str">
        <f>IF(COUNTIFS(總表!I$3:I$390,"V",總表!$B$3:$B$390,目前進度!$B33)=0,"都未交",IF(COUNTIFS(總表!I$3:I$390,"V",總表!$B$3:$B$390,目前進度!$B33)=COUNTIFS(總表!$B$3:$B$390,目前進度!$B33),"ok","未齊"))</f>
        <v>ok</v>
      </c>
      <c r="I33" s="68">
        <f>INDEX(總表!$W$3:$W$36,MATCH($B33,總表!$V$3:$V$36,0))</f>
        <v>0.99999999999999978</v>
      </c>
      <c r="J33" s="129"/>
      <c r="K33" s="72"/>
    </row>
    <row r="34" spans="1:11" ht="19.95" customHeight="1">
      <c r="A34" s="55" t="s">
        <v>690</v>
      </c>
      <c r="B34" s="56" t="s">
        <v>691</v>
      </c>
      <c r="C34" s="58" t="e">
        <f>INDEX(#REF!,MATCH($B34,#REF!,0))</f>
        <v>#REF!</v>
      </c>
      <c r="D34" s="58">
        <v>0</v>
      </c>
      <c r="E34" s="56">
        <v>15</v>
      </c>
      <c r="F34" s="56" t="str">
        <f>IF(COUNTIFS(總表!F$3:F$390,"V",總表!$B$3:$B$390,目前進度!$B34)=0,"都未交",IF(COUNTIFS(總表!F$3:F$390,"V",總表!$B$3:$B$390,目前進度!$B34)=COUNTIFS(總表!$B$3:$B$390,目前進度!$B34),"ok","未齊"))</f>
        <v>ok</v>
      </c>
      <c r="G34" s="56" t="str">
        <f>IF(COUNTIFS(總表!H$3:H$390,"V",總表!$B$3:$B$390,目前進度!$B34)=0,"都未交",IF(COUNTIFS(總表!H$3:H$390,"V",總表!$B$3:$B$390,目前進度!$B34)=COUNTIFS(總表!$B$3:$B$390,目前進度!$B34),"ok","未齊"))</f>
        <v>ok</v>
      </c>
      <c r="H34" s="56" t="str">
        <f>IF(COUNTIFS(總表!I$3:I$390,"V",總表!$B$3:$B$390,目前進度!$B34)=0,"都未交",IF(COUNTIFS(總表!I$3:I$390,"V",總表!$B$3:$B$390,目前進度!$B34)=COUNTIFS(總表!$B$3:$B$390,目前進度!$B34),"ok","未齊"))</f>
        <v>ok</v>
      </c>
      <c r="I34" s="66">
        <f>INDEX(總表!$W$3:$W$36,MATCH($B34,總表!$V$3:$V$36,0))</f>
        <v>0.99999999999999989</v>
      </c>
      <c r="J34" s="129">
        <f>總表!Z10</f>
        <v>1.0000000000000002</v>
      </c>
      <c r="K34" s="70"/>
    </row>
    <row r="35" spans="1:11" ht="19.95" customHeight="1">
      <c r="A35" s="57" t="s">
        <v>690</v>
      </c>
      <c r="B35" s="58" t="s">
        <v>722</v>
      </c>
      <c r="C35" s="58" t="e">
        <f>INDEX(#REF!,MATCH($B35,#REF!,0))</f>
        <v>#REF!</v>
      </c>
      <c r="D35" s="58">
        <v>0</v>
      </c>
      <c r="E35" s="58">
        <v>12</v>
      </c>
      <c r="F35" s="58" t="str">
        <f>IF(COUNTIFS(總表!F$3:F$390,"V",總表!$B$3:$B$390,目前進度!$B35)=0,"都未交",IF(COUNTIFS(總表!F$3:F$390,"V",總表!$B$3:$B$390,目前進度!$B35)=COUNTIFS(總表!$B$3:$B$390,目前進度!$B35),"ok","未齊"))</f>
        <v>ok</v>
      </c>
      <c r="G35" s="58" t="str">
        <f>IF(COUNTIFS(總表!H$3:H$390,"V",總表!$B$3:$B$390,目前進度!$B35)=0,"都未交",IF(COUNTIFS(總表!H$3:H$390,"V",總表!$B$3:$B$390,目前進度!$B35)=COUNTIFS(總表!$B$3:$B$390,目前進度!$B35),"ok","未齊"))</f>
        <v>ok</v>
      </c>
      <c r="H35" s="58" t="str">
        <f>IF(COUNTIFS(總表!I$3:I$390,"V",總表!$B$3:$B$390,目前進度!$B35)=0,"都未交",IF(COUNTIFS(總表!I$3:I$390,"V",總表!$B$3:$B$390,目前進度!$B35)=COUNTIFS(總表!$B$3:$B$390,目前進度!$B35),"ok","未齊"))</f>
        <v>ok</v>
      </c>
      <c r="I35" s="67">
        <f>INDEX(總表!$W$3:$W$36,MATCH($B35,總表!$V$3:$V$36,0))</f>
        <v>1</v>
      </c>
      <c r="J35" s="129"/>
      <c r="K35" s="71"/>
    </row>
    <row r="36" spans="1:11" ht="19.95" customHeight="1">
      <c r="A36" s="57" t="s">
        <v>690</v>
      </c>
      <c r="B36" s="58" t="s">
        <v>747</v>
      </c>
      <c r="C36" s="58" t="e">
        <f>INDEX(#REF!,MATCH($B36,#REF!,0))</f>
        <v>#REF!</v>
      </c>
      <c r="D36" s="58">
        <v>1</v>
      </c>
      <c r="E36" s="58">
        <v>16</v>
      </c>
      <c r="F36" s="58" t="str">
        <f>IF(COUNTIFS(總表!F$3:F$390,"V",總表!$B$3:$B$390,目前進度!$B36)=0,"都未交",IF(COUNTIFS(總表!F$3:F$390,"V",總表!$B$3:$B$390,目前進度!$B36)=COUNTIFS(總表!$B$3:$B$390,目前進度!$B36),"ok","未齊"))</f>
        <v>ok</v>
      </c>
      <c r="G36" s="58" t="str">
        <f>IF(COUNTIFS(總表!H$3:H$390,"V",總表!$B$3:$B$390,目前進度!$B36)=0,"都未交",IF(COUNTIFS(總表!H$3:H$390,"V",總表!$B$3:$B$390,目前進度!$B36)=COUNTIFS(總表!$B$3:$B$390,目前進度!$B36),"ok","未齊"))</f>
        <v>ok</v>
      </c>
      <c r="H36" s="58" t="s">
        <v>1009</v>
      </c>
      <c r="I36" s="67">
        <f>INDEX(總表!$W$3:$W$36,MATCH($B36,總表!$V$3:$V$36,0))</f>
        <v>1</v>
      </c>
      <c r="J36" s="129"/>
      <c r="K36" s="71"/>
    </row>
    <row r="37" spans="1:11" ht="19.95" customHeight="1" thickBot="1">
      <c r="A37" s="61" t="s">
        <v>690</v>
      </c>
      <c r="B37" s="62" t="s">
        <v>777</v>
      </c>
      <c r="C37" s="62" t="e">
        <f>INDEX(#REF!,MATCH($B37,#REF!,0))</f>
        <v>#REF!</v>
      </c>
      <c r="D37" s="62">
        <v>0</v>
      </c>
      <c r="E37" s="62">
        <v>12</v>
      </c>
      <c r="F37" s="62" t="str">
        <f>IF(COUNTIFS(總表!F$3:F$390,"V",總表!$B$3:$B$390,目前進度!$B37)=0,"都未交",IF(COUNTIFS(總表!F$3:F$390,"V",總表!$B$3:$B$390,目前進度!$B37)=COUNTIFS(總表!$B$3:$B$390,目前進度!$B37),"ok","未齊"))</f>
        <v>ok</v>
      </c>
      <c r="G37" s="62" t="str">
        <f>IF(COUNTIFS(總表!H$3:H$390,"V",總表!$B$3:$B$390,目前進度!$B37)=0,"都未交",IF(COUNTIFS(總表!H$3:H$390,"V",總表!$B$3:$B$390,目前進度!$B37)=COUNTIFS(總表!$B$3:$B$390,目前進度!$B37),"ok","未齊"))</f>
        <v>ok</v>
      </c>
      <c r="H37" s="62" t="str">
        <f>IF(COUNTIFS(總表!I$3:I$390,"V",總表!$B$3:$B$390,目前進度!$B37)=0,"都未交",IF(COUNTIFS(總表!I$3:I$390,"V",總表!$B$3:$B$390,目前進度!$B37)=COUNTIFS(總表!$B$3:$B$390,目前進度!$B37),"ok","未齊"))</f>
        <v>ok</v>
      </c>
      <c r="I37" s="69">
        <f>INDEX(總表!$W$3:$W$36,MATCH($B37,總表!$V$3:$V$36,0))</f>
        <v>1</v>
      </c>
      <c r="J37" s="130"/>
      <c r="K37" s="74"/>
    </row>
  </sheetData>
  <mergeCells count="15">
    <mergeCell ref="J25:J29"/>
    <mergeCell ref="J30:J33"/>
    <mergeCell ref="J34:J37"/>
    <mergeCell ref="J8:J11"/>
    <mergeCell ref="J12:J15"/>
    <mergeCell ref="K12:K15"/>
    <mergeCell ref="J16:J19"/>
    <mergeCell ref="J20:J24"/>
    <mergeCell ref="K20:K24"/>
    <mergeCell ref="A2:A3"/>
    <mergeCell ref="B2:B3"/>
    <mergeCell ref="C2:E2"/>
    <mergeCell ref="F2:J2"/>
    <mergeCell ref="K2:K3"/>
    <mergeCell ref="J4:J7"/>
  </mergeCells>
  <phoneticPr fontId="2" type="noConversion"/>
  <conditionalFormatting sqref="I5:I37">
    <cfRule type="cellIs" dxfId="2" priority="3" operator="lessThan">
      <formula>0.5</formula>
    </cfRule>
  </conditionalFormatting>
  <conditionalFormatting sqref="F4:H37">
    <cfRule type="cellIs" dxfId="1" priority="2" operator="equal">
      <formula>"都未交"</formula>
    </cfRule>
  </conditionalFormatting>
  <conditionalFormatting sqref="I4">
    <cfRule type="cellIs" dxfId="0" priority="1" operator="equal">
      <formula>"都未交"</formula>
    </cfRule>
  </conditionalFormatting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</vt:lpstr>
      <vt:lpstr>總表</vt:lpstr>
      <vt:lpstr>進度_0830</vt:lpstr>
      <vt:lpstr>進度_0904</vt:lpstr>
      <vt:lpstr>目前進度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2019-10-03T10:06:38Z</dcterms:modified>
</cp:coreProperties>
</file>