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 2019\data\0_林管處_raw data\0_初檢核\"/>
    </mc:Choice>
  </mc:AlternateContent>
  <bookViews>
    <workbookView xWindow="240" yWindow="12" windowWidth="16092" windowHeight="9660" activeTab="1"/>
  </bookViews>
  <sheets>
    <sheet name="工作表10" sheetId="11" r:id="rId1"/>
    <sheet name="Sheet1" sheetId="1" r:id="rId2"/>
    <sheet name="工作表1" sheetId="2" r:id="rId3"/>
    <sheet name="樣區" sheetId="10" r:id="rId4"/>
    <sheet name="樣點" sheetId="9" r:id="rId5"/>
  </sheets>
  <definedNames>
    <definedName name="_xlnm._FilterDatabase" localSheetId="1" hidden="1">Sheet1!$A$1:$AL$3004</definedName>
    <definedName name="_xlnm._FilterDatabase" localSheetId="4" hidden="1">樣點!$O$1:$T$2472</definedName>
    <definedName name="_xlcn.WorksheetConnection_Sheet1C1AF30041" hidden="1">Sheet1!$C$1:$AF$3004</definedName>
  </definedNames>
  <calcPr calcId="162913"/>
  <pivotCaches>
    <pivotCache cacheId="650" r:id="rId6"/>
  </pivotCaches>
  <extLst>
    <ext xmlns:x15="http://schemas.microsoft.com/office/spreadsheetml/2010/11/main" uri="{FCE2AD5D-F65C-4FA6-A056-5C36A1767C68}">
      <x15:dataModel>
        <x15:modelTables>
          <x15:modelTable id="範圍" name="範圍" connection="WorksheetConnection_Sheet1!$C$1:$AF$3004"/>
        </x15:modelTables>
      </x15:dataModel>
    </ext>
  </extLst>
</workbook>
</file>

<file path=xl/calcChain.xml><?xml version="1.0" encoding="utf-8"?>
<calcChain xmlns="http://schemas.openxmlformats.org/spreadsheetml/2006/main">
  <c r="AD3004" i="1" l="1"/>
  <c r="AD3003" i="1"/>
  <c r="AD3002" i="1"/>
  <c r="AD3001" i="1"/>
  <c r="AD3000" i="1"/>
  <c r="AD2999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29" i="1"/>
  <c r="AD2928" i="1"/>
  <c r="AD2927" i="1"/>
  <c r="AD2926" i="1"/>
  <c r="AD2925" i="1"/>
  <c r="AD2924" i="1"/>
  <c r="AD2918" i="1"/>
  <c r="AD2917" i="1"/>
  <c r="AD2916" i="1"/>
  <c r="AD2915" i="1"/>
  <c r="AD2914" i="1"/>
  <c r="AD2913" i="1"/>
  <c r="AD2880" i="1"/>
  <c r="AD2879" i="1"/>
  <c r="AD2878" i="1"/>
  <c r="AD2877" i="1"/>
  <c r="AD2876" i="1"/>
  <c r="AD2875" i="1"/>
  <c r="AD2874" i="1"/>
  <c r="AD2873" i="1"/>
  <c r="AD2860" i="1"/>
  <c r="AD2857" i="1"/>
  <c r="AD2856" i="1"/>
  <c r="AD2855" i="1"/>
  <c r="AD2854" i="1"/>
  <c r="AD2853" i="1"/>
  <c r="AD2852" i="1"/>
  <c r="AD2851" i="1"/>
  <c r="AD2826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3" i="1"/>
  <c r="AD2722" i="1"/>
  <c r="AD2721" i="1"/>
  <c r="AD2720" i="1"/>
  <c r="AD2718" i="1"/>
  <c r="AD2714" i="1"/>
  <c r="AD2713" i="1"/>
  <c r="AD2712" i="1"/>
  <c r="AD2711" i="1"/>
  <c r="AD2709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7" i="1"/>
  <c r="AD2676" i="1"/>
  <c r="AD2675" i="1"/>
  <c r="AD2674" i="1"/>
  <c r="AD2673" i="1"/>
  <c r="AD2671" i="1"/>
  <c r="AD2670" i="1"/>
  <c r="AD2669" i="1"/>
  <c r="AD2667" i="1"/>
  <c r="AD2666" i="1"/>
  <c r="AD2665" i="1"/>
  <c r="AD2664" i="1"/>
  <c r="AD2663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2" i="1"/>
  <c r="AD2631" i="1"/>
  <c r="AD2630" i="1"/>
  <c r="AD2629" i="1"/>
  <c r="AD2628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09" i="1"/>
  <c r="AD2507" i="1"/>
  <c r="AD2506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8" i="1"/>
  <c r="AD2357" i="1"/>
  <c r="AD2356" i="1"/>
  <c r="AD2355" i="1"/>
  <c r="AD2354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4" i="1"/>
  <c r="AD2333" i="1"/>
  <c r="AD2332" i="1"/>
  <c r="AD2331" i="1"/>
  <c r="AD2330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4" i="1"/>
  <c r="AD2202" i="1"/>
  <c r="AD2201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3" i="1"/>
  <c r="AD2052" i="1"/>
  <c r="AD2051" i="1"/>
  <c r="AD2050" i="1"/>
  <c r="AD2049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29" i="1"/>
  <c r="AD2028" i="1"/>
  <c r="AD2027" i="1"/>
  <c r="AD2026" i="1"/>
  <c r="AD2025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2" i="1"/>
  <c r="AD1991" i="1"/>
  <c r="AD1990" i="1"/>
  <c r="AD1988" i="1"/>
  <c r="AD1986" i="1"/>
  <c r="AD1985" i="1"/>
  <c r="AD1984" i="1"/>
  <c r="AD1983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2" i="1"/>
  <c r="AD1821" i="1"/>
  <c r="AD1820" i="1"/>
  <c r="AD1819" i="1"/>
  <c r="AD1818" i="1"/>
  <c r="AD1817" i="1"/>
  <c r="AD1816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05" i="1"/>
  <c r="AD1704" i="1"/>
  <c r="AD1703" i="1"/>
  <c r="AD1702" i="1"/>
  <c r="AD1701" i="1"/>
  <c r="AD1700" i="1"/>
  <c r="AD1699" i="1"/>
  <c r="AD1698" i="1"/>
  <c r="AD1697" i="1"/>
  <c r="AD1690" i="1"/>
  <c r="AD1689" i="1"/>
  <c r="AD1688" i="1"/>
  <c r="AD1686" i="1"/>
  <c r="AD1685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86" i="1"/>
  <c r="AD1585" i="1"/>
  <c r="AD1584" i="1"/>
  <c r="AD1583" i="1"/>
  <c r="AD1582" i="1"/>
  <c r="AD1581" i="1"/>
  <c r="AD1574" i="1"/>
  <c r="AD1572" i="1"/>
  <c r="AD1571" i="1"/>
  <c r="AD1570" i="1"/>
  <c r="AD1569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55" i="1"/>
  <c r="AD1354" i="1"/>
  <c r="AD1353" i="1"/>
  <c r="AD1352" i="1"/>
  <c r="AD1351" i="1"/>
  <c r="AD1350" i="1"/>
  <c r="AD1349" i="1"/>
  <c r="AD1348" i="1"/>
  <c r="AD1347" i="1"/>
  <c r="AD1345" i="1"/>
  <c r="AD1344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3" i="1"/>
  <c r="AD1292" i="1"/>
  <c r="AD1291" i="1"/>
  <c r="AD1290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1" i="1"/>
  <c r="AD1270" i="1"/>
  <c r="AD1269" i="1"/>
  <c r="AD1268" i="1"/>
  <c r="AD1267" i="1"/>
  <c r="AD1265" i="1"/>
  <c r="AD1264" i="1"/>
  <c r="AD1263" i="1"/>
  <c r="AD1262" i="1"/>
  <c r="AD1261" i="1"/>
  <c r="AD1260" i="1"/>
  <c r="AD1258" i="1"/>
  <c r="AD1257" i="1"/>
  <c r="AD1256" i="1"/>
  <c r="AD1255" i="1"/>
  <c r="AD1254" i="1"/>
  <c r="AD1247" i="1"/>
  <c r="AD1246" i="1"/>
  <c r="AD1245" i="1"/>
  <c r="AD1244" i="1"/>
  <c r="AD1243" i="1"/>
  <c r="AD1242" i="1"/>
  <c r="AD1241" i="1"/>
  <c r="AD1240" i="1"/>
  <c r="AD1236" i="1"/>
  <c r="AD1229" i="1"/>
  <c r="AD1228" i="1"/>
  <c r="AD1227" i="1"/>
  <c r="AD1225" i="1"/>
  <c r="AD1224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1" i="1"/>
  <c r="AD1080" i="1"/>
  <c r="AD1079" i="1"/>
  <c r="AD1078" i="1"/>
  <c r="AD1077" i="1"/>
  <c r="AD1076" i="1"/>
  <c r="AD1075" i="1"/>
  <c r="AD1074" i="1"/>
  <c r="AD1072" i="1"/>
  <c r="AD1071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3" i="1"/>
  <c r="AD992" i="1"/>
  <c r="AD991" i="1"/>
  <c r="AD990" i="1"/>
  <c r="AD989" i="1"/>
  <c r="AD988" i="1"/>
  <c r="AD987" i="1"/>
  <c r="AD986" i="1"/>
  <c r="AD975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2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29" i="1"/>
  <c r="AD827" i="1"/>
  <c r="AD825" i="1"/>
  <c r="AD824" i="1"/>
  <c r="AD823" i="1"/>
  <c r="AD822" i="1"/>
  <c r="AD821" i="1"/>
  <c r="AD820" i="1"/>
  <c r="AD819" i="1"/>
  <c r="AD818" i="1"/>
  <c r="AD817" i="1"/>
  <c r="AD815" i="1"/>
  <c r="AD811" i="1"/>
  <c r="AD803" i="1"/>
  <c r="AD801" i="1"/>
  <c r="AD800" i="1"/>
  <c r="AD799" i="1"/>
  <c r="AD798" i="1"/>
  <c r="AD797" i="1"/>
  <c r="AD796" i="1"/>
  <c r="AD795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46" i="1"/>
  <c r="AD745" i="1"/>
  <c r="AD744" i="1"/>
  <c r="AD743" i="1"/>
  <c r="AD742" i="1"/>
  <c r="AD741" i="1"/>
  <c r="AD740" i="1"/>
  <c r="AD732" i="1"/>
  <c r="AD730" i="1"/>
  <c r="AD729" i="1"/>
  <c r="AD727" i="1"/>
  <c r="AD726" i="1"/>
  <c r="AD724" i="1"/>
  <c r="AD723" i="1"/>
  <c r="AD722" i="1"/>
  <c r="AD721" i="1"/>
  <c r="AD720" i="1"/>
  <c r="AD719" i="1"/>
  <c r="AD718" i="1"/>
  <c r="AD717" i="1"/>
  <c r="AD716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5" i="1"/>
  <c r="AD684" i="1"/>
  <c r="AD683" i="1"/>
  <c r="AD682" i="1"/>
  <c r="AD681" i="1"/>
  <c r="AD679" i="1"/>
  <c r="AD678" i="1"/>
  <c r="AD677" i="1"/>
  <c r="AD676" i="1"/>
  <c r="AD675" i="1"/>
  <c r="AD674" i="1"/>
  <c r="AD667" i="1"/>
  <c r="AD666" i="1"/>
  <c r="AD665" i="1"/>
  <c r="AD664" i="1"/>
  <c r="AD663" i="1"/>
  <c r="AD662" i="1"/>
  <c r="AD661" i="1"/>
  <c r="AD640" i="1"/>
  <c r="AD627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0" i="1"/>
  <c r="AD539" i="1"/>
  <c r="AD538" i="1"/>
  <c r="AD537" i="1"/>
  <c r="AD536" i="1"/>
  <c r="AD535" i="1"/>
  <c r="AD533" i="1"/>
  <c r="AD532" i="1"/>
  <c r="AD531" i="1"/>
  <c r="AD530" i="1"/>
  <c r="AD529" i="1"/>
  <c r="AD528" i="1"/>
  <c r="AD527" i="1"/>
  <c r="AD526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09" i="1"/>
  <c r="AD508" i="1"/>
  <c r="AD507" i="1"/>
  <c r="AD506" i="1"/>
  <c r="AD505" i="1"/>
  <c r="AD504" i="1"/>
  <c r="AD503" i="1"/>
  <c r="AD502" i="1"/>
  <c r="AD501" i="1"/>
  <c r="AD500" i="1"/>
  <c r="AD499" i="1"/>
  <c r="AD497" i="1"/>
  <c r="AD496" i="1"/>
  <c r="AD495" i="1"/>
  <c r="AD494" i="1"/>
  <c r="AD493" i="1"/>
  <c r="AD491" i="1"/>
  <c r="AD490" i="1"/>
  <c r="AD489" i="1"/>
  <c r="AD488" i="1"/>
  <c r="AD487" i="1"/>
  <c r="AD485" i="1"/>
  <c r="AD484" i="1"/>
  <c r="AD483" i="1"/>
  <c r="AD482" i="1"/>
  <c r="AD481" i="1"/>
  <c r="AD480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3" i="1"/>
  <c r="AD152" i="1"/>
  <c r="AD151" i="1"/>
  <c r="AD150" i="1"/>
  <c r="AD149" i="1"/>
  <c r="AD148" i="1"/>
  <c r="AD147" i="1"/>
  <c r="AD146" i="1"/>
  <c r="AD144" i="1"/>
  <c r="AD143" i="1"/>
  <c r="AD137" i="1"/>
  <c r="AD136" i="1"/>
  <c r="AD135" i="1"/>
  <c r="AD134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93" i="1"/>
  <c r="AD92" i="1"/>
  <c r="AD91" i="1"/>
  <c r="AD90" i="1"/>
  <c r="AD89" i="1"/>
  <c r="AD88" i="1"/>
  <c r="AD87" i="1"/>
  <c r="AD85" i="1"/>
  <c r="AD84" i="1"/>
  <c r="AD83" i="1"/>
  <c r="AD82" i="1"/>
  <c r="AD81" i="1"/>
  <c r="AD80" i="1"/>
  <c r="AD79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1" i="1"/>
  <c r="AD10" i="1"/>
  <c r="AD9" i="1"/>
  <c r="AD8" i="1"/>
  <c r="AD7" i="1"/>
  <c r="AD6" i="1"/>
  <c r="AD5" i="1"/>
  <c r="AD4" i="1"/>
  <c r="AD3" i="1"/>
  <c r="AD2" i="1"/>
  <c r="V3004" i="1" l="1"/>
  <c r="V3003" i="1"/>
  <c r="V3002" i="1"/>
  <c r="V3001" i="1"/>
  <c r="V3000" i="1"/>
  <c r="V2999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29" i="1"/>
  <c r="V2928" i="1"/>
  <c r="V2927" i="1"/>
  <c r="V2926" i="1"/>
  <c r="V2925" i="1"/>
  <c r="V2924" i="1"/>
  <c r="V2918" i="1"/>
  <c r="V2917" i="1"/>
  <c r="V2916" i="1"/>
  <c r="V2915" i="1"/>
  <c r="V2914" i="1"/>
  <c r="V2913" i="1"/>
  <c r="V2880" i="1"/>
  <c r="V2879" i="1"/>
  <c r="V2878" i="1"/>
  <c r="V2877" i="1"/>
  <c r="V2876" i="1"/>
  <c r="V2875" i="1"/>
  <c r="V2874" i="1"/>
  <c r="V2873" i="1"/>
  <c r="V2860" i="1"/>
  <c r="V2857" i="1"/>
  <c r="V2856" i="1"/>
  <c r="V2855" i="1"/>
  <c r="V2854" i="1"/>
  <c r="V2853" i="1"/>
  <c r="V2852" i="1"/>
  <c r="V2851" i="1"/>
  <c r="V2826" i="1"/>
  <c r="V2820" i="1"/>
  <c r="V2819" i="1"/>
  <c r="V2818" i="1"/>
  <c r="V2817" i="1"/>
  <c r="V2816" i="1"/>
  <c r="V2815" i="1"/>
  <c r="V2814" i="1"/>
  <c r="V2813" i="1"/>
  <c r="V2812" i="1"/>
  <c r="V2811" i="1"/>
  <c r="V2810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3" i="1"/>
  <c r="V2722" i="1"/>
  <c r="V2721" i="1"/>
  <c r="V2720" i="1"/>
  <c r="V2718" i="1"/>
  <c r="V2714" i="1"/>
  <c r="V2713" i="1"/>
  <c r="V2712" i="1"/>
  <c r="V2711" i="1"/>
  <c r="V2709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7" i="1"/>
  <c r="V2676" i="1"/>
  <c r="V2675" i="1"/>
  <c r="V2674" i="1"/>
  <c r="V2673" i="1"/>
  <c r="V2671" i="1"/>
  <c r="V2670" i="1"/>
  <c r="V2669" i="1"/>
  <c r="V2667" i="1"/>
  <c r="V2666" i="1"/>
  <c r="V2665" i="1"/>
  <c r="V2664" i="1"/>
  <c r="V2663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2" i="1"/>
  <c r="V2631" i="1"/>
  <c r="V2630" i="1"/>
  <c r="V2629" i="1"/>
  <c r="V2628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09" i="1"/>
  <c r="V2507" i="1"/>
  <c r="V2506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8" i="1"/>
  <c r="V2357" i="1"/>
  <c r="V2356" i="1"/>
  <c r="V2355" i="1"/>
  <c r="V2354" i="1"/>
  <c r="V2346" i="1"/>
  <c r="V2345" i="1"/>
  <c r="V2344" i="1"/>
  <c r="V2343" i="1"/>
  <c r="V2342" i="1"/>
  <c r="V2341" i="1"/>
  <c r="V2340" i="1"/>
  <c r="V2339" i="1"/>
  <c r="V2338" i="1"/>
  <c r="V2337" i="1"/>
  <c r="V2336" i="1"/>
  <c r="V2334" i="1"/>
  <c r="V2333" i="1"/>
  <c r="V2332" i="1"/>
  <c r="V2331" i="1"/>
  <c r="V2330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4" i="1"/>
  <c r="V2202" i="1"/>
  <c r="V2201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3" i="1"/>
  <c r="V2052" i="1"/>
  <c r="V2051" i="1"/>
  <c r="V2050" i="1"/>
  <c r="V2049" i="1"/>
  <c r="V2041" i="1"/>
  <c r="V2040" i="1"/>
  <c r="V2039" i="1"/>
  <c r="V2038" i="1"/>
  <c r="V2037" i="1"/>
  <c r="V2036" i="1"/>
  <c r="V2035" i="1"/>
  <c r="V2034" i="1"/>
  <c r="V2033" i="1"/>
  <c r="V2032" i="1"/>
  <c r="V2031" i="1"/>
  <c r="V2029" i="1"/>
  <c r="V2028" i="1"/>
  <c r="V2027" i="1"/>
  <c r="V2026" i="1"/>
  <c r="V2025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4" i="1"/>
  <c r="V2003" i="1"/>
  <c r="V2002" i="1"/>
  <c r="V2001" i="1"/>
  <c r="V2000" i="1"/>
  <c r="V1999" i="1"/>
  <c r="V1998" i="1"/>
  <c r="V1997" i="1"/>
  <c r="V1996" i="1"/>
  <c r="V1995" i="1"/>
  <c r="V1994" i="1"/>
  <c r="V1992" i="1"/>
  <c r="V1991" i="1"/>
  <c r="V1990" i="1"/>
  <c r="V1988" i="1"/>
  <c r="V1986" i="1"/>
  <c r="V1985" i="1"/>
  <c r="V1984" i="1"/>
  <c r="V1983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1" i="1"/>
  <c r="V1880" i="1"/>
  <c r="V1879" i="1"/>
  <c r="V1878" i="1"/>
  <c r="V1877" i="1"/>
  <c r="V1876" i="1"/>
  <c r="V1875" i="1"/>
  <c r="V1874" i="1"/>
  <c r="V1873" i="1"/>
  <c r="V1872" i="1"/>
  <c r="V1871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2" i="1"/>
  <c r="V1821" i="1"/>
  <c r="V1820" i="1"/>
  <c r="V1819" i="1"/>
  <c r="V1818" i="1"/>
  <c r="V1817" i="1"/>
  <c r="V1816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05" i="1"/>
  <c r="V1704" i="1"/>
  <c r="V1703" i="1"/>
  <c r="V1702" i="1"/>
  <c r="V1701" i="1"/>
  <c r="V1700" i="1"/>
  <c r="V1699" i="1"/>
  <c r="V1698" i="1"/>
  <c r="V1697" i="1"/>
  <c r="V1690" i="1"/>
  <c r="V1689" i="1"/>
  <c r="V1688" i="1"/>
  <c r="V1686" i="1"/>
  <c r="V1685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86" i="1"/>
  <c r="V1585" i="1"/>
  <c r="V1584" i="1"/>
  <c r="V1583" i="1"/>
  <c r="V1582" i="1"/>
  <c r="V1581" i="1"/>
  <c r="V1574" i="1"/>
  <c r="V1572" i="1"/>
  <c r="V1571" i="1"/>
  <c r="V1570" i="1"/>
  <c r="V1569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2" i="1"/>
  <c r="V1531" i="1"/>
  <c r="V1530" i="1"/>
  <c r="V1529" i="1"/>
  <c r="V1528" i="1"/>
  <c r="V1527" i="1"/>
  <c r="V1526" i="1"/>
  <c r="V1525" i="1"/>
  <c r="V1524" i="1"/>
  <c r="V1523" i="1"/>
  <c r="V1522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1" i="1"/>
  <c r="V1440" i="1"/>
  <c r="V1439" i="1"/>
  <c r="V1438" i="1"/>
  <c r="V1437" i="1"/>
  <c r="V1436" i="1"/>
  <c r="V1435" i="1"/>
  <c r="V1434" i="1"/>
  <c r="V1433" i="1"/>
  <c r="V1432" i="1"/>
  <c r="V1431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55" i="1"/>
  <c r="V1354" i="1"/>
  <c r="V1353" i="1"/>
  <c r="V1352" i="1"/>
  <c r="V1351" i="1"/>
  <c r="V1350" i="1"/>
  <c r="V1349" i="1"/>
  <c r="V1348" i="1"/>
  <c r="V1347" i="1"/>
  <c r="V1345" i="1"/>
  <c r="V1344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3" i="1"/>
  <c r="V1292" i="1"/>
  <c r="V1291" i="1"/>
  <c r="V1290" i="1"/>
  <c r="V1284" i="1"/>
  <c r="V1283" i="1"/>
  <c r="V1282" i="1"/>
  <c r="V1281" i="1"/>
  <c r="V1280" i="1"/>
  <c r="V1279" i="1"/>
  <c r="V1278" i="1"/>
  <c r="V1277" i="1"/>
  <c r="V1276" i="1"/>
  <c r="V1275" i="1"/>
  <c r="V1274" i="1"/>
  <c r="V1271" i="1"/>
  <c r="V1270" i="1"/>
  <c r="V1269" i="1"/>
  <c r="V1268" i="1"/>
  <c r="V1267" i="1"/>
  <c r="V1265" i="1"/>
  <c r="V1264" i="1"/>
  <c r="V1263" i="1"/>
  <c r="V1262" i="1"/>
  <c r="V1261" i="1"/>
  <c r="V1260" i="1"/>
  <c r="V1258" i="1"/>
  <c r="V1257" i="1"/>
  <c r="V1256" i="1"/>
  <c r="V1255" i="1"/>
  <c r="V1254" i="1"/>
  <c r="V1247" i="1"/>
  <c r="V1246" i="1"/>
  <c r="V1245" i="1"/>
  <c r="V1244" i="1"/>
  <c r="V1243" i="1"/>
  <c r="V1242" i="1"/>
  <c r="V1241" i="1"/>
  <c r="V1240" i="1"/>
  <c r="V1236" i="1"/>
  <c r="V1229" i="1"/>
  <c r="V1228" i="1"/>
  <c r="V1227" i="1"/>
  <c r="V1225" i="1"/>
  <c r="V1224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6" i="1"/>
  <c r="V1205" i="1"/>
  <c r="V1204" i="1"/>
  <c r="V1203" i="1"/>
  <c r="V1202" i="1"/>
  <c r="V1201" i="1"/>
  <c r="V1200" i="1"/>
  <c r="V1199" i="1"/>
  <c r="V1198" i="1"/>
  <c r="V1197" i="1"/>
  <c r="V1196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1" i="1"/>
  <c r="V1080" i="1"/>
  <c r="V1079" i="1"/>
  <c r="V1078" i="1"/>
  <c r="V1077" i="1"/>
  <c r="V1076" i="1"/>
  <c r="V1075" i="1"/>
  <c r="V1074" i="1"/>
  <c r="V1072" i="1"/>
  <c r="V1071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3" i="1"/>
  <c r="V992" i="1"/>
  <c r="V991" i="1"/>
  <c r="V990" i="1"/>
  <c r="V989" i="1"/>
  <c r="V988" i="1"/>
  <c r="V987" i="1"/>
  <c r="V986" i="1"/>
  <c r="V975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2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29" i="1"/>
  <c r="V827" i="1"/>
  <c r="V825" i="1"/>
  <c r="V824" i="1"/>
  <c r="V823" i="1"/>
  <c r="V822" i="1"/>
  <c r="V821" i="1"/>
  <c r="V820" i="1"/>
  <c r="V819" i="1"/>
  <c r="V818" i="1"/>
  <c r="V817" i="1"/>
  <c r="V815" i="1"/>
  <c r="V811" i="1"/>
  <c r="V803" i="1"/>
  <c r="V801" i="1"/>
  <c r="V800" i="1"/>
  <c r="V799" i="1"/>
  <c r="V798" i="1"/>
  <c r="V797" i="1"/>
  <c r="V796" i="1"/>
  <c r="V795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46" i="1"/>
  <c r="V745" i="1"/>
  <c r="V744" i="1"/>
  <c r="V743" i="1"/>
  <c r="V742" i="1"/>
  <c r="V741" i="1"/>
  <c r="V740" i="1"/>
  <c r="V732" i="1"/>
  <c r="V730" i="1"/>
  <c r="V729" i="1"/>
  <c r="V727" i="1"/>
  <c r="V726" i="1"/>
  <c r="V724" i="1"/>
  <c r="V723" i="1"/>
  <c r="V722" i="1"/>
  <c r="V721" i="1"/>
  <c r="V720" i="1"/>
  <c r="V719" i="1"/>
  <c r="V718" i="1"/>
  <c r="V717" i="1"/>
  <c r="V716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5" i="1"/>
  <c r="V684" i="1"/>
  <c r="V683" i="1"/>
  <c r="V682" i="1"/>
  <c r="V681" i="1"/>
  <c r="V679" i="1"/>
  <c r="V678" i="1"/>
  <c r="V677" i="1"/>
  <c r="V676" i="1"/>
  <c r="V675" i="1"/>
  <c r="V674" i="1"/>
  <c r="V667" i="1"/>
  <c r="V666" i="1"/>
  <c r="V665" i="1"/>
  <c r="V664" i="1"/>
  <c r="V663" i="1"/>
  <c r="V662" i="1"/>
  <c r="V661" i="1"/>
  <c r="V640" i="1"/>
  <c r="V627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0" i="1"/>
  <c r="V539" i="1"/>
  <c r="V538" i="1"/>
  <c r="V537" i="1"/>
  <c r="V536" i="1"/>
  <c r="V535" i="1"/>
  <c r="V533" i="1"/>
  <c r="V532" i="1"/>
  <c r="V531" i="1"/>
  <c r="V530" i="1"/>
  <c r="V529" i="1"/>
  <c r="V528" i="1"/>
  <c r="V527" i="1"/>
  <c r="V526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09" i="1"/>
  <c r="V508" i="1"/>
  <c r="V507" i="1"/>
  <c r="V506" i="1"/>
  <c r="V505" i="1"/>
  <c r="V504" i="1"/>
  <c r="V503" i="1"/>
  <c r="V502" i="1"/>
  <c r="V501" i="1"/>
  <c r="V500" i="1"/>
  <c r="V499" i="1"/>
  <c r="V497" i="1"/>
  <c r="V496" i="1"/>
  <c r="V495" i="1"/>
  <c r="V494" i="1"/>
  <c r="V493" i="1"/>
  <c r="V491" i="1"/>
  <c r="V490" i="1"/>
  <c r="V489" i="1"/>
  <c r="V488" i="1"/>
  <c r="V487" i="1"/>
  <c r="V485" i="1"/>
  <c r="V484" i="1"/>
  <c r="V483" i="1"/>
  <c r="V482" i="1"/>
  <c r="V481" i="1"/>
  <c r="V480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3" i="1"/>
  <c r="V152" i="1"/>
  <c r="V151" i="1"/>
  <c r="V150" i="1"/>
  <c r="V149" i="1"/>
  <c r="V148" i="1"/>
  <c r="V147" i="1"/>
  <c r="V146" i="1"/>
  <c r="V144" i="1"/>
  <c r="V143" i="1"/>
  <c r="V137" i="1"/>
  <c r="V136" i="1"/>
  <c r="V135" i="1"/>
  <c r="V134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93" i="1"/>
  <c r="V92" i="1"/>
  <c r="V91" i="1"/>
  <c r="V90" i="1"/>
  <c r="V89" i="1"/>
  <c r="V88" i="1"/>
  <c r="V87" i="1"/>
  <c r="V85" i="1"/>
  <c r="V84" i="1"/>
  <c r="V83" i="1"/>
  <c r="V82" i="1"/>
  <c r="V81" i="1"/>
  <c r="V80" i="1"/>
  <c r="V79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AH2943" i="1"/>
  <c r="W2943" i="1" s="1"/>
  <c r="X2943" i="1"/>
  <c r="Y2943" i="1"/>
  <c r="Z2943" i="1"/>
  <c r="AA2943" i="1"/>
  <c r="AB2943" i="1"/>
  <c r="AC2943" i="1"/>
  <c r="AI2943" i="1"/>
  <c r="AE2943" i="1"/>
  <c r="AH2944" i="1"/>
  <c r="W2944" i="1" s="1"/>
  <c r="X2944" i="1"/>
  <c r="Y2944" i="1"/>
  <c r="Z2944" i="1"/>
  <c r="AA2944" i="1"/>
  <c r="AB2944" i="1"/>
  <c r="AC2944" i="1"/>
  <c r="AI2944" i="1"/>
  <c r="AE2944" i="1"/>
  <c r="AH2945" i="1"/>
  <c r="W2945" i="1" s="1"/>
  <c r="X2945" i="1"/>
  <c r="Y2945" i="1"/>
  <c r="Z2945" i="1"/>
  <c r="AA2945" i="1"/>
  <c r="AB2945" i="1"/>
  <c r="AC2945" i="1"/>
  <c r="AI2945" i="1"/>
  <c r="AE2945" i="1"/>
  <c r="AH2946" i="1"/>
  <c r="W2946" i="1" s="1"/>
  <c r="X2946" i="1"/>
  <c r="Y2946" i="1"/>
  <c r="Z2946" i="1"/>
  <c r="AA2946" i="1"/>
  <c r="AB2946" i="1"/>
  <c r="AC2946" i="1"/>
  <c r="AI2946" i="1"/>
  <c r="AE2946" i="1"/>
  <c r="AH2947" i="1"/>
  <c r="W2947" i="1" s="1"/>
  <c r="X2947" i="1"/>
  <c r="Y2947" i="1"/>
  <c r="Z2947" i="1"/>
  <c r="AA2947" i="1"/>
  <c r="AB2947" i="1"/>
  <c r="AC2947" i="1"/>
  <c r="AI2947" i="1"/>
  <c r="AE2947" i="1"/>
  <c r="AH2948" i="1"/>
  <c r="W2948" i="1" s="1"/>
  <c r="X2948" i="1"/>
  <c r="Y2948" i="1"/>
  <c r="Z2948" i="1"/>
  <c r="AA2948" i="1"/>
  <c r="AB2948" i="1"/>
  <c r="AC2948" i="1"/>
  <c r="AI2948" i="1"/>
  <c r="AE2948" i="1"/>
  <c r="AH2949" i="1"/>
  <c r="W2949" i="1" s="1"/>
  <c r="X2949" i="1"/>
  <c r="Y2949" i="1"/>
  <c r="Z2949" i="1"/>
  <c r="AA2949" i="1"/>
  <c r="AB2949" i="1"/>
  <c r="AC2949" i="1"/>
  <c r="AI2949" i="1"/>
  <c r="AE2949" i="1"/>
  <c r="AH2950" i="1"/>
  <c r="W2950" i="1" s="1"/>
  <c r="X2950" i="1"/>
  <c r="Y2950" i="1"/>
  <c r="Z2950" i="1"/>
  <c r="AA2950" i="1"/>
  <c r="AB2950" i="1"/>
  <c r="AC2950" i="1"/>
  <c r="AI2950" i="1"/>
  <c r="AE2950" i="1"/>
  <c r="AH2951" i="1"/>
  <c r="W2951" i="1" s="1"/>
  <c r="X2951" i="1"/>
  <c r="Y2951" i="1"/>
  <c r="Z2951" i="1"/>
  <c r="AA2951" i="1"/>
  <c r="AB2951" i="1"/>
  <c r="AC2951" i="1"/>
  <c r="AI2951" i="1"/>
  <c r="AE2951" i="1"/>
  <c r="AH2952" i="1"/>
  <c r="W2952" i="1" s="1"/>
  <c r="X2952" i="1"/>
  <c r="Y2952" i="1"/>
  <c r="Z2952" i="1"/>
  <c r="AA2952" i="1"/>
  <c r="AB2952" i="1"/>
  <c r="AC2952" i="1"/>
  <c r="AI2952" i="1"/>
  <c r="AE2952" i="1"/>
  <c r="AH2953" i="1"/>
  <c r="W2953" i="1" s="1"/>
  <c r="X2953" i="1"/>
  <c r="Y2953" i="1"/>
  <c r="Z2953" i="1"/>
  <c r="AA2953" i="1"/>
  <c r="AB2953" i="1"/>
  <c r="AC2953" i="1"/>
  <c r="AI2953" i="1"/>
  <c r="AE2953" i="1"/>
  <c r="AH2954" i="1"/>
  <c r="W2954" i="1" s="1"/>
  <c r="X2954" i="1"/>
  <c r="Y2954" i="1"/>
  <c r="Z2954" i="1"/>
  <c r="AA2954" i="1"/>
  <c r="AB2954" i="1"/>
  <c r="AC2954" i="1"/>
  <c r="AI2954" i="1"/>
  <c r="AE2954" i="1"/>
  <c r="AH2955" i="1"/>
  <c r="W2955" i="1" s="1"/>
  <c r="X2955" i="1"/>
  <c r="Y2955" i="1"/>
  <c r="Z2955" i="1"/>
  <c r="AA2955" i="1"/>
  <c r="AB2955" i="1"/>
  <c r="AC2955" i="1"/>
  <c r="AI2955" i="1"/>
  <c r="AE2955" i="1"/>
  <c r="AH2956" i="1"/>
  <c r="W2956" i="1" s="1"/>
  <c r="X2956" i="1"/>
  <c r="Y2956" i="1"/>
  <c r="Z2956" i="1"/>
  <c r="AA2956" i="1"/>
  <c r="AB2956" i="1"/>
  <c r="AC2956" i="1"/>
  <c r="AI2956" i="1"/>
  <c r="AE2956" i="1"/>
  <c r="AH2957" i="1"/>
  <c r="W2957" i="1" s="1"/>
  <c r="X2957" i="1"/>
  <c r="Y2957" i="1"/>
  <c r="Z2957" i="1"/>
  <c r="AA2957" i="1"/>
  <c r="AB2957" i="1"/>
  <c r="AC2957" i="1"/>
  <c r="AI2957" i="1"/>
  <c r="AE2957" i="1"/>
  <c r="AH2958" i="1"/>
  <c r="W2958" i="1" s="1"/>
  <c r="X2958" i="1"/>
  <c r="Y2958" i="1"/>
  <c r="Z2958" i="1"/>
  <c r="AA2958" i="1"/>
  <c r="AB2958" i="1"/>
  <c r="AC2958" i="1"/>
  <c r="AI2958" i="1"/>
  <c r="AE2958" i="1"/>
  <c r="AH2959" i="1"/>
  <c r="W2959" i="1" s="1"/>
  <c r="X2959" i="1"/>
  <c r="Y2959" i="1"/>
  <c r="Z2959" i="1"/>
  <c r="AA2959" i="1"/>
  <c r="AB2959" i="1"/>
  <c r="AC2959" i="1"/>
  <c r="AI2959" i="1"/>
  <c r="AE2959" i="1"/>
  <c r="AH2960" i="1"/>
  <c r="W2960" i="1" s="1"/>
  <c r="X2960" i="1"/>
  <c r="Y2960" i="1"/>
  <c r="Z2960" i="1"/>
  <c r="AA2960" i="1"/>
  <c r="AB2960" i="1"/>
  <c r="AC2960" i="1"/>
  <c r="AI2960" i="1"/>
  <c r="AE2960" i="1"/>
  <c r="AH2961" i="1"/>
  <c r="W2961" i="1" s="1"/>
  <c r="X2961" i="1"/>
  <c r="Y2961" i="1"/>
  <c r="Z2961" i="1"/>
  <c r="AA2961" i="1"/>
  <c r="AB2961" i="1"/>
  <c r="AC2961" i="1"/>
  <c r="AI2961" i="1"/>
  <c r="AE2961" i="1"/>
  <c r="AH2962" i="1"/>
  <c r="W2962" i="1" s="1"/>
  <c r="X2962" i="1"/>
  <c r="Y2962" i="1"/>
  <c r="Z2962" i="1"/>
  <c r="AA2962" i="1"/>
  <c r="AB2962" i="1"/>
  <c r="AC2962" i="1"/>
  <c r="AI2962" i="1"/>
  <c r="AE2962" i="1"/>
  <c r="AH2963" i="1"/>
  <c r="W2963" i="1" s="1"/>
  <c r="X2963" i="1"/>
  <c r="Y2963" i="1"/>
  <c r="Z2963" i="1"/>
  <c r="AA2963" i="1"/>
  <c r="AB2963" i="1"/>
  <c r="AC2963" i="1"/>
  <c r="AI2963" i="1"/>
  <c r="AE2963" i="1"/>
  <c r="AH2964" i="1"/>
  <c r="W2964" i="1" s="1"/>
  <c r="X2964" i="1"/>
  <c r="Y2964" i="1"/>
  <c r="Z2964" i="1"/>
  <c r="AA2964" i="1"/>
  <c r="AB2964" i="1"/>
  <c r="AC2964" i="1"/>
  <c r="AI2964" i="1"/>
  <c r="AE2964" i="1"/>
  <c r="AH2965" i="1"/>
  <c r="W2965" i="1" s="1"/>
  <c r="X2965" i="1"/>
  <c r="Y2965" i="1"/>
  <c r="Z2965" i="1"/>
  <c r="AA2965" i="1"/>
  <c r="AB2965" i="1"/>
  <c r="AC2965" i="1"/>
  <c r="AI2965" i="1"/>
  <c r="AE2965" i="1"/>
  <c r="AH2966" i="1"/>
  <c r="W2966" i="1" s="1"/>
  <c r="X2966" i="1"/>
  <c r="Y2966" i="1"/>
  <c r="Z2966" i="1"/>
  <c r="AA2966" i="1"/>
  <c r="AB2966" i="1"/>
  <c r="AC2966" i="1"/>
  <c r="AI2966" i="1"/>
  <c r="AE2966" i="1"/>
  <c r="AH2967" i="1"/>
  <c r="W2967" i="1" s="1"/>
  <c r="X2967" i="1"/>
  <c r="Y2967" i="1"/>
  <c r="Z2967" i="1"/>
  <c r="AA2967" i="1"/>
  <c r="AB2967" i="1"/>
  <c r="AC2967" i="1"/>
  <c r="AI2967" i="1"/>
  <c r="AE2967" i="1"/>
  <c r="AH2968" i="1"/>
  <c r="W2968" i="1" s="1"/>
  <c r="X2968" i="1"/>
  <c r="Y2968" i="1"/>
  <c r="Z2968" i="1"/>
  <c r="AA2968" i="1"/>
  <c r="AB2968" i="1"/>
  <c r="AC2968" i="1"/>
  <c r="AI2968" i="1"/>
  <c r="AE2968" i="1"/>
  <c r="AH2969" i="1"/>
  <c r="W2969" i="1" s="1"/>
  <c r="X2969" i="1"/>
  <c r="Y2969" i="1"/>
  <c r="Z2969" i="1"/>
  <c r="AA2969" i="1"/>
  <c r="AB2969" i="1"/>
  <c r="AC2969" i="1"/>
  <c r="AI2969" i="1"/>
  <c r="AE2969" i="1"/>
  <c r="AH2970" i="1"/>
  <c r="W2970" i="1" s="1"/>
  <c r="X2970" i="1"/>
  <c r="Y2970" i="1"/>
  <c r="Z2970" i="1"/>
  <c r="AA2970" i="1"/>
  <c r="AB2970" i="1"/>
  <c r="AC2970" i="1"/>
  <c r="AI2970" i="1"/>
  <c r="AE2970" i="1"/>
  <c r="AH2971" i="1"/>
  <c r="W2971" i="1" s="1"/>
  <c r="X2971" i="1"/>
  <c r="Y2971" i="1"/>
  <c r="Z2971" i="1"/>
  <c r="AA2971" i="1"/>
  <c r="AB2971" i="1"/>
  <c r="AC2971" i="1"/>
  <c r="AI2971" i="1"/>
  <c r="AE2971" i="1"/>
  <c r="AH2972" i="1"/>
  <c r="W2972" i="1" s="1"/>
  <c r="X2972" i="1"/>
  <c r="Y2972" i="1"/>
  <c r="Z2972" i="1"/>
  <c r="AA2972" i="1"/>
  <c r="AB2972" i="1"/>
  <c r="AC2972" i="1"/>
  <c r="AI2972" i="1"/>
  <c r="AE2972" i="1"/>
  <c r="AH2973" i="1"/>
  <c r="W2973" i="1" s="1"/>
  <c r="X2973" i="1"/>
  <c r="Y2973" i="1"/>
  <c r="Z2973" i="1"/>
  <c r="AA2973" i="1"/>
  <c r="AB2973" i="1"/>
  <c r="AC2973" i="1"/>
  <c r="AI2973" i="1"/>
  <c r="AE2973" i="1"/>
  <c r="AH2974" i="1"/>
  <c r="W2974" i="1" s="1"/>
  <c r="X2974" i="1"/>
  <c r="Y2974" i="1"/>
  <c r="Z2974" i="1"/>
  <c r="AA2974" i="1"/>
  <c r="AB2974" i="1"/>
  <c r="AC2974" i="1"/>
  <c r="AI2974" i="1"/>
  <c r="AE2974" i="1"/>
  <c r="AH2975" i="1"/>
  <c r="W2975" i="1" s="1"/>
  <c r="X2975" i="1"/>
  <c r="Y2975" i="1"/>
  <c r="Z2975" i="1"/>
  <c r="AA2975" i="1"/>
  <c r="AB2975" i="1"/>
  <c r="AC2975" i="1"/>
  <c r="AI2975" i="1"/>
  <c r="AE2975" i="1"/>
  <c r="AH2976" i="1"/>
  <c r="W2976" i="1" s="1"/>
  <c r="X2976" i="1"/>
  <c r="Y2976" i="1"/>
  <c r="Z2976" i="1"/>
  <c r="AA2976" i="1"/>
  <c r="AB2976" i="1"/>
  <c r="AC2976" i="1"/>
  <c r="AI2976" i="1"/>
  <c r="AE2976" i="1"/>
  <c r="AH2977" i="1"/>
  <c r="W2977" i="1" s="1"/>
  <c r="X2977" i="1"/>
  <c r="Y2977" i="1"/>
  <c r="Z2977" i="1"/>
  <c r="AA2977" i="1"/>
  <c r="AB2977" i="1"/>
  <c r="AC2977" i="1"/>
  <c r="AI2977" i="1"/>
  <c r="AE2977" i="1"/>
  <c r="AH2978" i="1"/>
  <c r="W2978" i="1" s="1"/>
  <c r="X2978" i="1"/>
  <c r="Y2978" i="1"/>
  <c r="Z2978" i="1"/>
  <c r="AA2978" i="1"/>
  <c r="AB2978" i="1"/>
  <c r="AC2978" i="1"/>
  <c r="AI2978" i="1"/>
  <c r="AE2978" i="1"/>
  <c r="AH2979" i="1"/>
  <c r="W2979" i="1" s="1"/>
  <c r="X2979" i="1"/>
  <c r="Y2979" i="1"/>
  <c r="Z2979" i="1"/>
  <c r="AA2979" i="1"/>
  <c r="AB2979" i="1"/>
  <c r="AC2979" i="1"/>
  <c r="AI2979" i="1"/>
  <c r="AE2979" i="1"/>
  <c r="AH2980" i="1"/>
  <c r="W2980" i="1" s="1"/>
  <c r="X2980" i="1"/>
  <c r="Y2980" i="1"/>
  <c r="Z2980" i="1"/>
  <c r="AA2980" i="1"/>
  <c r="AB2980" i="1"/>
  <c r="AC2980" i="1"/>
  <c r="AI2980" i="1"/>
  <c r="AE2980" i="1"/>
  <c r="AH2981" i="1"/>
  <c r="W2981" i="1" s="1"/>
  <c r="X2981" i="1"/>
  <c r="Y2981" i="1"/>
  <c r="Z2981" i="1"/>
  <c r="AA2981" i="1"/>
  <c r="AB2981" i="1"/>
  <c r="AC2981" i="1"/>
  <c r="AI2981" i="1"/>
  <c r="AE2981" i="1"/>
  <c r="AH2982" i="1"/>
  <c r="W2982" i="1" s="1"/>
  <c r="X2982" i="1"/>
  <c r="Y2982" i="1"/>
  <c r="Z2982" i="1"/>
  <c r="AA2982" i="1"/>
  <c r="AB2982" i="1"/>
  <c r="AC2982" i="1"/>
  <c r="AI2982" i="1"/>
  <c r="AE2982" i="1"/>
  <c r="AH2983" i="1"/>
  <c r="W2983" i="1" s="1"/>
  <c r="X2983" i="1"/>
  <c r="Y2983" i="1"/>
  <c r="Z2983" i="1"/>
  <c r="AA2983" i="1"/>
  <c r="AB2983" i="1"/>
  <c r="AC2983" i="1"/>
  <c r="AI2983" i="1"/>
  <c r="AE2983" i="1"/>
  <c r="AH2984" i="1"/>
  <c r="W2984" i="1" s="1"/>
  <c r="X2984" i="1"/>
  <c r="Y2984" i="1"/>
  <c r="Z2984" i="1"/>
  <c r="AA2984" i="1"/>
  <c r="AB2984" i="1"/>
  <c r="AC2984" i="1"/>
  <c r="AI2984" i="1"/>
  <c r="AE2984" i="1"/>
  <c r="AH2985" i="1"/>
  <c r="W2985" i="1" s="1"/>
  <c r="X2985" i="1"/>
  <c r="Y2985" i="1"/>
  <c r="Z2985" i="1"/>
  <c r="AA2985" i="1"/>
  <c r="AB2985" i="1"/>
  <c r="AC2985" i="1"/>
  <c r="AI2985" i="1"/>
  <c r="AE2985" i="1"/>
  <c r="AH2986" i="1"/>
  <c r="W2986" i="1" s="1"/>
  <c r="X2986" i="1"/>
  <c r="Y2986" i="1"/>
  <c r="Z2986" i="1"/>
  <c r="AA2986" i="1"/>
  <c r="AB2986" i="1"/>
  <c r="AC2986" i="1"/>
  <c r="AI2986" i="1"/>
  <c r="AE2986" i="1"/>
  <c r="AH2987" i="1"/>
  <c r="W2987" i="1" s="1"/>
  <c r="X2987" i="1"/>
  <c r="Y2987" i="1"/>
  <c r="Z2987" i="1"/>
  <c r="AA2987" i="1"/>
  <c r="AB2987" i="1"/>
  <c r="AC2987" i="1"/>
  <c r="AI2987" i="1"/>
  <c r="AE2987" i="1"/>
  <c r="AH2988" i="1"/>
  <c r="W2988" i="1" s="1"/>
  <c r="X2988" i="1"/>
  <c r="Y2988" i="1"/>
  <c r="Z2988" i="1"/>
  <c r="AA2988" i="1"/>
  <c r="AB2988" i="1"/>
  <c r="AC2988" i="1"/>
  <c r="AI2988" i="1"/>
  <c r="AE2988" i="1"/>
  <c r="AH2989" i="1"/>
  <c r="W2989" i="1" s="1"/>
  <c r="X2989" i="1"/>
  <c r="Y2989" i="1"/>
  <c r="Z2989" i="1"/>
  <c r="AA2989" i="1"/>
  <c r="AB2989" i="1"/>
  <c r="AC2989" i="1"/>
  <c r="AI2989" i="1"/>
  <c r="AE2989" i="1"/>
  <c r="AH2990" i="1"/>
  <c r="W2990" i="1" s="1"/>
  <c r="X2990" i="1"/>
  <c r="Y2990" i="1"/>
  <c r="Z2990" i="1"/>
  <c r="AA2990" i="1"/>
  <c r="AB2990" i="1"/>
  <c r="AC2990" i="1"/>
  <c r="AI2990" i="1"/>
  <c r="AE2990" i="1"/>
  <c r="AH2991" i="1"/>
  <c r="W2991" i="1" s="1"/>
  <c r="X2991" i="1"/>
  <c r="Y2991" i="1"/>
  <c r="Z2991" i="1"/>
  <c r="AA2991" i="1"/>
  <c r="AB2991" i="1"/>
  <c r="AC2991" i="1"/>
  <c r="AI2991" i="1"/>
  <c r="AE2991" i="1"/>
  <c r="AH2992" i="1"/>
  <c r="W2992" i="1" s="1"/>
  <c r="X2992" i="1"/>
  <c r="Y2992" i="1"/>
  <c r="Z2992" i="1"/>
  <c r="AA2992" i="1"/>
  <c r="AB2992" i="1"/>
  <c r="AC2992" i="1"/>
  <c r="AI2992" i="1"/>
  <c r="AE2992" i="1"/>
  <c r="V2993" i="1"/>
  <c r="AH2993" i="1"/>
  <c r="W2993" i="1" s="1"/>
  <c r="X2993" i="1"/>
  <c r="Y2993" i="1"/>
  <c r="Z2993" i="1"/>
  <c r="AA2993" i="1"/>
  <c r="AB2993" i="1"/>
  <c r="AC2993" i="1"/>
  <c r="AI2993" i="1"/>
  <c r="AD2993" i="1" s="1"/>
  <c r="AE2993" i="1"/>
  <c r="V2994" i="1"/>
  <c r="AH2994" i="1"/>
  <c r="W2994" i="1" s="1"/>
  <c r="X2994" i="1"/>
  <c r="Y2994" i="1"/>
  <c r="Z2994" i="1"/>
  <c r="AA2994" i="1"/>
  <c r="AB2994" i="1"/>
  <c r="AC2994" i="1"/>
  <c r="AI2994" i="1"/>
  <c r="AD2994" i="1" s="1"/>
  <c r="AE2994" i="1"/>
  <c r="V2995" i="1"/>
  <c r="AH2995" i="1"/>
  <c r="W2995" i="1" s="1"/>
  <c r="X2995" i="1"/>
  <c r="Y2995" i="1"/>
  <c r="Z2995" i="1"/>
  <c r="AA2995" i="1"/>
  <c r="AB2995" i="1"/>
  <c r="AC2995" i="1"/>
  <c r="AI2995" i="1"/>
  <c r="AD2995" i="1" s="1"/>
  <c r="AE2995" i="1"/>
  <c r="V2996" i="1"/>
  <c r="AH2996" i="1"/>
  <c r="W2996" i="1" s="1"/>
  <c r="X2996" i="1"/>
  <c r="Y2996" i="1"/>
  <c r="Z2996" i="1"/>
  <c r="AA2996" i="1"/>
  <c r="AB2996" i="1"/>
  <c r="AC2996" i="1"/>
  <c r="AI2996" i="1"/>
  <c r="AD2996" i="1" s="1"/>
  <c r="AE2996" i="1"/>
  <c r="V2997" i="1"/>
  <c r="AH2997" i="1"/>
  <c r="W2997" i="1" s="1"/>
  <c r="X2997" i="1"/>
  <c r="Y2997" i="1"/>
  <c r="Z2997" i="1"/>
  <c r="AA2997" i="1"/>
  <c r="AB2997" i="1"/>
  <c r="AC2997" i="1"/>
  <c r="AI2997" i="1"/>
  <c r="AD2997" i="1" s="1"/>
  <c r="AE2997" i="1"/>
  <c r="V2998" i="1"/>
  <c r="AH2998" i="1"/>
  <c r="W2998" i="1" s="1"/>
  <c r="X2998" i="1"/>
  <c r="Y2998" i="1"/>
  <c r="Z2998" i="1"/>
  <c r="AA2998" i="1"/>
  <c r="AB2998" i="1"/>
  <c r="AC2998" i="1"/>
  <c r="AI2998" i="1"/>
  <c r="AD2998" i="1" s="1"/>
  <c r="AE2998" i="1"/>
  <c r="AH2999" i="1"/>
  <c r="W2999" i="1" s="1"/>
  <c r="X2999" i="1"/>
  <c r="Y2999" i="1"/>
  <c r="Z2999" i="1"/>
  <c r="AA2999" i="1"/>
  <c r="AB2999" i="1"/>
  <c r="AC2999" i="1"/>
  <c r="AI2999" i="1"/>
  <c r="AE2999" i="1"/>
  <c r="AH3000" i="1"/>
  <c r="W3000" i="1" s="1"/>
  <c r="X3000" i="1"/>
  <c r="Y3000" i="1"/>
  <c r="Z3000" i="1"/>
  <c r="AA3000" i="1"/>
  <c r="AB3000" i="1"/>
  <c r="AC3000" i="1"/>
  <c r="AI3000" i="1"/>
  <c r="AE3000" i="1"/>
  <c r="AH3001" i="1"/>
  <c r="W3001" i="1" s="1"/>
  <c r="X3001" i="1"/>
  <c r="Y3001" i="1"/>
  <c r="Z3001" i="1"/>
  <c r="AA3001" i="1"/>
  <c r="AB3001" i="1"/>
  <c r="AC3001" i="1"/>
  <c r="AI3001" i="1"/>
  <c r="AE3001" i="1"/>
  <c r="AH3002" i="1"/>
  <c r="W3002" i="1" s="1"/>
  <c r="X3002" i="1"/>
  <c r="Y3002" i="1"/>
  <c r="Z3002" i="1"/>
  <c r="AA3002" i="1"/>
  <c r="AB3002" i="1"/>
  <c r="AC3002" i="1"/>
  <c r="AI3002" i="1"/>
  <c r="AE3002" i="1"/>
  <c r="AH3003" i="1"/>
  <c r="W3003" i="1" s="1"/>
  <c r="X3003" i="1"/>
  <c r="Y3003" i="1"/>
  <c r="Z3003" i="1"/>
  <c r="AA3003" i="1"/>
  <c r="AB3003" i="1"/>
  <c r="AC3003" i="1"/>
  <c r="AI3003" i="1"/>
  <c r="AE3003" i="1"/>
  <c r="AH3004" i="1"/>
  <c r="W3004" i="1" s="1"/>
  <c r="X3004" i="1"/>
  <c r="Y3004" i="1"/>
  <c r="Z3004" i="1"/>
  <c r="AA3004" i="1"/>
  <c r="AB3004" i="1"/>
  <c r="AC3004" i="1"/>
  <c r="AI3004" i="1"/>
  <c r="AE3004" i="1"/>
  <c r="V3" i="1"/>
  <c r="V4" i="1"/>
  <c r="V5" i="1"/>
  <c r="V6" i="1"/>
  <c r="V7" i="1"/>
  <c r="V8" i="1"/>
  <c r="V9" i="1"/>
  <c r="V10" i="1"/>
  <c r="V11" i="1"/>
  <c r="V12" i="1"/>
  <c r="V13" i="1"/>
  <c r="V14" i="1"/>
  <c r="V78" i="1"/>
  <c r="V86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31" i="1"/>
  <c r="V132" i="1"/>
  <c r="V133" i="1"/>
  <c r="V138" i="1"/>
  <c r="V139" i="1"/>
  <c r="V140" i="1"/>
  <c r="V141" i="1"/>
  <c r="V142" i="1"/>
  <c r="V145" i="1"/>
  <c r="V154" i="1"/>
  <c r="V209" i="1"/>
  <c r="V328" i="1"/>
  <c r="V362" i="1"/>
  <c r="V400" i="1"/>
  <c r="V434" i="1"/>
  <c r="V479" i="1"/>
  <c r="V486" i="1"/>
  <c r="V492" i="1"/>
  <c r="V498" i="1"/>
  <c r="V510" i="1"/>
  <c r="V511" i="1"/>
  <c r="V525" i="1"/>
  <c r="V534" i="1"/>
  <c r="V541" i="1"/>
  <c r="V542" i="1"/>
  <c r="V543" i="1"/>
  <c r="V597" i="1"/>
  <c r="V623" i="1"/>
  <c r="V624" i="1"/>
  <c r="V625" i="1"/>
  <c r="V626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680" i="1"/>
  <c r="V686" i="1"/>
  <c r="V715" i="1"/>
  <c r="V725" i="1"/>
  <c r="V728" i="1"/>
  <c r="V731" i="1"/>
  <c r="V733" i="1"/>
  <c r="V734" i="1"/>
  <c r="V735" i="1"/>
  <c r="V736" i="1"/>
  <c r="V737" i="1"/>
  <c r="V738" i="1"/>
  <c r="V739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94" i="1"/>
  <c r="V802" i="1"/>
  <c r="V804" i="1"/>
  <c r="V805" i="1"/>
  <c r="V806" i="1"/>
  <c r="V807" i="1"/>
  <c r="V808" i="1"/>
  <c r="V809" i="1"/>
  <c r="V810" i="1"/>
  <c r="V812" i="1"/>
  <c r="V813" i="1"/>
  <c r="V814" i="1"/>
  <c r="V816" i="1"/>
  <c r="V826" i="1"/>
  <c r="V828" i="1"/>
  <c r="V830" i="1"/>
  <c r="V925" i="1"/>
  <c r="V926" i="1"/>
  <c r="V951" i="1"/>
  <c r="V953" i="1"/>
  <c r="V974" i="1"/>
  <c r="V976" i="1"/>
  <c r="V977" i="1"/>
  <c r="V978" i="1"/>
  <c r="V979" i="1"/>
  <c r="V980" i="1"/>
  <c r="V981" i="1"/>
  <c r="V982" i="1"/>
  <c r="V983" i="1"/>
  <c r="V984" i="1"/>
  <c r="V985" i="1"/>
  <c r="V994" i="1"/>
  <c r="V1044" i="1"/>
  <c r="V1045" i="1"/>
  <c r="V1046" i="1"/>
  <c r="V1047" i="1"/>
  <c r="V1048" i="1"/>
  <c r="V1049" i="1"/>
  <c r="V1070" i="1"/>
  <c r="V1073" i="1"/>
  <c r="V1082" i="1"/>
  <c r="V1083" i="1"/>
  <c r="V1084" i="1"/>
  <c r="V1085" i="1"/>
  <c r="V1141" i="1"/>
  <c r="V1142" i="1"/>
  <c r="V1143" i="1"/>
  <c r="V1144" i="1"/>
  <c r="V1145" i="1"/>
  <c r="V1158" i="1"/>
  <c r="V1159" i="1"/>
  <c r="V1160" i="1"/>
  <c r="V1180" i="1"/>
  <c r="V1195" i="1"/>
  <c r="V1207" i="1"/>
  <c r="V1208" i="1"/>
  <c r="V1209" i="1"/>
  <c r="V1222" i="1"/>
  <c r="V1223" i="1"/>
  <c r="V1226" i="1"/>
  <c r="V1230" i="1"/>
  <c r="V1231" i="1"/>
  <c r="V1232" i="1"/>
  <c r="V1233" i="1"/>
  <c r="V1234" i="1"/>
  <c r="V1235" i="1"/>
  <c r="V1237" i="1"/>
  <c r="V1238" i="1"/>
  <c r="V1239" i="1"/>
  <c r="V1248" i="1"/>
  <c r="V1249" i="1"/>
  <c r="V1250" i="1"/>
  <c r="V1251" i="1"/>
  <c r="V1252" i="1"/>
  <c r="V1253" i="1"/>
  <c r="V1259" i="1"/>
  <c r="V1266" i="1"/>
  <c r="V1272" i="1"/>
  <c r="V1273" i="1"/>
  <c r="V1285" i="1"/>
  <c r="V1286" i="1"/>
  <c r="V1287" i="1"/>
  <c r="V1288" i="1"/>
  <c r="V1289" i="1"/>
  <c r="V1294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38" i="1"/>
  <c r="V1339" i="1"/>
  <c r="V1340" i="1"/>
  <c r="V1341" i="1"/>
  <c r="V1342" i="1"/>
  <c r="V1343" i="1"/>
  <c r="V1346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430" i="1"/>
  <c r="V1442" i="1"/>
  <c r="V1443" i="1"/>
  <c r="V1444" i="1"/>
  <c r="V1445" i="1"/>
  <c r="V1521" i="1"/>
  <c r="V1533" i="1"/>
  <c r="V1534" i="1"/>
  <c r="V1535" i="1"/>
  <c r="V1536" i="1"/>
  <c r="V1563" i="1"/>
  <c r="V1564" i="1"/>
  <c r="V1565" i="1"/>
  <c r="V1566" i="1"/>
  <c r="V1567" i="1"/>
  <c r="V1568" i="1"/>
  <c r="V1573" i="1"/>
  <c r="V1575" i="1"/>
  <c r="V1576" i="1"/>
  <c r="V1577" i="1"/>
  <c r="V1578" i="1"/>
  <c r="V1579" i="1"/>
  <c r="V1580" i="1"/>
  <c r="V1587" i="1"/>
  <c r="V1588" i="1"/>
  <c r="V1589" i="1"/>
  <c r="V1590" i="1"/>
  <c r="V1591" i="1"/>
  <c r="V1592" i="1"/>
  <c r="V1619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7" i="1"/>
  <c r="V1691" i="1"/>
  <c r="V1692" i="1"/>
  <c r="V1693" i="1"/>
  <c r="V1694" i="1"/>
  <c r="V1695" i="1"/>
  <c r="V1696" i="1"/>
  <c r="V1706" i="1"/>
  <c r="V1707" i="1"/>
  <c r="V1708" i="1"/>
  <c r="V1709" i="1"/>
  <c r="V1710" i="1"/>
  <c r="V1711" i="1"/>
  <c r="V1788" i="1"/>
  <c r="V1789" i="1"/>
  <c r="V1813" i="1"/>
  <c r="V1814" i="1"/>
  <c r="V1815" i="1"/>
  <c r="V1823" i="1"/>
  <c r="V1849" i="1"/>
  <c r="V1850" i="1"/>
  <c r="V1870" i="1"/>
  <c r="V1882" i="1"/>
  <c r="V1883" i="1"/>
  <c r="V1884" i="1"/>
  <c r="V1885" i="1"/>
  <c r="V1886" i="1"/>
  <c r="V1887" i="1"/>
  <c r="V1888" i="1"/>
  <c r="V1923" i="1"/>
  <c r="V1924" i="1"/>
  <c r="V1925" i="1"/>
  <c r="V1926" i="1"/>
  <c r="V1927" i="1"/>
  <c r="V1928" i="1"/>
  <c r="V1947" i="1"/>
  <c r="V1981" i="1"/>
  <c r="V1982" i="1"/>
  <c r="V1987" i="1"/>
  <c r="V1989" i="1"/>
  <c r="V1993" i="1"/>
  <c r="V2005" i="1"/>
  <c r="V2006" i="1"/>
  <c r="V2022" i="1"/>
  <c r="V2023" i="1"/>
  <c r="V2024" i="1"/>
  <c r="V2030" i="1"/>
  <c r="V2042" i="1"/>
  <c r="V2043" i="1"/>
  <c r="V2044" i="1"/>
  <c r="V2045" i="1"/>
  <c r="V2046" i="1"/>
  <c r="V2047" i="1"/>
  <c r="V2048" i="1"/>
  <c r="V2054" i="1"/>
  <c r="V2067" i="1"/>
  <c r="V2068" i="1"/>
  <c r="V2069" i="1"/>
  <c r="V2070" i="1"/>
  <c r="V2071" i="1"/>
  <c r="V2072" i="1"/>
  <c r="V2157" i="1"/>
  <c r="V2158" i="1"/>
  <c r="V2159" i="1"/>
  <c r="V2160" i="1"/>
  <c r="V2161" i="1"/>
  <c r="V2162" i="1"/>
  <c r="V2200" i="1"/>
  <c r="V2203" i="1"/>
  <c r="V2205" i="1"/>
  <c r="V2206" i="1"/>
  <c r="V2223" i="1"/>
  <c r="V2224" i="1"/>
  <c r="V2225" i="1"/>
  <c r="V2226" i="1"/>
  <c r="V2227" i="1"/>
  <c r="V2228" i="1"/>
  <c r="V2310" i="1"/>
  <c r="V2311" i="1"/>
  <c r="V2327" i="1"/>
  <c r="V2328" i="1"/>
  <c r="V2329" i="1"/>
  <c r="V2335" i="1"/>
  <c r="V2347" i="1"/>
  <c r="V2348" i="1"/>
  <c r="V2349" i="1"/>
  <c r="V2350" i="1"/>
  <c r="V2351" i="1"/>
  <c r="V2352" i="1"/>
  <c r="V2353" i="1"/>
  <c r="V2359" i="1"/>
  <c r="V2372" i="1"/>
  <c r="V2373" i="1"/>
  <c r="V2374" i="1"/>
  <c r="V2375" i="1"/>
  <c r="V2376" i="1"/>
  <c r="V2377" i="1"/>
  <c r="V2462" i="1"/>
  <c r="V2463" i="1"/>
  <c r="V2464" i="1"/>
  <c r="V2465" i="1"/>
  <c r="V2466" i="1"/>
  <c r="V2467" i="1"/>
  <c r="V2505" i="1"/>
  <c r="V2508" i="1"/>
  <c r="V2510" i="1"/>
  <c r="V2511" i="1"/>
  <c r="V2528" i="1"/>
  <c r="V2529" i="1"/>
  <c r="V2530" i="1"/>
  <c r="V2531" i="1"/>
  <c r="V2532" i="1"/>
  <c r="V2533" i="1"/>
  <c r="V2627" i="1"/>
  <c r="V2633" i="1"/>
  <c r="V2662" i="1"/>
  <c r="V2668" i="1"/>
  <c r="V2672" i="1"/>
  <c r="V2678" i="1"/>
  <c r="V2707" i="1"/>
  <c r="V2708" i="1"/>
  <c r="V2710" i="1"/>
  <c r="V2715" i="1"/>
  <c r="V2716" i="1"/>
  <c r="V2717" i="1"/>
  <c r="V2719" i="1"/>
  <c r="V2724" i="1"/>
  <c r="V2789" i="1"/>
  <c r="V2790" i="1"/>
  <c r="V2809" i="1"/>
  <c r="V2821" i="1"/>
  <c r="V2822" i="1"/>
  <c r="V2823" i="1"/>
  <c r="V2824" i="1"/>
  <c r="V2825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8" i="1"/>
  <c r="V2859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9" i="1"/>
  <c r="V2920" i="1"/>
  <c r="V2921" i="1"/>
  <c r="V2922" i="1"/>
  <c r="V2923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" i="1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AH2159" i="1" l="1"/>
  <c r="W2159" i="1" s="1"/>
  <c r="AH2673" i="1"/>
  <c r="W2673" i="1" s="1"/>
  <c r="AH2853" i="1"/>
  <c r="W2853" i="1" s="1"/>
  <c r="AH2367" i="1"/>
  <c r="W2367" i="1" s="1"/>
  <c r="AH2538" i="1"/>
  <c r="W2538" i="1" s="1"/>
  <c r="AH2810" i="1"/>
  <c r="W2810" i="1" s="1"/>
  <c r="AH2938" i="1"/>
  <c r="W2938" i="1" s="1"/>
  <c r="AH1780" i="1"/>
  <c r="W1780" i="1" s="1"/>
  <c r="AH2757" i="1"/>
  <c r="W2757" i="1" s="1"/>
  <c r="AH2897" i="1"/>
  <c r="W2897" i="1" s="1"/>
  <c r="AH3" i="1"/>
  <c r="W3" i="1" s="1"/>
  <c r="AH7" i="1"/>
  <c r="W7" i="1" s="1"/>
  <c r="AH11" i="1"/>
  <c r="W11" i="1" s="1"/>
  <c r="AH15" i="1"/>
  <c r="W15" i="1" s="1"/>
  <c r="AH19" i="1"/>
  <c r="W19" i="1" s="1"/>
  <c r="AH23" i="1"/>
  <c r="W23" i="1" s="1"/>
  <c r="AH27" i="1"/>
  <c r="W27" i="1" s="1"/>
  <c r="AH31" i="1"/>
  <c r="W31" i="1" s="1"/>
  <c r="AH35" i="1"/>
  <c r="W35" i="1" s="1"/>
  <c r="AH39" i="1"/>
  <c r="W39" i="1" s="1"/>
  <c r="AH43" i="1"/>
  <c r="W43" i="1" s="1"/>
  <c r="AH47" i="1"/>
  <c r="W47" i="1" s="1"/>
  <c r="AH51" i="1"/>
  <c r="W51" i="1" s="1"/>
  <c r="AH55" i="1"/>
  <c r="W55" i="1" s="1"/>
  <c r="AH59" i="1"/>
  <c r="W59" i="1" s="1"/>
  <c r="AH63" i="1"/>
  <c r="W63" i="1" s="1"/>
  <c r="AH67" i="1"/>
  <c r="W67" i="1" s="1"/>
  <c r="AH71" i="1"/>
  <c r="W71" i="1" s="1"/>
  <c r="AH75" i="1"/>
  <c r="W75" i="1" s="1"/>
  <c r="AH79" i="1"/>
  <c r="W79" i="1" s="1"/>
  <c r="AH83" i="1"/>
  <c r="W83" i="1" s="1"/>
  <c r="AH87" i="1"/>
  <c r="W87" i="1" s="1"/>
  <c r="AH91" i="1"/>
  <c r="W91" i="1" s="1"/>
  <c r="AH95" i="1"/>
  <c r="W95" i="1" s="1"/>
  <c r="AH99" i="1"/>
  <c r="W99" i="1" s="1"/>
  <c r="AH103" i="1"/>
  <c r="W103" i="1" s="1"/>
  <c r="AH107" i="1"/>
  <c r="W107" i="1" s="1"/>
  <c r="AH111" i="1"/>
  <c r="W111" i="1" s="1"/>
  <c r="AH115" i="1"/>
  <c r="W115" i="1" s="1"/>
  <c r="AH119" i="1"/>
  <c r="W119" i="1" s="1"/>
  <c r="AH123" i="1"/>
  <c r="W123" i="1" s="1"/>
  <c r="AH127" i="1"/>
  <c r="W127" i="1" s="1"/>
  <c r="AH131" i="1"/>
  <c r="W131" i="1" s="1"/>
  <c r="AH135" i="1"/>
  <c r="W135" i="1" s="1"/>
  <c r="AH139" i="1"/>
  <c r="W139" i="1" s="1"/>
  <c r="AH143" i="1"/>
  <c r="W143" i="1" s="1"/>
  <c r="AH147" i="1"/>
  <c r="W147" i="1" s="1"/>
  <c r="AH151" i="1"/>
  <c r="W151" i="1" s="1"/>
  <c r="AH155" i="1"/>
  <c r="W155" i="1" s="1"/>
  <c r="AH159" i="1"/>
  <c r="W159" i="1" s="1"/>
  <c r="AH163" i="1"/>
  <c r="W163" i="1" s="1"/>
  <c r="AH167" i="1"/>
  <c r="W167" i="1" s="1"/>
  <c r="AH171" i="1"/>
  <c r="W171" i="1" s="1"/>
  <c r="AH175" i="1"/>
  <c r="W175" i="1" s="1"/>
  <c r="AH179" i="1"/>
  <c r="W179" i="1" s="1"/>
  <c r="AH183" i="1"/>
  <c r="W183" i="1" s="1"/>
  <c r="AH187" i="1"/>
  <c r="W187" i="1" s="1"/>
  <c r="AH191" i="1"/>
  <c r="W191" i="1" s="1"/>
  <c r="AH4" i="1"/>
  <c r="W4" i="1" s="1"/>
  <c r="AH8" i="1"/>
  <c r="W8" i="1" s="1"/>
  <c r="AH12" i="1"/>
  <c r="W12" i="1" s="1"/>
  <c r="AH16" i="1"/>
  <c r="W16" i="1" s="1"/>
  <c r="AH20" i="1"/>
  <c r="W20" i="1" s="1"/>
  <c r="AH24" i="1"/>
  <c r="W24" i="1" s="1"/>
  <c r="AH28" i="1"/>
  <c r="W28" i="1" s="1"/>
  <c r="AH32" i="1"/>
  <c r="W32" i="1" s="1"/>
  <c r="AH36" i="1"/>
  <c r="W36" i="1" s="1"/>
  <c r="AH40" i="1"/>
  <c r="W40" i="1" s="1"/>
  <c r="AH44" i="1"/>
  <c r="W44" i="1" s="1"/>
  <c r="AH48" i="1"/>
  <c r="W48" i="1" s="1"/>
  <c r="AH52" i="1"/>
  <c r="W52" i="1" s="1"/>
  <c r="AH56" i="1"/>
  <c r="W56" i="1" s="1"/>
  <c r="AH60" i="1"/>
  <c r="W60" i="1" s="1"/>
  <c r="AH64" i="1"/>
  <c r="W64" i="1" s="1"/>
  <c r="AH68" i="1"/>
  <c r="W68" i="1" s="1"/>
  <c r="AH72" i="1"/>
  <c r="W72" i="1" s="1"/>
  <c r="AH76" i="1"/>
  <c r="W76" i="1" s="1"/>
  <c r="AH80" i="1"/>
  <c r="W80" i="1" s="1"/>
  <c r="AH84" i="1"/>
  <c r="W84" i="1" s="1"/>
  <c r="AH88" i="1"/>
  <c r="W88" i="1" s="1"/>
  <c r="AH92" i="1"/>
  <c r="W92" i="1" s="1"/>
  <c r="AH96" i="1"/>
  <c r="W96" i="1" s="1"/>
  <c r="AH100" i="1"/>
  <c r="W100" i="1" s="1"/>
  <c r="AH104" i="1"/>
  <c r="W104" i="1" s="1"/>
  <c r="AH108" i="1"/>
  <c r="W108" i="1" s="1"/>
  <c r="AH112" i="1"/>
  <c r="W112" i="1" s="1"/>
  <c r="AH116" i="1"/>
  <c r="W116" i="1" s="1"/>
  <c r="AH120" i="1"/>
  <c r="W120" i="1" s="1"/>
  <c r="AH124" i="1"/>
  <c r="W124" i="1" s="1"/>
  <c r="AH128" i="1"/>
  <c r="W128" i="1" s="1"/>
  <c r="AH132" i="1"/>
  <c r="W132" i="1" s="1"/>
  <c r="AH136" i="1"/>
  <c r="W136" i="1" s="1"/>
  <c r="AH140" i="1"/>
  <c r="W140" i="1" s="1"/>
  <c r="AH144" i="1"/>
  <c r="W144" i="1" s="1"/>
  <c r="AH148" i="1"/>
  <c r="W148" i="1" s="1"/>
  <c r="AH152" i="1"/>
  <c r="W152" i="1" s="1"/>
  <c r="AH156" i="1"/>
  <c r="W156" i="1" s="1"/>
  <c r="AH160" i="1"/>
  <c r="W160" i="1" s="1"/>
  <c r="AH164" i="1"/>
  <c r="W164" i="1" s="1"/>
  <c r="AH168" i="1"/>
  <c r="W168" i="1" s="1"/>
  <c r="AH172" i="1"/>
  <c r="W172" i="1" s="1"/>
  <c r="AH176" i="1"/>
  <c r="W176" i="1" s="1"/>
  <c r="AH180" i="1"/>
  <c r="W180" i="1" s="1"/>
  <c r="AH184" i="1"/>
  <c r="W184" i="1" s="1"/>
  <c r="AH188" i="1"/>
  <c r="W188" i="1" s="1"/>
  <c r="AH192" i="1"/>
  <c r="W192" i="1" s="1"/>
  <c r="AH196" i="1"/>
  <c r="W196" i="1" s="1"/>
  <c r="AH200" i="1"/>
  <c r="W200" i="1" s="1"/>
  <c r="AH204" i="1"/>
  <c r="W204" i="1" s="1"/>
  <c r="AH208" i="1"/>
  <c r="W208" i="1" s="1"/>
  <c r="AH212" i="1"/>
  <c r="W212" i="1" s="1"/>
  <c r="AH216" i="1"/>
  <c r="W216" i="1" s="1"/>
  <c r="AH220" i="1"/>
  <c r="W220" i="1" s="1"/>
  <c r="AH224" i="1"/>
  <c r="W224" i="1" s="1"/>
  <c r="AH228" i="1"/>
  <c r="W228" i="1" s="1"/>
  <c r="AH232" i="1"/>
  <c r="W232" i="1" s="1"/>
  <c r="AH236" i="1"/>
  <c r="W236" i="1" s="1"/>
  <c r="AH240" i="1"/>
  <c r="W240" i="1" s="1"/>
  <c r="AH244" i="1"/>
  <c r="W244" i="1" s="1"/>
  <c r="AH248" i="1"/>
  <c r="W248" i="1" s="1"/>
  <c r="AH252" i="1"/>
  <c r="W252" i="1" s="1"/>
  <c r="AH256" i="1"/>
  <c r="W256" i="1" s="1"/>
  <c r="AH260" i="1"/>
  <c r="W260" i="1" s="1"/>
  <c r="AH264" i="1"/>
  <c r="W264" i="1" s="1"/>
  <c r="AH268" i="1"/>
  <c r="W268" i="1" s="1"/>
  <c r="AH272" i="1"/>
  <c r="W272" i="1" s="1"/>
  <c r="AH276" i="1"/>
  <c r="W276" i="1" s="1"/>
  <c r="AH280" i="1"/>
  <c r="W280" i="1" s="1"/>
  <c r="AH284" i="1"/>
  <c r="W284" i="1" s="1"/>
  <c r="AH288" i="1"/>
  <c r="W288" i="1" s="1"/>
  <c r="AH6" i="1"/>
  <c r="W6" i="1" s="1"/>
  <c r="AH10" i="1"/>
  <c r="W10" i="1" s="1"/>
  <c r="AH14" i="1"/>
  <c r="W14" i="1" s="1"/>
  <c r="AH18" i="1"/>
  <c r="W18" i="1" s="1"/>
  <c r="AH22" i="1"/>
  <c r="W22" i="1" s="1"/>
  <c r="AH26" i="1"/>
  <c r="W26" i="1" s="1"/>
  <c r="AH30" i="1"/>
  <c r="W30" i="1" s="1"/>
  <c r="AH34" i="1"/>
  <c r="W34" i="1" s="1"/>
  <c r="AH38" i="1"/>
  <c r="W38" i="1" s="1"/>
  <c r="AH42" i="1"/>
  <c r="W42" i="1" s="1"/>
  <c r="AH46" i="1"/>
  <c r="W46" i="1" s="1"/>
  <c r="AH50" i="1"/>
  <c r="W50" i="1" s="1"/>
  <c r="AH54" i="1"/>
  <c r="W54" i="1" s="1"/>
  <c r="AH58" i="1"/>
  <c r="W58" i="1" s="1"/>
  <c r="AH62" i="1"/>
  <c r="W62" i="1" s="1"/>
  <c r="AH66" i="1"/>
  <c r="W66" i="1" s="1"/>
  <c r="AH70" i="1"/>
  <c r="W70" i="1" s="1"/>
  <c r="AH74" i="1"/>
  <c r="W74" i="1" s="1"/>
  <c r="AH78" i="1"/>
  <c r="W78" i="1" s="1"/>
  <c r="AH82" i="1"/>
  <c r="W82" i="1" s="1"/>
  <c r="AH86" i="1"/>
  <c r="W86" i="1" s="1"/>
  <c r="AH90" i="1"/>
  <c r="W90" i="1" s="1"/>
  <c r="AH94" i="1"/>
  <c r="W94" i="1" s="1"/>
  <c r="AH98" i="1"/>
  <c r="W98" i="1" s="1"/>
  <c r="AH102" i="1"/>
  <c r="W102" i="1" s="1"/>
  <c r="AH106" i="1"/>
  <c r="W106" i="1" s="1"/>
  <c r="AH110" i="1"/>
  <c r="W110" i="1" s="1"/>
  <c r="AH114" i="1"/>
  <c r="W114" i="1" s="1"/>
  <c r="AH118" i="1"/>
  <c r="W118" i="1" s="1"/>
  <c r="AH122" i="1"/>
  <c r="W122" i="1" s="1"/>
  <c r="AH126" i="1"/>
  <c r="W126" i="1" s="1"/>
  <c r="AH130" i="1"/>
  <c r="W130" i="1" s="1"/>
  <c r="AH134" i="1"/>
  <c r="W134" i="1" s="1"/>
  <c r="AH138" i="1"/>
  <c r="W138" i="1" s="1"/>
  <c r="AH142" i="1"/>
  <c r="W142" i="1" s="1"/>
  <c r="AH146" i="1"/>
  <c r="W146" i="1" s="1"/>
  <c r="AH150" i="1"/>
  <c r="W150" i="1" s="1"/>
  <c r="AH154" i="1"/>
  <c r="W154" i="1" s="1"/>
  <c r="AH158" i="1"/>
  <c r="W158" i="1" s="1"/>
  <c r="AH162" i="1"/>
  <c r="W162" i="1" s="1"/>
  <c r="AH166" i="1"/>
  <c r="W166" i="1" s="1"/>
  <c r="AH170" i="1"/>
  <c r="W170" i="1" s="1"/>
  <c r="AH174" i="1"/>
  <c r="W174" i="1" s="1"/>
  <c r="AH178" i="1"/>
  <c r="W178" i="1" s="1"/>
  <c r="AH182" i="1"/>
  <c r="W182" i="1" s="1"/>
  <c r="AH186" i="1"/>
  <c r="W186" i="1" s="1"/>
  <c r="AH190" i="1"/>
  <c r="W190" i="1" s="1"/>
  <c r="AH194" i="1"/>
  <c r="W194" i="1" s="1"/>
  <c r="AH198" i="1"/>
  <c r="W198" i="1" s="1"/>
  <c r="AH202" i="1"/>
  <c r="W202" i="1" s="1"/>
  <c r="AH206" i="1"/>
  <c r="W206" i="1" s="1"/>
  <c r="AH210" i="1"/>
  <c r="W210" i="1" s="1"/>
  <c r="AH214" i="1"/>
  <c r="W214" i="1" s="1"/>
  <c r="AH218" i="1"/>
  <c r="W218" i="1" s="1"/>
  <c r="AH222" i="1"/>
  <c r="W222" i="1" s="1"/>
  <c r="AH226" i="1"/>
  <c r="W226" i="1" s="1"/>
  <c r="AH230" i="1"/>
  <c r="W230" i="1" s="1"/>
  <c r="AH234" i="1"/>
  <c r="W234" i="1" s="1"/>
  <c r="AH238" i="1"/>
  <c r="W238" i="1" s="1"/>
  <c r="AH242" i="1"/>
  <c r="W242" i="1" s="1"/>
  <c r="AH246" i="1"/>
  <c r="W246" i="1" s="1"/>
  <c r="AH250" i="1"/>
  <c r="W250" i="1" s="1"/>
  <c r="AH254" i="1"/>
  <c r="W254" i="1" s="1"/>
  <c r="AH258" i="1"/>
  <c r="W258" i="1" s="1"/>
  <c r="AH262" i="1"/>
  <c r="W262" i="1" s="1"/>
  <c r="AH266" i="1"/>
  <c r="W266" i="1" s="1"/>
  <c r="AH270" i="1"/>
  <c r="W270" i="1" s="1"/>
  <c r="AH274" i="1"/>
  <c r="W274" i="1" s="1"/>
  <c r="AH278" i="1"/>
  <c r="W278" i="1" s="1"/>
  <c r="AH282" i="1"/>
  <c r="W282" i="1" s="1"/>
  <c r="AH286" i="1"/>
  <c r="W286" i="1" s="1"/>
  <c r="AH290" i="1"/>
  <c r="W290" i="1" s="1"/>
  <c r="AH294" i="1"/>
  <c r="W294" i="1" s="1"/>
  <c r="AH298" i="1"/>
  <c r="W298" i="1" s="1"/>
  <c r="AH302" i="1"/>
  <c r="W302" i="1" s="1"/>
  <c r="AH306" i="1"/>
  <c r="W306" i="1" s="1"/>
  <c r="AH310" i="1"/>
  <c r="W310" i="1" s="1"/>
  <c r="AH314" i="1"/>
  <c r="W314" i="1" s="1"/>
  <c r="AH318" i="1"/>
  <c r="W318" i="1" s="1"/>
  <c r="AH322" i="1"/>
  <c r="W322" i="1" s="1"/>
  <c r="AH326" i="1"/>
  <c r="W326" i="1" s="1"/>
  <c r="AH330" i="1"/>
  <c r="W330" i="1" s="1"/>
  <c r="AH334" i="1"/>
  <c r="W334" i="1" s="1"/>
  <c r="AH338" i="1"/>
  <c r="W338" i="1" s="1"/>
  <c r="AH342" i="1"/>
  <c r="W342" i="1" s="1"/>
  <c r="AH5" i="1"/>
  <c r="W5" i="1" s="1"/>
  <c r="AH21" i="1"/>
  <c r="W21" i="1" s="1"/>
  <c r="AH37" i="1"/>
  <c r="W37" i="1" s="1"/>
  <c r="AH53" i="1"/>
  <c r="W53" i="1" s="1"/>
  <c r="AH69" i="1"/>
  <c r="W69" i="1" s="1"/>
  <c r="AH85" i="1"/>
  <c r="W85" i="1" s="1"/>
  <c r="AH101" i="1"/>
  <c r="W101" i="1" s="1"/>
  <c r="AH117" i="1"/>
  <c r="W117" i="1" s="1"/>
  <c r="AH133" i="1"/>
  <c r="W133" i="1" s="1"/>
  <c r="AH149" i="1"/>
  <c r="W149" i="1" s="1"/>
  <c r="AH165" i="1"/>
  <c r="W165" i="1" s="1"/>
  <c r="AH181" i="1"/>
  <c r="W181" i="1" s="1"/>
  <c r="AH195" i="1"/>
  <c r="W195" i="1" s="1"/>
  <c r="AH203" i="1"/>
  <c r="W203" i="1" s="1"/>
  <c r="AH211" i="1"/>
  <c r="W211" i="1" s="1"/>
  <c r="AH219" i="1"/>
  <c r="W219" i="1" s="1"/>
  <c r="AH227" i="1"/>
  <c r="W227" i="1" s="1"/>
  <c r="AH235" i="1"/>
  <c r="W235" i="1" s="1"/>
  <c r="AH243" i="1"/>
  <c r="W243" i="1" s="1"/>
  <c r="AH251" i="1"/>
  <c r="W251" i="1" s="1"/>
  <c r="AH259" i="1"/>
  <c r="W259" i="1" s="1"/>
  <c r="AH267" i="1"/>
  <c r="W267" i="1" s="1"/>
  <c r="AH275" i="1"/>
  <c r="W275" i="1" s="1"/>
  <c r="AH283" i="1"/>
  <c r="W283" i="1" s="1"/>
  <c r="AH291" i="1"/>
  <c r="W291" i="1" s="1"/>
  <c r="AH296" i="1"/>
  <c r="W296" i="1" s="1"/>
  <c r="AH301" i="1"/>
  <c r="W301" i="1" s="1"/>
  <c r="AH307" i="1"/>
  <c r="W307" i="1" s="1"/>
  <c r="AH312" i="1"/>
  <c r="W312" i="1" s="1"/>
  <c r="AH317" i="1"/>
  <c r="W317" i="1" s="1"/>
  <c r="AH323" i="1"/>
  <c r="W323" i="1" s="1"/>
  <c r="AH328" i="1"/>
  <c r="W328" i="1" s="1"/>
  <c r="AH333" i="1"/>
  <c r="W333" i="1" s="1"/>
  <c r="AH339" i="1"/>
  <c r="W339" i="1" s="1"/>
  <c r="AH344" i="1"/>
  <c r="W344" i="1" s="1"/>
  <c r="AH348" i="1"/>
  <c r="W348" i="1" s="1"/>
  <c r="AH352" i="1"/>
  <c r="W352" i="1" s="1"/>
  <c r="AH356" i="1"/>
  <c r="W356" i="1" s="1"/>
  <c r="AH360" i="1"/>
  <c r="W360" i="1" s="1"/>
  <c r="AH364" i="1"/>
  <c r="W364" i="1" s="1"/>
  <c r="AH368" i="1"/>
  <c r="W368" i="1" s="1"/>
  <c r="AH372" i="1"/>
  <c r="W372" i="1" s="1"/>
  <c r="AH376" i="1"/>
  <c r="W376" i="1" s="1"/>
  <c r="AH380" i="1"/>
  <c r="W380" i="1" s="1"/>
  <c r="AH384" i="1"/>
  <c r="W384" i="1" s="1"/>
  <c r="AH388" i="1"/>
  <c r="W388" i="1" s="1"/>
  <c r="AH392" i="1"/>
  <c r="W392" i="1" s="1"/>
  <c r="AH396" i="1"/>
  <c r="W396" i="1" s="1"/>
  <c r="AH400" i="1"/>
  <c r="W400" i="1" s="1"/>
  <c r="AH404" i="1"/>
  <c r="W404" i="1" s="1"/>
  <c r="AH408" i="1"/>
  <c r="W408" i="1" s="1"/>
  <c r="AH412" i="1"/>
  <c r="W412" i="1" s="1"/>
  <c r="AH416" i="1"/>
  <c r="W416" i="1" s="1"/>
  <c r="AH420" i="1"/>
  <c r="W420" i="1" s="1"/>
  <c r="AH424" i="1"/>
  <c r="W424" i="1" s="1"/>
  <c r="AH428" i="1"/>
  <c r="W428" i="1" s="1"/>
  <c r="AH432" i="1"/>
  <c r="W432" i="1" s="1"/>
  <c r="AH436" i="1"/>
  <c r="W436" i="1" s="1"/>
  <c r="AH440" i="1"/>
  <c r="W440" i="1" s="1"/>
  <c r="AH444" i="1"/>
  <c r="W444" i="1" s="1"/>
  <c r="AH448" i="1"/>
  <c r="W448" i="1" s="1"/>
  <c r="AH452" i="1"/>
  <c r="W452" i="1" s="1"/>
  <c r="AH456" i="1"/>
  <c r="W456" i="1" s="1"/>
  <c r="AH460" i="1"/>
  <c r="W460" i="1" s="1"/>
  <c r="AH464" i="1"/>
  <c r="W464" i="1" s="1"/>
  <c r="AH468" i="1"/>
  <c r="W468" i="1" s="1"/>
  <c r="AH472" i="1"/>
  <c r="W472" i="1" s="1"/>
  <c r="AH476" i="1"/>
  <c r="W476" i="1" s="1"/>
  <c r="AH480" i="1"/>
  <c r="W480" i="1" s="1"/>
  <c r="AH484" i="1"/>
  <c r="W484" i="1" s="1"/>
  <c r="AH488" i="1"/>
  <c r="W488" i="1" s="1"/>
  <c r="AH492" i="1"/>
  <c r="W492" i="1" s="1"/>
  <c r="AH496" i="1"/>
  <c r="W496" i="1" s="1"/>
  <c r="AH500" i="1"/>
  <c r="W500" i="1" s="1"/>
  <c r="AH504" i="1"/>
  <c r="W504" i="1" s="1"/>
  <c r="AH508" i="1"/>
  <c r="W508" i="1" s="1"/>
  <c r="AH512" i="1"/>
  <c r="W512" i="1" s="1"/>
  <c r="AH516" i="1"/>
  <c r="W516" i="1" s="1"/>
  <c r="AH520" i="1"/>
  <c r="W520" i="1" s="1"/>
  <c r="AH524" i="1"/>
  <c r="W524" i="1" s="1"/>
  <c r="AH528" i="1"/>
  <c r="W528" i="1" s="1"/>
  <c r="AH532" i="1"/>
  <c r="W532" i="1" s="1"/>
  <c r="AH536" i="1"/>
  <c r="W536" i="1" s="1"/>
  <c r="AH540" i="1"/>
  <c r="W540" i="1" s="1"/>
  <c r="AH544" i="1"/>
  <c r="W544" i="1" s="1"/>
  <c r="AH9" i="1"/>
  <c r="W9" i="1" s="1"/>
  <c r="AH25" i="1"/>
  <c r="W25" i="1" s="1"/>
  <c r="AH41" i="1"/>
  <c r="W41" i="1" s="1"/>
  <c r="AH57" i="1"/>
  <c r="W57" i="1" s="1"/>
  <c r="AH73" i="1"/>
  <c r="W73" i="1" s="1"/>
  <c r="AH89" i="1"/>
  <c r="W89" i="1" s="1"/>
  <c r="AH105" i="1"/>
  <c r="W105" i="1" s="1"/>
  <c r="AH121" i="1"/>
  <c r="W121" i="1" s="1"/>
  <c r="AH137" i="1"/>
  <c r="W137" i="1" s="1"/>
  <c r="AH153" i="1"/>
  <c r="W153" i="1" s="1"/>
  <c r="AH169" i="1"/>
  <c r="W169" i="1" s="1"/>
  <c r="AH185" i="1"/>
  <c r="W185" i="1" s="1"/>
  <c r="AH197" i="1"/>
  <c r="W197" i="1" s="1"/>
  <c r="AH205" i="1"/>
  <c r="W205" i="1" s="1"/>
  <c r="AH213" i="1"/>
  <c r="W213" i="1" s="1"/>
  <c r="AH221" i="1"/>
  <c r="W221" i="1" s="1"/>
  <c r="AH229" i="1"/>
  <c r="W229" i="1" s="1"/>
  <c r="AH237" i="1"/>
  <c r="W237" i="1" s="1"/>
  <c r="AH245" i="1"/>
  <c r="W245" i="1" s="1"/>
  <c r="AH253" i="1"/>
  <c r="W253" i="1" s="1"/>
  <c r="AH261" i="1"/>
  <c r="W261" i="1" s="1"/>
  <c r="AH269" i="1"/>
  <c r="W269" i="1" s="1"/>
  <c r="AH277" i="1"/>
  <c r="W277" i="1" s="1"/>
  <c r="AH285" i="1"/>
  <c r="W285" i="1" s="1"/>
  <c r="AH292" i="1"/>
  <c r="W292" i="1" s="1"/>
  <c r="AH297" i="1"/>
  <c r="W297" i="1" s="1"/>
  <c r="AH303" i="1"/>
  <c r="W303" i="1" s="1"/>
  <c r="AH308" i="1"/>
  <c r="W308" i="1" s="1"/>
  <c r="AH313" i="1"/>
  <c r="W313" i="1" s="1"/>
  <c r="AH319" i="1"/>
  <c r="W319" i="1" s="1"/>
  <c r="AH324" i="1"/>
  <c r="W324" i="1" s="1"/>
  <c r="AH329" i="1"/>
  <c r="W329" i="1" s="1"/>
  <c r="AH335" i="1"/>
  <c r="W335" i="1" s="1"/>
  <c r="AH340" i="1"/>
  <c r="W340" i="1" s="1"/>
  <c r="AH345" i="1"/>
  <c r="W345" i="1" s="1"/>
  <c r="AH349" i="1"/>
  <c r="W349" i="1" s="1"/>
  <c r="AH353" i="1"/>
  <c r="W353" i="1" s="1"/>
  <c r="AH357" i="1"/>
  <c r="W357" i="1" s="1"/>
  <c r="AH361" i="1"/>
  <c r="W361" i="1" s="1"/>
  <c r="AH365" i="1"/>
  <c r="W365" i="1" s="1"/>
  <c r="AH369" i="1"/>
  <c r="W369" i="1" s="1"/>
  <c r="AH373" i="1"/>
  <c r="W373" i="1" s="1"/>
  <c r="AH377" i="1"/>
  <c r="W377" i="1" s="1"/>
  <c r="AH381" i="1"/>
  <c r="W381" i="1" s="1"/>
  <c r="AH385" i="1"/>
  <c r="W385" i="1" s="1"/>
  <c r="AH389" i="1"/>
  <c r="W389" i="1" s="1"/>
  <c r="AH393" i="1"/>
  <c r="W393" i="1" s="1"/>
  <c r="AH397" i="1"/>
  <c r="W397" i="1" s="1"/>
  <c r="AH401" i="1"/>
  <c r="W401" i="1" s="1"/>
  <c r="AH405" i="1"/>
  <c r="W405" i="1" s="1"/>
  <c r="AH409" i="1"/>
  <c r="W409" i="1" s="1"/>
  <c r="AH413" i="1"/>
  <c r="W413" i="1" s="1"/>
  <c r="AH417" i="1"/>
  <c r="W417" i="1" s="1"/>
  <c r="AH421" i="1"/>
  <c r="W421" i="1" s="1"/>
  <c r="AH425" i="1"/>
  <c r="W425" i="1" s="1"/>
  <c r="AH429" i="1"/>
  <c r="W429" i="1" s="1"/>
  <c r="AH433" i="1"/>
  <c r="W433" i="1" s="1"/>
  <c r="AH437" i="1"/>
  <c r="W437" i="1" s="1"/>
  <c r="AH441" i="1"/>
  <c r="W441" i="1" s="1"/>
  <c r="AH445" i="1"/>
  <c r="W445" i="1" s="1"/>
  <c r="AH449" i="1"/>
  <c r="W449" i="1" s="1"/>
  <c r="AH453" i="1"/>
  <c r="W453" i="1" s="1"/>
  <c r="AH457" i="1"/>
  <c r="W457" i="1" s="1"/>
  <c r="AH461" i="1"/>
  <c r="W461" i="1" s="1"/>
  <c r="AH465" i="1"/>
  <c r="W465" i="1" s="1"/>
  <c r="AH469" i="1"/>
  <c r="W469" i="1" s="1"/>
  <c r="AH473" i="1"/>
  <c r="W473" i="1" s="1"/>
  <c r="AH477" i="1"/>
  <c r="W477" i="1" s="1"/>
  <c r="AH481" i="1"/>
  <c r="W481" i="1" s="1"/>
  <c r="AH485" i="1"/>
  <c r="W485" i="1" s="1"/>
  <c r="AH489" i="1"/>
  <c r="W489" i="1" s="1"/>
  <c r="AH493" i="1"/>
  <c r="W493" i="1" s="1"/>
  <c r="AH497" i="1"/>
  <c r="W497" i="1" s="1"/>
  <c r="AH501" i="1"/>
  <c r="W501" i="1" s="1"/>
  <c r="AH505" i="1"/>
  <c r="W505" i="1" s="1"/>
  <c r="AH509" i="1"/>
  <c r="W509" i="1" s="1"/>
  <c r="AH513" i="1"/>
  <c r="W513" i="1" s="1"/>
  <c r="AH517" i="1"/>
  <c r="W517" i="1" s="1"/>
  <c r="AH521" i="1"/>
  <c r="W521" i="1" s="1"/>
  <c r="AH525" i="1"/>
  <c r="W525" i="1" s="1"/>
  <c r="AH529" i="1"/>
  <c r="W529" i="1" s="1"/>
  <c r="AH533" i="1"/>
  <c r="W533" i="1" s="1"/>
  <c r="AH537" i="1"/>
  <c r="W537" i="1" s="1"/>
  <c r="AH541" i="1"/>
  <c r="W541" i="1" s="1"/>
  <c r="AH545" i="1"/>
  <c r="W545" i="1" s="1"/>
  <c r="AH17" i="1"/>
  <c r="W17" i="1" s="1"/>
  <c r="AH33" i="1"/>
  <c r="W33" i="1" s="1"/>
  <c r="AH49" i="1"/>
  <c r="W49" i="1" s="1"/>
  <c r="AH65" i="1"/>
  <c r="W65" i="1" s="1"/>
  <c r="AH81" i="1"/>
  <c r="W81" i="1" s="1"/>
  <c r="AH97" i="1"/>
  <c r="W97" i="1" s="1"/>
  <c r="AH113" i="1"/>
  <c r="W113" i="1" s="1"/>
  <c r="AH129" i="1"/>
  <c r="W129" i="1" s="1"/>
  <c r="AH145" i="1"/>
  <c r="W145" i="1" s="1"/>
  <c r="AH161" i="1"/>
  <c r="W161" i="1" s="1"/>
  <c r="AH177" i="1"/>
  <c r="W177" i="1" s="1"/>
  <c r="AH193" i="1"/>
  <c r="W193" i="1" s="1"/>
  <c r="AH201" i="1"/>
  <c r="W201" i="1" s="1"/>
  <c r="AH209" i="1"/>
  <c r="W209" i="1" s="1"/>
  <c r="AH217" i="1"/>
  <c r="W217" i="1" s="1"/>
  <c r="AH225" i="1"/>
  <c r="W225" i="1" s="1"/>
  <c r="AH233" i="1"/>
  <c r="W233" i="1" s="1"/>
  <c r="AH241" i="1"/>
  <c r="W241" i="1" s="1"/>
  <c r="AH249" i="1"/>
  <c r="W249" i="1" s="1"/>
  <c r="AH257" i="1"/>
  <c r="W257" i="1" s="1"/>
  <c r="AH265" i="1"/>
  <c r="W265" i="1" s="1"/>
  <c r="AH273" i="1"/>
  <c r="W273" i="1" s="1"/>
  <c r="AH281" i="1"/>
  <c r="W281" i="1" s="1"/>
  <c r="AH289" i="1"/>
  <c r="W289" i="1" s="1"/>
  <c r="AH295" i="1"/>
  <c r="W295" i="1" s="1"/>
  <c r="AH300" i="1"/>
  <c r="W300" i="1" s="1"/>
  <c r="AH305" i="1"/>
  <c r="W305" i="1" s="1"/>
  <c r="AH311" i="1"/>
  <c r="W311" i="1" s="1"/>
  <c r="AH316" i="1"/>
  <c r="W316" i="1" s="1"/>
  <c r="AH321" i="1"/>
  <c r="W321" i="1" s="1"/>
  <c r="AH327" i="1"/>
  <c r="W327" i="1" s="1"/>
  <c r="AH332" i="1"/>
  <c r="W332" i="1" s="1"/>
  <c r="AH337" i="1"/>
  <c r="W337" i="1" s="1"/>
  <c r="AH343" i="1"/>
  <c r="W343" i="1" s="1"/>
  <c r="AH347" i="1"/>
  <c r="W347" i="1" s="1"/>
  <c r="AH351" i="1"/>
  <c r="W351" i="1" s="1"/>
  <c r="AH355" i="1"/>
  <c r="W355" i="1" s="1"/>
  <c r="AH359" i="1"/>
  <c r="W359" i="1" s="1"/>
  <c r="AH363" i="1"/>
  <c r="W363" i="1" s="1"/>
  <c r="AH367" i="1"/>
  <c r="W367" i="1" s="1"/>
  <c r="AH371" i="1"/>
  <c r="W371" i="1" s="1"/>
  <c r="AH375" i="1"/>
  <c r="W375" i="1" s="1"/>
  <c r="AH379" i="1"/>
  <c r="W379" i="1" s="1"/>
  <c r="AH383" i="1"/>
  <c r="W383" i="1" s="1"/>
  <c r="AH387" i="1"/>
  <c r="W387" i="1" s="1"/>
  <c r="AH391" i="1"/>
  <c r="W391" i="1" s="1"/>
  <c r="AH395" i="1"/>
  <c r="W395" i="1" s="1"/>
  <c r="AH399" i="1"/>
  <c r="W399" i="1" s="1"/>
  <c r="AH403" i="1"/>
  <c r="W403" i="1" s="1"/>
  <c r="AH407" i="1"/>
  <c r="W407" i="1" s="1"/>
  <c r="AH411" i="1"/>
  <c r="W411" i="1" s="1"/>
  <c r="AH415" i="1"/>
  <c r="W415" i="1" s="1"/>
  <c r="AH419" i="1"/>
  <c r="W419" i="1" s="1"/>
  <c r="AH423" i="1"/>
  <c r="W423" i="1" s="1"/>
  <c r="AH427" i="1"/>
  <c r="W427" i="1" s="1"/>
  <c r="AH431" i="1"/>
  <c r="W431" i="1" s="1"/>
  <c r="AH435" i="1"/>
  <c r="W435" i="1" s="1"/>
  <c r="AH439" i="1"/>
  <c r="W439" i="1" s="1"/>
  <c r="AH443" i="1"/>
  <c r="W443" i="1" s="1"/>
  <c r="AH447" i="1"/>
  <c r="W447" i="1" s="1"/>
  <c r="AH451" i="1"/>
  <c r="W451" i="1" s="1"/>
  <c r="AH455" i="1"/>
  <c r="W455" i="1" s="1"/>
  <c r="AH459" i="1"/>
  <c r="W459" i="1" s="1"/>
  <c r="AH463" i="1"/>
  <c r="W463" i="1" s="1"/>
  <c r="AH467" i="1"/>
  <c r="W467" i="1" s="1"/>
  <c r="AH471" i="1"/>
  <c r="W471" i="1" s="1"/>
  <c r="AH475" i="1"/>
  <c r="W475" i="1" s="1"/>
  <c r="AH479" i="1"/>
  <c r="W479" i="1" s="1"/>
  <c r="AH483" i="1"/>
  <c r="W483" i="1" s="1"/>
  <c r="AH487" i="1"/>
  <c r="W487" i="1" s="1"/>
  <c r="AH491" i="1"/>
  <c r="W491" i="1" s="1"/>
  <c r="AH495" i="1"/>
  <c r="W495" i="1" s="1"/>
  <c r="AH499" i="1"/>
  <c r="W499" i="1" s="1"/>
  <c r="AH503" i="1"/>
  <c r="W503" i="1" s="1"/>
  <c r="AH13" i="1"/>
  <c r="W13" i="1" s="1"/>
  <c r="AH77" i="1"/>
  <c r="W77" i="1" s="1"/>
  <c r="AH141" i="1"/>
  <c r="W141" i="1" s="1"/>
  <c r="AH199" i="1"/>
  <c r="W199" i="1" s="1"/>
  <c r="AH231" i="1"/>
  <c r="W231" i="1" s="1"/>
  <c r="AH263" i="1"/>
  <c r="W263" i="1" s="1"/>
  <c r="AH293" i="1"/>
  <c r="W293" i="1" s="1"/>
  <c r="AH315" i="1"/>
  <c r="W315" i="1" s="1"/>
  <c r="AH336" i="1"/>
  <c r="W336" i="1" s="1"/>
  <c r="AH354" i="1"/>
  <c r="W354" i="1" s="1"/>
  <c r="AH370" i="1"/>
  <c r="W370" i="1" s="1"/>
  <c r="AH386" i="1"/>
  <c r="W386" i="1" s="1"/>
  <c r="AH402" i="1"/>
  <c r="W402" i="1" s="1"/>
  <c r="AH418" i="1"/>
  <c r="W418" i="1" s="1"/>
  <c r="AH434" i="1"/>
  <c r="W434" i="1" s="1"/>
  <c r="AH450" i="1"/>
  <c r="W450" i="1" s="1"/>
  <c r="AH466" i="1"/>
  <c r="W466" i="1" s="1"/>
  <c r="AH482" i="1"/>
  <c r="W482" i="1" s="1"/>
  <c r="AH498" i="1"/>
  <c r="W498" i="1" s="1"/>
  <c r="AH510" i="1"/>
  <c r="W510" i="1" s="1"/>
  <c r="AH518" i="1"/>
  <c r="W518" i="1" s="1"/>
  <c r="AH526" i="1"/>
  <c r="W526" i="1" s="1"/>
  <c r="AH534" i="1"/>
  <c r="W534" i="1" s="1"/>
  <c r="AH542" i="1"/>
  <c r="W542" i="1" s="1"/>
  <c r="AH548" i="1"/>
  <c r="W548" i="1" s="1"/>
  <c r="AH552" i="1"/>
  <c r="W552" i="1" s="1"/>
  <c r="AH556" i="1"/>
  <c r="W556" i="1" s="1"/>
  <c r="AH560" i="1"/>
  <c r="W560" i="1" s="1"/>
  <c r="AH564" i="1"/>
  <c r="W564" i="1" s="1"/>
  <c r="AH568" i="1"/>
  <c r="W568" i="1" s="1"/>
  <c r="AH572" i="1"/>
  <c r="W572" i="1" s="1"/>
  <c r="AH576" i="1"/>
  <c r="W576" i="1" s="1"/>
  <c r="AH580" i="1"/>
  <c r="W580" i="1" s="1"/>
  <c r="AH584" i="1"/>
  <c r="W584" i="1" s="1"/>
  <c r="AH588" i="1"/>
  <c r="W588" i="1" s="1"/>
  <c r="AH592" i="1"/>
  <c r="W592" i="1" s="1"/>
  <c r="AH596" i="1"/>
  <c r="W596" i="1" s="1"/>
  <c r="AH600" i="1"/>
  <c r="W600" i="1" s="1"/>
  <c r="AH604" i="1"/>
  <c r="W604" i="1" s="1"/>
  <c r="AH608" i="1"/>
  <c r="W608" i="1" s="1"/>
  <c r="AH612" i="1"/>
  <c r="W612" i="1" s="1"/>
  <c r="AH616" i="1"/>
  <c r="W616" i="1" s="1"/>
  <c r="AH620" i="1"/>
  <c r="W620" i="1" s="1"/>
  <c r="AH624" i="1"/>
  <c r="W624" i="1" s="1"/>
  <c r="AH628" i="1"/>
  <c r="W628" i="1" s="1"/>
  <c r="AH632" i="1"/>
  <c r="W632" i="1" s="1"/>
  <c r="AH636" i="1"/>
  <c r="W636" i="1" s="1"/>
  <c r="AH640" i="1"/>
  <c r="W640" i="1" s="1"/>
  <c r="AH644" i="1"/>
  <c r="W644" i="1" s="1"/>
  <c r="AH648" i="1"/>
  <c r="W648" i="1" s="1"/>
  <c r="AH652" i="1"/>
  <c r="W652" i="1" s="1"/>
  <c r="AH656" i="1"/>
  <c r="W656" i="1" s="1"/>
  <c r="AH660" i="1"/>
  <c r="W660" i="1" s="1"/>
  <c r="AH664" i="1"/>
  <c r="W664" i="1" s="1"/>
  <c r="AH668" i="1"/>
  <c r="W668" i="1" s="1"/>
  <c r="AH672" i="1"/>
  <c r="W672" i="1" s="1"/>
  <c r="AH676" i="1"/>
  <c r="W676" i="1" s="1"/>
  <c r="AH680" i="1"/>
  <c r="W680" i="1" s="1"/>
  <c r="AH684" i="1"/>
  <c r="W684" i="1" s="1"/>
  <c r="AH688" i="1"/>
  <c r="W688" i="1" s="1"/>
  <c r="AH692" i="1"/>
  <c r="W692" i="1" s="1"/>
  <c r="AH696" i="1"/>
  <c r="W696" i="1" s="1"/>
  <c r="AH700" i="1"/>
  <c r="W700" i="1" s="1"/>
  <c r="AH704" i="1"/>
  <c r="W704" i="1" s="1"/>
  <c r="AH708" i="1"/>
  <c r="W708" i="1" s="1"/>
  <c r="AH712" i="1"/>
  <c r="W712" i="1" s="1"/>
  <c r="AH716" i="1"/>
  <c r="W716" i="1" s="1"/>
  <c r="AH720" i="1"/>
  <c r="W720" i="1" s="1"/>
  <c r="AH724" i="1"/>
  <c r="W724" i="1" s="1"/>
  <c r="AH728" i="1"/>
  <c r="W728" i="1" s="1"/>
  <c r="AH732" i="1"/>
  <c r="W732" i="1" s="1"/>
  <c r="AH736" i="1"/>
  <c r="W736" i="1" s="1"/>
  <c r="AH740" i="1"/>
  <c r="W740" i="1" s="1"/>
  <c r="AH744" i="1"/>
  <c r="W744" i="1" s="1"/>
  <c r="AH748" i="1"/>
  <c r="W748" i="1" s="1"/>
  <c r="AH752" i="1"/>
  <c r="W752" i="1" s="1"/>
  <c r="AH756" i="1"/>
  <c r="W756" i="1" s="1"/>
  <c r="AH760" i="1"/>
  <c r="W760" i="1" s="1"/>
  <c r="AH764" i="1"/>
  <c r="W764" i="1" s="1"/>
  <c r="AH768" i="1"/>
  <c r="W768" i="1" s="1"/>
  <c r="AH772" i="1"/>
  <c r="W772" i="1" s="1"/>
  <c r="AH776" i="1"/>
  <c r="W776" i="1" s="1"/>
  <c r="AH780" i="1"/>
  <c r="W780" i="1" s="1"/>
  <c r="AH784" i="1"/>
  <c r="W784" i="1" s="1"/>
  <c r="AH788" i="1"/>
  <c r="W788" i="1" s="1"/>
  <c r="AH29" i="1"/>
  <c r="W29" i="1" s="1"/>
  <c r="AH93" i="1"/>
  <c r="W93" i="1" s="1"/>
  <c r="AH157" i="1"/>
  <c r="W157" i="1" s="1"/>
  <c r="AH207" i="1"/>
  <c r="W207" i="1" s="1"/>
  <c r="AH239" i="1"/>
  <c r="W239" i="1" s="1"/>
  <c r="AH271" i="1"/>
  <c r="W271" i="1" s="1"/>
  <c r="AH299" i="1"/>
  <c r="W299" i="1" s="1"/>
  <c r="AH320" i="1"/>
  <c r="W320" i="1" s="1"/>
  <c r="AH341" i="1"/>
  <c r="W341" i="1" s="1"/>
  <c r="AH358" i="1"/>
  <c r="W358" i="1" s="1"/>
  <c r="AH374" i="1"/>
  <c r="W374" i="1" s="1"/>
  <c r="AH390" i="1"/>
  <c r="W390" i="1" s="1"/>
  <c r="AH406" i="1"/>
  <c r="W406" i="1" s="1"/>
  <c r="AH422" i="1"/>
  <c r="W422" i="1" s="1"/>
  <c r="AH438" i="1"/>
  <c r="W438" i="1" s="1"/>
  <c r="AH454" i="1"/>
  <c r="W454" i="1" s="1"/>
  <c r="AH470" i="1"/>
  <c r="W470" i="1" s="1"/>
  <c r="AH486" i="1"/>
  <c r="W486" i="1" s="1"/>
  <c r="AH502" i="1"/>
  <c r="W502" i="1" s="1"/>
  <c r="AH511" i="1"/>
  <c r="W511" i="1" s="1"/>
  <c r="AH519" i="1"/>
  <c r="W519" i="1" s="1"/>
  <c r="AH527" i="1"/>
  <c r="W527" i="1" s="1"/>
  <c r="AH535" i="1"/>
  <c r="W535" i="1" s="1"/>
  <c r="AH543" i="1"/>
  <c r="W543" i="1" s="1"/>
  <c r="AH549" i="1"/>
  <c r="W549" i="1" s="1"/>
  <c r="AH553" i="1"/>
  <c r="W553" i="1" s="1"/>
  <c r="AH557" i="1"/>
  <c r="W557" i="1" s="1"/>
  <c r="AH561" i="1"/>
  <c r="W561" i="1" s="1"/>
  <c r="AH565" i="1"/>
  <c r="W565" i="1" s="1"/>
  <c r="AH569" i="1"/>
  <c r="W569" i="1" s="1"/>
  <c r="AH573" i="1"/>
  <c r="W573" i="1" s="1"/>
  <c r="AH577" i="1"/>
  <c r="W577" i="1" s="1"/>
  <c r="AH581" i="1"/>
  <c r="W581" i="1" s="1"/>
  <c r="AH585" i="1"/>
  <c r="W585" i="1" s="1"/>
  <c r="AH589" i="1"/>
  <c r="W589" i="1" s="1"/>
  <c r="AH593" i="1"/>
  <c r="W593" i="1" s="1"/>
  <c r="AH597" i="1"/>
  <c r="W597" i="1" s="1"/>
  <c r="AH601" i="1"/>
  <c r="W601" i="1" s="1"/>
  <c r="AH605" i="1"/>
  <c r="W605" i="1" s="1"/>
  <c r="AH609" i="1"/>
  <c r="W609" i="1" s="1"/>
  <c r="AH613" i="1"/>
  <c r="W613" i="1" s="1"/>
  <c r="AH617" i="1"/>
  <c r="W617" i="1" s="1"/>
  <c r="AH621" i="1"/>
  <c r="W621" i="1" s="1"/>
  <c r="AH625" i="1"/>
  <c r="W625" i="1" s="1"/>
  <c r="AH629" i="1"/>
  <c r="W629" i="1" s="1"/>
  <c r="AH633" i="1"/>
  <c r="W633" i="1" s="1"/>
  <c r="AH637" i="1"/>
  <c r="W637" i="1" s="1"/>
  <c r="AH641" i="1"/>
  <c r="W641" i="1" s="1"/>
  <c r="AH645" i="1"/>
  <c r="W645" i="1" s="1"/>
  <c r="AH649" i="1"/>
  <c r="W649" i="1" s="1"/>
  <c r="AH653" i="1"/>
  <c r="W653" i="1" s="1"/>
  <c r="AH657" i="1"/>
  <c r="W657" i="1" s="1"/>
  <c r="AH661" i="1"/>
  <c r="W661" i="1" s="1"/>
  <c r="AH665" i="1"/>
  <c r="W665" i="1" s="1"/>
  <c r="AH669" i="1"/>
  <c r="W669" i="1" s="1"/>
  <c r="AH673" i="1"/>
  <c r="W673" i="1" s="1"/>
  <c r="AH677" i="1"/>
  <c r="W677" i="1" s="1"/>
  <c r="AH681" i="1"/>
  <c r="W681" i="1" s="1"/>
  <c r="AH685" i="1"/>
  <c r="W685" i="1" s="1"/>
  <c r="AH689" i="1"/>
  <c r="W689" i="1" s="1"/>
  <c r="AH693" i="1"/>
  <c r="W693" i="1" s="1"/>
  <c r="AH697" i="1"/>
  <c r="W697" i="1" s="1"/>
  <c r="AH701" i="1"/>
  <c r="W701" i="1" s="1"/>
  <c r="AH705" i="1"/>
  <c r="W705" i="1" s="1"/>
  <c r="AH709" i="1"/>
  <c r="W709" i="1" s="1"/>
  <c r="AH713" i="1"/>
  <c r="W713" i="1" s="1"/>
  <c r="AH717" i="1"/>
  <c r="W717" i="1" s="1"/>
  <c r="AH721" i="1"/>
  <c r="W721" i="1" s="1"/>
  <c r="AH725" i="1"/>
  <c r="W725" i="1" s="1"/>
  <c r="AH729" i="1"/>
  <c r="W729" i="1" s="1"/>
  <c r="AH733" i="1"/>
  <c r="W733" i="1" s="1"/>
  <c r="AH737" i="1"/>
  <c r="W737" i="1" s="1"/>
  <c r="AH741" i="1"/>
  <c r="W741" i="1" s="1"/>
  <c r="AH745" i="1"/>
  <c r="W745" i="1" s="1"/>
  <c r="AH749" i="1"/>
  <c r="W749" i="1" s="1"/>
  <c r="AH753" i="1"/>
  <c r="W753" i="1" s="1"/>
  <c r="AH757" i="1"/>
  <c r="W757" i="1" s="1"/>
  <c r="AH761" i="1"/>
  <c r="W761" i="1" s="1"/>
  <c r="AH765" i="1"/>
  <c r="W765" i="1" s="1"/>
  <c r="AH769" i="1"/>
  <c r="W769" i="1" s="1"/>
  <c r="AH773" i="1"/>
  <c r="W773" i="1" s="1"/>
  <c r="AH777" i="1"/>
  <c r="W777" i="1" s="1"/>
  <c r="AH781" i="1"/>
  <c r="W781" i="1" s="1"/>
  <c r="AH785" i="1"/>
  <c r="W785" i="1" s="1"/>
  <c r="AH789" i="1"/>
  <c r="W789" i="1" s="1"/>
  <c r="AH793" i="1"/>
  <c r="W793" i="1" s="1"/>
  <c r="AH797" i="1"/>
  <c r="W797" i="1" s="1"/>
  <c r="AH801" i="1"/>
  <c r="W801" i="1" s="1"/>
  <c r="AH805" i="1"/>
  <c r="W805" i="1" s="1"/>
  <c r="AH809" i="1"/>
  <c r="W809" i="1" s="1"/>
  <c r="AH813" i="1"/>
  <c r="W813" i="1" s="1"/>
  <c r="AH817" i="1"/>
  <c r="W817" i="1" s="1"/>
  <c r="AH821" i="1"/>
  <c r="W821" i="1" s="1"/>
  <c r="AH825" i="1"/>
  <c r="W825" i="1" s="1"/>
  <c r="AH829" i="1"/>
  <c r="W829" i="1" s="1"/>
  <c r="AH833" i="1"/>
  <c r="W833" i="1" s="1"/>
  <c r="AH837" i="1"/>
  <c r="W837" i="1" s="1"/>
  <c r="AH841" i="1"/>
  <c r="W841" i="1" s="1"/>
  <c r="AH845" i="1"/>
  <c r="W845" i="1" s="1"/>
  <c r="AH849" i="1"/>
  <c r="W849" i="1" s="1"/>
  <c r="AH853" i="1"/>
  <c r="W853" i="1" s="1"/>
  <c r="AH857" i="1"/>
  <c r="W857" i="1" s="1"/>
  <c r="AH861" i="1"/>
  <c r="W861" i="1" s="1"/>
  <c r="AH865" i="1"/>
  <c r="W865" i="1" s="1"/>
  <c r="AH869" i="1"/>
  <c r="W869" i="1" s="1"/>
  <c r="AH873" i="1"/>
  <c r="W873" i="1" s="1"/>
  <c r="AH877" i="1"/>
  <c r="W877" i="1" s="1"/>
  <c r="AH881" i="1"/>
  <c r="W881" i="1" s="1"/>
  <c r="AH885" i="1"/>
  <c r="W885" i="1" s="1"/>
  <c r="AH889" i="1"/>
  <c r="W889" i="1" s="1"/>
  <c r="AH893" i="1"/>
  <c r="W893" i="1" s="1"/>
  <c r="AH897" i="1"/>
  <c r="W897" i="1" s="1"/>
  <c r="AH901" i="1"/>
  <c r="W901" i="1" s="1"/>
  <c r="AH905" i="1"/>
  <c r="W905" i="1" s="1"/>
  <c r="AH45" i="1"/>
  <c r="W45" i="1" s="1"/>
  <c r="AH173" i="1"/>
  <c r="W173" i="1" s="1"/>
  <c r="AH247" i="1"/>
  <c r="W247" i="1" s="1"/>
  <c r="AH304" i="1"/>
  <c r="W304" i="1" s="1"/>
  <c r="AH346" i="1"/>
  <c r="W346" i="1" s="1"/>
  <c r="AH378" i="1"/>
  <c r="W378" i="1" s="1"/>
  <c r="AH410" i="1"/>
  <c r="W410" i="1" s="1"/>
  <c r="AH442" i="1"/>
  <c r="W442" i="1" s="1"/>
  <c r="AH474" i="1"/>
  <c r="W474" i="1" s="1"/>
  <c r="AH506" i="1"/>
  <c r="W506" i="1" s="1"/>
  <c r="AH522" i="1"/>
  <c r="W522" i="1" s="1"/>
  <c r="AH538" i="1"/>
  <c r="W538" i="1" s="1"/>
  <c r="AH550" i="1"/>
  <c r="W550" i="1" s="1"/>
  <c r="AH558" i="1"/>
  <c r="W558" i="1" s="1"/>
  <c r="AH566" i="1"/>
  <c r="W566" i="1" s="1"/>
  <c r="AH574" i="1"/>
  <c r="W574" i="1" s="1"/>
  <c r="AH582" i="1"/>
  <c r="W582" i="1" s="1"/>
  <c r="AH590" i="1"/>
  <c r="W590" i="1" s="1"/>
  <c r="AH598" i="1"/>
  <c r="W598" i="1" s="1"/>
  <c r="AH606" i="1"/>
  <c r="W606" i="1" s="1"/>
  <c r="AH614" i="1"/>
  <c r="W614" i="1" s="1"/>
  <c r="AH622" i="1"/>
  <c r="W622" i="1" s="1"/>
  <c r="AH630" i="1"/>
  <c r="W630" i="1" s="1"/>
  <c r="AH638" i="1"/>
  <c r="W638" i="1" s="1"/>
  <c r="AH646" i="1"/>
  <c r="W646" i="1" s="1"/>
  <c r="AH654" i="1"/>
  <c r="W654" i="1" s="1"/>
  <c r="AH662" i="1"/>
  <c r="W662" i="1" s="1"/>
  <c r="AH670" i="1"/>
  <c r="W670" i="1" s="1"/>
  <c r="AH678" i="1"/>
  <c r="W678" i="1" s="1"/>
  <c r="AH686" i="1"/>
  <c r="W686" i="1" s="1"/>
  <c r="AH694" i="1"/>
  <c r="W694" i="1" s="1"/>
  <c r="AH702" i="1"/>
  <c r="W702" i="1" s="1"/>
  <c r="AH710" i="1"/>
  <c r="W710" i="1" s="1"/>
  <c r="AH718" i="1"/>
  <c r="W718" i="1" s="1"/>
  <c r="AH726" i="1"/>
  <c r="W726" i="1" s="1"/>
  <c r="AH734" i="1"/>
  <c r="W734" i="1" s="1"/>
  <c r="AH742" i="1"/>
  <c r="W742" i="1" s="1"/>
  <c r="AH750" i="1"/>
  <c r="W750" i="1" s="1"/>
  <c r="AH758" i="1"/>
  <c r="W758" i="1" s="1"/>
  <c r="AH766" i="1"/>
  <c r="W766" i="1" s="1"/>
  <c r="AH774" i="1"/>
  <c r="W774" i="1" s="1"/>
  <c r="AH782" i="1"/>
  <c r="W782" i="1" s="1"/>
  <c r="AH790" i="1"/>
  <c r="W790" i="1" s="1"/>
  <c r="AH795" i="1"/>
  <c r="W795" i="1" s="1"/>
  <c r="AH800" i="1"/>
  <c r="W800" i="1" s="1"/>
  <c r="AH806" i="1"/>
  <c r="W806" i="1" s="1"/>
  <c r="AH811" i="1"/>
  <c r="W811" i="1" s="1"/>
  <c r="AH816" i="1"/>
  <c r="W816" i="1" s="1"/>
  <c r="AH822" i="1"/>
  <c r="W822" i="1" s="1"/>
  <c r="AH827" i="1"/>
  <c r="W827" i="1" s="1"/>
  <c r="AH832" i="1"/>
  <c r="W832" i="1" s="1"/>
  <c r="AH838" i="1"/>
  <c r="W838" i="1" s="1"/>
  <c r="AH843" i="1"/>
  <c r="W843" i="1" s="1"/>
  <c r="AH848" i="1"/>
  <c r="W848" i="1" s="1"/>
  <c r="AH854" i="1"/>
  <c r="W854" i="1" s="1"/>
  <c r="AH859" i="1"/>
  <c r="W859" i="1" s="1"/>
  <c r="AH864" i="1"/>
  <c r="W864" i="1" s="1"/>
  <c r="AH870" i="1"/>
  <c r="W870" i="1" s="1"/>
  <c r="AH875" i="1"/>
  <c r="W875" i="1" s="1"/>
  <c r="AH880" i="1"/>
  <c r="W880" i="1" s="1"/>
  <c r="AH886" i="1"/>
  <c r="W886" i="1" s="1"/>
  <c r="AH891" i="1"/>
  <c r="W891" i="1" s="1"/>
  <c r="AH896" i="1"/>
  <c r="W896" i="1" s="1"/>
  <c r="AH902" i="1"/>
  <c r="W902" i="1" s="1"/>
  <c r="AH907" i="1"/>
  <c r="W907" i="1" s="1"/>
  <c r="AH911" i="1"/>
  <c r="W911" i="1" s="1"/>
  <c r="AH915" i="1"/>
  <c r="W915" i="1" s="1"/>
  <c r="AH919" i="1"/>
  <c r="W919" i="1" s="1"/>
  <c r="AH923" i="1"/>
  <c r="W923" i="1" s="1"/>
  <c r="AH927" i="1"/>
  <c r="W927" i="1" s="1"/>
  <c r="AH931" i="1"/>
  <c r="W931" i="1" s="1"/>
  <c r="AH935" i="1"/>
  <c r="W935" i="1" s="1"/>
  <c r="AH939" i="1"/>
  <c r="W939" i="1" s="1"/>
  <c r="AH943" i="1"/>
  <c r="W943" i="1" s="1"/>
  <c r="AH947" i="1"/>
  <c r="W947" i="1" s="1"/>
  <c r="AH951" i="1"/>
  <c r="W951" i="1" s="1"/>
  <c r="AH955" i="1"/>
  <c r="W955" i="1" s="1"/>
  <c r="AH959" i="1"/>
  <c r="W959" i="1" s="1"/>
  <c r="AH963" i="1"/>
  <c r="W963" i="1" s="1"/>
  <c r="AH967" i="1"/>
  <c r="W967" i="1" s="1"/>
  <c r="AH971" i="1"/>
  <c r="W971" i="1" s="1"/>
  <c r="AH975" i="1"/>
  <c r="W975" i="1" s="1"/>
  <c r="AH979" i="1"/>
  <c r="W979" i="1" s="1"/>
  <c r="AH983" i="1"/>
  <c r="W983" i="1" s="1"/>
  <c r="AH987" i="1"/>
  <c r="W987" i="1" s="1"/>
  <c r="AH991" i="1"/>
  <c r="W991" i="1" s="1"/>
  <c r="AH995" i="1"/>
  <c r="W995" i="1" s="1"/>
  <c r="AH999" i="1"/>
  <c r="W999" i="1" s="1"/>
  <c r="AH1003" i="1"/>
  <c r="W1003" i="1" s="1"/>
  <c r="AH1007" i="1"/>
  <c r="W1007" i="1" s="1"/>
  <c r="AH1011" i="1"/>
  <c r="W1011" i="1" s="1"/>
  <c r="AH1015" i="1"/>
  <c r="W1015" i="1" s="1"/>
  <c r="AH1019" i="1"/>
  <c r="W1019" i="1" s="1"/>
  <c r="AH1023" i="1"/>
  <c r="W1023" i="1" s="1"/>
  <c r="AH1027" i="1"/>
  <c r="W1027" i="1" s="1"/>
  <c r="AH1031" i="1"/>
  <c r="W1031" i="1" s="1"/>
  <c r="AH1035" i="1"/>
  <c r="W1035" i="1" s="1"/>
  <c r="AH1039" i="1"/>
  <c r="W1039" i="1" s="1"/>
  <c r="AH1043" i="1"/>
  <c r="W1043" i="1" s="1"/>
  <c r="AH1047" i="1"/>
  <c r="W1047" i="1" s="1"/>
  <c r="AH1051" i="1"/>
  <c r="W1051" i="1" s="1"/>
  <c r="AH1055" i="1"/>
  <c r="W1055" i="1" s="1"/>
  <c r="AH1059" i="1"/>
  <c r="W1059" i="1" s="1"/>
  <c r="AH1063" i="1"/>
  <c r="W1063" i="1" s="1"/>
  <c r="AH1067" i="1"/>
  <c r="W1067" i="1" s="1"/>
  <c r="AH1071" i="1"/>
  <c r="W1071" i="1" s="1"/>
  <c r="AH1075" i="1"/>
  <c r="W1075" i="1" s="1"/>
  <c r="AH1079" i="1"/>
  <c r="W1079" i="1" s="1"/>
  <c r="AH1083" i="1"/>
  <c r="W1083" i="1" s="1"/>
  <c r="AH1087" i="1"/>
  <c r="W1087" i="1" s="1"/>
  <c r="AH1091" i="1"/>
  <c r="W1091" i="1" s="1"/>
  <c r="AH1095" i="1"/>
  <c r="W1095" i="1" s="1"/>
  <c r="AH1099" i="1"/>
  <c r="W1099" i="1" s="1"/>
  <c r="AH1103" i="1"/>
  <c r="W1103" i="1" s="1"/>
  <c r="AH1107" i="1"/>
  <c r="W1107" i="1" s="1"/>
  <c r="AH1111" i="1"/>
  <c r="W1111" i="1" s="1"/>
  <c r="AH1115" i="1"/>
  <c r="W1115" i="1" s="1"/>
  <c r="AH1119" i="1"/>
  <c r="W1119" i="1" s="1"/>
  <c r="AH1123" i="1"/>
  <c r="W1123" i="1" s="1"/>
  <c r="AH1127" i="1"/>
  <c r="W1127" i="1" s="1"/>
  <c r="AH1131" i="1"/>
  <c r="W1131" i="1" s="1"/>
  <c r="AH1135" i="1"/>
  <c r="W1135" i="1" s="1"/>
  <c r="AH1139" i="1"/>
  <c r="W1139" i="1" s="1"/>
  <c r="AH1143" i="1"/>
  <c r="W1143" i="1" s="1"/>
  <c r="AH1147" i="1"/>
  <c r="W1147" i="1" s="1"/>
  <c r="AH1151" i="1"/>
  <c r="W1151" i="1" s="1"/>
  <c r="AH1155" i="1"/>
  <c r="W1155" i="1" s="1"/>
  <c r="AH1159" i="1"/>
  <c r="W1159" i="1" s="1"/>
  <c r="AH1163" i="1"/>
  <c r="W1163" i="1" s="1"/>
  <c r="AH1167" i="1"/>
  <c r="W1167" i="1" s="1"/>
  <c r="AH1171" i="1"/>
  <c r="W1171" i="1" s="1"/>
  <c r="AH1175" i="1"/>
  <c r="W1175" i="1" s="1"/>
  <c r="AH1179" i="1"/>
  <c r="W1179" i="1" s="1"/>
  <c r="AH1183" i="1"/>
  <c r="W1183" i="1" s="1"/>
  <c r="AH1187" i="1"/>
  <c r="W1187" i="1" s="1"/>
  <c r="AH1191" i="1"/>
  <c r="W1191" i="1" s="1"/>
  <c r="AH1195" i="1"/>
  <c r="W1195" i="1" s="1"/>
  <c r="AH1199" i="1"/>
  <c r="W1199" i="1" s="1"/>
  <c r="AH1203" i="1"/>
  <c r="W1203" i="1" s="1"/>
  <c r="AH1207" i="1"/>
  <c r="W1207" i="1" s="1"/>
  <c r="AH61" i="1"/>
  <c r="W61" i="1" s="1"/>
  <c r="AH189" i="1"/>
  <c r="W189" i="1" s="1"/>
  <c r="AH255" i="1"/>
  <c r="W255" i="1" s="1"/>
  <c r="AH309" i="1"/>
  <c r="W309" i="1" s="1"/>
  <c r="AH350" i="1"/>
  <c r="W350" i="1" s="1"/>
  <c r="AH382" i="1"/>
  <c r="W382" i="1" s="1"/>
  <c r="AH414" i="1"/>
  <c r="W414" i="1" s="1"/>
  <c r="AH446" i="1"/>
  <c r="W446" i="1" s="1"/>
  <c r="AH478" i="1"/>
  <c r="W478" i="1" s="1"/>
  <c r="AH507" i="1"/>
  <c r="W507" i="1" s="1"/>
  <c r="AH523" i="1"/>
  <c r="W523" i="1" s="1"/>
  <c r="AH539" i="1"/>
  <c r="W539" i="1" s="1"/>
  <c r="AH551" i="1"/>
  <c r="W551" i="1" s="1"/>
  <c r="AH559" i="1"/>
  <c r="W559" i="1" s="1"/>
  <c r="AH567" i="1"/>
  <c r="W567" i="1" s="1"/>
  <c r="AH575" i="1"/>
  <c r="W575" i="1" s="1"/>
  <c r="AH583" i="1"/>
  <c r="W583" i="1" s="1"/>
  <c r="AH591" i="1"/>
  <c r="W591" i="1" s="1"/>
  <c r="AH599" i="1"/>
  <c r="W599" i="1" s="1"/>
  <c r="AH607" i="1"/>
  <c r="W607" i="1" s="1"/>
  <c r="AH615" i="1"/>
  <c r="W615" i="1" s="1"/>
  <c r="AH623" i="1"/>
  <c r="W623" i="1" s="1"/>
  <c r="AH631" i="1"/>
  <c r="W631" i="1" s="1"/>
  <c r="AH639" i="1"/>
  <c r="W639" i="1" s="1"/>
  <c r="AH647" i="1"/>
  <c r="W647" i="1" s="1"/>
  <c r="AH655" i="1"/>
  <c r="W655" i="1" s="1"/>
  <c r="AH663" i="1"/>
  <c r="W663" i="1" s="1"/>
  <c r="AH671" i="1"/>
  <c r="W671" i="1" s="1"/>
  <c r="AH679" i="1"/>
  <c r="W679" i="1" s="1"/>
  <c r="AH687" i="1"/>
  <c r="W687" i="1" s="1"/>
  <c r="AH695" i="1"/>
  <c r="W695" i="1" s="1"/>
  <c r="AH703" i="1"/>
  <c r="W703" i="1" s="1"/>
  <c r="AH711" i="1"/>
  <c r="W711" i="1" s="1"/>
  <c r="AH719" i="1"/>
  <c r="W719" i="1" s="1"/>
  <c r="AH727" i="1"/>
  <c r="W727" i="1" s="1"/>
  <c r="AH735" i="1"/>
  <c r="W735" i="1" s="1"/>
  <c r="AH743" i="1"/>
  <c r="W743" i="1" s="1"/>
  <c r="AH751" i="1"/>
  <c r="W751" i="1" s="1"/>
  <c r="AH759" i="1"/>
  <c r="W759" i="1" s="1"/>
  <c r="AH767" i="1"/>
  <c r="W767" i="1" s="1"/>
  <c r="AH775" i="1"/>
  <c r="W775" i="1" s="1"/>
  <c r="AH783" i="1"/>
  <c r="W783" i="1" s="1"/>
  <c r="AH791" i="1"/>
  <c r="W791" i="1" s="1"/>
  <c r="AH796" i="1"/>
  <c r="W796" i="1" s="1"/>
  <c r="AH802" i="1"/>
  <c r="W802" i="1" s="1"/>
  <c r="AH807" i="1"/>
  <c r="W807" i="1" s="1"/>
  <c r="AH812" i="1"/>
  <c r="W812" i="1" s="1"/>
  <c r="AH818" i="1"/>
  <c r="W818" i="1" s="1"/>
  <c r="AH823" i="1"/>
  <c r="W823" i="1" s="1"/>
  <c r="AH828" i="1"/>
  <c r="W828" i="1" s="1"/>
  <c r="AH834" i="1"/>
  <c r="W834" i="1" s="1"/>
  <c r="AH839" i="1"/>
  <c r="W839" i="1" s="1"/>
  <c r="AH844" i="1"/>
  <c r="W844" i="1" s="1"/>
  <c r="AH850" i="1"/>
  <c r="W850" i="1" s="1"/>
  <c r="AH855" i="1"/>
  <c r="W855" i="1" s="1"/>
  <c r="AH860" i="1"/>
  <c r="W860" i="1" s="1"/>
  <c r="AH866" i="1"/>
  <c r="W866" i="1" s="1"/>
  <c r="AH871" i="1"/>
  <c r="W871" i="1" s="1"/>
  <c r="AH876" i="1"/>
  <c r="W876" i="1" s="1"/>
  <c r="AH882" i="1"/>
  <c r="W882" i="1" s="1"/>
  <c r="AH887" i="1"/>
  <c r="W887" i="1" s="1"/>
  <c r="AH892" i="1"/>
  <c r="W892" i="1" s="1"/>
  <c r="AH898" i="1"/>
  <c r="W898" i="1" s="1"/>
  <c r="AH903" i="1"/>
  <c r="W903" i="1" s="1"/>
  <c r="AH908" i="1"/>
  <c r="W908" i="1" s="1"/>
  <c r="AH912" i="1"/>
  <c r="W912" i="1" s="1"/>
  <c r="AH916" i="1"/>
  <c r="W916" i="1" s="1"/>
  <c r="AH920" i="1"/>
  <c r="W920" i="1" s="1"/>
  <c r="AH924" i="1"/>
  <c r="W924" i="1" s="1"/>
  <c r="AH928" i="1"/>
  <c r="W928" i="1" s="1"/>
  <c r="AH932" i="1"/>
  <c r="W932" i="1" s="1"/>
  <c r="AH936" i="1"/>
  <c r="W936" i="1" s="1"/>
  <c r="AH940" i="1"/>
  <c r="W940" i="1" s="1"/>
  <c r="AH944" i="1"/>
  <c r="W944" i="1" s="1"/>
  <c r="AH948" i="1"/>
  <c r="W948" i="1" s="1"/>
  <c r="AH952" i="1"/>
  <c r="W952" i="1" s="1"/>
  <c r="AH956" i="1"/>
  <c r="W956" i="1" s="1"/>
  <c r="AH960" i="1"/>
  <c r="W960" i="1" s="1"/>
  <c r="AH964" i="1"/>
  <c r="W964" i="1" s="1"/>
  <c r="AH968" i="1"/>
  <c r="W968" i="1" s="1"/>
  <c r="AH972" i="1"/>
  <c r="W972" i="1" s="1"/>
  <c r="AH976" i="1"/>
  <c r="W976" i="1" s="1"/>
  <c r="AH980" i="1"/>
  <c r="W980" i="1" s="1"/>
  <c r="AH984" i="1"/>
  <c r="W984" i="1" s="1"/>
  <c r="AH988" i="1"/>
  <c r="W988" i="1" s="1"/>
  <c r="AH992" i="1"/>
  <c r="W992" i="1" s="1"/>
  <c r="AH996" i="1"/>
  <c r="W996" i="1" s="1"/>
  <c r="AH1000" i="1"/>
  <c r="W1000" i="1" s="1"/>
  <c r="AH1004" i="1"/>
  <c r="W1004" i="1" s="1"/>
  <c r="AH1008" i="1"/>
  <c r="W1008" i="1" s="1"/>
  <c r="AH1012" i="1"/>
  <c r="W1012" i="1" s="1"/>
  <c r="AH1016" i="1"/>
  <c r="W1016" i="1" s="1"/>
  <c r="AH1020" i="1"/>
  <c r="W1020" i="1" s="1"/>
  <c r="AH1024" i="1"/>
  <c r="W1024" i="1" s="1"/>
  <c r="AH1028" i="1"/>
  <c r="W1028" i="1" s="1"/>
  <c r="AH1032" i="1"/>
  <c r="W1032" i="1" s="1"/>
  <c r="AH1036" i="1"/>
  <c r="W1036" i="1" s="1"/>
  <c r="AH1040" i="1"/>
  <c r="W1040" i="1" s="1"/>
  <c r="AH1044" i="1"/>
  <c r="W1044" i="1" s="1"/>
  <c r="AH1048" i="1"/>
  <c r="W1048" i="1" s="1"/>
  <c r="AH1052" i="1"/>
  <c r="W1052" i="1" s="1"/>
  <c r="AH1056" i="1"/>
  <c r="W1056" i="1" s="1"/>
  <c r="AH1060" i="1"/>
  <c r="W1060" i="1" s="1"/>
  <c r="AH1064" i="1"/>
  <c r="W1064" i="1" s="1"/>
  <c r="AH1068" i="1"/>
  <c r="W1068" i="1" s="1"/>
  <c r="AH1072" i="1"/>
  <c r="W1072" i="1" s="1"/>
  <c r="AH1076" i="1"/>
  <c r="W1076" i="1" s="1"/>
  <c r="AH1080" i="1"/>
  <c r="W1080" i="1" s="1"/>
  <c r="AH1084" i="1"/>
  <c r="W1084" i="1" s="1"/>
  <c r="AH1088" i="1"/>
  <c r="W1088" i="1" s="1"/>
  <c r="AH1092" i="1"/>
  <c r="W1092" i="1" s="1"/>
  <c r="AH1096" i="1"/>
  <c r="W1096" i="1" s="1"/>
  <c r="AH1100" i="1"/>
  <c r="W1100" i="1" s="1"/>
  <c r="AH1104" i="1"/>
  <c r="W1104" i="1" s="1"/>
  <c r="AH1108" i="1"/>
  <c r="W1108" i="1" s="1"/>
  <c r="AH1112" i="1"/>
  <c r="W1112" i="1" s="1"/>
  <c r="AH1116" i="1"/>
  <c r="W1116" i="1" s="1"/>
  <c r="AH1120" i="1"/>
  <c r="W1120" i="1" s="1"/>
  <c r="AH1124" i="1"/>
  <c r="W1124" i="1" s="1"/>
  <c r="AH1128" i="1"/>
  <c r="W1128" i="1" s="1"/>
  <c r="AH1132" i="1"/>
  <c r="W1132" i="1" s="1"/>
  <c r="AH1136" i="1"/>
  <c r="W1136" i="1" s="1"/>
  <c r="AH1140" i="1"/>
  <c r="W1140" i="1" s="1"/>
  <c r="AH1144" i="1"/>
  <c r="W1144" i="1" s="1"/>
  <c r="AH1148" i="1"/>
  <c r="W1148" i="1" s="1"/>
  <c r="AH1152" i="1"/>
  <c r="W1152" i="1" s="1"/>
  <c r="AH1156" i="1"/>
  <c r="W1156" i="1" s="1"/>
  <c r="AH1160" i="1"/>
  <c r="W1160" i="1" s="1"/>
  <c r="AH1164" i="1"/>
  <c r="W1164" i="1" s="1"/>
  <c r="AH1168" i="1"/>
  <c r="W1168" i="1" s="1"/>
  <c r="AH1172" i="1"/>
  <c r="W1172" i="1" s="1"/>
  <c r="AH1176" i="1"/>
  <c r="W1176" i="1" s="1"/>
  <c r="AH1180" i="1"/>
  <c r="W1180" i="1" s="1"/>
  <c r="AH1184" i="1"/>
  <c r="W1184" i="1" s="1"/>
  <c r="AH1188" i="1"/>
  <c r="W1188" i="1" s="1"/>
  <c r="AH1192" i="1"/>
  <c r="W1192" i="1" s="1"/>
  <c r="AH1196" i="1"/>
  <c r="W1196" i="1" s="1"/>
  <c r="AH1200" i="1"/>
  <c r="W1200" i="1" s="1"/>
  <c r="AH1204" i="1"/>
  <c r="W1204" i="1" s="1"/>
  <c r="AH1208" i="1"/>
  <c r="W1208" i="1" s="1"/>
  <c r="AH1212" i="1"/>
  <c r="W1212" i="1" s="1"/>
  <c r="AH1216" i="1"/>
  <c r="W1216" i="1" s="1"/>
  <c r="AH1220" i="1"/>
  <c r="W1220" i="1" s="1"/>
  <c r="AH1224" i="1"/>
  <c r="W1224" i="1" s="1"/>
  <c r="AH1228" i="1"/>
  <c r="W1228" i="1" s="1"/>
  <c r="AH1232" i="1"/>
  <c r="W1232" i="1" s="1"/>
  <c r="AH1236" i="1"/>
  <c r="W1236" i="1" s="1"/>
  <c r="AH1240" i="1"/>
  <c r="W1240" i="1" s="1"/>
  <c r="AH1244" i="1"/>
  <c r="W1244" i="1" s="1"/>
  <c r="AH1248" i="1"/>
  <c r="W1248" i="1" s="1"/>
  <c r="AH1252" i="1"/>
  <c r="W1252" i="1" s="1"/>
  <c r="AH1256" i="1"/>
  <c r="W1256" i="1" s="1"/>
  <c r="AH1260" i="1"/>
  <c r="W1260" i="1" s="1"/>
  <c r="AH1264" i="1"/>
  <c r="W1264" i="1" s="1"/>
  <c r="AH1268" i="1"/>
  <c r="W1268" i="1" s="1"/>
  <c r="AH1272" i="1"/>
  <c r="W1272" i="1" s="1"/>
  <c r="AH1276" i="1"/>
  <c r="W1276" i="1" s="1"/>
  <c r="AH1280" i="1"/>
  <c r="W1280" i="1" s="1"/>
  <c r="AH1284" i="1"/>
  <c r="W1284" i="1" s="1"/>
  <c r="AH1288" i="1"/>
  <c r="W1288" i="1" s="1"/>
  <c r="AH1292" i="1"/>
  <c r="W1292" i="1" s="1"/>
  <c r="AH1296" i="1"/>
  <c r="W1296" i="1" s="1"/>
  <c r="AH1300" i="1"/>
  <c r="W1300" i="1" s="1"/>
  <c r="AH1304" i="1"/>
  <c r="W1304" i="1" s="1"/>
  <c r="AH1308" i="1"/>
  <c r="W1308" i="1" s="1"/>
  <c r="AH1312" i="1"/>
  <c r="W1312" i="1" s="1"/>
  <c r="AH1316" i="1"/>
  <c r="W1316" i="1" s="1"/>
  <c r="AH1320" i="1"/>
  <c r="W1320" i="1" s="1"/>
  <c r="AH1324" i="1"/>
  <c r="W1324" i="1" s="1"/>
  <c r="AH1328" i="1"/>
  <c r="W1328" i="1" s="1"/>
  <c r="AH109" i="1"/>
  <c r="W109" i="1" s="1"/>
  <c r="AH279" i="1"/>
  <c r="W279" i="1" s="1"/>
  <c r="AH362" i="1"/>
  <c r="W362" i="1" s="1"/>
  <c r="AH426" i="1"/>
  <c r="W426" i="1" s="1"/>
  <c r="AH490" i="1"/>
  <c r="W490" i="1" s="1"/>
  <c r="AH530" i="1"/>
  <c r="W530" i="1" s="1"/>
  <c r="AH554" i="1"/>
  <c r="W554" i="1" s="1"/>
  <c r="AH570" i="1"/>
  <c r="W570" i="1" s="1"/>
  <c r="AH586" i="1"/>
  <c r="W586" i="1" s="1"/>
  <c r="AH602" i="1"/>
  <c r="W602" i="1" s="1"/>
  <c r="AH618" i="1"/>
  <c r="W618" i="1" s="1"/>
  <c r="AH634" i="1"/>
  <c r="W634" i="1" s="1"/>
  <c r="AH650" i="1"/>
  <c r="W650" i="1" s="1"/>
  <c r="AH666" i="1"/>
  <c r="W666" i="1" s="1"/>
  <c r="AH682" i="1"/>
  <c r="W682" i="1" s="1"/>
  <c r="AH698" i="1"/>
  <c r="W698" i="1" s="1"/>
  <c r="AH714" i="1"/>
  <c r="W714" i="1" s="1"/>
  <c r="AH730" i="1"/>
  <c r="W730" i="1" s="1"/>
  <c r="AH746" i="1"/>
  <c r="W746" i="1" s="1"/>
  <c r="AH762" i="1"/>
  <c r="W762" i="1" s="1"/>
  <c r="AH778" i="1"/>
  <c r="W778" i="1" s="1"/>
  <c r="AH792" i="1"/>
  <c r="W792" i="1" s="1"/>
  <c r="AH803" i="1"/>
  <c r="W803" i="1" s="1"/>
  <c r="AH814" i="1"/>
  <c r="W814" i="1" s="1"/>
  <c r="AH824" i="1"/>
  <c r="W824" i="1" s="1"/>
  <c r="AH835" i="1"/>
  <c r="W835" i="1" s="1"/>
  <c r="AH846" i="1"/>
  <c r="W846" i="1" s="1"/>
  <c r="AH856" i="1"/>
  <c r="W856" i="1" s="1"/>
  <c r="AH867" i="1"/>
  <c r="W867" i="1" s="1"/>
  <c r="AH878" i="1"/>
  <c r="W878" i="1" s="1"/>
  <c r="AH888" i="1"/>
  <c r="W888" i="1" s="1"/>
  <c r="AH899" i="1"/>
  <c r="W899" i="1" s="1"/>
  <c r="AH909" i="1"/>
  <c r="W909" i="1" s="1"/>
  <c r="AH917" i="1"/>
  <c r="W917" i="1" s="1"/>
  <c r="AH925" i="1"/>
  <c r="W925" i="1" s="1"/>
  <c r="AH933" i="1"/>
  <c r="W933" i="1" s="1"/>
  <c r="AH941" i="1"/>
  <c r="W941" i="1" s="1"/>
  <c r="AH949" i="1"/>
  <c r="W949" i="1" s="1"/>
  <c r="AH957" i="1"/>
  <c r="W957" i="1" s="1"/>
  <c r="AH965" i="1"/>
  <c r="W965" i="1" s="1"/>
  <c r="AH973" i="1"/>
  <c r="W973" i="1" s="1"/>
  <c r="AH981" i="1"/>
  <c r="W981" i="1" s="1"/>
  <c r="AH989" i="1"/>
  <c r="W989" i="1" s="1"/>
  <c r="AH997" i="1"/>
  <c r="W997" i="1" s="1"/>
  <c r="AH1005" i="1"/>
  <c r="W1005" i="1" s="1"/>
  <c r="AH1013" i="1"/>
  <c r="W1013" i="1" s="1"/>
  <c r="AH1021" i="1"/>
  <c r="W1021" i="1" s="1"/>
  <c r="AH1029" i="1"/>
  <c r="W1029" i="1" s="1"/>
  <c r="AH1037" i="1"/>
  <c r="W1037" i="1" s="1"/>
  <c r="AH1045" i="1"/>
  <c r="W1045" i="1" s="1"/>
  <c r="AH1053" i="1"/>
  <c r="W1053" i="1" s="1"/>
  <c r="AH1061" i="1"/>
  <c r="W1061" i="1" s="1"/>
  <c r="AH1069" i="1"/>
  <c r="W1069" i="1" s="1"/>
  <c r="AH1077" i="1"/>
  <c r="W1077" i="1" s="1"/>
  <c r="AH1085" i="1"/>
  <c r="W1085" i="1" s="1"/>
  <c r="AH1093" i="1"/>
  <c r="W1093" i="1" s="1"/>
  <c r="AH1101" i="1"/>
  <c r="W1101" i="1" s="1"/>
  <c r="AH1109" i="1"/>
  <c r="W1109" i="1" s="1"/>
  <c r="AH1117" i="1"/>
  <c r="W1117" i="1" s="1"/>
  <c r="AH1125" i="1"/>
  <c r="W1125" i="1" s="1"/>
  <c r="AH1133" i="1"/>
  <c r="W1133" i="1" s="1"/>
  <c r="AH1141" i="1"/>
  <c r="W1141" i="1" s="1"/>
  <c r="AH1149" i="1"/>
  <c r="W1149" i="1" s="1"/>
  <c r="AH1157" i="1"/>
  <c r="W1157" i="1" s="1"/>
  <c r="AH1165" i="1"/>
  <c r="W1165" i="1" s="1"/>
  <c r="AH1173" i="1"/>
  <c r="W1173" i="1" s="1"/>
  <c r="AH1181" i="1"/>
  <c r="W1181" i="1" s="1"/>
  <c r="AH1189" i="1"/>
  <c r="W1189" i="1" s="1"/>
  <c r="AH1197" i="1"/>
  <c r="W1197" i="1" s="1"/>
  <c r="AH1205" i="1"/>
  <c r="W1205" i="1" s="1"/>
  <c r="AH1211" i="1"/>
  <c r="W1211" i="1" s="1"/>
  <c r="AH1217" i="1"/>
  <c r="W1217" i="1" s="1"/>
  <c r="AH1222" i="1"/>
  <c r="W1222" i="1" s="1"/>
  <c r="AH1227" i="1"/>
  <c r="W1227" i="1" s="1"/>
  <c r="AH1233" i="1"/>
  <c r="W1233" i="1" s="1"/>
  <c r="AH1238" i="1"/>
  <c r="W1238" i="1" s="1"/>
  <c r="AH1243" i="1"/>
  <c r="W1243" i="1" s="1"/>
  <c r="AH1249" i="1"/>
  <c r="W1249" i="1" s="1"/>
  <c r="AH1254" i="1"/>
  <c r="W1254" i="1" s="1"/>
  <c r="AH1259" i="1"/>
  <c r="W1259" i="1" s="1"/>
  <c r="AH1265" i="1"/>
  <c r="W1265" i="1" s="1"/>
  <c r="AH1270" i="1"/>
  <c r="W1270" i="1" s="1"/>
  <c r="AH1275" i="1"/>
  <c r="W1275" i="1" s="1"/>
  <c r="AH1281" i="1"/>
  <c r="W1281" i="1" s="1"/>
  <c r="AH1286" i="1"/>
  <c r="W1286" i="1" s="1"/>
  <c r="AH1291" i="1"/>
  <c r="W1291" i="1" s="1"/>
  <c r="AH1297" i="1"/>
  <c r="W1297" i="1" s="1"/>
  <c r="AH1302" i="1"/>
  <c r="W1302" i="1" s="1"/>
  <c r="AH1307" i="1"/>
  <c r="W1307" i="1" s="1"/>
  <c r="AH1313" i="1"/>
  <c r="W1313" i="1" s="1"/>
  <c r="AH1318" i="1"/>
  <c r="W1318" i="1" s="1"/>
  <c r="AH1323" i="1"/>
  <c r="W1323" i="1" s="1"/>
  <c r="AH1329" i="1"/>
  <c r="W1329" i="1" s="1"/>
  <c r="AH1333" i="1"/>
  <c r="W1333" i="1" s="1"/>
  <c r="AH1337" i="1"/>
  <c r="W1337" i="1" s="1"/>
  <c r="AH1341" i="1"/>
  <c r="W1341" i="1" s="1"/>
  <c r="AH1345" i="1"/>
  <c r="W1345" i="1" s="1"/>
  <c r="AH1349" i="1"/>
  <c r="W1349" i="1" s="1"/>
  <c r="AH1353" i="1"/>
  <c r="W1353" i="1" s="1"/>
  <c r="AH1357" i="1"/>
  <c r="W1357" i="1" s="1"/>
  <c r="AH1361" i="1"/>
  <c r="W1361" i="1" s="1"/>
  <c r="AH1365" i="1"/>
  <c r="W1365" i="1" s="1"/>
  <c r="AH1369" i="1"/>
  <c r="W1369" i="1" s="1"/>
  <c r="AH1373" i="1"/>
  <c r="W1373" i="1" s="1"/>
  <c r="AH1377" i="1"/>
  <c r="W1377" i="1" s="1"/>
  <c r="AH1381" i="1"/>
  <c r="W1381" i="1" s="1"/>
  <c r="AH1385" i="1"/>
  <c r="W1385" i="1" s="1"/>
  <c r="AH1389" i="1"/>
  <c r="W1389" i="1" s="1"/>
  <c r="AH1393" i="1"/>
  <c r="W1393" i="1" s="1"/>
  <c r="AH1397" i="1"/>
  <c r="W1397" i="1" s="1"/>
  <c r="AH1401" i="1"/>
  <c r="W1401" i="1" s="1"/>
  <c r="AH1405" i="1"/>
  <c r="W1405" i="1" s="1"/>
  <c r="AH1409" i="1"/>
  <c r="W1409" i="1" s="1"/>
  <c r="AH1413" i="1"/>
  <c r="W1413" i="1" s="1"/>
  <c r="AH1417" i="1"/>
  <c r="W1417" i="1" s="1"/>
  <c r="AH1421" i="1"/>
  <c r="W1421" i="1" s="1"/>
  <c r="AH1425" i="1"/>
  <c r="W1425" i="1" s="1"/>
  <c r="AH1429" i="1"/>
  <c r="W1429" i="1" s="1"/>
  <c r="AH1433" i="1"/>
  <c r="W1433" i="1" s="1"/>
  <c r="AH1437" i="1"/>
  <c r="W1437" i="1" s="1"/>
  <c r="AH1441" i="1"/>
  <c r="W1441" i="1" s="1"/>
  <c r="AH1445" i="1"/>
  <c r="W1445" i="1" s="1"/>
  <c r="AH1449" i="1"/>
  <c r="W1449" i="1" s="1"/>
  <c r="AH1453" i="1"/>
  <c r="W1453" i="1" s="1"/>
  <c r="AH1457" i="1"/>
  <c r="W1457" i="1" s="1"/>
  <c r="AH1461" i="1"/>
  <c r="W1461" i="1" s="1"/>
  <c r="AH1465" i="1"/>
  <c r="W1465" i="1" s="1"/>
  <c r="AH1469" i="1"/>
  <c r="W1469" i="1" s="1"/>
  <c r="AH1473" i="1"/>
  <c r="W1473" i="1" s="1"/>
  <c r="AH1477" i="1"/>
  <c r="W1477" i="1" s="1"/>
  <c r="AH1481" i="1"/>
  <c r="W1481" i="1" s="1"/>
  <c r="AH1485" i="1"/>
  <c r="W1485" i="1" s="1"/>
  <c r="AH1489" i="1"/>
  <c r="W1489" i="1" s="1"/>
  <c r="AH1493" i="1"/>
  <c r="W1493" i="1" s="1"/>
  <c r="AH1497" i="1"/>
  <c r="W1497" i="1" s="1"/>
  <c r="AH1501" i="1"/>
  <c r="W1501" i="1" s="1"/>
  <c r="AH1505" i="1"/>
  <c r="W1505" i="1" s="1"/>
  <c r="AH1509" i="1"/>
  <c r="W1509" i="1" s="1"/>
  <c r="AH1513" i="1"/>
  <c r="W1513" i="1" s="1"/>
  <c r="AH1517" i="1"/>
  <c r="W1517" i="1" s="1"/>
  <c r="AH1521" i="1"/>
  <c r="W1521" i="1" s="1"/>
  <c r="AH1525" i="1"/>
  <c r="W1525" i="1" s="1"/>
  <c r="AH1529" i="1"/>
  <c r="W1529" i="1" s="1"/>
  <c r="AH1533" i="1"/>
  <c r="W1533" i="1" s="1"/>
  <c r="AH1537" i="1"/>
  <c r="W1537" i="1" s="1"/>
  <c r="AH1541" i="1"/>
  <c r="W1541" i="1" s="1"/>
  <c r="AH1545" i="1"/>
  <c r="W1545" i="1" s="1"/>
  <c r="AH1549" i="1"/>
  <c r="W1549" i="1" s="1"/>
  <c r="AH1553" i="1"/>
  <c r="W1553" i="1" s="1"/>
  <c r="AH1557" i="1"/>
  <c r="W1557" i="1" s="1"/>
  <c r="AH1561" i="1"/>
  <c r="W1561" i="1" s="1"/>
  <c r="AH1565" i="1"/>
  <c r="W1565" i="1" s="1"/>
  <c r="AH1569" i="1"/>
  <c r="W1569" i="1" s="1"/>
  <c r="AH1573" i="1"/>
  <c r="W1573" i="1" s="1"/>
  <c r="AH1577" i="1"/>
  <c r="W1577" i="1" s="1"/>
  <c r="AH1581" i="1"/>
  <c r="W1581" i="1" s="1"/>
  <c r="AH1585" i="1"/>
  <c r="W1585" i="1" s="1"/>
  <c r="AH1589" i="1"/>
  <c r="W1589" i="1" s="1"/>
  <c r="AH1593" i="1"/>
  <c r="W1593" i="1" s="1"/>
  <c r="AH1597" i="1"/>
  <c r="W1597" i="1" s="1"/>
  <c r="AH1601" i="1"/>
  <c r="W1601" i="1" s="1"/>
  <c r="AH1605" i="1"/>
  <c r="W1605" i="1" s="1"/>
  <c r="AH1609" i="1"/>
  <c r="W1609" i="1" s="1"/>
  <c r="AH1613" i="1"/>
  <c r="W1613" i="1" s="1"/>
  <c r="AH1617" i="1"/>
  <c r="W1617" i="1" s="1"/>
  <c r="AH1621" i="1"/>
  <c r="W1621" i="1" s="1"/>
  <c r="AH1625" i="1"/>
  <c r="W1625" i="1" s="1"/>
  <c r="AH1629" i="1"/>
  <c r="W1629" i="1" s="1"/>
  <c r="AH1633" i="1"/>
  <c r="W1633" i="1" s="1"/>
  <c r="AH1637" i="1"/>
  <c r="W1637" i="1" s="1"/>
  <c r="AH125" i="1"/>
  <c r="W125" i="1" s="1"/>
  <c r="AH287" i="1"/>
  <c r="W287" i="1" s="1"/>
  <c r="AH366" i="1"/>
  <c r="W366" i="1" s="1"/>
  <c r="AH430" i="1"/>
  <c r="W430" i="1" s="1"/>
  <c r="AH494" i="1"/>
  <c r="W494" i="1" s="1"/>
  <c r="AH531" i="1"/>
  <c r="W531" i="1" s="1"/>
  <c r="AH555" i="1"/>
  <c r="W555" i="1" s="1"/>
  <c r="AH571" i="1"/>
  <c r="W571" i="1" s="1"/>
  <c r="AH587" i="1"/>
  <c r="W587" i="1" s="1"/>
  <c r="AH603" i="1"/>
  <c r="W603" i="1" s="1"/>
  <c r="AH619" i="1"/>
  <c r="W619" i="1" s="1"/>
  <c r="AH635" i="1"/>
  <c r="W635" i="1" s="1"/>
  <c r="AH651" i="1"/>
  <c r="W651" i="1" s="1"/>
  <c r="AH667" i="1"/>
  <c r="W667" i="1" s="1"/>
  <c r="AH683" i="1"/>
  <c r="W683" i="1" s="1"/>
  <c r="AH699" i="1"/>
  <c r="W699" i="1" s="1"/>
  <c r="AH715" i="1"/>
  <c r="W715" i="1" s="1"/>
  <c r="AH731" i="1"/>
  <c r="W731" i="1" s="1"/>
  <c r="AH747" i="1"/>
  <c r="W747" i="1" s="1"/>
  <c r="AH763" i="1"/>
  <c r="W763" i="1" s="1"/>
  <c r="AH779" i="1"/>
  <c r="W779" i="1" s="1"/>
  <c r="AH794" i="1"/>
  <c r="W794" i="1" s="1"/>
  <c r="AH804" i="1"/>
  <c r="W804" i="1" s="1"/>
  <c r="AH815" i="1"/>
  <c r="W815" i="1" s="1"/>
  <c r="AH826" i="1"/>
  <c r="W826" i="1" s="1"/>
  <c r="AH836" i="1"/>
  <c r="W836" i="1" s="1"/>
  <c r="AH847" i="1"/>
  <c r="W847" i="1" s="1"/>
  <c r="AH858" i="1"/>
  <c r="W858" i="1" s="1"/>
  <c r="AH868" i="1"/>
  <c r="W868" i="1" s="1"/>
  <c r="AH879" i="1"/>
  <c r="W879" i="1" s="1"/>
  <c r="AH890" i="1"/>
  <c r="W890" i="1" s="1"/>
  <c r="AH900" i="1"/>
  <c r="W900" i="1" s="1"/>
  <c r="AH910" i="1"/>
  <c r="W910" i="1" s="1"/>
  <c r="AH918" i="1"/>
  <c r="W918" i="1" s="1"/>
  <c r="AH926" i="1"/>
  <c r="W926" i="1" s="1"/>
  <c r="AH934" i="1"/>
  <c r="W934" i="1" s="1"/>
  <c r="AH942" i="1"/>
  <c r="W942" i="1" s="1"/>
  <c r="AH950" i="1"/>
  <c r="W950" i="1" s="1"/>
  <c r="AH958" i="1"/>
  <c r="W958" i="1" s="1"/>
  <c r="AH966" i="1"/>
  <c r="W966" i="1" s="1"/>
  <c r="AH974" i="1"/>
  <c r="W974" i="1" s="1"/>
  <c r="AH982" i="1"/>
  <c r="W982" i="1" s="1"/>
  <c r="AH990" i="1"/>
  <c r="W990" i="1" s="1"/>
  <c r="AH998" i="1"/>
  <c r="W998" i="1" s="1"/>
  <c r="AH1006" i="1"/>
  <c r="W1006" i="1" s="1"/>
  <c r="AH1014" i="1"/>
  <c r="W1014" i="1" s="1"/>
  <c r="AH1022" i="1"/>
  <c r="W1022" i="1" s="1"/>
  <c r="AH1030" i="1"/>
  <c r="W1030" i="1" s="1"/>
  <c r="AH1038" i="1"/>
  <c r="W1038" i="1" s="1"/>
  <c r="AH1046" i="1"/>
  <c r="W1046" i="1" s="1"/>
  <c r="AH1054" i="1"/>
  <c r="W1054" i="1" s="1"/>
  <c r="AH1062" i="1"/>
  <c r="W1062" i="1" s="1"/>
  <c r="AH1070" i="1"/>
  <c r="W1070" i="1" s="1"/>
  <c r="AH1078" i="1"/>
  <c r="W1078" i="1" s="1"/>
  <c r="AH1086" i="1"/>
  <c r="W1086" i="1" s="1"/>
  <c r="AH1094" i="1"/>
  <c r="W1094" i="1" s="1"/>
  <c r="AH1102" i="1"/>
  <c r="W1102" i="1" s="1"/>
  <c r="AH1110" i="1"/>
  <c r="W1110" i="1" s="1"/>
  <c r="AH1118" i="1"/>
  <c r="W1118" i="1" s="1"/>
  <c r="AH1126" i="1"/>
  <c r="W1126" i="1" s="1"/>
  <c r="AH1134" i="1"/>
  <c r="W1134" i="1" s="1"/>
  <c r="AH1142" i="1"/>
  <c r="W1142" i="1" s="1"/>
  <c r="AH1150" i="1"/>
  <c r="W1150" i="1" s="1"/>
  <c r="AH1158" i="1"/>
  <c r="W1158" i="1" s="1"/>
  <c r="AH1166" i="1"/>
  <c r="W1166" i="1" s="1"/>
  <c r="AH1174" i="1"/>
  <c r="W1174" i="1" s="1"/>
  <c r="AH1182" i="1"/>
  <c r="W1182" i="1" s="1"/>
  <c r="AH1190" i="1"/>
  <c r="W1190" i="1" s="1"/>
  <c r="AH1198" i="1"/>
  <c r="W1198" i="1" s="1"/>
  <c r="AH1206" i="1"/>
  <c r="W1206" i="1" s="1"/>
  <c r="AH1213" i="1"/>
  <c r="W1213" i="1" s="1"/>
  <c r="AH1218" i="1"/>
  <c r="W1218" i="1" s="1"/>
  <c r="AH1223" i="1"/>
  <c r="W1223" i="1" s="1"/>
  <c r="AH1229" i="1"/>
  <c r="W1229" i="1" s="1"/>
  <c r="AH1234" i="1"/>
  <c r="W1234" i="1" s="1"/>
  <c r="AH1239" i="1"/>
  <c r="W1239" i="1" s="1"/>
  <c r="AH1245" i="1"/>
  <c r="W1245" i="1" s="1"/>
  <c r="AH1250" i="1"/>
  <c r="W1250" i="1" s="1"/>
  <c r="AH1255" i="1"/>
  <c r="W1255" i="1" s="1"/>
  <c r="AH1261" i="1"/>
  <c r="W1261" i="1" s="1"/>
  <c r="AH1266" i="1"/>
  <c r="W1266" i="1" s="1"/>
  <c r="AH1271" i="1"/>
  <c r="W1271" i="1" s="1"/>
  <c r="AH1277" i="1"/>
  <c r="W1277" i="1" s="1"/>
  <c r="AH1282" i="1"/>
  <c r="W1282" i="1" s="1"/>
  <c r="AH1287" i="1"/>
  <c r="W1287" i="1" s="1"/>
  <c r="AH1293" i="1"/>
  <c r="W1293" i="1" s="1"/>
  <c r="AH1298" i="1"/>
  <c r="W1298" i="1" s="1"/>
  <c r="AH1303" i="1"/>
  <c r="W1303" i="1" s="1"/>
  <c r="AH1309" i="1"/>
  <c r="W1309" i="1" s="1"/>
  <c r="AH1314" i="1"/>
  <c r="W1314" i="1" s="1"/>
  <c r="AH1319" i="1"/>
  <c r="W1319" i="1" s="1"/>
  <c r="AH1325" i="1"/>
  <c r="W1325" i="1" s="1"/>
  <c r="AH1330" i="1"/>
  <c r="W1330" i="1" s="1"/>
  <c r="AH1334" i="1"/>
  <c r="W1334" i="1" s="1"/>
  <c r="AH1338" i="1"/>
  <c r="W1338" i="1" s="1"/>
  <c r="AH1342" i="1"/>
  <c r="W1342" i="1" s="1"/>
  <c r="AH1346" i="1"/>
  <c r="W1346" i="1" s="1"/>
  <c r="AH1350" i="1"/>
  <c r="W1350" i="1" s="1"/>
  <c r="AH1354" i="1"/>
  <c r="W1354" i="1" s="1"/>
  <c r="AH1358" i="1"/>
  <c r="W1358" i="1" s="1"/>
  <c r="AH1362" i="1"/>
  <c r="W1362" i="1" s="1"/>
  <c r="AH1366" i="1"/>
  <c r="W1366" i="1" s="1"/>
  <c r="AH1370" i="1"/>
  <c r="W1370" i="1" s="1"/>
  <c r="AH1374" i="1"/>
  <c r="W1374" i="1" s="1"/>
  <c r="AH1378" i="1"/>
  <c r="W1378" i="1" s="1"/>
  <c r="AH1382" i="1"/>
  <c r="W1382" i="1" s="1"/>
  <c r="AH1386" i="1"/>
  <c r="W1386" i="1" s="1"/>
  <c r="AH1390" i="1"/>
  <c r="W1390" i="1" s="1"/>
  <c r="AH1394" i="1"/>
  <c r="W1394" i="1" s="1"/>
  <c r="AH1398" i="1"/>
  <c r="W1398" i="1" s="1"/>
  <c r="AH1402" i="1"/>
  <c r="W1402" i="1" s="1"/>
  <c r="AH1406" i="1"/>
  <c r="W1406" i="1" s="1"/>
  <c r="AH1410" i="1"/>
  <c r="W1410" i="1" s="1"/>
  <c r="AH1414" i="1"/>
  <c r="W1414" i="1" s="1"/>
  <c r="AH1418" i="1"/>
  <c r="W1418" i="1" s="1"/>
  <c r="AH1422" i="1"/>
  <c r="W1422" i="1" s="1"/>
  <c r="AH1426" i="1"/>
  <c r="W1426" i="1" s="1"/>
  <c r="AH1430" i="1"/>
  <c r="W1430" i="1" s="1"/>
  <c r="AH1434" i="1"/>
  <c r="W1434" i="1" s="1"/>
  <c r="AH1438" i="1"/>
  <c r="W1438" i="1" s="1"/>
  <c r="AH1442" i="1"/>
  <c r="W1442" i="1" s="1"/>
  <c r="AH1446" i="1"/>
  <c r="W1446" i="1" s="1"/>
  <c r="AH1450" i="1"/>
  <c r="W1450" i="1" s="1"/>
  <c r="AH1454" i="1"/>
  <c r="W1454" i="1" s="1"/>
  <c r="AH1458" i="1"/>
  <c r="W1458" i="1" s="1"/>
  <c r="AH1462" i="1"/>
  <c r="W1462" i="1" s="1"/>
  <c r="AH1466" i="1"/>
  <c r="W1466" i="1" s="1"/>
  <c r="AH1470" i="1"/>
  <c r="W1470" i="1" s="1"/>
  <c r="AH1474" i="1"/>
  <c r="W1474" i="1" s="1"/>
  <c r="AH1478" i="1"/>
  <c r="W1478" i="1" s="1"/>
  <c r="AH1482" i="1"/>
  <c r="W1482" i="1" s="1"/>
  <c r="AH1486" i="1"/>
  <c r="W1486" i="1" s="1"/>
  <c r="AH1490" i="1"/>
  <c r="W1490" i="1" s="1"/>
  <c r="AH1494" i="1"/>
  <c r="W1494" i="1" s="1"/>
  <c r="AH1498" i="1"/>
  <c r="W1498" i="1" s="1"/>
  <c r="AH1502" i="1"/>
  <c r="W1502" i="1" s="1"/>
  <c r="AH1506" i="1"/>
  <c r="W1506" i="1" s="1"/>
  <c r="AH1510" i="1"/>
  <c r="W1510" i="1" s="1"/>
  <c r="AH1514" i="1"/>
  <c r="W1514" i="1" s="1"/>
  <c r="AH1518" i="1"/>
  <c r="W1518" i="1" s="1"/>
  <c r="AH1522" i="1"/>
  <c r="W1522" i="1" s="1"/>
  <c r="AH1526" i="1"/>
  <c r="W1526" i="1" s="1"/>
  <c r="AH1530" i="1"/>
  <c r="W1530" i="1" s="1"/>
  <c r="AH1534" i="1"/>
  <c r="W1534" i="1" s="1"/>
  <c r="AH1538" i="1"/>
  <c r="W1538" i="1" s="1"/>
  <c r="AH1542" i="1"/>
  <c r="W1542" i="1" s="1"/>
  <c r="AH1546" i="1"/>
  <c r="W1546" i="1" s="1"/>
  <c r="AH1550" i="1"/>
  <c r="W1550" i="1" s="1"/>
  <c r="AH1554" i="1"/>
  <c r="W1554" i="1" s="1"/>
  <c r="AH1558" i="1"/>
  <c r="W1558" i="1" s="1"/>
  <c r="AH1562" i="1"/>
  <c r="W1562" i="1" s="1"/>
  <c r="AH1566" i="1"/>
  <c r="W1566" i="1" s="1"/>
  <c r="AH1570" i="1"/>
  <c r="W1570" i="1" s="1"/>
  <c r="AH1574" i="1"/>
  <c r="W1574" i="1" s="1"/>
  <c r="AH1578" i="1"/>
  <c r="W1578" i="1" s="1"/>
  <c r="AH1582" i="1"/>
  <c r="W1582" i="1" s="1"/>
  <c r="AH1586" i="1"/>
  <c r="W1586" i="1" s="1"/>
  <c r="AH1590" i="1"/>
  <c r="W1590" i="1" s="1"/>
  <c r="AH1594" i="1"/>
  <c r="W1594" i="1" s="1"/>
  <c r="AH1598" i="1"/>
  <c r="W1598" i="1" s="1"/>
  <c r="AH1602" i="1"/>
  <c r="W1602" i="1" s="1"/>
  <c r="AH1606" i="1"/>
  <c r="W1606" i="1" s="1"/>
  <c r="AH1610" i="1"/>
  <c r="W1610" i="1" s="1"/>
  <c r="AH1614" i="1"/>
  <c r="W1614" i="1" s="1"/>
  <c r="AH1618" i="1"/>
  <c r="W1618" i="1" s="1"/>
  <c r="AH1622" i="1"/>
  <c r="W1622" i="1" s="1"/>
  <c r="AH1626" i="1"/>
  <c r="W1626" i="1" s="1"/>
  <c r="AH1630" i="1"/>
  <c r="W1630" i="1" s="1"/>
  <c r="AH1634" i="1"/>
  <c r="W1634" i="1" s="1"/>
  <c r="AH1638" i="1"/>
  <c r="W1638" i="1" s="1"/>
  <c r="AH1642" i="1"/>
  <c r="W1642" i="1" s="1"/>
  <c r="AH1646" i="1"/>
  <c r="W1646" i="1" s="1"/>
  <c r="AH1650" i="1"/>
  <c r="W1650" i="1" s="1"/>
  <c r="AH1654" i="1"/>
  <c r="W1654" i="1" s="1"/>
  <c r="AH1658" i="1"/>
  <c r="W1658" i="1" s="1"/>
  <c r="AH1662" i="1"/>
  <c r="W1662" i="1" s="1"/>
  <c r="AH1666" i="1"/>
  <c r="W1666" i="1" s="1"/>
  <c r="AH1670" i="1"/>
  <c r="W1670" i="1" s="1"/>
  <c r="AH1674" i="1"/>
  <c r="W1674" i="1" s="1"/>
  <c r="AH1678" i="1"/>
  <c r="W1678" i="1" s="1"/>
  <c r="AH1682" i="1"/>
  <c r="W1682" i="1" s="1"/>
  <c r="AH1686" i="1"/>
  <c r="W1686" i="1" s="1"/>
  <c r="AH1690" i="1"/>
  <c r="W1690" i="1" s="1"/>
  <c r="AH1694" i="1"/>
  <c r="W1694" i="1" s="1"/>
  <c r="AH1698" i="1"/>
  <c r="W1698" i="1" s="1"/>
  <c r="AH1702" i="1"/>
  <c r="W1702" i="1" s="1"/>
  <c r="AH1706" i="1"/>
  <c r="W1706" i="1" s="1"/>
  <c r="AH1710" i="1"/>
  <c r="W1710" i="1" s="1"/>
  <c r="AH1714" i="1"/>
  <c r="W1714" i="1" s="1"/>
  <c r="AH1718" i="1"/>
  <c r="W1718" i="1" s="1"/>
  <c r="AH1722" i="1"/>
  <c r="W1722" i="1" s="1"/>
  <c r="AH1726" i="1"/>
  <c r="W1726" i="1" s="1"/>
  <c r="AH1730" i="1"/>
  <c r="W1730" i="1" s="1"/>
  <c r="AH1734" i="1"/>
  <c r="W1734" i="1" s="1"/>
  <c r="AH1738" i="1"/>
  <c r="W1738" i="1" s="1"/>
  <c r="AH1742" i="1"/>
  <c r="W1742" i="1" s="1"/>
  <c r="AH1746" i="1"/>
  <c r="W1746" i="1" s="1"/>
  <c r="AH1750" i="1"/>
  <c r="W1750" i="1" s="1"/>
  <c r="AH1754" i="1"/>
  <c r="W1754" i="1" s="1"/>
  <c r="AH1758" i="1"/>
  <c r="W1758" i="1" s="1"/>
  <c r="AH1762" i="1"/>
  <c r="W1762" i="1" s="1"/>
  <c r="AH1766" i="1"/>
  <c r="W1766" i="1" s="1"/>
  <c r="AH1770" i="1"/>
  <c r="W1770" i="1" s="1"/>
  <c r="AH1774" i="1"/>
  <c r="W1774" i="1" s="1"/>
  <c r="AH1778" i="1"/>
  <c r="W1778" i="1" s="1"/>
  <c r="AH1782" i="1"/>
  <c r="W1782" i="1" s="1"/>
  <c r="AH1786" i="1"/>
  <c r="W1786" i="1" s="1"/>
  <c r="AH1790" i="1"/>
  <c r="W1790" i="1" s="1"/>
  <c r="AH1794" i="1"/>
  <c r="W1794" i="1" s="1"/>
  <c r="AH1798" i="1"/>
  <c r="W1798" i="1" s="1"/>
  <c r="AH1802" i="1"/>
  <c r="W1802" i="1" s="1"/>
  <c r="AH1806" i="1"/>
  <c r="W1806" i="1" s="1"/>
  <c r="AH1810" i="1"/>
  <c r="W1810" i="1" s="1"/>
  <c r="AH1814" i="1"/>
  <c r="W1814" i="1" s="1"/>
  <c r="AH1818" i="1"/>
  <c r="W1818" i="1" s="1"/>
  <c r="AH1822" i="1"/>
  <c r="W1822" i="1" s="1"/>
  <c r="AH1826" i="1"/>
  <c r="W1826" i="1" s="1"/>
  <c r="AH1830" i="1"/>
  <c r="W1830" i="1" s="1"/>
  <c r="AH1834" i="1"/>
  <c r="W1834" i="1" s="1"/>
  <c r="AH1838" i="1"/>
  <c r="W1838" i="1" s="1"/>
  <c r="AH1842" i="1"/>
  <c r="W1842" i="1" s="1"/>
  <c r="AH1846" i="1"/>
  <c r="W1846" i="1" s="1"/>
  <c r="AH1850" i="1"/>
  <c r="W1850" i="1" s="1"/>
  <c r="AH1854" i="1"/>
  <c r="W1854" i="1" s="1"/>
  <c r="AH1858" i="1"/>
  <c r="W1858" i="1" s="1"/>
  <c r="AH1862" i="1"/>
  <c r="W1862" i="1" s="1"/>
  <c r="AH1866" i="1"/>
  <c r="W1866" i="1" s="1"/>
  <c r="AH223" i="1"/>
  <c r="W223" i="1" s="1"/>
  <c r="AH331" i="1"/>
  <c r="W331" i="1" s="1"/>
  <c r="AH398" i="1"/>
  <c r="W398" i="1" s="1"/>
  <c r="AH462" i="1"/>
  <c r="W462" i="1" s="1"/>
  <c r="AH515" i="1"/>
  <c r="W515" i="1" s="1"/>
  <c r="AH547" i="1"/>
  <c r="W547" i="1" s="1"/>
  <c r="AH563" i="1"/>
  <c r="W563" i="1" s="1"/>
  <c r="AH579" i="1"/>
  <c r="W579" i="1" s="1"/>
  <c r="AH595" i="1"/>
  <c r="W595" i="1" s="1"/>
  <c r="AH611" i="1"/>
  <c r="W611" i="1" s="1"/>
  <c r="AH627" i="1"/>
  <c r="W627" i="1" s="1"/>
  <c r="AH643" i="1"/>
  <c r="W643" i="1" s="1"/>
  <c r="AH659" i="1"/>
  <c r="W659" i="1" s="1"/>
  <c r="AH675" i="1"/>
  <c r="W675" i="1" s="1"/>
  <c r="AH691" i="1"/>
  <c r="W691" i="1" s="1"/>
  <c r="AH707" i="1"/>
  <c r="W707" i="1" s="1"/>
  <c r="AH723" i="1"/>
  <c r="W723" i="1" s="1"/>
  <c r="AH739" i="1"/>
  <c r="W739" i="1" s="1"/>
  <c r="AH755" i="1"/>
  <c r="W755" i="1" s="1"/>
  <c r="AH771" i="1"/>
  <c r="W771" i="1" s="1"/>
  <c r="AH787" i="1"/>
  <c r="W787" i="1" s="1"/>
  <c r="AH799" i="1"/>
  <c r="W799" i="1" s="1"/>
  <c r="AH810" i="1"/>
  <c r="W810" i="1" s="1"/>
  <c r="AH820" i="1"/>
  <c r="W820" i="1" s="1"/>
  <c r="AH831" i="1"/>
  <c r="W831" i="1" s="1"/>
  <c r="AH842" i="1"/>
  <c r="W842" i="1" s="1"/>
  <c r="AH852" i="1"/>
  <c r="W852" i="1" s="1"/>
  <c r="AH863" i="1"/>
  <c r="W863" i="1" s="1"/>
  <c r="AH874" i="1"/>
  <c r="W874" i="1" s="1"/>
  <c r="AH884" i="1"/>
  <c r="W884" i="1" s="1"/>
  <c r="AH895" i="1"/>
  <c r="W895" i="1" s="1"/>
  <c r="AH906" i="1"/>
  <c r="W906" i="1" s="1"/>
  <c r="AH914" i="1"/>
  <c r="W914" i="1" s="1"/>
  <c r="AH922" i="1"/>
  <c r="W922" i="1" s="1"/>
  <c r="AH930" i="1"/>
  <c r="W930" i="1" s="1"/>
  <c r="AH938" i="1"/>
  <c r="W938" i="1" s="1"/>
  <c r="AH946" i="1"/>
  <c r="W946" i="1" s="1"/>
  <c r="AH954" i="1"/>
  <c r="W954" i="1" s="1"/>
  <c r="AH962" i="1"/>
  <c r="W962" i="1" s="1"/>
  <c r="AH970" i="1"/>
  <c r="W970" i="1" s="1"/>
  <c r="AH978" i="1"/>
  <c r="W978" i="1" s="1"/>
  <c r="AH986" i="1"/>
  <c r="W986" i="1" s="1"/>
  <c r="AH994" i="1"/>
  <c r="W994" i="1" s="1"/>
  <c r="AH1002" i="1"/>
  <c r="W1002" i="1" s="1"/>
  <c r="AH1010" i="1"/>
  <c r="W1010" i="1" s="1"/>
  <c r="AH1018" i="1"/>
  <c r="W1018" i="1" s="1"/>
  <c r="AH1026" i="1"/>
  <c r="W1026" i="1" s="1"/>
  <c r="AH1034" i="1"/>
  <c r="W1034" i="1" s="1"/>
  <c r="AH1042" i="1"/>
  <c r="W1042" i="1" s="1"/>
  <c r="AH1050" i="1"/>
  <c r="W1050" i="1" s="1"/>
  <c r="AH1058" i="1"/>
  <c r="W1058" i="1" s="1"/>
  <c r="AH1066" i="1"/>
  <c r="W1066" i="1" s="1"/>
  <c r="AH1074" i="1"/>
  <c r="W1074" i="1" s="1"/>
  <c r="AH1082" i="1"/>
  <c r="W1082" i="1" s="1"/>
  <c r="AH1090" i="1"/>
  <c r="W1090" i="1" s="1"/>
  <c r="AH1098" i="1"/>
  <c r="W1098" i="1" s="1"/>
  <c r="AH1106" i="1"/>
  <c r="W1106" i="1" s="1"/>
  <c r="AH1114" i="1"/>
  <c r="W1114" i="1" s="1"/>
  <c r="AH1122" i="1"/>
  <c r="W1122" i="1" s="1"/>
  <c r="AH1130" i="1"/>
  <c r="W1130" i="1" s="1"/>
  <c r="AH1138" i="1"/>
  <c r="W1138" i="1" s="1"/>
  <c r="AH1146" i="1"/>
  <c r="W1146" i="1" s="1"/>
  <c r="AH1154" i="1"/>
  <c r="W1154" i="1" s="1"/>
  <c r="AH1162" i="1"/>
  <c r="W1162" i="1" s="1"/>
  <c r="AH1170" i="1"/>
  <c r="W1170" i="1" s="1"/>
  <c r="AH1178" i="1"/>
  <c r="W1178" i="1" s="1"/>
  <c r="AH1186" i="1"/>
  <c r="W1186" i="1" s="1"/>
  <c r="AH1194" i="1"/>
  <c r="W1194" i="1" s="1"/>
  <c r="AH1202" i="1"/>
  <c r="W1202" i="1" s="1"/>
  <c r="AH1210" i="1"/>
  <c r="W1210" i="1" s="1"/>
  <c r="AH1215" i="1"/>
  <c r="W1215" i="1" s="1"/>
  <c r="AH1221" i="1"/>
  <c r="W1221" i="1" s="1"/>
  <c r="AH1226" i="1"/>
  <c r="W1226" i="1" s="1"/>
  <c r="AH1231" i="1"/>
  <c r="W1231" i="1" s="1"/>
  <c r="AH1237" i="1"/>
  <c r="W1237" i="1" s="1"/>
  <c r="AH1242" i="1"/>
  <c r="W1242" i="1" s="1"/>
  <c r="AH1247" i="1"/>
  <c r="W1247" i="1" s="1"/>
  <c r="AH1253" i="1"/>
  <c r="W1253" i="1" s="1"/>
  <c r="AH1258" i="1"/>
  <c r="W1258" i="1" s="1"/>
  <c r="AH1263" i="1"/>
  <c r="W1263" i="1" s="1"/>
  <c r="AH1269" i="1"/>
  <c r="W1269" i="1" s="1"/>
  <c r="AH1274" i="1"/>
  <c r="W1274" i="1" s="1"/>
  <c r="AH1279" i="1"/>
  <c r="W1279" i="1" s="1"/>
  <c r="AH1285" i="1"/>
  <c r="W1285" i="1" s="1"/>
  <c r="AH1290" i="1"/>
  <c r="W1290" i="1" s="1"/>
  <c r="AH215" i="1"/>
  <c r="W215" i="1" s="1"/>
  <c r="AH514" i="1"/>
  <c r="W514" i="1" s="1"/>
  <c r="AH594" i="1"/>
  <c r="W594" i="1" s="1"/>
  <c r="AH658" i="1"/>
  <c r="W658" i="1" s="1"/>
  <c r="AH722" i="1"/>
  <c r="W722" i="1" s="1"/>
  <c r="AH786" i="1"/>
  <c r="W786" i="1" s="1"/>
  <c r="AH830" i="1"/>
  <c r="W830" i="1" s="1"/>
  <c r="AH872" i="1"/>
  <c r="W872" i="1" s="1"/>
  <c r="AH913" i="1"/>
  <c r="W913" i="1" s="1"/>
  <c r="AH945" i="1"/>
  <c r="W945" i="1" s="1"/>
  <c r="AH977" i="1"/>
  <c r="W977" i="1" s="1"/>
  <c r="AH1009" i="1"/>
  <c r="W1009" i="1" s="1"/>
  <c r="AH1041" i="1"/>
  <c r="W1041" i="1" s="1"/>
  <c r="AH1073" i="1"/>
  <c r="W1073" i="1" s="1"/>
  <c r="AH1105" i="1"/>
  <c r="W1105" i="1" s="1"/>
  <c r="AH1137" i="1"/>
  <c r="W1137" i="1" s="1"/>
  <c r="AH1169" i="1"/>
  <c r="W1169" i="1" s="1"/>
  <c r="AH1201" i="1"/>
  <c r="W1201" i="1" s="1"/>
  <c r="AH1225" i="1"/>
  <c r="W1225" i="1" s="1"/>
  <c r="AH1246" i="1"/>
  <c r="W1246" i="1" s="1"/>
  <c r="AH1267" i="1"/>
  <c r="W1267" i="1" s="1"/>
  <c r="AH1289" i="1"/>
  <c r="W1289" i="1" s="1"/>
  <c r="AH1301" i="1"/>
  <c r="W1301" i="1" s="1"/>
  <c r="AH1311" i="1"/>
  <c r="W1311" i="1" s="1"/>
  <c r="AH1322" i="1"/>
  <c r="W1322" i="1" s="1"/>
  <c r="AH1332" i="1"/>
  <c r="W1332" i="1" s="1"/>
  <c r="AH1340" i="1"/>
  <c r="W1340" i="1" s="1"/>
  <c r="AH1348" i="1"/>
  <c r="W1348" i="1" s="1"/>
  <c r="AH1356" i="1"/>
  <c r="W1356" i="1" s="1"/>
  <c r="AH1364" i="1"/>
  <c r="W1364" i="1" s="1"/>
  <c r="AH1372" i="1"/>
  <c r="W1372" i="1" s="1"/>
  <c r="AH1380" i="1"/>
  <c r="W1380" i="1" s="1"/>
  <c r="AH1388" i="1"/>
  <c r="W1388" i="1" s="1"/>
  <c r="AH1396" i="1"/>
  <c r="W1396" i="1" s="1"/>
  <c r="AH1404" i="1"/>
  <c r="W1404" i="1" s="1"/>
  <c r="AH1412" i="1"/>
  <c r="W1412" i="1" s="1"/>
  <c r="AH1420" i="1"/>
  <c r="W1420" i="1" s="1"/>
  <c r="AH1428" i="1"/>
  <c r="W1428" i="1" s="1"/>
  <c r="AH1436" i="1"/>
  <c r="W1436" i="1" s="1"/>
  <c r="AH1444" i="1"/>
  <c r="W1444" i="1" s="1"/>
  <c r="AH1452" i="1"/>
  <c r="W1452" i="1" s="1"/>
  <c r="AH1460" i="1"/>
  <c r="W1460" i="1" s="1"/>
  <c r="AH1468" i="1"/>
  <c r="W1468" i="1" s="1"/>
  <c r="AH1476" i="1"/>
  <c r="W1476" i="1" s="1"/>
  <c r="AH1484" i="1"/>
  <c r="W1484" i="1" s="1"/>
  <c r="AH1492" i="1"/>
  <c r="W1492" i="1" s="1"/>
  <c r="AH1500" i="1"/>
  <c r="W1500" i="1" s="1"/>
  <c r="AH1508" i="1"/>
  <c r="W1508" i="1" s="1"/>
  <c r="AH1516" i="1"/>
  <c r="W1516" i="1" s="1"/>
  <c r="AH1524" i="1"/>
  <c r="W1524" i="1" s="1"/>
  <c r="AH1532" i="1"/>
  <c r="W1532" i="1" s="1"/>
  <c r="AH1540" i="1"/>
  <c r="W1540" i="1" s="1"/>
  <c r="AH1548" i="1"/>
  <c r="W1548" i="1" s="1"/>
  <c r="AH1556" i="1"/>
  <c r="W1556" i="1" s="1"/>
  <c r="AH1564" i="1"/>
  <c r="W1564" i="1" s="1"/>
  <c r="AH1572" i="1"/>
  <c r="W1572" i="1" s="1"/>
  <c r="AH1580" i="1"/>
  <c r="W1580" i="1" s="1"/>
  <c r="AH1588" i="1"/>
  <c r="W1588" i="1" s="1"/>
  <c r="AH1596" i="1"/>
  <c r="W1596" i="1" s="1"/>
  <c r="AH1604" i="1"/>
  <c r="W1604" i="1" s="1"/>
  <c r="AH1612" i="1"/>
  <c r="W1612" i="1" s="1"/>
  <c r="AH1620" i="1"/>
  <c r="W1620" i="1" s="1"/>
  <c r="AH1628" i="1"/>
  <c r="W1628" i="1" s="1"/>
  <c r="AH1636" i="1"/>
  <c r="W1636" i="1" s="1"/>
  <c r="AH1643" i="1"/>
  <c r="W1643" i="1" s="1"/>
  <c r="AH1648" i="1"/>
  <c r="W1648" i="1" s="1"/>
  <c r="AH1653" i="1"/>
  <c r="W1653" i="1" s="1"/>
  <c r="AH1659" i="1"/>
  <c r="W1659" i="1" s="1"/>
  <c r="AH1664" i="1"/>
  <c r="W1664" i="1" s="1"/>
  <c r="AH1669" i="1"/>
  <c r="W1669" i="1" s="1"/>
  <c r="AH1675" i="1"/>
  <c r="W1675" i="1" s="1"/>
  <c r="AH1680" i="1"/>
  <c r="W1680" i="1" s="1"/>
  <c r="AH1685" i="1"/>
  <c r="W1685" i="1" s="1"/>
  <c r="AH1691" i="1"/>
  <c r="W1691" i="1" s="1"/>
  <c r="AH1696" i="1"/>
  <c r="W1696" i="1" s="1"/>
  <c r="AH1701" i="1"/>
  <c r="W1701" i="1" s="1"/>
  <c r="AH1707" i="1"/>
  <c r="W1707" i="1" s="1"/>
  <c r="AH1712" i="1"/>
  <c r="W1712" i="1" s="1"/>
  <c r="AH1717" i="1"/>
  <c r="W1717" i="1" s="1"/>
  <c r="AH1723" i="1"/>
  <c r="W1723" i="1" s="1"/>
  <c r="AH1728" i="1"/>
  <c r="W1728" i="1" s="1"/>
  <c r="AH1733" i="1"/>
  <c r="W1733" i="1" s="1"/>
  <c r="AH1739" i="1"/>
  <c r="W1739" i="1" s="1"/>
  <c r="AH1744" i="1"/>
  <c r="W1744" i="1" s="1"/>
  <c r="AH1749" i="1"/>
  <c r="W1749" i="1" s="1"/>
  <c r="AH1755" i="1"/>
  <c r="W1755" i="1" s="1"/>
  <c r="AH1760" i="1"/>
  <c r="W1760" i="1" s="1"/>
  <c r="AH1765" i="1"/>
  <c r="W1765" i="1" s="1"/>
  <c r="AH1771" i="1"/>
  <c r="W1771" i="1" s="1"/>
  <c r="AH1776" i="1"/>
  <c r="W1776" i="1" s="1"/>
  <c r="AH1781" i="1"/>
  <c r="W1781" i="1" s="1"/>
  <c r="AH1787" i="1"/>
  <c r="W1787" i="1" s="1"/>
  <c r="AH1792" i="1"/>
  <c r="W1792" i="1" s="1"/>
  <c r="AH1797" i="1"/>
  <c r="W1797" i="1" s="1"/>
  <c r="AH1803" i="1"/>
  <c r="W1803" i="1" s="1"/>
  <c r="AH1808" i="1"/>
  <c r="W1808" i="1" s="1"/>
  <c r="AH1813" i="1"/>
  <c r="W1813" i="1" s="1"/>
  <c r="AH1819" i="1"/>
  <c r="W1819" i="1" s="1"/>
  <c r="AH1824" i="1"/>
  <c r="W1824" i="1" s="1"/>
  <c r="AH1829" i="1"/>
  <c r="W1829" i="1" s="1"/>
  <c r="AH1835" i="1"/>
  <c r="W1835" i="1" s="1"/>
  <c r="AH1840" i="1"/>
  <c r="W1840" i="1" s="1"/>
  <c r="AH325" i="1"/>
  <c r="W325" i="1" s="1"/>
  <c r="AH546" i="1"/>
  <c r="W546" i="1" s="1"/>
  <c r="AH610" i="1"/>
  <c r="W610" i="1" s="1"/>
  <c r="AH674" i="1"/>
  <c r="W674" i="1" s="1"/>
  <c r="AH738" i="1"/>
  <c r="W738" i="1" s="1"/>
  <c r="AH798" i="1"/>
  <c r="W798" i="1" s="1"/>
  <c r="AH840" i="1"/>
  <c r="W840" i="1" s="1"/>
  <c r="AH883" i="1"/>
  <c r="W883" i="1" s="1"/>
  <c r="AH921" i="1"/>
  <c r="W921" i="1" s="1"/>
  <c r="AH953" i="1"/>
  <c r="W953" i="1" s="1"/>
  <c r="AH985" i="1"/>
  <c r="W985" i="1" s="1"/>
  <c r="AH1017" i="1"/>
  <c r="W1017" i="1" s="1"/>
  <c r="AH1049" i="1"/>
  <c r="W1049" i="1" s="1"/>
  <c r="AH1081" i="1"/>
  <c r="W1081" i="1" s="1"/>
  <c r="AH1113" i="1"/>
  <c r="W1113" i="1" s="1"/>
  <c r="AH1145" i="1"/>
  <c r="W1145" i="1" s="1"/>
  <c r="AH1177" i="1"/>
  <c r="W1177" i="1" s="1"/>
  <c r="AH1209" i="1"/>
  <c r="W1209" i="1" s="1"/>
  <c r="AH1230" i="1"/>
  <c r="W1230" i="1" s="1"/>
  <c r="AH1251" i="1"/>
  <c r="W1251" i="1" s="1"/>
  <c r="AH1273" i="1"/>
  <c r="W1273" i="1" s="1"/>
  <c r="AH1294" i="1"/>
  <c r="W1294" i="1" s="1"/>
  <c r="AH1305" i="1"/>
  <c r="W1305" i="1" s="1"/>
  <c r="AH1315" i="1"/>
  <c r="W1315" i="1" s="1"/>
  <c r="AH1326" i="1"/>
  <c r="W1326" i="1" s="1"/>
  <c r="AH1335" i="1"/>
  <c r="W1335" i="1" s="1"/>
  <c r="AH1343" i="1"/>
  <c r="W1343" i="1" s="1"/>
  <c r="AH1351" i="1"/>
  <c r="W1351" i="1" s="1"/>
  <c r="AH1359" i="1"/>
  <c r="W1359" i="1" s="1"/>
  <c r="AH1367" i="1"/>
  <c r="W1367" i="1" s="1"/>
  <c r="AH1375" i="1"/>
  <c r="W1375" i="1" s="1"/>
  <c r="AH1383" i="1"/>
  <c r="W1383" i="1" s="1"/>
  <c r="AH1391" i="1"/>
  <c r="W1391" i="1" s="1"/>
  <c r="AH1399" i="1"/>
  <c r="W1399" i="1" s="1"/>
  <c r="AH1407" i="1"/>
  <c r="W1407" i="1" s="1"/>
  <c r="AH1415" i="1"/>
  <c r="W1415" i="1" s="1"/>
  <c r="AH1423" i="1"/>
  <c r="W1423" i="1" s="1"/>
  <c r="AH1431" i="1"/>
  <c r="W1431" i="1" s="1"/>
  <c r="AH1439" i="1"/>
  <c r="W1439" i="1" s="1"/>
  <c r="AH1447" i="1"/>
  <c r="W1447" i="1" s="1"/>
  <c r="AH1455" i="1"/>
  <c r="W1455" i="1" s="1"/>
  <c r="AH1463" i="1"/>
  <c r="W1463" i="1" s="1"/>
  <c r="AH1471" i="1"/>
  <c r="W1471" i="1" s="1"/>
  <c r="AH1479" i="1"/>
  <c r="W1479" i="1" s="1"/>
  <c r="AH1487" i="1"/>
  <c r="W1487" i="1" s="1"/>
  <c r="AH1495" i="1"/>
  <c r="W1495" i="1" s="1"/>
  <c r="AH1503" i="1"/>
  <c r="W1503" i="1" s="1"/>
  <c r="AH1511" i="1"/>
  <c r="W1511" i="1" s="1"/>
  <c r="AH1519" i="1"/>
  <c r="W1519" i="1" s="1"/>
  <c r="AH1527" i="1"/>
  <c r="W1527" i="1" s="1"/>
  <c r="AH1535" i="1"/>
  <c r="W1535" i="1" s="1"/>
  <c r="AH1543" i="1"/>
  <c r="W1543" i="1" s="1"/>
  <c r="AH1551" i="1"/>
  <c r="W1551" i="1" s="1"/>
  <c r="AH1559" i="1"/>
  <c r="W1559" i="1" s="1"/>
  <c r="AH1567" i="1"/>
  <c r="W1567" i="1" s="1"/>
  <c r="AH1575" i="1"/>
  <c r="W1575" i="1" s="1"/>
  <c r="AH1583" i="1"/>
  <c r="W1583" i="1" s="1"/>
  <c r="AH1591" i="1"/>
  <c r="W1591" i="1" s="1"/>
  <c r="AH1599" i="1"/>
  <c r="W1599" i="1" s="1"/>
  <c r="AH1607" i="1"/>
  <c r="W1607" i="1" s="1"/>
  <c r="AH1615" i="1"/>
  <c r="W1615" i="1" s="1"/>
  <c r="AH1623" i="1"/>
  <c r="W1623" i="1" s="1"/>
  <c r="AH1631" i="1"/>
  <c r="W1631" i="1" s="1"/>
  <c r="AH1639" i="1"/>
  <c r="W1639" i="1" s="1"/>
  <c r="AH1644" i="1"/>
  <c r="W1644" i="1" s="1"/>
  <c r="AH1649" i="1"/>
  <c r="W1649" i="1" s="1"/>
  <c r="AH1655" i="1"/>
  <c r="W1655" i="1" s="1"/>
  <c r="AH1660" i="1"/>
  <c r="W1660" i="1" s="1"/>
  <c r="AH1665" i="1"/>
  <c r="W1665" i="1" s="1"/>
  <c r="AH1671" i="1"/>
  <c r="W1671" i="1" s="1"/>
  <c r="AH1676" i="1"/>
  <c r="W1676" i="1" s="1"/>
  <c r="AH1681" i="1"/>
  <c r="W1681" i="1" s="1"/>
  <c r="AH1687" i="1"/>
  <c r="W1687" i="1" s="1"/>
  <c r="AH1692" i="1"/>
  <c r="W1692" i="1" s="1"/>
  <c r="AH1697" i="1"/>
  <c r="W1697" i="1" s="1"/>
  <c r="AH1703" i="1"/>
  <c r="W1703" i="1" s="1"/>
  <c r="AH1708" i="1"/>
  <c r="W1708" i="1" s="1"/>
  <c r="AH1713" i="1"/>
  <c r="W1713" i="1" s="1"/>
  <c r="AH1719" i="1"/>
  <c r="W1719" i="1" s="1"/>
  <c r="AH1724" i="1"/>
  <c r="W1724" i="1" s="1"/>
  <c r="AH1729" i="1"/>
  <c r="W1729" i="1" s="1"/>
  <c r="AH1735" i="1"/>
  <c r="W1735" i="1" s="1"/>
  <c r="AH1740" i="1"/>
  <c r="W1740" i="1" s="1"/>
  <c r="AH1745" i="1"/>
  <c r="W1745" i="1" s="1"/>
  <c r="AH1751" i="1"/>
  <c r="W1751" i="1" s="1"/>
  <c r="AH1756" i="1"/>
  <c r="W1756" i="1" s="1"/>
  <c r="AH1761" i="1"/>
  <c r="W1761" i="1" s="1"/>
  <c r="AH1767" i="1"/>
  <c r="W1767" i="1" s="1"/>
  <c r="AH1772" i="1"/>
  <c r="W1772" i="1" s="1"/>
  <c r="AH1777" i="1"/>
  <c r="W1777" i="1" s="1"/>
  <c r="AH1783" i="1"/>
  <c r="W1783" i="1" s="1"/>
  <c r="AH1788" i="1"/>
  <c r="W1788" i="1" s="1"/>
  <c r="AH1793" i="1"/>
  <c r="W1793" i="1" s="1"/>
  <c r="AH1799" i="1"/>
  <c r="W1799" i="1" s="1"/>
  <c r="AH1804" i="1"/>
  <c r="W1804" i="1" s="1"/>
  <c r="AH1809" i="1"/>
  <c r="W1809" i="1" s="1"/>
  <c r="AH1815" i="1"/>
  <c r="W1815" i="1" s="1"/>
  <c r="AH1820" i="1"/>
  <c r="W1820" i="1" s="1"/>
  <c r="AH1825" i="1"/>
  <c r="W1825" i="1" s="1"/>
  <c r="AH1831" i="1"/>
  <c r="W1831" i="1" s="1"/>
  <c r="AH1836" i="1"/>
  <c r="W1836" i="1" s="1"/>
  <c r="AH1841" i="1"/>
  <c r="W1841" i="1" s="1"/>
  <c r="AH1847" i="1"/>
  <c r="W1847" i="1" s="1"/>
  <c r="AH1852" i="1"/>
  <c r="W1852" i="1" s="1"/>
  <c r="AH1857" i="1"/>
  <c r="W1857" i="1" s="1"/>
  <c r="AH1863" i="1"/>
  <c r="W1863" i="1" s="1"/>
  <c r="AH1868" i="1"/>
  <c r="W1868" i="1" s="1"/>
  <c r="AH1872" i="1"/>
  <c r="W1872" i="1" s="1"/>
  <c r="AH1876" i="1"/>
  <c r="W1876" i="1" s="1"/>
  <c r="AH1880" i="1"/>
  <c r="W1880" i="1" s="1"/>
  <c r="AH1884" i="1"/>
  <c r="W1884" i="1" s="1"/>
  <c r="AH1888" i="1"/>
  <c r="W1888" i="1" s="1"/>
  <c r="AH1892" i="1"/>
  <c r="W1892" i="1" s="1"/>
  <c r="AH1896" i="1"/>
  <c r="W1896" i="1" s="1"/>
  <c r="AH1900" i="1"/>
  <c r="W1900" i="1" s="1"/>
  <c r="AH1904" i="1"/>
  <c r="W1904" i="1" s="1"/>
  <c r="AH1908" i="1"/>
  <c r="W1908" i="1" s="1"/>
  <c r="AH1912" i="1"/>
  <c r="W1912" i="1" s="1"/>
  <c r="AH1916" i="1"/>
  <c r="W1916" i="1" s="1"/>
  <c r="AH1920" i="1"/>
  <c r="W1920" i="1" s="1"/>
  <c r="AH1924" i="1"/>
  <c r="W1924" i="1" s="1"/>
  <c r="AH1928" i="1"/>
  <c r="W1928" i="1" s="1"/>
  <c r="AH1932" i="1"/>
  <c r="W1932" i="1" s="1"/>
  <c r="AH1936" i="1"/>
  <c r="W1936" i="1" s="1"/>
  <c r="AH1940" i="1"/>
  <c r="W1940" i="1" s="1"/>
  <c r="AH1944" i="1"/>
  <c r="W1944" i="1" s="1"/>
  <c r="AH1948" i="1"/>
  <c r="W1948" i="1" s="1"/>
  <c r="AH1952" i="1"/>
  <c r="W1952" i="1" s="1"/>
  <c r="AH1956" i="1"/>
  <c r="W1956" i="1" s="1"/>
  <c r="AH1960" i="1"/>
  <c r="W1960" i="1" s="1"/>
  <c r="AH1964" i="1"/>
  <c r="W1964" i="1" s="1"/>
  <c r="AH1968" i="1"/>
  <c r="W1968" i="1" s="1"/>
  <c r="AH1972" i="1"/>
  <c r="W1972" i="1" s="1"/>
  <c r="AH1976" i="1"/>
  <c r="W1976" i="1" s="1"/>
  <c r="AH1980" i="1"/>
  <c r="W1980" i="1" s="1"/>
  <c r="AH1984" i="1"/>
  <c r="W1984" i="1" s="1"/>
  <c r="AH1988" i="1"/>
  <c r="W1988" i="1" s="1"/>
  <c r="AH1992" i="1"/>
  <c r="W1992" i="1" s="1"/>
  <c r="AH1996" i="1"/>
  <c r="W1996" i="1" s="1"/>
  <c r="AH2000" i="1"/>
  <c r="W2000" i="1" s="1"/>
  <c r="AH2004" i="1"/>
  <c r="W2004" i="1" s="1"/>
  <c r="AH2008" i="1"/>
  <c r="W2008" i="1" s="1"/>
  <c r="AH2012" i="1"/>
  <c r="W2012" i="1" s="1"/>
  <c r="AH2016" i="1"/>
  <c r="W2016" i="1" s="1"/>
  <c r="AH2020" i="1"/>
  <c r="W2020" i="1" s="1"/>
  <c r="AH2024" i="1"/>
  <c r="W2024" i="1" s="1"/>
  <c r="AH2028" i="1"/>
  <c r="W2028" i="1" s="1"/>
  <c r="AH2032" i="1"/>
  <c r="W2032" i="1" s="1"/>
  <c r="AH2036" i="1"/>
  <c r="W2036" i="1" s="1"/>
  <c r="AH2040" i="1"/>
  <c r="W2040" i="1" s="1"/>
  <c r="AH2044" i="1"/>
  <c r="W2044" i="1" s="1"/>
  <c r="AH2048" i="1"/>
  <c r="W2048" i="1" s="1"/>
  <c r="AH2052" i="1"/>
  <c r="W2052" i="1" s="1"/>
  <c r="AH2056" i="1"/>
  <c r="W2056" i="1" s="1"/>
  <c r="AH2060" i="1"/>
  <c r="W2060" i="1" s="1"/>
  <c r="AH2064" i="1"/>
  <c r="W2064" i="1" s="1"/>
  <c r="AH2068" i="1"/>
  <c r="W2068" i="1" s="1"/>
  <c r="AH2072" i="1"/>
  <c r="W2072" i="1" s="1"/>
  <c r="AH2076" i="1"/>
  <c r="W2076" i="1" s="1"/>
  <c r="AH2080" i="1"/>
  <c r="W2080" i="1" s="1"/>
  <c r="AH2084" i="1"/>
  <c r="W2084" i="1" s="1"/>
  <c r="AH2088" i="1"/>
  <c r="W2088" i="1" s="1"/>
  <c r="AH2092" i="1"/>
  <c r="W2092" i="1" s="1"/>
  <c r="AH2096" i="1"/>
  <c r="W2096" i="1" s="1"/>
  <c r="AH2100" i="1"/>
  <c r="W2100" i="1" s="1"/>
  <c r="AH2104" i="1"/>
  <c r="W2104" i="1" s="1"/>
  <c r="AH2108" i="1"/>
  <c r="W2108" i="1" s="1"/>
  <c r="AH2112" i="1"/>
  <c r="W2112" i="1" s="1"/>
  <c r="AH2116" i="1"/>
  <c r="W2116" i="1" s="1"/>
  <c r="AH2120" i="1"/>
  <c r="W2120" i="1" s="1"/>
  <c r="AH2124" i="1"/>
  <c r="W2124" i="1" s="1"/>
  <c r="AH2128" i="1"/>
  <c r="W2128" i="1" s="1"/>
  <c r="AH2132" i="1"/>
  <c r="W2132" i="1" s="1"/>
  <c r="AH2136" i="1"/>
  <c r="W2136" i="1" s="1"/>
  <c r="AH2140" i="1"/>
  <c r="W2140" i="1" s="1"/>
  <c r="AH2144" i="1"/>
  <c r="W2144" i="1" s="1"/>
  <c r="AH2148" i="1"/>
  <c r="W2148" i="1" s="1"/>
  <c r="AH2152" i="1"/>
  <c r="W2152" i="1" s="1"/>
  <c r="AH2156" i="1"/>
  <c r="W2156" i="1" s="1"/>
  <c r="AH2160" i="1"/>
  <c r="W2160" i="1" s="1"/>
  <c r="AH2164" i="1"/>
  <c r="W2164" i="1" s="1"/>
  <c r="AH2168" i="1"/>
  <c r="W2168" i="1" s="1"/>
  <c r="AH2172" i="1"/>
  <c r="W2172" i="1" s="1"/>
  <c r="AH2176" i="1"/>
  <c r="W2176" i="1" s="1"/>
  <c r="AH2180" i="1"/>
  <c r="W2180" i="1" s="1"/>
  <c r="AH2184" i="1"/>
  <c r="W2184" i="1" s="1"/>
  <c r="AH2188" i="1"/>
  <c r="W2188" i="1" s="1"/>
  <c r="AH2192" i="1"/>
  <c r="W2192" i="1" s="1"/>
  <c r="AH2196" i="1"/>
  <c r="W2196" i="1" s="1"/>
  <c r="AH2200" i="1"/>
  <c r="W2200" i="1" s="1"/>
  <c r="AH2204" i="1"/>
  <c r="W2204" i="1" s="1"/>
  <c r="AH2208" i="1"/>
  <c r="W2208" i="1" s="1"/>
  <c r="AH2212" i="1"/>
  <c r="W2212" i="1" s="1"/>
  <c r="AH2216" i="1"/>
  <c r="W2216" i="1" s="1"/>
  <c r="AH2220" i="1"/>
  <c r="W2220" i="1" s="1"/>
  <c r="AH2224" i="1"/>
  <c r="W2224" i="1" s="1"/>
  <c r="AH2228" i="1"/>
  <c r="W2228" i="1" s="1"/>
  <c r="AH2232" i="1"/>
  <c r="W2232" i="1" s="1"/>
  <c r="AH2236" i="1"/>
  <c r="W2236" i="1" s="1"/>
  <c r="AH2240" i="1"/>
  <c r="W2240" i="1" s="1"/>
  <c r="AH2244" i="1"/>
  <c r="W2244" i="1" s="1"/>
  <c r="AH2248" i="1"/>
  <c r="W2248" i="1" s="1"/>
  <c r="AH2252" i="1"/>
  <c r="W2252" i="1" s="1"/>
  <c r="AH2256" i="1"/>
  <c r="W2256" i="1" s="1"/>
  <c r="AH2260" i="1"/>
  <c r="W2260" i="1" s="1"/>
  <c r="AH2264" i="1"/>
  <c r="W2264" i="1" s="1"/>
  <c r="AH2268" i="1"/>
  <c r="W2268" i="1" s="1"/>
  <c r="AH2272" i="1"/>
  <c r="W2272" i="1" s="1"/>
  <c r="AH2276" i="1"/>
  <c r="W2276" i="1" s="1"/>
  <c r="AH2280" i="1"/>
  <c r="W2280" i="1" s="1"/>
  <c r="AH2284" i="1"/>
  <c r="W2284" i="1" s="1"/>
  <c r="AH2288" i="1"/>
  <c r="W2288" i="1" s="1"/>
  <c r="AH2292" i="1"/>
  <c r="W2292" i="1" s="1"/>
  <c r="AH2296" i="1"/>
  <c r="W2296" i="1" s="1"/>
  <c r="AH2300" i="1"/>
  <c r="W2300" i="1" s="1"/>
  <c r="AH2304" i="1"/>
  <c r="W2304" i="1" s="1"/>
  <c r="AH2308" i="1"/>
  <c r="W2308" i="1" s="1"/>
  <c r="AH2312" i="1"/>
  <c r="W2312" i="1" s="1"/>
  <c r="AH2316" i="1"/>
  <c r="W2316" i="1" s="1"/>
  <c r="AH2320" i="1"/>
  <c r="W2320" i="1" s="1"/>
  <c r="AH2324" i="1"/>
  <c r="W2324" i="1" s="1"/>
  <c r="AH2328" i="1"/>
  <c r="W2328" i="1" s="1"/>
  <c r="AH2332" i="1"/>
  <c r="W2332" i="1" s="1"/>
  <c r="AH2336" i="1"/>
  <c r="W2336" i="1" s="1"/>
  <c r="AH2340" i="1"/>
  <c r="W2340" i="1" s="1"/>
  <c r="AH2344" i="1"/>
  <c r="W2344" i="1" s="1"/>
  <c r="AH2348" i="1"/>
  <c r="W2348" i="1" s="1"/>
  <c r="AH2352" i="1"/>
  <c r="W2352" i="1" s="1"/>
  <c r="AH2356" i="1"/>
  <c r="W2356" i="1" s="1"/>
  <c r="AH2360" i="1"/>
  <c r="W2360" i="1" s="1"/>
  <c r="AH2364" i="1"/>
  <c r="W2364" i="1" s="1"/>
  <c r="AH2368" i="1"/>
  <c r="W2368" i="1" s="1"/>
  <c r="AH2372" i="1"/>
  <c r="W2372" i="1" s="1"/>
  <c r="AH2376" i="1"/>
  <c r="W2376" i="1" s="1"/>
  <c r="AH2380" i="1"/>
  <c r="W2380" i="1" s="1"/>
  <c r="AH2384" i="1"/>
  <c r="W2384" i="1" s="1"/>
  <c r="AH2388" i="1"/>
  <c r="W2388" i="1" s="1"/>
  <c r="AH2392" i="1"/>
  <c r="W2392" i="1" s="1"/>
  <c r="AH2396" i="1"/>
  <c r="W2396" i="1" s="1"/>
  <c r="AH2400" i="1"/>
  <c r="W2400" i="1" s="1"/>
  <c r="AH2404" i="1"/>
  <c r="W2404" i="1" s="1"/>
  <c r="AH2408" i="1"/>
  <c r="W2408" i="1" s="1"/>
  <c r="AH2412" i="1"/>
  <c r="W2412" i="1" s="1"/>
  <c r="AH2416" i="1"/>
  <c r="W2416" i="1" s="1"/>
  <c r="AH2420" i="1"/>
  <c r="W2420" i="1" s="1"/>
  <c r="AH2424" i="1"/>
  <c r="W2424" i="1" s="1"/>
  <c r="AH2428" i="1"/>
  <c r="W2428" i="1" s="1"/>
  <c r="AH2432" i="1"/>
  <c r="W2432" i="1" s="1"/>
  <c r="AH2436" i="1"/>
  <c r="W2436" i="1" s="1"/>
  <c r="AH2440" i="1"/>
  <c r="W2440" i="1" s="1"/>
  <c r="AH2444" i="1"/>
  <c r="W2444" i="1" s="1"/>
  <c r="AH2448" i="1"/>
  <c r="W2448" i="1" s="1"/>
  <c r="AH2452" i="1"/>
  <c r="W2452" i="1" s="1"/>
  <c r="AH2456" i="1"/>
  <c r="W2456" i="1" s="1"/>
  <c r="AH2460" i="1"/>
  <c r="W2460" i="1" s="1"/>
  <c r="AH2464" i="1"/>
  <c r="W2464" i="1" s="1"/>
  <c r="AH2468" i="1"/>
  <c r="W2468" i="1" s="1"/>
  <c r="AH2472" i="1"/>
  <c r="W2472" i="1" s="1"/>
  <c r="AH2476" i="1"/>
  <c r="W2476" i="1" s="1"/>
  <c r="AH2480" i="1"/>
  <c r="W2480" i="1" s="1"/>
  <c r="AH2484" i="1"/>
  <c r="W2484" i="1" s="1"/>
  <c r="AH2488" i="1"/>
  <c r="W2488" i="1" s="1"/>
  <c r="AH2492" i="1"/>
  <c r="W2492" i="1" s="1"/>
  <c r="AH2496" i="1"/>
  <c r="W2496" i="1" s="1"/>
  <c r="AH2500" i="1"/>
  <c r="W2500" i="1" s="1"/>
  <c r="AH2504" i="1"/>
  <c r="W2504" i="1" s="1"/>
  <c r="AH2508" i="1"/>
  <c r="W2508" i="1" s="1"/>
  <c r="AH2512" i="1"/>
  <c r="W2512" i="1" s="1"/>
  <c r="AH2516" i="1"/>
  <c r="W2516" i="1" s="1"/>
  <c r="AH2520" i="1"/>
  <c r="W2520" i="1" s="1"/>
  <c r="AH2524" i="1"/>
  <c r="W2524" i="1" s="1"/>
  <c r="AH2528" i="1"/>
  <c r="W2528" i="1" s="1"/>
  <c r="AH2532" i="1"/>
  <c r="W2532" i="1" s="1"/>
  <c r="AH2536" i="1"/>
  <c r="W2536" i="1" s="1"/>
  <c r="AH2540" i="1"/>
  <c r="W2540" i="1" s="1"/>
  <c r="AH2544" i="1"/>
  <c r="W2544" i="1" s="1"/>
  <c r="AH2548" i="1"/>
  <c r="W2548" i="1" s="1"/>
  <c r="AH2552" i="1"/>
  <c r="W2552" i="1" s="1"/>
  <c r="AH2556" i="1"/>
  <c r="W2556" i="1" s="1"/>
  <c r="AH2560" i="1"/>
  <c r="W2560" i="1" s="1"/>
  <c r="AH2564" i="1"/>
  <c r="W2564" i="1" s="1"/>
  <c r="AH2568" i="1"/>
  <c r="W2568" i="1" s="1"/>
  <c r="AH2572" i="1"/>
  <c r="W2572" i="1" s="1"/>
  <c r="AH2576" i="1"/>
  <c r="W2576" i="1" s="1"/>
  <c r="AH2580" i="1"/>
  <c r="W2580" i="1" s="1"/>
  <c r="AH2584" i="1"/>
  <c r="W2584" i="1" s="1"/>
  <c r="AH2588" i="1"/>
  <c r="W2588" i="1" s="1"/>
  <c r="AH2592" i="1"/>
  <c r="W2592" i="1" s="1"/>
  <c r="AH2596" i="1"/>
  <c r="W2596" i="1" s="1"/>
  <c r="AH2600" i="1"/>
  <c r="W2600" i="1" s="1"/>
  <c r="AH2604" i="1"/>
  <c r="W2604" i="1" s="1"/>
  <c r="AH2608" i="1"/>
  <c r="W2608" i="1" s="1"/>
  <c r="AH2612" i="1"/>
  <c r="W2612" i="1" s="1"/>
  <c r="AH2616" i="1"/>
  <c r="W2616" i="1" s="1"/>
  <c r="AH2620" i="1"/>
  <c r="W2620" i="1" s="1"/>
  <c r="AH2624" i="1"/>
  <c r="W2624" i="1" s="1"/>
  <c r="AH2628" i="1"/>
  <c r="W2628" i="1" s="1"/>
  <c r="AH2632" i="1"/>
  <c r="W2632" i="1" s="1"/>
  <c r="AH2636" i="1"/>
  <c r="W2636" i="1" s="1"/>
  <c r="AH2640" i="1"/>
  <c r="W2640" i="1" s="1"/>
  <c r="AH2644" i="1"/>
  <c r="W2644" i="1" s="1"/>
  <c r="AH2648" i="1"/>
  <c r="W2648" i="1" s="1"/>
  <c r="AH2652" i="1"/>
  <c r="W2652" i="1" s="1"/>
  <c r="AH2656" i="1"/>
  <c r="W2656" i="1" s="1"/>
  <c r="AH2660" i="1"/>
  <c r="W2660" i="1" s="1"/>
  <c r="AH2664" i="1"/>
  <c r="W2664" i="1" s="1"/>
  <c r="AH2668" i="1"/>
  <c r="W2668" i="1" s="1"/>
  <c r="AH2672" i="1"/>
  <c r="W2672" i="1" s="1"/>
  <c r="AH2676" i="1"/>
  <c r="W2676" i="1" s="1"/>
  <c r="AH2680" i="1"/>
  <c r="W2680" i="1" s="1"/>
  <c r="AH2684" i="1"/>
  <c r="W2684" i="1" s="1"/>
  <c r="AH2688" i="1"/>
  <c r="W2688" i="1" s="1"/>
  <c r="AH2692" i="1"/>
  <c r="W2692" i="1" s="1"/>
  <c r="AH2696" i="1"/>
  <c r="W2696" i="1" s="1"/>
  <c r="AH2700" i="1"/>
  <c r="W2700" i="1" s="1"/>
  <c r="AH2704" i="1"/>
  <c r="W2704" i="1" s="1"/>
  <c r="AH2708" i="1"/>
  <c r="W2708" i="1" s="1"/>
  <c r="AH2712" i="1"/>
  <c r="W2712" i="1" s="1"/>
  <c r="AH2716" i="1"/>
  <c r="W2716" i="1" s="1"/>
  <c r="AH2720" i="1"/>
  <c r="W2720" i="1" s="1"/>
  <c r="AH2724" i="1"/>
  <c r="W2724" i="1" s="1"/>
  <c r="AH2728" i="1"/>
  <c r="W2728" i="1" s="1"/>
  <c r="AH2732" i="1"/>
  <c r="W2732" i="1" s="1"/>
  <c r="AH2736" i="1"/>
  <c r="W2736" i="1" s="1"/>
  <c r="AH2740" i="1"/>
  <c r="W2740" i="1" s="1"/>
  <c r="AH2744" i="1"/>
  <c r="W2744" i="1" s="1"/>
  <c r="AH2748" i="1"/>
  <c r="W2748" i="1" s="1"/>
  <c r="AH2752" i="1"/>
  <c r="W2752" i="1" s="1"/>
  <c r="AH2756" i="1"/>
  <c r="W2756" i="1" s="1"/>
  <c r="AH2760" i="1"/>
  <c r="W2760" i="1" s="1"/>
  <c r="AH2764" i="1"/>
  <c r="W2764" i="1" s="1"/>
  <c r="AH2768" i="1"/>
  <c r="W2768" i="1" s="1"/>
  <c r="AH2772" i="1"/>
  <c r="W2772" i="1" s="1"/>
  <c r="AH2776" i="1"/>
  <c r="W2776" i="1" s="1"/>
  <c r="AH2780" i="1"/>
  <c r="W2780" i="1" s="1"/>
  <c r="AH2784" i="1"/>
  <c r="W2784" i="1" s="1"/>
  <c r="AH2788" i="1"/>
  <c r="W2788" i="1" s="1"/>
  <c r="AH2792" i="1"/>
  <c r="W2792" i="1" s="1"/>
  <c r="AH2796" i="1"/>
  <c r="W2796" i="1" s="1"/>
  <c r="AH2800" i="1"/>
  <c r="W2800" i="1" s="1"/>
  <c r="AH2804" i="1"/>
  <c r="W2804" i="1" s="1"/>
  <c r="AH394" i="1"/>
  <c r="W394" i="1" s="1"/>
  <c r="AH458" i="1"/>
  <c r="W458" i="1" s="1"/>
  <c r="AH578" i="1"/>
  <c r="W578" i="1" s="1"/>
  <c r="AH642" i="1"/>
  <c r="W642" i="1" s="1"/>
  <c r="AH706" i="1"/>
  <c r="W706" i="1" s="1"/>
  <c r="AH770" i="1"/>
  <c r="W770" i="1" s="1"/>
  <c r="AH819" i="1"/>
  <c r="W819" i="1" s="1"/>
  <c r="AH862" i="1"/>
  <c r="W862" i="1" s="1"/>
  <c r="AH904" i="1"/>
  <c r="W904" i="1" s="1"/>
  <c r="AH562" i="1"/>
  <c r="W562" i="1" s="1"/>
  <c r="AH808" i="1"/>
  <c r="W808" i="1" s="1"/>
  <c r="AH937" i="1"/>
  <c r="W937" i="1" s="1"/>
  <c r="AH1001" i="1"/>
  <c r="W1001" i="1" s="1"/>
  <c r="AH1065" i="1"/>
  <c r="W1065" i="1" s="1"/>
  <c r="AH1129" i="1"/>
  <c r="W1129" i="1" s="1"/>
  <c r="AH1193" i="1"/>
  <c r="W1193" i="1" s="1"/>
  <c r="AH1241" i="1"/>
  <c r="W1241" i="1" s="1"/>
  <c r="AH1283" i="1"/>
  <c r="W1283" i="1" s="1"/>
  <c r="AH1310" i="1"/>
  <c r="W1310" i="1" s="1"/>
  <c r="AH1331" i="1"/>
  <c r="W1331" i="1" s="1"/>
  <c r="AH1347" i="1"/>
  <c r="W1347" i="1" s="1"/>
  <c r="AH1363" i="1"/>
  <c r="W1363" i="1" s="1"/>
  <c r="AH1379" i="1"/>
  <c r="W1379" i="1" s="1"/>
  <c r="AH1395" i="1"/>
  <c r="W1395" i="1" s="1"/>
  <c r="AH1411" i="1"/>
  <c r="W1411" i="1" s="1"/>
  <c r="AH1427" i="1"/>
  <c r="W1427" i="1" s="1"/>
  <c r="AH1443" i="1"/>
  <c r="W1443" i="1" s="1"/>
  <c r="AH1459" i="1"/>
  <c r="W1459" i="1" s="1"/>
  <c r="AH1475" i="1"/>
  <c r="W1475" i="1" s="1"/>
  <c r="AH1491" i="1"/>
  <c r="W1491" i="1" s="1"/>
  <c r="AH1507" i="1"/>
  <c r="W1507" i="1" s="1"/>
  <c r="AH1523" i="1"/>
  <c r="W1523" i="1" s="1"/>
  <c r="AH1539" i="1"/>
  <c r="W1539" i="1" s="1"/>
  <c r="AH1555" i="1"/>
  <c r="W1555" i="1" s="1"/>
  <c r="AH1571" i="1"/>
  <c r="W1571" i="1" s="1"/>
  <c r="AH1587" i="1"/>
  <c r="W1587" i="1" s="1"/>
  <c r="AH1603" i="1"/>
  <c r="W1603" i="1" s="1"/>
  <c r="AH1619" i="1"/>
  <c r="W1619" i="1" s="1"/>
  <c r="AH1635" i="1"/>
  <c r="W1635" i="1" s="1"/>
  <c r="AH1647" i="1"/>
  <c r="W1647" i="1" s="1"/>
  <c r="AH1657" i="1"/>
  <c r="W1657" i="1" s="1"/>
  <c r="AH1668" i="1"/>
  <c r="W1668" i="1" s="1"/>
  <c r="AH1679" i="1"/>
  <c r="W1679" i="1" s="1"/>
  <c r="AH1689" i="1"/>
  <c r="W1689" i="1" s="1"/>
  <c r="AH1700" i="1"/>
  <c r="W1700" i="1" s="1"/>
  <c r="AH1711" i="1"/>
  <c r="W1711" i="1" s="1"/>
  <c r="AH1721" i="1"/>
  <c r="W1721" i="1" s="1"/>
  <c r="AH1732" i="1"/>
  <c r="W1732" i="1" s="1"/>
  <c r="AH1743" i="1"/>
  <c r="W1743" i="1" s="1"/>
  <c r="AH1753" i="1"/>
  <c r="W1753" i="1" s="1"/>
  <c r="AH1764" i="1"/>
  <c r="W1764" i="1" s="1"/>
  <c r="AH1775" i="1"/>
  <c r="W1775" i="1" s="1"/>
  <c r="AH1785" i="1"/>
  <c r="W1785" i="1" s="1"/>
  <c r="AH1796" i="1"/>
  <c r="W1796" i="1" s="1"/>
  <c r="AH1807" i="1"/>
  <c r="W1807" i="1" s="1"/>
  <c r="AH1817" i="1"/>
  <c r="W1817" i="1" s="1"/>
  <c r="AH1828" i="1"/>
  <c r="W1828" i="1" s="1"/>
  <c r="AH1839" i="1"/>
  <c r="W1839" i="1" s="1"/>
  <c r="AH1848" i="1"/>
  <c r="W1848" i="1" s="1"/>
  <c r="AH1855" i="1"/>
  <c r="W1855" i="1" s="1"/>
  <c r="AH1861" i="1"/>
  <c r="W1861" i="1" s="1"/>
  <c r="AH1869" i="1"/>
  <c r="W1869" i="1" s="1"/>
  <c r="AH1874" i="1"/>
  <c r="W1874" i="1" s="1"/>
  <c r="AH1879" i="1"/>
  <c r="W1879" i="1" s="1"/>
  <c r="AH1885" i="1"/>
  <c r="W1885" i="1" s="1"/>
  <c r="AH1890" i="1"/>
  <c r="W1890" i="1" s="1"/>
  <c r="AH1895" i="1"/>
  <c r="W1895" i="1" s="1"/>
  <c r="AH1901" i="1"/>
  <c r="W1901" i="1" s="1"/>
  <c r="AH1906" i="1"/>
  <c r="W1906" i="1" s="1"/>
  <c r="AH1911" i="1"/>
  <c r="W1911" i="1" s="1"/>
  <c r="AH1917" i="1"/>
  <c r="W1917" i="1" s="1"/>
  <c r="AH1922" i="1"/>
  <c r="W1922" i="1" s="1"/>
  <c r="AH1927" i="1"/>
  <c r="W1927" i="1" s="1"/>
  <c r="AH1933" i="1"/>
  <c r="W1933" i="1" s="1"/>
  <c r="AH1938" i="1"/>
  <c r="W1938" i="1" s="1"/>
  <c r="AH1943" i="1"/>
  <c r="W1943" i="1" s="1"/>
  <c r="AH1949" i="1"/>
  <c r="W1949" i="1" s="1"/>
  <c r="AH1954" i="1"/>
  <c r="W1954" i="1" s="1"/>
  <c r="AH1959" i="1"/>
  <c r="W1959" i="1" s="1"/>
  <c r="AH1965" i="1"/>
  <c r="W1965" i="1" s="1"/>
  <c r="AH1970" i="1"/>
  <c r="W1970" i="1" s="1"/>
  <c r="AH1975" i="1"/>
  <c r="W1975" i="1" s="1"/>
  <c r="AH1981" i="1"/>
  <c r="W1981" i="1" s="1"/>
  <c r="AH1986" i="1"/>
  <c r="W1986" i="1" s="1"/>
  <c r="AH1991" i="1"/>
  <c r="W1991" i="1" s="1"/>
  <c r="AH1997" i="1"/>
  <c r="W1997" i="1" s="1"/>
  <c r="AH2002" i="1"/>
  <c r="W2002" i="1" s="1"/>
  <c r="AH2007" i="1"/>
  <c r="W2007" i="1" s="1"/>
  <c r="AH2013" i="1"/>
  <c r="W2013" i="1" s="1"/>
  <c r="AH2018" i="1"/>
  <c r="W2018" i="1" s="1"/>
  <c r="AH2023" i="1"/>
  <c r="W2023" i="1" s="1"/>
  <c r="AH2029" i="1"/>
  <c r="W2029" i="1" s="1"/>
  <c r="AH2034" i="1"/>
  <c r="W2034" i="1" s="1"/>
  <c r="AH2039" i="1"/>
  <c r="W2039" i="1" s="1"/>
  <c r="AH2045" i="1"/>
  <c r="W2045" i="1" s="1"/>
  <c r="AH2050" i="1"/>
  <c r="W2050" i="1" s="1"/>
  <c r="AH2055" i="1"/>
  <c r="W2055" i="1" s="1"/>
  <c r="AH2061" i="1"/>
  <c r="W2061" i="1" s="1"/>
  <c r="AH2066" i="1"/>
  <c r="W2066" i="1" s="1"/>
  <c r="AH2071" i="1"/>
  <c r="W2071" i="1" s="1"/>
  <c r="AH2077" i="1"/>
  <c r="W2077" i="1" s="1"/>
  <c r="AH2082" i="1"/>
  <c r="W2082" i="1" s="1"/>
  <c r="AH2087" i="1"/>
  <c r="W2087" i="1" s="1"/>
  <c r="AH2093" i="1"/>
  <c r="W2093" i="1" s="1"/>
  <c r="AH2098" i="1"/>
  <c r="W2098" i="1" s="1"/>
  <c r="AH2103" i="1"/>
  <c r="W2103" i="1" s="1"/>
  <c r="AH2109" i="1"/>
  <c r="W2109" i="1" s="1"/>
  <c r="AH2114" i="1"/>
  <c r="W2114" i="1" s="1"/>
  <c r="AH2119" i="1"/>
  <c r="W2119" i="1" s="1"/>
  <c r="AH2125" i="1"/>
  <c r="W2125" i="1" s="1"/>
  <c r="AH2130" i="1"/>
  <c r="W2130" i="1" s="1"/>
  <c r="AH2135" i="1"/>
  <c r="W2135" i="1" s="1"/>
  <c r="AH2141" i="1"/>
  <c r="W2141" i="1" s="1"/>
  <c r="AH2146" i="1"/>
  <c r="W2146" i="1" s="1"/>
  <c r="AH2151" i="1"/>
  <c r="W2151" i="1" s="1"/>
  <c r="AH2157" i="1"/>
  <c r="W2157" i="1" s="1"/>
  <c r="AH2162" i="1"/>
  <c r="W2162" i="1" s="1"/>
  <c r="AH2167" i="1"/>
  <c r="W2167" i="1" s="1"/>
  <c r="AH2173" i="1"/>
  <c r="W2173" i="1" s="1"/>
  <c r="AH2178" i="1"/>
  <c r="W2178" i="1" s="1"/>
  <c r="AH2183" i="1"/>
  <c r="W2183" i="1" s="1"/>
  <c r="AH2189" i="1"/>
  <c r="W2189" i="1" s="1"/>
  <c r="AH2194" i="1"/>
  <c r="W2194" i="1" s="1"/>
  <c r="AH2199" i="1"/>
  <c r="W2199" i="1" s="1"/>
  <c r="AH2205" i="1"/>
  <c r="W2205" i="1" s="1"/>
  <c r="AH2210" i="1"/>
  <c r="W2210" i="1" s="1"/>
  <c r="AH2215" i="1"/>
  <c r="W2215" i="1" s="1"/>
  <c r="AH2221" i="1"/>
  <c r="W2221" i="1" s="1"/>
  <c r="AH2226" i="1"/>
  <c r="W2226" i="1" s="1"/>
  <c r="AH2231" i="1"/>
  <c r="W2231" i="1" s="1"/>
  <c r="AH2237" i="1"/>
  <c r="W2237" i="1" s="1"/>
  <c r="AH2242" i="1"/>
  <c r="W2242" i="1" s="1"/>
  <c r="AH2247" i="1"/>
  <c r="W2247" i="1" s="1"/>
  <c r="AH2253" i="1"/>
  <c r="W2253" i="1" s="1"/>
  <c r="AH2258" i="1"/>
  <c r="W2258" i="1" s="1"/>
  <c r="AH2263" i="1"/>
  <c r="W2263" i="1" s="1"/>
  <c r="AH2269" i="1"/>
  <c r="W2269" i="1" s="1"/>
  <c r="AH2274" i="1"/>
  <c r="W2274" i="1" s="1"/>
  <c r="AH2279" i="1"/>
  <c r="W2279" i="1" s="1"/>
  <c r="AH2285" i="1"/>
  <c r="W2285" i="1" s="1"/>
  <c r="AH2290" i="1"/>
  <c r="W2290" i="1" s="1"/>
  <c r="AH2295" i="1"/>
  <c r="W2295" i="1" s="1"/>
  <c r="AH2301" i="1"/>
  <c r="W2301" i="1" s="1"/>
  <c r="AH2306" i="1"/>
  <c r="W2306" i="1" s="1"/>
  <c r="AH2311" i="1"/>
  <c r="W2311" i="1" s="1"/>
  <c r="AH2317" i="1"/>
  <c r="W2317" i="1" s="1"/>
  <c r="AH2322" i="1"/>
  <c r="W2322" i="1" s="1"/>
  <c r="AH2327" i="1"/>
  <c r="W2327" i="1" s="1"/>
  <c r="AH2333" i="1"/>
  <c r="W2333" i="1" s="1"/>
  <c r="AH2338" i="1"/>
  <c r="W2338" i="1" s="1"/>
  <c r="AH2343" i="1"/>
  <c r="W2343" i="1" s="1"/>
  <c r="AH2349" i="1"/>
  <c r="W2349" i="1" s="1"/>
  <c r="AH2354" i="1"/>
  <c r="W2354" i="1" s="1"/>
  <c r="AH2359" i="1"/>
  <c r="W2359" i="1" s="1"/>
  <c r="AH2365" i="1"/>
  <c r="W2365" i="1" s="1"/>
  <c r="AH2370" i="1"/>
  <c r="W2370" i="1" s="1"/>
  <c r="AH2375" i="1"/>
  <c r="W2375" i="1" s="1"/>
  <c r="AH2381" i="1"/>
  <c r="W2381" i="1" s="1"/>
  <c r="AH2386" i="1"/>
  <c r="W2386" i="1" s="1"/>
  <c r="AH2391" i="1"/>
  <c r="W2391" i="1" s="1"/>
  <c r="AH2397" i="1"/>
  <c r="W2397" i="1" s="1"/>
  <c r="AH2402" i="1"/>
  <c r="W2402" i="1" s="1"/>
  <c r="AH2407" i="1"/>
  <c r="W2407" i="1" s="1"/>
  <c r="AH2413" i="1"/>
  <c r="W2413" i="1" s="1"/>
  <c r="AH2418" i="1"/>
  <c r="W2418" i="1" s="1"/>
  <c r="AH2423" i="1"/>
  <c r="W2423" i="1" s="1"/>
  <c r="AH2429" i="1"/>
  <c r="W2429" i="1" s="1"/>
  <c r="AH2434" i="1"/>
  <c r="W2434" i="1" s="1"/>
  <c r="AH2439" i="1"/>
  <c r="W2439" i="1" s="1"/>
  <c r="AH2445" i="1"/>
  <c r="W2445" i="1" s="1"/>
  <c r="AH2450" i="1"/>
  <c r="W2450" i="1" s="1"/>
  <c r="AH2455" i="1"/>
  <c r="W2455" i="1" s="1"/>
  <c r="AH2461" i="1"/>
  <c r="W2461" i="1" s="1"/>
  <c r="AH2466" i="1"/>
  <c r="W2466" i="1" s="1"/>
  <c r="AH2471" i="1"/>
  <c r="W2471" i="1" s="1"/>
  <c r="AH2477" i="1"/>
  <c r="W2477" i="1" s="1"/>
  <c r="AH2482" i="1"/>
  <c r="W2482" i="1" s="1"/>
  <c r="AH2487" i="1"/>
  <c r="W2487" i="1" s="1"/>
  <c r="AH2493" i="1"/>
  <c r="W2493" i="1" s="1"/>
  <c r="AH2498" i="1"/>
  <c r="W2498" i="1" s="1"/>
  <c r="AH2503" i="1"/>
  <c r="W2503" i="1" s="1"/>
  <c r="AH2509" i="1"/>
  <c r="W2509" i="1" s="1"/>
  <c r="AH2514" i="1"/>
  <c r="W2514" i="1" s="1"/>
  <c r="AH2519" i="1"/>
  <c r="W2519" i="1" s="1"/>
  <c r="AH2525" i="1"/>
  <c r="W2525" i="1" s="1"/>
  <c r="AH2530" i="1"/>
  <c r="W2530" i="1" s="1"/>
  <c r="AH2535" i="1"/>
  <c r="W2535" i="1" s="1"/>
  <c r="AH2541" i="1"/>
  <c r="W2541" i="1" s="1"/>
  <c r="AH2546" i="1"/>
  <c r="W2546" i="1" s="1"/>
  <c r="AH2551" i="1"/>
  <c r="W2551" i="1" s="1"/>
  <c r="AH2557" i="1"/>
  <c r="W2557" i="1" s="1"/>
  <c r="AH2562" i="1"/>
  <c r="W2562" i="1" s="1"/>
  <c r="AH2567" i="1"/>
  <c r="W2567" i="1" s="1"/>
  <c r="AH2573" i="1"/>
  <c r="W2573" i="1" s="1"/>
  <c r="AH2578" i="1"/>
  <c r="W2578" i="1" s="1"/>
  <c r="AH2583" i="1"/>
  <c r="W2583" i="1" s="1"/>
  <c r="AH2589" i="1"/>
  <c r="W2589" i="1" s="1"/>
  <c r="AH2594" i="1"/>
  <c r="W2594" i="1" s="1"/>
  <c r="AH2599" i="1"/>
  <c r="W2599" i="1" s="1"/>
  <c r="AH2605" i="1"/>
  <c r="W2605" i="1" s="1"/>
  <c r="AH2610" i="1"/>
  <c r="W2610" i="1" s="1"/>
  <c r="AH2615" i="1"/>
  <c r="W2615" i="1" s="1"/>
  <c r="AH2621" i="1"/>
  <c r="W2621" i="1" s="1"/>
  <c r="AH2626" i="1"/>
  <c r="W2626" i="1" s="1"/>
  <c r="AH2631" i="1"/>
  <c r="W2631" i="1" s="1"/>
  <c r="AH2637" i="1"/>
  <c r="W2637" i="1" s="1"/>
  <c r="AH2642" i="1"/>
  <c r="W2642" i="1" s="1"/>
  <c r="AH2647" i="1"/>
  <c r="W2647" i="1" s="1"/>
  <c r="AH2653" i="1"/>
  <c r="W2653" i="1" s="1"/>
  <c r="AH2658" i="1"/>
  <c r="W2658" i="1" s="1"/>
  <c r="AH2663" i="1"/>
  <c r="W2663" i="1" s="1"/>
  <c r="AH2669" i="1"/>
  <c r="W2669" i="1" s="1"/>
  <c r="AH2674" i="1"/>
  <c r="W2674" i="1" s="1"/>
  <c r="AH2679" i="1"/>
  <c r="W2679" i="1" s="1"/>
  <c r="AH2685" i="1"/>
  <c r="W2685" i="1" s="1"/>
  <c r="AH2690" i="1"/>
  <c r="W2690" i="1" s="1"/>
  <c r="AH2695" i="1"/>
  <c r="W2695" i="1" s="1"/>
  <c r="AH2701" i="1"/>
  <c r="W2701" i="1" s="1"/>
  <c r="AH2706" i="1"/>
  <c r="W2706" i="1" s="1"/>
  <c r="AH2711" i="1"/>
  <c r="W2711" i="1" s="1"/>
  <c r="AH2717" i="1"/>
  <c r="W2717" i="1" s="1"/>
  <c r="AH2722" i="1"/>
  <c r="W2722" i="1" s="1"/>
  <c r="AH2727" i="1"/>
  <c r="W2727" i="1" s="1"/>
  <c r="AH2733" i="1"/>
  <c r="W2733" i="1" s="1"/>
  <c r="AH2738" i="1"/>
  <c r="W2738" i="1" s="1"/>
  <c r="AH2743" i="1"/>
  <c r="W2743" i="1" s="1"/>
  <c r="AH2749" i="1"/>
  <c r="W2749" i="1" s="1"/>
  <c r="AH2754" i="1"/>
  <c r="W2754" i="1" s="1"/>
  <c r="AH2759" i="1"/>
  <c r="W2759" i="1" s="1"/>
  <c r="AH2765" i="1"/>
  <c r="W2765" i="1" s="1"/>
  <c r="AH2770" i="1"/>
  <c r="W2770" i="1" s="1"/>
  <c r="AH2775" i="1"/>
  <c r="W2775" i="1" s="1"/>
  <c r="AH2781" i="1"/>
  <c r="W2781" i="1" s="1"/>
  <c r="AH2786" i="1"/>
  <c r="W2786" i="1" s="1"/>
  <c r="AH2791" i="1"/>
  <c r="W2791" i="1" s="1"/>
  <c r="AH2797" i="1"/>
  <c r="W2797" i="1" s="1"/>
  <c r="AH2802" i="1"/>
  <c r="W2802" i="1" s="1"/>
  <c r="AH2807" i="1"/>
  <c r="W2807" i="1" s="1"/>
  <c r="AH2811" i="1"/>
  <c r="W2811" i="1" s="1"/>
  <c r="AH2815" i="1"/>
  <c r="W2815" i="1" s="1"/>
  <c r="AH2819" i="1"/>
  <c r="W2819" i="1" s="1"/>
  <c r="AH2823" i="1"/>
  <c r="W2823" i="1" s="1"/>
  <c r="AH2827" i="1"/>
  <c r="W2827" i="1" s="1"/>
  <c r="AH2831" i="1"/>
  <c r="W2831" i="1" s="1"/>
  <c r="AH2835" i="1"/>
  <c r="W2835" i="1" s="1"/>
  <c r="AH2839" i="1"/>
  <c r="W2839" i="1" s="1"/>
  <c r="AH2843" i="1"/>
  <c r="W2843" i="1" s="1"/>
  <c r="AH2847" i="1"/>
  <c r="W2847" i="1" s="1"/>
  <c r="AH2851" i="1"/>
  <c r="W2851" i="1" s="1"/>
  <c r="AH2855" i="1"/>
  <c r="W2855" i="1" s="1"/>
  <c r="AH2859" i="1"/>
  <c r="W2859" i="1" s="1"/>
  <c r="AH2863" i="1"/>
  <c r="W2863" i="1" s="1"/>
  <c r="AH2867" i="1"/>
  <c r="W2867" i="1" s="1"/>
  <c r="AH2871" i="1"/>
  <c r="W2871" i="1" s="1"/>
  <c r="AH2875" i="1"/>
  <c r="W2875" i="1" s="1"/>
  <c r="AH2879" i="1"/>
  <c r="W2879" i="1" s="1"/>
  <c r="AH2883" i="1"/>
  <c r="W2883" i="1" s="1"/>
  <c r="AH2887" i="1"/>
  <c r="W2887" i="1" s="1"/>
  <c r="AH2891" i="1"/>
  <c r="W2891" i="1" s="1"/>
  <c r="AH2895" i="1"/>
  <c r="W2895" i="1" s="1"/>
  <c r="AH2899" i="1"/>
  <c r="W2899" i="1" s="1"/>
  <c r="AH2903" i="1"/>
  <c r="W2903" i="1" s="1"/>
  <c r="AH2907" i="1"/>
  <c r="W2907" i="1" s="1"/>
  <c r="AH2911" i="1"/>
  <c r="W2911" i="1" s="1"/>
  <c r="AH2915" i="1"/>
  <c r="W2915" i="1" s="1"/>
  <c r="AH2919" i="1"/>
  <c r="W2919" i="1" s="1"/>
  <c r="AH2923" i="1"/>
  <c r="W2923" i="1" s="1"/>
  <c r="AH2927" i="1"/>
  <c r="W2927" i="1" s="1"/>
  <c r="AH2931" i="1"/>
  <c r="W2931" i="1" s="1"/>
  <c r="AH2935" i="1"/>
  <c r="W2935" i="1" s="1"/>
  <c r="AH2939" i="1"/>
  <c r="W2939" i="1" s="1"/>
  <c r="AH2" i="1"/>
  <c r="W2" i="1" s="1"/>
  <c r="AH626" i="1"/>
  <c r="W626" i="1" s="1"/>
  <c r="AH851" i="1"/>
  <c r="W851" i="1" s="1"/>
  <c r="AH961" i="1"/>
  <c r="W961" i="1" s="1"/>
  <c r="AH1025" i="1"/>
  <c r="W1025" i="1" s="1"/>
  <c r="AH1089" i="1"/>
  <c r="W1089" i="1" s="1"/>
  <c r="AH1153" i="1"/>
  <c r="W1153" i="1" s="1"/>
  <c r="AH1214" i="1"/>
  <c r="W1214" i="1" s="1"/>
  <c r="AH1257" i="1"/>
  <c r="W1257" i="1" s="1"/>
  <c r="AH1295" i="1"/>
  <c r="W1295" i="1" s="1"/>
  <c r="AH1317" i="1"/>
  <c r="W1317" i="1" s="1"/>
  <c r="AH1336" i="1"/>
  <c r="W1336" i="1" s="1"/>
  <c r="AH1352" i="1"/>
  <c r="W1352" i="1" s="1"/>
  <c r="AH1368" i="1"/>
  <c r="W1368" i="1" s="1"/>
  <c r="AH1384" i="1"/>
  <c r="W1384" i="1" s="1"/>
  <c r="AH1400" i="1"/>
  <c r="W1400" i="1" s="1"/>
  <c r="AH1416" i="1"/>
  <c r="W1416" i="1" s="1"/>
  <c r="AH1432" i="1"/>
  <c r="W1432" i="1" s="1"/>
  <c r="AH1448" i="1"/>
  <c r="W1448" i="1" s="1"/>
  <c r="AH1464" i="1"/>
  <c r="W1464" i="1" s="1"/>
  <c r="AH1480" i="1"/>
  <c r="W1480" i="1" s="1"/>
  <c r="AH1496" i="1"/>
  <c r="W1496" i="1" s="1"/>
  <c r="AH1512" i="1"/>
  <c r="W1512" i="1" s="1"/>
  <c r="AH1528" i="1"/>
  <c r="W1528" i="1" s="1"/>
  <c r="AH1544" i="1"/>
  <c r="W1544" i="1" s="1"/>
  <c r="AH1560" i="1"/>
  <c r="W1560" i="1" s="1"/>
  <c r="AH1576" i="1"/>
  <c r="W1576" i="1" s="1"/>
  <c r="AH1592" i="1"/>
  <c r="W1592" i="1" s="1"/>
  <c r="AH1608" i="1"/>
  <c r="W1608" i="1" s="1"/>
  <c r="AH1624" i="1"/>
  <c r="W1624" i="1" s="1"/>
  <c r="AH1640" i="1"/>
  <c r="W1640" i="1" s="1"/>
  <c r="AH1651" i="1"/>
  <c r="W1651" i="1" s="1"/>
  <c r="AH1661" i="1"/>
  <c r="W1661" i="1" s="1"/>
  <c r="AH1672" i="1"/>
  <c r="W1672" i="1" s="1"/>
  <c r="AH1683" i="1"/>
  <c r="W1683" i="1" s="1"/>
  <c r="AH1693" i="1"/>
  <c r="W1693" i="1" s="1"/>
  <c r="AH1704" i="1"/>
  <c r="W1704" i="1" s="1"/>
  <c r="AH1715" i="1"/>
  <c r="W1715" i="1" s="1"/>
  <c r="AH1725" i="1"/>
  <c r="W1725" i="1" s="1"/>
  <c r="AH1736" i="1"/>
  <c r="W1736" i="1" s="1"/>
  <c r="AH1747" i="1"/>
  <c r="W1747" i="1" s="1"/>
  <c r="AH1757" i="1"/>
  <c r="W1757" i="1" s="1"/>
  <c r="AH1768" i="1"/>
  <c r="W1768" i="1" s="1"/>
  <c r="AH1779" i="1"/>
  <c r="W1779" i="1" s="1"/>
  <c r="AH1789" i="1"/>
  <c r="W1789" i="1" s="1"/>
  <c r="AH1800" i="1"/>
  <c r="W1800" i="1" s="1"/>
  <c r="AH1811" i="1"/>
  <c r="W1811" i="1" s="1"/>
  <c r="AH1821" i="1"/>
  <c r="W1821" i="1" s="1"/>
  <c r="AH1832" i="1"/>
  <c r="W1832" i="1" s="1"/>
  <c r="AH1843" i="1"/>
  <c r="W1843" i="1" s="1"/>
  <c r="AH1849" i="1"/>
  <c r="W1849" i="1" s="1"/>
  <c r="AH1856" i="1"/>
  <c r="W1856" i="1" s="1"/>
  <c r="AH1864" i="1"/>
  <c r="W1864" i="1" s="1"/>
  <c r="AH1870" i="1"/>
  <c r="W1870" i="1" s="1"/>
  <c r="AH1875" i="1"/>
  <c r="W1875" i="1" s="1"/>
  <c r="AH1881" i="1"/>
  <c r="W1881" i="1" s="1"/>
  <c r="AH1886" i="1"/>
  <c r="W1886" i="1" s="1"/>
  <c r="AH1891" i="1"/>
  <c r="W1891" i="1" s="1"/>
  <c r="AH1897" i="1"/>
  <c r="W1897" i="1" s="1"/>
  <c r="AH1902" i="1"/>
  <c r="W1902" i="1" s="1"/>
  <c r="AH1907" i="1"/>
  <c r="W1907" i="1" s="1"/>
  <c r="AH1913" i="1"/>
  <c r="W1913" i="1" s="1"/>
  <c r="AH1918" i="1"/>
  <c r="W1918" i="1" s="1"/>
  <c r="AH1923" i="1"/>
  <c r="W1923" i="1" s="1"/>
  <c r="AH1929" i="1"/>
  <c r="W1929" i="1" s="1"/>
  <c r="AH1934" i="1"/>
  <c r="W1934" i="1" s="1"/>
  <c r="AH1939" i="1"/>
  <c r="W1939" i="1" s="1"/>
  <c r="AH1945" i="1"/>
  <c r="W1945" i="1" s="1"/>
  <c r="AH1950" i="1"/>
  <c r="W1950" i="1" s="1"/>
  <c r="AH1955" i="1"/>
  <c r="W1955" i="1" s="1"/>
  <c r="AH1961" i="1"/>
  <c r="W1961" i="1" s="1"/>
  <c r="AH1966" i="1"/>
  <c r="W1966" i="1" s="1"/>
  <c r="AH1971" i="1"/>
  <c r="W1971" i="1" s="1"/>
  <c r="AH1977" i="1"/>
  <c r="W1977" i="1" s="1"/>
  <c r="AH1982" i="1"/>
  <c r="W1982" i="1" s="1"/>
  <c r="AH1987" i="1"/>
  <c r="W1987" i="1" s="1"/>
  <c r="AH1993" i="1"/>
  <c r="W1993" i="1" s="1"/>
  <c r="AH1998" i="1"/>
  <c r="W1998" i="1" s="1"/>
  <c r="AH2003" i="1"/>
  <c r="W2003" i="1" s="1"/>
  <c r="AH2009" i="1"/>
  <c r="W2009" i="1" s="1"/>
  <c r="AH2014" i="1"/>
  <c r="W2014" i="1" s="1"/>
  <c r="AH2019" i="1"/>
  <c r="W2019" i="1" s="1"/>
  <c r="AH2025" i="1"/>
  <c r="W2025" i="1" s="1"/>
  <c r="AH2030" i="1"/>
  <c r="W2030" i="1" s="1"/>
  <c r="AH2035" i="1"/>
  <c r="W2035" i="1" s="1"/>
  <c r="AH2041" i="1"/>
  <c r="W2041" i="1" s="1"/>
  <c r="AH2046" i="1"/>
  <c r="W2046" i="1" s="1"/>
  <c r="AH2051" i="1"/>
  <c r="W2051" i="1" s="1"/>
  <c r="AH2057" i="1"/>
  <c r="W2057" i="1" s="1"/>
  <c r="AH2062" i="1"/>
  <c r="W2062" i="1" s="1"/>
  <c r="AH2067" i="1"/>
  <c r="W2067" i="1" s="1"/>
  <c r="AH2073" i="1"/>
  <c r="W2073" i="1" s="1"/>
  <c r="AH2078" i="1"/>
  <c r="W2078" i="1" s="1"/>
  <c r="AH2083" i="1"/>
  <c r="W2083" i="1" s="1"/>
  <c r="AH2089" i="1"/>
  <c r="W2089" i="1" s="1"/>
  <c r="AH2094" i="1"/>
  <c r="W2094" i="1" s="1"/>
  <c r="AH2099" i="1"/>
  <c r="W2099" i="1" s="1"/>
  <c r="AH2105" i="1"/>
  <c r="W2105" i="1" s="1"/>
  <c r="AH2110" i="1"/>
  <c r="W2110" i="1" s="1"/>
  <c r="AH2115" i="1"/>
  <c r="W2115" i="1" s="1"/>
  <c r="AH2121" i="1"/>
  <c r="W2121" i="1" s="1"/>
  <c r="AH2126" i="1"/>
  <c r="W2126" i="1" s="1"/>
  <c r="AH2131" i="1"/>
  <c r="W2131" i="1" s="1"/>
  <c r="AH2137" i="1"/>
  <c r="W2137" i="1" s="1"/>
  <c r="AH2142" i="1"/>
  <c r="W2142" i="1" s="1"/>
  <c r="AH2147" i="1"/>
  <c r="W2147" i="1" s="1"/>
  <c r="AH2153" i="1"/>
  <c r="W2153" i="1" s="1"/>
  <c r="AH2158" i="1"/>
  <c r="W2158" i="1" s="1"/>
  <c r="AH2163" i="1"/>
  <c r="W2163" i="1" s="1"/>
  <c r="AH2169" i="1"/>
  <c r="W2169" i="1" s="1"/>
  <c r="AH2174" i="1"/>
  <c r="W2174" i="1" s="1"/>
  <c r="AH2179" i="1"/>
  <c r="W2179" i="1" s="1"/>
  <c r="AH2185" i="1"/>
  <c r="W2185" i="1" s="1"/>
  <c r="AH2190" i="1"/>
  <c r="W2190" i="1" s="1"/>
  <c r="AH2195" i="1"/>
  <c r="W2195" i="1" s="1"/>
  <c r="AH2201" i="1"/>
  <c r="W2201" i="1" s="1"/>
  <c r="AH2206" i="1"/>
  <c r="W2206" i="1" s="1"/>
  <c r="AH2211" i="1"/>
  <c r="W2211" i="1" s="1"/>
  <c r="AH2217" i="1"/>
  <c r="W2217" i="1" s="1"/>
  <c r="AH2222" i="1"/>
  <c r="W2222" i="1" s="1"/>
  <c r="AH2227" i="1"/>
  <c r="W2227" i="1" s="1"/>
  <c r="AH2233" i="1"/>
  <c r="W2233" i="1" s="1"/>
  <c r="AH2238" i="1"/>
  <c r="W2238" i="1" s="1"/>
  <c r="AH2243" i="1"/>
  <c r="W2243" i="1" s="1"/>
  <c r="AH2249" i="1"/>
  <c r="W2249" i="1" s="1"/>
  <c r="AH2254" i="1"/>
  <c r="W2254" i="1" s="1"/>
  <c r="AH2259" i="1"/>
  <c r="W2259" i="1" s="1"/>
  <c r="AH2265" i="1"/>
  <c r="W2265" i="1" s="1"/>
  <c r="AH2270" i="1"/>
  <c r="W2270" i="1" s="1"/>
  <c r="AH2275" i="1"/>
  <c r="W2275" i="1" s="1"/>
  <c r="AH2281" i="1"/>
  <c r="W2281" i="1" s="1"/>
  <c r="AH2286" i="1"/>
  <c r="W2286" i="1" s="1"/>
  <c r="AH2291" i="1"/>
  <c r="W2291" i="1" s="1"/>
  <c r="AH2297" i="1"/>
  <c r="W2297" i="1" s="1"/>
  <c r="AH2302" i="1"/>
  <c r="W2302" i="1" s="1"/>
  <c r="AH2307" i="1"/>
  <c r="W2307" i="1" s="1"/>
  <c r="AH2313" i="1"/>
  <c r="W2313" i="1" s="1"/>
  <c r="AH2318" i="1"/>
  <c r="W2318" i="1" s="1"/>
  <c r="AH2323" i="1"/>
  <c r="W2323" i="1" s="1"/>
  <c r="AH2329" i="1"/>
  <c r="W2329" i="1" s="1"/>
  <c r="AH2334" i="1"/>
  <c r="W2334" i="1" s="1"/>
  <c r="AH2339" i="1"/>
  <c r="W2339" i="1" s="1"/>
  <c r="AH2345" i="1"/>
  <c r="W2345" i="1" s="1"/>
  <c r="AH2350" i="1"/>
  <c r="W2350" i="1" s="1"/>
  <c r="AH2355" i="1"/>
  <c r="W2355" i="1" s="1"/>
  <c r="AH2361" i="1"/>
  <c r="W2361" i="1" s="1"/>
  <c r="AH2366" i="1"/>
  <c r="W2366" i="1" s="1"/>
  <c r="AH2371" i="1"/>
  <c r="W2371" i="1" s="1"/>
  <c r="AH2377" i="1"/>
  <c r="W2377" i="1" s="1"/>
  <c r="AH2382" i="1"/>
  <c r="W2382" i="1" s="1"/>
  <c r="AH2387" i="1"/>
  <c r="W2387" i="1" s="1"/>
  <c r="AH2393" i="1"/>
  <c r="W2393" i="1" s="1"/>
  <c r="AH2398" i="1"/>
  <c r="W2398" i="1" s="1"/>
  <c r="AH2403" i="1"/>
  <c r="W2403" i="1" s="1"/>
  <c r="AH2409" i="1"/>
  <c r="W2409" i="1" s="1"/>
  <c r="AH2414" i="1"/>
  <c r="W2414" i="1" s="1"/>
  <c r="AH2419" i="1"/>
  <c r="W2419" i="1" s="1"/>
  <c r="AH2425" i="1"/>
  <c r="W2425" i="1" s="1"/>
  <c r="AH2430" i="1"/>
  <c r="W2430" i="1" s="1"/>
  <c r="AH2435" i="1"/>
  <c r="W2435" i="1" s="1"/>
  <c r="AH2441" i="1"/>
  <c r="W2441" i="1" s="1"/>
  <c r="AH2446" i="1"/>
  <c r="W2446" i="1" s="1"/>
  <c r="AH2451" i="1"/>
  <c r="W2451" i="1" s="1"/>
  <c r="AH2457" i="1"/>
  <c r="W2457" i="1" s="1"/>
  <c r="AH2462" i="1"/>
  <c r="W2462" i="1" s="1"/>
  <c r="AH2467" i="1"/>
  <c r="W2467" i="1" s="1"/>
  <c r="AH2473" i="1"/>
  <c r="W2473" i="1" s="1"/>
  <c r="AH2478" i="1"/>
  <c r="W2478" i="1" s="1"/>
  <c r="AH2483" i="1"/>
  <c r="W2483" i="1" s="1"/>
  <c r="AH2489" i="1"/>
  <c r="W2489" i="1" s="1"/>
  <c r="AH2494" i="1"/>
  <c r="W2494" i="1" s="1"/>
  <c r="AH2499" i="1"/>
  <c r="W2499" i="1" s="1"/>
  <c r="AH2505" i="1"/>
  <c r="W2505" i="1" s="1"/>
  <c r="AH2510" i="1"/>
  <c r="W2510" i="1" s="1"/>
  <c r="AH2515" i="1"/>
  <c r="W2515" i="1" s="1"/>
  <c r="AH2521" i="1"/>
  <c r="W2521" i="1" s="1"/>
  <c r="AH2526" i="1"/>
  <c r="W2526" i="1" s="1"/>
  <c r="AH2531" i="1"/>
  <c r="W2531" i="1" s="1"/>
  <c r="AH2537" i="1"/>
  <c r="W2537" i="1" s="1"/>
  <c r="AH2542" i="1"/>
  <c r="W2542" i="1" s="1"/>
  <c r="AH2547" i="1"/>
  <c r="W2547" i="1" s="1"/>
  <c r="AH2553" i="1"/>
  <c r="W2553" i="1" s="1"/>
  <c r="AH2558" i="1"/>
  <c r="W2558" i="1" s="1"/>
  <c r="AH2563" i="1"/>
  <c r="W2563" i="1" s="1"/>
  <c r="AH2569" i="1"/>
  <c r="W2569" i="1" s="1"/>
  <c r="AH2574" i="1"/>
  <c r="W2574" i="1" s="1"/>
  <c r="AH2579" i="1"/>
  <c r="W2579" i="1" s="1"/>
  <c r="AH2585" i="1"/>
  <c r="W2585" i="1" s="1"/>
  <c r="AH2590" i="1"/>
  <c r="W2590" i="1" s="1"/>
  <c r="AH2595" i="1"/>
  <c r="W2595" i="1" s="1"/>
  <c r="AH2601" i="1"/>
  <c r="W2601" i="1" s="1"/>
  <c r="AH2606" i="1"/>
  <c r="W2606" i="1" s="1"/>
  <c r="AH2611" i="1"/>
  <c r="W2611" i="1" s="1"/>
  <c r="AH2617" i="1"/>
  <c r="W2617" i="1" s="1"/>
  <c r="AH2622" i="1"/>
  <c r="W2622" i="1" s="1"/>
  <c r="AH2627" i="1"/>
  <c r="W2627" i="1" s="1"/>
  <c r="AH2633" i="1"/>
  <c r="W2633" i="1" s="1"/>
  <c r="AH2638" i="1"/>
  <c r="W2638" i="1" s="1"/>
  <c r="AH2643" i="1"/>
  <c r="W2643" i="1" s="1"/>
  <c r="AH2649" i="1"/>
  <c r="W2649" i="1" s="1"/>
  <c r="AH2654" i="1"/>
  <c r="W2654" i="1" s="1"/>
  <c r="AH2659" i="1"/>
  <c r="W2659" i="1" s="1"/>
  <c r="AH2665" i="1"/>
  <c r="W2665" i="1" s="1"/>
  <c r="AH2670" i="1"/>
  <c r="W2670" i="1" s="1"/>
  <c r="AH2675" i="1"/>
  <c r="W2675" i="1" s="1"/>
  <c r="AH2681" i="1"/>
  <c r="W2681" i="1" s="1"/>
  <c r="AH2686" i="1"/>
  <c r="W2686" i="1" s="1"/>
  <c r="AH2691" i="1"/>
  <c r="W2691" i="1" s="1"/>
  <c r="AH2697" i="1"/>
  <c r="W2697" i="1" s="1"/>
  <c r="AH2702" i="1"/>
  <c r="W2702" i="1" s="1"/>
  <c r="AH2707" i="1"/>
  <c r="W2707" i="1" s="1"/>
  <c r="AH2713" i="1"/>
  <c r="W2713" i="1" s="1"/>
  <c r="AH2718" i="1"/>
  <c r="W2718" i="1" s="1"/>
  <c r="AH2723" i="1"/>
  <c r="W2723" i="1" s="1"/>
  <c r="AH2729" i="1"/>
  <c r="W2729" i="1" s="1"/>
  <c r="AH2734" i="1"/>
  <c r="W2734" i="1" s="1"/>
  <c r="AH2739" i="1"/>
  <c r="W2739" i="1" s="1"/>
  <c r="AH2745" i="1"/>
  <c r="W2745" i="1" s="1"/>
  <c r="AH2750" i="1"/>
  <c r="W2750" i="1" s="1"/>
  <c r="AH2755" i="1"/>
  <c r="W2755" i="1" s="1"/>
  <c r="AH2761" i="1"/>
  <c r="W2761" i="1" s="1"/>
  <c r="AH2766" i="1"/>
  <c r="W2766" i="1" s="1"/>
  <c r="AH2771" i="1"/>
  <c r="W2771" i="1" s="1"/>
  <c r="AH2777" i="1"/>
  <c r="W2777" i="1" s="1"/>
  <c r="AH2782" i="1"/>
  <c r="W2782" i="1" s="1"/>
  <c r="AH2787" i="1"/>
  <c r="W2787" i="1" s="1"/>
  <c r="AH2793" i="1"/>
  <c r="W2793" i="1" s="1"/>
  <c r="AH2798" i="1"/>
  <c r="W2798" i="1" s="1"/>
  <c r="AH2803" i="1"/>
  <c r="W2803" i="1" s="1"/>
  <c r="AH2808" i="1"/>
  <c r="W2808" i="1" s="1"/>
  <c r="AH2812" i="1"/>
  <c r="W2812" i="1" s="1"/>
  <c r="AH2816" i="1"/>
  <c r="W2816" i="1" s="1"/>
  <c r="AH2820" i="1"/>
  <c r="W2820" i="1" s="1"/>
  <c r="AH2824" i="1"/>
  <c r="W2824" i="1" s="1"/>
  <c r="AH2828" i="1"/>
  <c r="W2828" i="1" s="1"/>
  <c r="AH2832" i="1"/>
  <c r="W2832" i="1" s="1"/>
  <c r="AH2836" i="1"/>
  <c r="W2836" i="1" s="1"/>
  <c r="AH2840" i="1"/>
  <c r="W2840" i="1" s="1"/>
  <c r="AH2844" i="1"/>
  <c r="W2844" i="1" s="1"/>
  <c r="AH2848" i="1"/>
  <c r="W2848" i="1" s="1"/>
  <c r="AH2852" i="1"/>
  <c r="W2852" i="1" s="1"/>
  <c r="AH2856" i="1"/>
  <c r="W2856" i="1" s="1"/>
  <c r="AH2860" i="1"/>
  <c r="W2860" i="1" s="1"/>
  <c r="AH2864" i="1"/>
  <c r="W2864" i="1" s="1"/>
  <c r="AH2868" i="1"/>
  <c r="W2868" i="1" s="1"/>
  <c r="AH2872" i="1"/>
  <c r="W2872" i="1" s="1"/>
  <c r="AH2876" i="1"/>
  <c r="W2876" i="1" s="1"/>
  <c r="AH2880" i="1"/>
  <c r="W2880" i="1" s="1"/>
  <c r="AH2884" i="1"/>
  <c r="W2884" i="1" s="1"/>
  <c r="AH2888" i="1"/>
  <c r="W2888" i="1" s="1"/>
  <c r="AH2892" i="1"/>
  <c r="W2892" i="1" s="1"/>
  <c r="AH2896" i="1"/>
  <c r="W2896" i="1" s="1"/>
  <c r="AH2900" i="1"/>
  <c r="W2900" i="1" s="1"/>
  <c r="AH2904" i="1"/>
  <c r="W2904" i="1" s="1"/>
  <c r="AH2908" i="1"/>
  <c r="W2908" i="1" s="1"/>
  <c r="AH2912" i="1"/>
  <c r="W2912" i="1" s="1"/>
  <c r="AH2916" i="1"/>
  <c r="W2916" i="1" s="1"/>
  <c r="AH2920" i="1"/>
  <c r="W2920" i="1" s="1"/>
  <c r="AH2924" i="1"/>
  <c r="W2924" i="1" s="1"/>
  <c r="AH2928" i="1"/>
  <c r="W2928" i="1" s="1"/>
  <c r="AH2932" i="1"/>
  <c r="W2932" i="1" s="1"/>
  <c r="AH2936" i="1"/>
  <c r="W2936" i="1" s="1"/>
  <c r="AH2940" i="1"/>
  <c r="W2940" i="1" s="1"/>
  <c r="AH754" i="1"/>
  <c r="W754" i="1" s="1"/>
  <c r="AH929" i="1"/>
  <c r="W929" i="1" s="1"/>
  <c r="AH993" i="1"/>
  <c r="W993" i="1" s="1"/>
  <c r="AH1057" i="1"/>
  <c r="W1057" i="1" s="1"/>
  <c r="AH1121" i="1"/>
  <c r="W1121" i="1" s="1"/>
  <c r="AH1185" i="1"/>
  <c r="W1185" i="1" s="1"/>
  <c r="AH1235" i="1"/>
  <c r="W1235" i="1" s="1"/>
  <c r="AH1278" i="1"/>
  <c r="W1278" i="1" s="1"/>
  <c r="AH1306" i="1"/>
  <c r="W1306" i="1" s="1"/>
  <c r="AH1327" i="1"/>
  <c r="W1327" i="1" s="1"/>
  <c r="AH1344" i="1"/>
  <c r="W1344" i="1" s="1"/>
  <c r="AH1360" i="1"/>
  <c r="W1360" i="1" s="1"/>
  <c r="AH1376" i="1"/>
  <c r="W1376" i="1" s="1"/>
  <c r="AH1392" i="1"/>
  <c r="W1392" i="1" s="1"/>
  <c r="AH1408" i="1"/>
  <c r="W1408" i="1" s="1"/>
  <c r="AH1424" i="1"/>
  <c r="W1424" i="1" s="1"/>
  <c r="AH1440" i="1"/>
  <c r="W1440" i="1" s="1"/>
  <c r="AH1456" i="1"/>
  <c r="W1456" i="1" s="1"/>
  <c r="AH1472" i="1"/>
  <c r="W1472" i="1" s="1"/>
  <c r="AH1488" i="1"/>
  <c r="W1488" i="1" s="1"/>
  <c r="AH1504" i="1"/>
  <c r="W1504" i="1" s="1"/>
  <c r="AH1520" i="1"/>
  <c r="W1520" i="1" s="1"/>
  <c r="AH1536" i="1"/>
  <c r="W1536" i="1" s="1"/>
  <c r="AH1552" i="1"/>
  <c r="W1552" i="1" s="1"/>
  <c r="AH1568" i="1"/>
  <c r="W1568" i="1" s="1"/>
  <c r="AH1584" i="1"/>
  <c r="W1584" i="1" s="1"/>
  <c r="AH1600" i="1"/>
  <c r="W1600" i="1" s="1"/>
  <c r="AH1616" i="1"/>
  <c r="W1616" i="1" s="1"/>
  <c r="AH1632" i="1"/>
  <c r="W1632" i="1" s="1"/>
  <c r="AH1645" i="1"/>
  <c r="W1645" i="1" s="1"/>
  <c r="AH1656" i="1"/>
  <c r="W1656" i="1" s="1"/>
  <c r="AH1667" i="1"/>
  <c r="W1667" i="1" s="1"/>
  <c r="AH1677" i="1"/>
  <c r="W1677" i="1" s="1"/>
  <c r="AH1688" i="1"/>
  <c r="W1688" i="1" s="1"/>
  <c r="AH1699" i="1"/>
  <c r="W1699" i="1" s="1"/>
  <c r="AH1709" i="1"/>
  <c r="W1709" i="1" s="1"/>
  <c r="AH1720" i="1"/>
  <c r="W1720" i="1" s="1"/>
  <c r="AH1731" i="1"/>
  <c r="W1731" i="1" s="1"/>
  <c r="AH1741" i="1"/>
  <c r="W1741" i="1" s="1"/>
  <c r="AH1752" i="1"/>
  <c r="W1752" i="1" s="1"/>
  <c r="AH1763" i="1"/>
  <c r="W1763" i="1" s="1"/>
  <c r="AH1773" i="1"/>
  <c r="W1773" i="1" s="1"/>
  <c r="AH1784" i="1"/>
  <c r="W1784" i="1" s="1"/>
  <c r="AH1795" i="1"/>
  <c r="W1795" i="1" s="1"/>
  <c r="AH1805" i="1"/>
  <c r="W1805" i="1" s="1"/>
  <c r="AH1816" i="1"/>
  <c r="W1816" i="1" s="1"/>
  <c r="AH1827" i="1"/>
  <c r="W1827" i="1" s="1"/>
  <c r="AH1837" i="1"/>
  <c r="W1837" i="1" s="1"/>
  <c r="AH1845" i="1"/>
  <c r="W1845" i="1" s="1"/>
  <c r="AH1853" i="1"/>
  <c r="W1853" i="1" s="1"/>
  <c r="AH1860" i="1"/>
  <c r="W1860" i="1" s="1"/>
  <c r="AH1867" i="1"/>
  <c r="W1867" i="1" s="1"/>
  <c r="AH1873" i="1"/>
  <c r="W1873" i="1" s="1"/>
  <c r="AH1878" i="1"/>
  <c r="W1878" i="1" s="1"/>
  <c r="AH1883" i="1"/>
  <c r="W1883" i="1" s="1"/>
  <c r="AH1889" i="1"/>
  <c r="W1889" i="1" s="1"/>
  <c r="AH1894" i="1"/>
  <c r="W1894" i="1" s="1"/>
  <c r="AH1899" i="1"/>
  <c r="W1899" i="1" s="1"/>
  <c r="AH1905" i="1"/>
  <c r="W1905" i="1" s="1"/>
  <c r="AH1910" i="1"/>
  <c r="W1910" i="1" s="1"/>
  <c r="AH1915" i="1"/>
  <c r="W1915" i="1" s="1"/>
  <c r="AH1921" i="1"/>
  <c r="W1921" i="1" s="1"/>
  <c r="AH1926" i="1"/>
  <c r="W1926" i="1" s="1"/>
  <c r="AH1931" i="1"/>
  <c r="W1931" i="1" s="1"/>
  <c r="AH1937" i="1"/>
  <c r="W1937" i="1" s="1"/>
  <c r="AH1942" i="1"/>
  <c r="W1942" i="1" s="1"/>
  <c r="AH1947" i="1"/>
  <c r="W1947" i="1" s="1"/>
  <c r="AH1953" i="1"/>
  <c r="W1953" i="1" s="1"/>
  <c r="AH1958" i="1"/>
  <c r="W1958" i="1" s="1"/>
  <c r="AH1963" i="1"/>
  <c r="W1963" i="1" s="1"/>
  <c r="AH1969" i="1"/>
  <c r="W1969" i="1" s="1"/>
  <c r="AH1974" i="1"/>
  <c r="W1974" i="1" s="1"/>
  <c r="AH1979" i="1"/>
  <c r="W1979" i="1" s="1"/>
  <c r="AH1985" i="1"/>
  <c r="W1985" i="1" s="1"/>
  <c r="AH1990" i="1"/>
  <c r="W1990" i="1" s="1"/>
  <c r="AH1995" i="1"/>
  <c r="W1995" i="1" s="1"/>
  <c r="AH2001" i="1"/>
  <c r="W2001" i="1" s="1"/>
  <c r="AH2006" i="1"/>
  <c r="W2006" i="1" s="1"/>
  <c r="AH2011" i="1"/>
  <c r="W2011" i="1" s="1"/>
  <c r="AH2017" i="1"/>
  <c r="W2017" i="1" s="1"/>
  <c r="AH2022" i="1"/>
  <c r="W2022" i="1" s="1"/>
  <c r="AH2027" i="1"/>
  <c r="W2027" i="1" s="1"/>
  <c r="AH2033" i="1"/>
  <c r="W2033" i="1" s="1"/>
  <c r="AH2038" i="1"/>
  <c r="W2038" i="1" s="1"/>
  <c r="AH2043" i="1"/>
  <c r="W2043" i="1" s="1"/>
  <c r="AH2049" i="1"/>
  <c r="W2049" i="1" s="1"/>
  <c r="AH2054" i="1"/>
  <c r="W2054" i="1" s="1"/>
  <c r="AH2059" i="1"/>
  <c r="W2059" i="1" s="1"/>
  <c r="AH2065" i="1"/>
  <c r="W2065" i="1" s="1"/>
  <c r="AH2070" i="1"/>
  <c r="W2070" i="1" s="1"/>
  <c r="AH2075" i="1"/>
  <c r="W2075" i="1" s="1"/>
  <c r="AH2081" i="1"/>
  <c r="W2081" i="1" s="1"/>
  <c r="AH2086" i="1"/>
  <c r="W2086" i="1" s="1"/>
  <c r="AH2091" i="1"/>
  <c r="W2091" i="1" s="1"/>
  <c r="AH2097" i="1"/>
  <c r="W2097" i="1" s="1"/>
  <c r="AH2102" i="1"/>
  <c r="W2102" i="1" s="1"/>
  <c r="AH2107" i="1"/>
  <c r="W2107" i="1" s="1"/>
  <c r="AH2113" i="1"/>
  <c r="W2113" i="1" s="1"/>
  <c r="AH2118" i="1"/>
  <c r="W2118" i="1" s="1"/>
  <c r="AH2123" i="1"/>
  <c r="W2123" i="1" s="1"/>
  <c r="AH2129" i="1"/>
  <c r="W2129" i="1" s="1"/>
  <c r="AH2134" i="1"/>
  <c r="W2134" i="1" s="1"/>
  <c r="AH2139" i="1"/>
  <c r="W2139" i="1" s="1"/>
  <c r="AH2145" i="1"/>
  <c r="W2145" i="1" s="1"/>
  <c r="AH2150" i="1"/>
  <c r="W2150" i="1" s="1"/>
  <c r="AH2155" i="1"/>
  <c r="W2155" i="1" s="1"/>
  <c r="AH2161" i="1"/>
  <c r="W2161" i="1" s="1"/>
  <c r="AH2166" i="1"/>
  <c r="W2166" i="1" s="1"/>
  <c r="AH2171" i="1"/>
  <c r="W2171" i="1" s="1"/>
  <c r="AH2177" i="1"/>
  <c r="W2177" i="1" s="1"/>
  <c r="AH2182" i="1"/>
  <c r="W2182" i="1" s="1"/>
  <c r="AH2187" i="1"/>
  <c r="W2187" i="1" s="1"/>
  <c r="AH2193" i="1"/>
  <c r="W2193" i="1" s="1"/>
  <c r="AH2198" i="1"/>
  <c r="W2198" i="1" s="1"/>
  <c r="AH2203" i="1"/>
  <c r="W2203" i="1" s="1"/>
  <c r="AH2209" i="1"/>
  <c r="W2209" i="1" s="1"/>
  <c r="AH2214" i="1"/>
  <c r="W2214" i="1" s="1"/>
  <c r="AH2219" i="1"/>
  <c r="W2219" i="1" s="1"/>
  <c r="AH2225" i="1"/>
  <c r="W2225" i="1" s="1"/>
  <c r="AH2230" i="1"/>
  <c r="W2230" i="1" s="1"/>
  <c r="AH690" i="1"/>
  <c r="W690" i="1" s="1"/>
  <c r="AH1097" i="1"/>
  <c r="W1097" i="1" s="1"/>
  <c r="AH1299" i="1"/>
  <c r="W1299" i="1" s="1"/>
  <c r="AH1371" i="1"/>
  <c r="W1371" i="1" s="1"/>
  <c r="AH1435" i="1"/>
  <c r="W1435" i="1" s="1"/>
  <c r="AH1499" i="1"/>
  <c r="W1499" i="1" s="1"/>
  <c r="AH1563" i="1"/>
  <c r="W1563" i="1" s="1"/>
  <c r="AH1627" i="1"/>
  <c r="W1627" i="1" s="1"/>
  <c r="AH1673" i="1"/>
  <c r="W1673" i="1" s="1"/>
  <c r="AH1716" i="1"/>
  <c r="W1716" i="1" s="1"/>
  <c r="AH1759" i="1"/>
  <c r="W1759" i="1" s="1"/>
  <c r="AH1801" i="1"/>
  <c r="W1801" i="1" s="1"/>
  <c r="AH1844" i="1"/>
  <c r="W1844" i="1" s="1"/>
  <c r="AH1871" i="1"/>
  <c r="W1871" i="1" s="1"/>
  <c r="AH1893" i="1"/>
  <c r="W1893" i="1" s="1"/>
  <c r="AH1914" i="1"/>
  <c r="W1914" i="1" s="1"/>
  <c r="AH1935" i="1"/>
  <c r="W1935" i="1" s="1"/>
  <c r="AH1957" i="1"/>
  <c r="W1957" i="1" s="1"/>
  <c r="AH1978" i="1"/>
  <c r="W1978" i="1" s="1"/>
  <c r="AH1999" i="1"/>
  <c r="W1999" i="1" s="1"/>
  <c r="AH2021" i="1"/>
  <c r="W2021" i="1" s="1"/>
  <c r="AH2042" i="1"/>
  <c r="W2042" i="1" s="1"/>
  <c r="AH2063" i="1"/>
  <c r="W2063" i="1" s="1"/>
  <c r="AH2085" i="1"/>
  <c r="W2085" i="1" s="1"/>
  <c r="AH2106" i="1"/>
  <c r="W2106" i="1" s="1"/>
  <c r="AH2127" i="1"/>
  <c r="W2127" i="1" s="1"/>
  <c r="AH2149" i="1"/>
  <c r="W2149" i="1" s="1"/>
  <c r="AH2170" i="1"/>
  <c r="W2170" i="1" s="1"/>
  <c r="AH2191" i="1"/>
  <c r="W2191" i="1" s="1"/>
  <c r="AH2213" i="1"/>
  <c r="W2213" i="1" s="1"/>
  <c r="AH2234" i="1"/>
  <c r="W2234" i="1" s="1"/>
  <c r="AH2245" i="1"/>
  <c r="W2245" i="1" s="1"/>
  <c r="AH2255" i="1"/>
  <c r="W2255" i="1" s="1"/>
  <c r="AH2266" i="1"/>
  <c r="W2266" i="1" s="1"/>
  <c r="AH2277" i="1"/>
  <c r="W2277" i="1" s="1"/>
  <c r="AH2287" i="1"/>
  <c r="W2287" i="1" s="1"/>
  <c r="AH2298" i="1"/>
  <c r="W2298" i="1" s="1"/>
  <c r="AH2309" i="1"/>
  <c r="W2309" i="1" s="1"/>
  <c r="AH2319" i="1"/>
  <c r="W2319" i="1" s="1"/>
  <c r="AH2330" i="1"/>
  <c r="W2330" i="1" s="1"/>
  <c r="AH2341" i="1"/>
  <c r="W2341" i="1" s="1"/>
  <c r="AH2351" i="1"/>
  <c r="W2351" i="1" s="1"/>
  <c r="AH2362" i="1"/>
  <c r="W2362" i="1" s="1"/>
  <c r="AH2373" i="1"/>
  <c r="W2373" i="1" s="1"/>
  <c r="AH2383" i="1"/>
  <c r="W2383" i="1" s="1"/>
  <c r="AH2394" i="1"/>
  <c r="W2394" i="1" s="1"/>
  <c r="AH2405" i="1"/>
  <c r="W2405" i="1" s="1"/>
  <c r="AH2415" i="1"/>
  <c r="W2415" i="1" s="1"/>
  <c r="AH2426" i="1"/>
  <c r="W2426" i="1" s="1"/>
  <c r="AH2437" i="1"/>
  <c r="W2437" i="1" s="1"/>
  <c r="AH2447" i="1"/>
  <c r="W2447" i="1" s="1"/>
  <c r="AH2458" i="1"/>
  <c r="W2458" i="1" s="1"/>
  <c r="AH2469" i="1"/>
  <c r="W2469" i="1" s="1"/>
  <c r="AH2479" i="1"/>
  <c r="W2479" i="1" s="1"/>
  <c r="AH2490" i="1"/>
  <c r="W2490" i="1" s="1"/>
  <c r="AH2501" i="1"/>
  <c r="W2501" i="1" s="1"/>
  <c r="AH2511" i="1"/>
  <c r="W2511" i="1" s="1"/>
  <c r="AH2522" i="1"/>
  <c r="W2522" i="1" s="1"/>
  <c r="AH2533" i="1"/>
  <c r="W2533" i="1" s="1"/>
  <c r="AH2543" i="1"/>
  <c r="W2543" i="1" s="1"/>
  <c r="AH2554" i="1"/>
  <c r="W2554" i="1" s="1"/>
  <c r="AH2565" i="1"/>
  <c r="W2565" i="1" s="1"/>
  <c r="AH2575" i="1"/>
  <c r="W2575" i="1" s="1"/>
  <c r="AH2586" i="1"/>
  <c r="W2586" i="1" s="1"/>
  <c r="AH2597" i="1"/>
  <c r="W2597" i="1" s="1"/>
  <c r="AH2607" i="1"/>
  <c r="W2607" i="1" s="1"/>
  <c r="AH2618" i="1"/>
  <c r="W2618" i="1" s="1"/>
  <c r="AH2629" i="1"/>
  <c r="W2629" i="1" s="1"/>
  <c r="AH2639" i="1"/>
  <c r="W2639" i="1" s="1"/>
  <c r="AH2650" i="1"/>
  <c r="W2650" i="1" s="1"/>
  <c r="AH2661" i="1"/>
  <c r="W2661" i="1" s="1"/>
  <c r="AH2671" i="1"/>
  <c r="W2671" i="1" s="1"/>
  <c r="AH2682" i="1"/>
  <c r="W2682" i="1" s="1"/>
  <c r="AH2693" i="1"/>
  <c r="W2693" i="1" s="1"/>
  <c r="AH2703" i="1"/>
  <c r="W2703" i="1" s="1"/>
  <c r="AH2714" i="1"/>
  <c r="W2714" i="1" s="1"/>
  <c r="AH2725" i="1"/>
  <c r="W2725" i="1" s="1"/>
  <c r="AH2735" i="1"/>
  <c r="W2735" i="1" s="1"/>
  <c r="AH2746" i="1"/>
  <c r="W2746" i="1" s="1"/>
  <c r="AH894" i="1"/>
  <c r="W894" i="1" s="1"/>
  <c r="AH1161" i="1"/>
  <c r="W1161" i="1" s="1"/>
  <c r="AH1321" i="1"/>
  <c r="W1321" i="1" s="1"/>
  <c r="AH1387" i="1"/>
  <c r="W1387" i="1" s="1"/>
  <c r="AH1451" i="1"/>
  <c r="W1451" i="1" s="1"/>
  <c r="AH1515" i="1"/>
  <c r="W1515" i="1" s="1"/>
  <c r="AH1579" i="1"/>
  <c r="W1579" i="1" s="1"/>
  <c r="AH1641" i="1"/>
  <c r="W1641" i="1" s="1"/>
  <c r="AH1684" i="1"/>
  <c r="W1684" i="1" s="1"/>
  <c r="AH1727" i="1"/>
  <c r="W1727" i="1" s="1"/>
  <c r="AH1769" i="1"/>
  <c r="W1769" i="1" s="1"/>
  <c r="AH1812" i="1"/>
  <c r="W1812" i="1" s="1"/>
  <c r="AH1851" i="1"/>
  <c r="W1851" i="1" s="1"/>
  <c r="AH1877" i="1"/>
  <c r="W1877" i="1" s="1"/>
  <c r="AH1898" i="1"/>
  <c r="W1898" i="1" s="1"/>
  <c r="AH1919" i="1"/>
  <c r="W1919" i="1" s="1"/>
  <c r="AH1941" i="1"/>
  <c r="W1941" i="1" s="1"/>
  <c r="AH1962" i="1"/>
  <c r="W1962" i="1" s="1"/>
  <c r="AH1983" i="1"/>
  <c r="W1983" i="1" s="1"/>
  <c r="AH2005" i="1"/>
  <c r="W2005" i="1" s="1"/>
  <c r="AH2026" i="1"/>
  <c r="W2026" i="1" s="1"/>
  <c r="AH2047" i="1"/>
  <c r="W2047" i="1" s="1"/>
  <c r="AH2069" i="1"/>
  <c r="W2069" i="1" s="1"/>
  <c r="AH2090" i="1"/>
  <c r="W2090" i="1" s="1"/>
  <c r="AH2111" i="1"/>
  <c r="W2111" i="1" s="1"/>
  <c r="AH2133" i="1"/>
  <c r="W2133" i="1" s="1"/>
  <c r="AH2154" i="1"/>
  <c r="W2154" i="1" s="1"/>
  <c r="AH2175" i="1"/>
  <c r="W2175" i="1" s="1"/>
  <c r="AH2197" i="1"/>
  <c r="W2197" i="1" s="1"/>
  <c r="AH2218" i="1"/>
  <c r="W2218" i="1" s="1"/>
  <c r="AH2235" i="1"/>
  <c r="W2235" i="1" s="1"/>
  <c r="AH2246" i="1"/>
  <c r="W2246" i="1" s="1"/>
  <c r="AH2257" i="1"/>
  <c r="W2257" i="1" s="1"/>
  <c r="AH2267" i="1"/>
  <c r="W2267" i="1" s="1"/>
  <c r="AH2278" i="1"/>
  <c r="W2278" i="1" s="1"/>
  <c r="AH2289" i="1"/>
  <c r="W2289" i="1" s="1"/>
  <c r="AH2299" i="1"/>
  <c r="W2299" i="1" s="1"/>
  <c r="AH2310" i="1"/>
  <c r="W2310" i="1" s="1"/>
  <c r="AH2321" i="1"/>
  <c r="W2321" i="1" s="1"/>
  <c r="AH2331" i="1"/>
  <c r="W2331" i="1" s="1"/>
  <c r="AH2342" i="1"/>
  <c r="W2342" i="1" s="1"/>
  <c r="AH2353" i="1"/>
  <c r="W2353" i="1" s="1"/>
  <c r="AH2363" i="1"/>
  <c r="W2363" i="1" s="1"/>
  <c r="AH2374" i="1"/>
  <c r="W2374" i="1" s="1"/>
  <c r="AH2385" i="1"/>
  <c r="W2385" i="1" s="1"/>
  <c r="AH2395" i="1"/>
  <c r="W2395" i="1" s="1"/>
  <c r="AH2406" i="1"/>
  <c r="W2406" i="1" s="1"/>
  <c r="AH2417" i="1"/>
  <c r="W2417" i="1" s="1"/>
  <c r="AH2427" i="1"/>
  <c r="W2427" i="1" s="1"/>
  <c r="AH2438" i="1"/>
  <c r="W2438" i="1" s="1"/>
  <c r="AH2449" i="1"/>
  <c r="W2449" i="1" s="1"/>
  <c r="AH2459" i="1"/>
  <c r="W2459" i="1" s="1"/>
  <c r="AH2470" i="1"/>
  <c r="W2470" i="1" s="1"/>
  <c r="AH2481" i="1"/>
  <c r="W2481" i="1" s="1"/>
  <c r="AH2491" i="1"/>
  <c r="W2491" i="1" s="1"/>
  <c r="AH2502" i="1"/>
  <c r="W2502" i="1" s="1"/>
  <c r="AH2513" i="1"/>
  <c r="W2513" i="1" s="1"/>
  <c r="AH2523" i="1"/>
  <c r="W2523" i="1" s="1"/>
  <c r="AH2534" i="1"/>
  <c r="W2534" i="1" s="1"/>
  <c r="AH2545" i="1"/>
  <c r="W2545" i="1" s="1"/>
  <c r="AH2555" i="1"/>
  <c r="W2555" i="1" s="1"/>
  <c r="AH2566" i="1"/>
  <c r="W2566" i="1" s="1"/>
  <c r="AH2577" i="1"/>
  <c r="W2577" i="1" s="1"/>
  <c r="AH2587" i="1"/>
  <c r="W2587" i="1" s="1"/>
  <c r="AH2598" i="1"/>
  <c r="W2598" i="1" s="1"/>
  <c r="AH2609" i="1"/>
  <c r="W2609" i="1" s="1"/>
  <c r="AH2619" i="1"/>
  <c r="W2619" i="1" s="1"/>
  <c r="AH2630" i="1"/>
  <c r="W2630" i="1" s="1"/>
  <c r="AH1033" i="1"/>
  <c r="W1033" i="1" s="1"/>
  <c r="AH1262" i="1"/>
  <c r="W1262" i="1" s="1"/>
  <c r="AH1355" i="1"/>
  <c r="W1355" i="1" s="1"/>
  <c r="AH1419" i="1"/>
  <c r="W1419" i="1" s="1"/>
  <c r="AH1483" i="1"/>
  <c r="W1483" i="1" s="1"/>
  <c r="AH1547" i="1"/>
  <c r="W1547" i="1" s="1"/>
  <c r="AH1611" i="1"/>
  <c r="W1611" i="1" s="1"/>
  <c r="AH1663" i="1"/>
  <c r="W1663" i="1" s="1"/>
  <c r="AH1705" i="1"/>
  <c r="W1705" i="1" s="1"/>
  <c r="AH1748" i="1"/>
  <c r="W1748" i="1" s="1"/>
  <c r="AH1791" i="1"/>
  <c r="W1791" i="1" s="1"/>
  <c r="AH1833" i="1"/>
  <c r="W1833" i="1" s="1"/>
  <c r="AH1865" i="1"/>
  <c r="W1865" i="1" s="1"/>
  <c r="AH1887" i="1"/>
  <c r="W1887" i="1" s="1"/>
  <c r="AH1909" i="1"/>
  <c r="W1909" i="1" s="1"/>
  <c r="AH1930" i="1"/>
  <c r="W1930" i="1" s="1"/>
  <c r="AH1951" i="1"/>
  <c r="W1951" i="1" s="1"/>
  <c r="AH1973" i="1"/>
  <c r="W1973" i="1" s="1"/>
  <c r="AH1994" i="1"/>
  <c r="W1994" i="1" s="1"/>
  <c r="AH2015" i="1"/>
  <c r="W2015" i="1" s="1"/>
  <c r="AH2037" i="1"/>
  <c r="W2037" i="1" s="1"/>
  <c r="AH2058" i="1"/>
  <c r="W2058" i="1" s="1"/>
  <c r="AH2079" i="1"/>
  <c r="W2079" i="1" s="1"/>
  <c r="AH2101" i="1"/>
  <c r="W2101" i="1" s="1"/>
  <c r="AH2122" i="1"/>
  <c r="W2122" i="1" s="1"/>
  <c r="AH2143" i="1"/>
  <c r="W2143" i="1" s="1"/>
  <c r="AH2165" i="1"/>
  <c r="W2165" i="1" s="1"/>
  <c r="AH2186" i="1"/>
  <c r="W2186" i="1" s="1"/>
  <c r="AH2207" i="1"/>
  <c r="W2207" i="1" s="1"/>
  <c r="AH2229" i="1"/>
  <c r="W2229" i="1" s="1"/>
  <c r="AH2241" i="1"/>
  <c r="W2241" i="1" s="1"/>
  <c r="AH2251" i="1"/>
  <c r="W2251" i="1" s="1"/>
  <c r="AH2262" i="1"/>
  <c r="W2262" i="1" s="1"/>
  <c r="AH2273" i="1"/>
  <c r="W2273" i="1" s="1"/>
  <c r="AH2283" i="1"/>
  <c r="W2283" i="1" s="1"/>
  <c r="AH2294" i="1"/>
  <c r="W2294" i="1" s="1"/>
  <c r="AH2305" i="1"/>
  <c r="W2305" i="1" s="1"/>
  <c r="AH2315" i="1"/>
  <c r="W2315" i="1" s="1"/>
  <c r="AH2326" i="1"/>
  <c r="W2326" i="1" s="1"/>
  <c r="AH2337" i="1"/>
  <c r="W2337" i="1" s="1"/>
  <c r="AH2347" i="1"/>
  <c r="W2347" i="1" s="1"/>
  <c r="AH2358" i="1"/>
  <c r="W2358" i="1" s="1"/>
  <c r="AH2369" i="1"/>
  <c r="W2369" i="1" s="1"/>
  <c r="AH2379" i="1"/>
  <c r="W2379" i="1" s="1"/>
  <c r="AH2390" i="1"/>
  <c r="W2390" i="1" s="1"/>
  <c r="AH2401" i="1"/>
  <c r="W2401" i="1" s="1"/>
  <c r="AH2411" i="1"/>
  <c r="W2411" i="1" s="1"/>
  <c r="AH2422" i="1"/>
  <c r="W2422" i="1" s="1"/>
  <c r="AH2433" i="1"/>
  <c r="W2433" i="1" s="1"/>
  <c r="AH2443" i="1"/>
  <c r="W2443" i="1" s="1"/>
  <c r="AH2454" i="1"/>
  <c r="W2454" i="1" s="1"/>
  <c r="AH2465" i="1"/>
  <c r="W2465" i="1" s="1"/>
  <c r="AH2475" i="1"/>
  <c r="W2475" i="1" s="1"/>
  <c r="AH2486" i="1"/>
  <c r="W2486" i="1" s="1"/>
  <c r="AH2497" i="1"/>
  <c r="W2497" i="1" s="1"/>
  <c r="AH2507" i="1"/>
  <c r="W2507" i="1" s="1"/>
  <c r="AH2518" i="1"/>
  <c r="W2518" i="1" s="1"/>
  <c r="AH2529" i="1"/>
  <c r="W2529" i="1" s="1"/>
  <c r="AH2539" i="1"/>
  <c r="W2539" i="1" s="1"/>
  <c r="AH2550" i="1"/>
  <c r="W2550" i="1" s="1"/>
  <c r="AH2561" i="1"/>
  <c r="W2561" i="1" s="1"/>
  <c r="AH2571" i="1"/>
  <c r="W2571" i="1" s="1"/>
  <c r="AH2582" i="1"/>
  <c r="W2582" i="1" s="1"/>
  <c r="AH2593" i="1"/>
  <c r="W2593" i="1" s="1"/>
  <c r="AH2603" i="1"/>
  <c r="W2603" i="1" s="1"/>
  <c r="AH2614" i="1"/>
  <c r="W2614" i="1" s="1"/>
  <c r="AH2625" i="1"/>
  <c r="W2625" i="1" s="1"/>
  <c r="AH2635" i="1"/>
  <c r="W2635" i="1" s="1"/>
  <c r="AH2646" i="1"/>
  <c r="W2646" i="1" s="1"/>
  <c r="AH2657" i="1"/>
  <c r="W2657" i="1" s="1"/>
  <c r="AH2667" i="1"/>
  <c r="W2667" i="1" s="1"/>
  <c r="AH2678" i="1"/>
  <c r="W2678" i="1" s="1"/>
  <c r="AH2689" i="1"/>
  <c r="W2689" i="1" s="1"/>
  <c r="AH2699" i="1"/>
  <c r="W2699" i="1" s="1"/>
  <c r="AH2710" i="1"/>
  <c r="W2710" i="1" s="1"/>
  <c r="AH2721" i="1"/>
  <c r="W2721" i="1" s="1"/>
  <c r="AH2731" i="1"/>
  <c r="W2731" i="1" s="1"/>
  <c r="AH2742" i="1"/>
  <c r="W2742" i="1" s="1"/>
  <c r="AH2753" i="1"/>
  <c r="W2753" i="1" s="1"/>
  <c r="AH2763" i="1"/>
  <c r="W2763" i="1" s="1"/>
  <c r="AH2774" i="1"/>
  <c r="W2774" i="1" s="1"/>
  <c r="AH2785" i="1"/>
  <c r="W2785" i="1" s="1"/>
  <c r="AH2795" i="1"/>
  <c r="W2795" i="1" s="1"/>
  <c r="AH2806" i="1"/>
  <c r="W2806" i="1" s="1"/>
  <c r="AH2814" i="1"/>
  <c r="W2814" i="1" s="1"/>
  <c r="AH2822" i="1"/>
  <c r="W2822" i="1" s="1"/>
  <c r="AH2830" i="1"/>
  <c r="W2830" i="1" s="1"/>
  <c r="AH2838" i="1"/>
  <c r="W2838" i="1" s="1"/>
  <c r="AH2846" i="1"/>
  <c r="W2846" i="1" s="1"/>
  <c r="AH2854" i="1"/>
  <c r="W2854" i="1" s="1"/>
  <c r="AH2862" i="1"/>
  <c r="W2862" i="1" s="1"/>
  <c r="AH2870" i="1"/>
  <c r="W2870" i="1" s="1"/>
  <c r="AH2878" i="1"/>
  <c r="W2878" i="1" s="1"/>
  <c r="AH2886" i="1"/>
  <c r="W2886" i="1" s="1"/>
  <c r="AH2894" i="1"/>
  <c r="W2894" i="1" s="1"/>
  <c r="AH2902" i="1"/>
  <c r="W2902" i="1" s="1"/>
  <c r="AH2910" i="1"/>
  <c r="W2910" i="1" s="1"/>
  <c r="AH2918" i="1"/>
  <c r="W2918" i="1" s="1"/>
  <c r="AH2926" i="1"/>
  <c r="W2926" i="1" s="1"/>
  <c r="AH2934" i="1"/>
  <c r="W2934" i="1" s="1"/>
  <c r="AH2942" i="1"/>
  <c r="W2942" i="1" s="1"/>
  <c r="AH969" i="1"/>
  <c r="W969" i="1" s="1"/>
  <c r="AH1467" i="1"/>
  <c r="W1467" i="1" s="1"/>
  <c r="AH1695" i="1"/>
  <c r="W1695" i="1" s="1"/>
  <c r="AH1859" i="1"/>
  <c r="W1859" i="1" s="1"/>
  <c r="AH1946" i="1"/>
  <c r="W1946" i="1" s="1"/>
  <c r="AH2031" i="1"/>
  <c r="W2031" i="1" s="1"/>
  <c r="AH2117" i="1"/>
  <c r="W2117" i="1" s="1"/>
  <c r="AH2202" i="1"/>
  <c r="W2202" i="1" s="1"/>
  <c r="AH2261" i="1"/>
  <c r="W2261" i="1" s="1"/>
  <c r="AH2303" i="1"/>
  <c r="W2303" i="1" s="1"/>
  <c r="AH2346" i="1"/>
  <c r="W2346" i="1" s="1"/>
  <c r="AH2389" i="1"/>
  <c r="W2389" i="1" s="1"/>
  <c r="AH2431" i="1"/>
  <c r="W2431" i="1" s="1"/>
  <c r="AH2474" i="1"/>
  <c r="W2474" i="1" s="1"/>
  <c r="AH2517" i="1"/>
  <c r="W2517" i="1" s="1"/>
  <c r="AH2559" i="1"/>
  <c r="W2559" i="1" s="1"/>
  <c r="AH2602" i="1"/>
  <c r="W2602" i="1" s="1"/>
  <c r="AH2641" i="1"/>
  <c r="W2641" i="1" s="1"/>
  <c r="AH2662" i="1"/>
  <c r="W2662" i="1" s="1"/>
  <c r="AH2683" i="1"/>
  <c r="W2683" i="1" s="1"/>
  <c r="AH2705" i="1"/>
  <c r="W2705" i="1" s="1"/>
  <c r="AH2726" i="1"/>
  <c r="W2726" i="1" s="1"/>
  <c r="AH2747" i="1"/>
  <c r="W2747" i="1" s="1"/>
  <c r="AH2762" i="1"/>
  <c r="W2762" i="1" s="1"/>
  <c r="AH2778" i="1"/>
  <c r="W2778" i="1" s="1"/>
  <c r="AH2790" i="1"/>
  <c r="W2790" i="1" s="1"/>
  <c r="AH2805" i="1"/>
  <c r="W2805" i="1" s="1"/>
  <c r="AH2817" i="1"/>
  <c r="W2817" i="1" s="1"/>
  <c r="AH2826" i="1"/>
  <c r="W2826" i="1" s="1"/>
  <c r="AH2837" i="1"/>
  <c r="W2837" i="1" s="1"/>
  <c r="AH2849" i="1"/>
  <c r="W2849" i="1" s="1"/>
  <c r="AH2858" i="1"/>
  <c r="W2858" i="1" s="1"/>
  <c r="AH2869" i="1"/>
  <c r="W2869" i="1" s="1"/>
  <c r="AH2881" i="1"/>
  <c r="W2881" i="1" s="1"/>
  <c r="AH2890" i="1"/>
  <c r="W2890" i="1" s="1"/>
  <c r="AH2901" i="1"/>
  <c r="W2901" i="1" s="1"/>
  <c r="AH2913" i="1"/>
  <c r="W2913" i="1" s="1"/>
  <c r="AH2922" i="1"/>
  <c r="W2922" i="1" s="1"/>
  <c r="AH2933" i="1"/>
  <c r="W2933" i="1" s="1"/>
  <c r="AH1219" i="1"/>
  <c r="W1219" i="1" s="1"/>
  <c r="AH1531" i="1"/>
  <c r="W1531" i="1" s="1"/>
  <c r="AH1737" i="1"/>
  <c r="W1737" i="1" s="1"/>
  <c r="AH1882" i="1"/>
  <c r="W1882" i="1" s="1"/>
  <c r="AH1967" i="1"/>
  <c r="W1967" i="1" s="1"/>
  <c r="AH2053" i="1"/>
  <c r="W2053" i="1" s="1"/>
  <c r="AH2138" i="1"/>
  <c r="W2138" i="1" s="1"/>
  <c r="AH2223" i="1"/>
  <c r="W2223" i="1" s="1"/>
  <c r="AH2271" i="1"/>
  <c r="W2271" i="1" s="1"/>
  <c r="AH2314" i="1"/>
  <c r="W2314" i="1" s="1"/>
  <c r="AH2357" i="1"/>
  <c r="W2357" i="1" s="1"/>
  <c r="AH2399" i="1"/>
  <c r="W2399" i="1" s="1"/>
  <c r="AH2442" i="1"/>
  <c r="W2442" i="1" s="1"/>
  <c r="AH2485" i="1"/>
  <c r="W2485" i="1" s="1"/>
  <c r="AH2527" i="1"/>
  <c r="W2527" i="1" s="1"/>
  <c r="AH2570" i="1"/>
  <c r="W2570" i="1" s="1"/>
  <c r="AH2613" i="1"/>
  <c r="W2613" i="1" s="1"/>
  <c r="AH2645" i="1"/>
  <c r="W2645" i="1" s="1"/>
  <c r="AH2666" i="1"/>
  <c r="W2666" i="1" s="1"/>
  <c r="AH2687" i="1"/>
  <c r="W2687" i="1" s="1"/>
  <c r="AH2709" i="1"/>
  <c r="W2709" i="1" s="1"/>
  <c r="AH2730" i="1"/>
  <c r="W2730" i="1" s="1"/>
  <c r="AH2751" i="1"/>
  <c r="W2751" i="1" s="1"/>
  <c r="AH2767" i="1"/>
  <c r="W2767" i="1" s="1"/>
  <c r="AH2779" i="1"/>
  <c r="W2779" i="1" s="1"/>
  <c r="AH2794" i="1"/>
  <c r="W2794" i="1" s="1"/>
  <c r="AH2809" i="1"/>
  <c r="W2809" i="1" s="1"/>
  <c r="AH2818" i="1"/>
  <c r="W2818" i="1" s="1"/>
  <c r="AH2829" i="1"/>
  <c r="W2829" i="1" s="1"/>
  <c r="AH2841" i="1"/>
  <c r="W2841" i="1" s="1"/>
  <c r="AH2850" i="1"/>
  <c r="W2850" i="1" s="1"/>
  <c r="AH2861" i="1"/>
  <c r="W2861" i="1" s="1"/>
  <c r="AH2873" i="1"/>
  <c r="W2873" i="1" s="1"/>
  <c r="AH2882" i="1"/>
  <c r="W2882" i="1" s="1"/>
  <c r="AH2893" i="1"/>
  <c r="W2893" i="1" s="1"/>
  <c r="AH2905" i="1"/>
  <c r="W2905" i="1" s="1"/>
  <c r="AH2914" i="1"/>
  <c r="W2914" i="1" s="1"/>
  <c r="AH2925" i="1"/>
  <c r="W2925" i="1" s="1"/>
  <c r="AH2937" i="1"/>
  <c r="W2937" i="1" s="1"/>
  <c r="AH1403" i="1"/>
  <c r="W1403" i="1" s="1"/>
  <c r="AH1652" i="1"/>
  <c r="W1652" i="1" s="1"/>
  <c r="AH1823" i="1"/>
  <c r="W1823" i="1" s="1"/>
  <c r="AH1925" i="1"/>
  <c r="W1925" i="1" s="1"/>
  <c r="AH2010" i="1"/>
  <c r="W2010" i="1" s="1"/>
  <c r="AH2095" i="1"/>
  <c r="W2095" i="1" s="1"/>
  <c r="AH2181" i="1"/>
  <c r="W2181" i="1" s="1"/>
  <c r="AH2250" i="1"/>
  <c r="W2250" i="1" s="1"/>
  <c r="AH2293" i="1"/>
  <c r="W2293" i="1" s="1"/>
  <c r="AH2335" i="1"/>
  <c r="W2335" i="1" s="1"/>
  <c r="AH2378" i="1"/>
  <c r="W2378" i="1" s="1"/>
  <c r="AH2421" i="1"/>
  <c r="W2421" i="1" s="1"/>
  <c r="AH2463" i="1"/>
  <c r="W2463" i="1" s="1"/>
  <c r="AH2506" i="1"/>
  <c r="W2506" i="1" s="1"/>
  <c r="AH2549" i="1"/>
  <c r="W2549" i="1" s="1"/>
  <c r="AH2591" i="1"/>
  <c r="W2591" i="1" s="1"/>
  <c r="AH2634" i="1"/>
  <c r="W2634" i="1" s="1"/>
  <c r="AH2655" i="1"/>
  <c r="W2655" i="1" s="1"/>
  <c r="AH2677" i="1"/>
  <c r="W2677" i="1" s="1"/>
  <c r="AH2698" i="1"/>
  <c r="W2698" i="1" s="1"/>
  <c r="AH2719" i="1"/>
  <c r="W2719" i="1" s="1"/>
  <c r="AH2741" i="1"/>
  <c r="W2741" i="1" s="1"/>
  <c r="AH2758" i="1"/>
  <c r="W2758" i="1" s="1"/>
  <c r="AH2773" i="1"/>
  <c r="W2773" i="1" s="1"/>
  <c r="AH2789" i="1"/>
  <c r="W2789" i="1" s="1"/>
  <c r="AH2801" i="1"/>
  <c r="W2801" i="1" s="1"/>
  <c r="AH2813" i="1"/>
  <c r="W2813" i="1" s="1"/>
  <c r="AH2825" i="1"/>
  <c r="W2825" i="1" s="1"/>
  <c r="AH2834" i="1"/>
  <c r="W2834" i="1" s="1"/>
  <c r="AH2845" i="1"/>
  <c r="W2845" i="1" s="1"/>
  <c r="AH2857" i="1"/>
  <c r="W2857" i="1" s="1"/>
  <c r="AH2866" i="1"/>
  <c r="W2866" i="1" s="1"/>
  <c r="AH2877" i="1"/>
  <c r="W2877" i="1" s="1"/>
  <c r="AH2889" i="1"/>
  <c r="W2889" i="1" s="1"/>
  <c r="AH2898" i="1"/>
  <c r="W2898" i="1" s="1"/>
  <c r="AH2909" i="1"/>
  <c r="W2909" i="1" s="1"/>
  <c r="AH2921" i="1"/>
  <c r="W2921" i="1" s="1"/>
  <c r="AH2930" i="1"/>
  <c r="W2930" i="1" s="1"/>
  <c r="AH2941" i="1"/>
  <c r="W2941" i="1" s="1"/>
  <c r="AH2906" i="1"/>
  <c r="W2906" i="1" s="1"/>
  <c r="AH2865" i="1"/>
  <c r="W2865" i="1" s="1"/>
  <c r="AH2821" i="1"/>
  <c r="W2821" i="1" s="1"/>
  <c r="AH2769" i="1"/>
  <c r="W2769" i="1" s="1"/>
  <c r="AH2694" i="1"/>
  <c r="W2694" i="1" s="1"/>
  <c r="AH2581" i="1"/>
  <c r="W2581" i="1" s="1"/>
  <c r="AH2410" i="1"/>
  <c r="W2410" i="1" s="1"/>
  <c r="AH2239" i="1"/>
  <c r="W2239" i="1" s="1"/>
  <c r="AH1903" i="1"/>
  <c r="W1903" i="1" s="1"/>
  <c r="AH2929" i="1"/>
  <c r="W2929" i="1" s="1"/>
  <c r="AH2885" i="1"/>
  <c r="W2885" i="1" s="1"/>
  <c r="AH2842" i="1"/>
  <c r="W2842" i="1" s="1"/>
  <c r="AH2799" i="1"/>
  <c r="W2799" i="1" s="1"/>
  <c r="AH2737" i="1"/>
  <c r="W2737" i="1" s="1"/>
  <c r="AH2651" i="1"/>
  <c r="W2651" i="1" s="1"/>
  <c r="AH2495" i="1"/>
  <c r="W2495" i="1" s="1"/>
  <c r="AH2325" i="1"/>
  <c r="W2325" i="1" s="1"/>
  <c r="AH2074" i="1"/>
  <c r="W2074" i="1" s="1"/>
  <c r="AH1595" i="1"/>
  <c r="W1595" i="1" s="1"/>
  <c r="AH2917" i="1"/>
  <c r="W2917" i="1" s="1"/>
  <c r="AH2874" i="1"/>
  <c r="W2874" i="1" s="1"/>
  <c r="AH2833" i="1"/>
  <c r="W2833" i="1" s="1"/>
  <c r="AH2783" i="1"/>
  <c r="W2783" i="1" s="1"/>
  <c r="AH2715" i="1"/>
  <c r="W2715" i="1" s="1"/>
  <c r="AH2623" i="1"/>
  <c r="W2623" i="1" s="1"/>
  <c r="AH2453" i="1"/>
  <c r="W2453" i="1" s="1"/>
  <c r="AH2282" i="1"/>
  <c r="W2282" i="1" s="1"/>
  <c r="AH1989" i="1"/>
  <c r="W1989" i="1" s="1"/>
  <c r="AH1339" i="1"/>
  <c r="W1339" i="1" s="1"/>
  <c r="AI60" i="1" l="1"/>
  <c r="AI8" i="1"/>
  <c r="AI12" i="1"/>
  <c r="AD12" i="1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AI2" i="1"/>
  <c r="AD2347" i="1"/>
  <c r="AI3" i="1"/>
  <c r="AI4" i="1"/>
  <c r="AI5" i="1"/>
  <c r="AI6" i="1"/>
  <c r="AI7" i="1"/>
  <c r="AI9" i="1"/>
  <c r="AI10" i="1"/>
  <c r="AI11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D78" i="1" s="1"/>
  <c r="AI79" i="1"/>
  <c r="AI80" i="1"/>
  <c r="AI81" i="1"/>
  <c r="AI82" i="1"/>
  <c r="AI83" i="1"/>
  <c r="AI84" i="1"/>
  <c r="AI85" i="1"/>
  <c r="AI86" i="1"/>
  <c r="AD86" i="1" s="1"/>
  <c r="AI87" i="1"/>
  <c r="AI88" i="1"/>
  <c r="AI89" i="1"/>
  <c r="AI90" i="1"/>
  <c r="AI91" i="1"/>
  <c r="AI92" i="1"/>
  <c r="AI93" i="1"/>
  <c r="AI94" i="1"/>
  <c r="AD94" i="1" s="1"/>
  <c r="AI95" i="1"/>
  <c r="AD95" i="1" s="1"/>
  <c r="AI96" i="1"/>
  <c r="AD96" i="1" s="1"/>
  <c r="AI97" i="1"/>
  <c r="AD97" i="1" s="1"/>
  <c r="AI98" i="1"/>
  <c r="AD98" i="1" s="1"/>
  <c r="AI99" i="1"/>
  <c r="AD99" i="1" s="1"/>
  <c r="AI100" i="1"/>
  <c r="AD100" i="1" s="1"/>
  <c r="AI101" i="1"/>
  <c r="AD101" i="1" s="1"/>
  <c r="AI102" i="1"/>
  <c r="AD102" i="1" s="1"/>
  <c r="AI103" i="1"/>
  <c r="AD103" i="1" s="1"/>
  <c r="AI104" i="1"/>
  <c r="AD104" i="1" s="1"/>
  <c r="AI105" i="1"/>
  <c r="AD105" i="1" s="1"/>
  <c r="AI106" i="1"/>
  <c r="AD106" i="1" s="1"/>
  <c r="AI107" i="1"/>
  <c r="AD107" i="1" s="1"/>
  <c r="AI108" i="1"/>
  <c r="AD108" i="1" s="1"/>
  <c r="AI109" i="1"/>
  <c r="AD109" i="1" s="1"/>
  <c r="AI110" i="1"/>
  <c r="AD110" i="1" s="1"/>
  <c r="AI111" i="1"/>
  <c r="AD111" i="1" s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D131" i="1" s="1"/>
  <c r="AI132" i="1"/>
  <c r="AD132" i="1" s="1"/>
  <c r="AI133" i="1"/>
  <c r="AD133" i="1" s="1"/>
  <c r="AI134" i="1"/>
  <c r="AI135" i="1"/>
  <c r="AI136" i="1"/>
  <c r="AI137" i="1"/>
  <c r="AI138" i="1"/>
  <c r="AD138" i="1" s="1"/>
  <c r="AI139" i="1"/>
  <c r="AD139" i="1" s="1"/>
  <c r="AI140" i="1"/>
  <c r="AD140" i="1" s="1"/>
  <c r="AI141" i="1"/>
  <c r="AD141" i="1" s="1"/>
  <c r="AI142" i="1"/>
  <c r="AD142" i="1" s="1"/>
  <c r="AI143" i="1"/>
  <c r="AI144" i="1"/>
  <c r="AI145" i="1"/>
  <c r="AD145" i="1" s="1"/>
  <c r="AI146" i="1"/>
  <c r="AI147" i="1"/>
  <c r="AI148" i="1"/>
  <c r="AI149" i="1"/>
  <c r="AI150" i="1"/>
  <c r="AI151" i="1"/>
  <c r="AI152" i="1"/>
  <c r="AI153" i="1"/>
  <c r="AI154" i="1"/>
  <c r="AD154" i="1" s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D209" i="1" s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D328" i="1" s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D362" i="1" s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D400" i="1" s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D434" i="1" s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D479" i="1" s="1"/>
  <c r="AI480" i="1"/>
  <c r="AI481" i="1"/>
  <c r="AI482" i="1"/>
  <c r="AI483" i="1"/>
  <c r="AI484" i="1"/>
  <c r="AI485" i="1"/>
  <c r="AI486" i="1"/>
  <c r="AD486" i="1" s="1"/>
  <c r="AI487" i="1"/>
  <c r="AI488" i="1"/>
  <c r="AI489" i="1"/>
  <c r="AI490" i="1"/>
  <c r="AI491" i="1"/>
  <c r="AI492" i="1"/>
  <c r="AD492" i="1" s="1"/>
  <c r="AI493" i="1"/>
  <c r="AI494" i="1"/>
  <c r="AI495" i="1"/>
  <c r="AI496" i="1"/>
  <c r="AI497" i="1"/>
  <c r="AI498" i="1"/>
  <c r="AD498" i="1" s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D510" i="1" s="1"/>
  <c r="AI511" i="1"/>
  <c r="AD511" i="1" s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D525" i="1" s="1"/>
  <c r="AI526" i="1"/>
  <c r="AI527" i="1"/>
  <c r="AI528" i="1"/>
  <c r="AI529" i="1"/>
  <c r="AI530" i="1"/>
  <c r="AI531" i="1"/>
  <c r="AI532" i="1"/>
  <c r="AI533" i="1"/>
  <c r="AI534" i="1"/>
  <c r="AD534" i="1" s="1"/>
  <c r="AI535" i="1"/>
  <c r="AI536" i="1"/>
  <c r="AI537" i="1"/>
  <c r="AI538" i="1"/>
  <c r="AI539" i="1"/>
  <c r="AI540" i="1"/>
  <c r="AI541" i="1"/>
  <c r="AD541" i="1" s="1"/>
  <c r="AI542" i="1"/>
  <c r="AD542" i="1" s="1"/>
  <c r="AI543" i="1"/>
  <c r="AD543" i="1" s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D597" i="1" s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D623" i="1" s="1"/>
  <c r="AI624" i="1"/>
  <c r="AD624" i="1" s="1"/>
  <c r="AI625" i="1"/>
  <c r="AD625" i="1" s="1"/>
  <c r="AI626" i="1"/>
  <c r="AD626" i="1" s="1"/>
  <c r="AI627" i="1"/>
  <c r="AI628" i="1"/>
  <c r="AD628" i="1" s="1"/>
  <c r="AI629" i="1"/>
  <c r="AD629" i="1" s="1"/>
  <c r="AI630" i="1"/>
  <c r="AD630" i="1" s="1"/>
  <c r="AI631" i="1"/>
  <c r="AD631" i="1" s="1"/>
  <c r="AI632" i="1"/>
  <c r="AD632" i="1" s="1"/>
  <c r="AI633" i="1"/>
  <c r="AD633" i="1" s="1"/>
  <c r="AI634" i="1"/>
  <c r="AD634" i="1" s="1"/>
  <c r="AI635" i="1"/>
  <c r="AD635" i="1" s="1"/>
  <c r="AI636" i="1"/>
  <c r="AD636" i="1" s="1"/>
  <c r="AI637" i="1"/>
  <c r="AD637" i="1" s="1"/>
  <c r="AI638" i="1"/>
  <c r="AD638" i="1" s="1"/>
  <c r="AI639" i="1"/>
  <c r="AD639" i="1" s="1"/>
  <c r="AI640" i="1"/>
  <c r="AI641" i="1"/>
  <c r="AD641" i="1" s="1"/>
  <c r="AI642" i="1"/>
  <c r="AD642" i="1" s="1"/>
  <c r="AI643" i="1"/>
  <c r="AD643" i="1" s="1"/>
  <c r="AI644" i="1"/>
  <c r="AD644" i="1" s="1"/>
  <c r="AI645" i="1"/>
  <c r="AD645" i="1" s="1"/>
  <c r="AI646" i="1"/>
  <c r="AD646" i="1" s="1"/>
  <c r="AI647" i="1"/>
  <c r="AD647" i="1" s="1"/>
  <c r="AI648" i="1"/>
  <c r="AD648" i="1" s="1"/>
  <c r="AI649" i="1"/>
  <c r="AD649" i="1" s="1"/>
  <c r="AI650" i="1"/>
  <c r="AD650" i="1" s="1"/>
  <c r="AI651" i="1"/>
  <c r="AD651" i="1" s="1"/>
  <c r="AI652" i="1"/>
  <c r="AD652" i="1" s="1"/>
  <c r="AI653" i="1"/>
  <c r="AD653" i="1" s="1"/>
  <c r="AI654" i="1"/>
  <c r="AD654" i="1" s="1"/>
  <c r="AI655" i="1"/>
  <c r="AD655" i="1" s="1"/>
  <c r="AI656" i="1"/>
  <c r="AD656" i="1" s="1"/>
  <c r="AI657" i="1"/>
  <c r="AD657" i="1" s="1"/>
  <c r="AI658" i="1"/>
  <c r="AD658" i="1" s="1"/>
  <c r="AI659" i="1"/>
  <c r="AD659" i="1" s="1"/>
  <c r="AI660" i="1"/>
  <c r="AD660" i="1" s="1"/>
  <c r="AI661" i="1"/>
  <c r="AI662" i="1"/>
  <c r="AI663" i="1"/>
  <c r="AI664" i="1"/>
  <c r="AI665" i="1"/>
  <c r="AI666" i="1"/>
  <c r="AI667" i="1"/>
  <c r="AI668" i="1"/>
  <c r="AD668" i="1" s="1"/>
  <c r="AI669" i="1"/>
  <c r="AD669" i="1" s="1"/>
  <c r="AI670" i="1"/>
  <c r="AD670" i="1" s="1"/>
  <c r="AI671" i="1"/>
  <c r="AD671" i="1" s="1"/>
  <c r="AI672" i="1"/>
  <c r="AD672" i="1" s="1"/>
  <c r="AI673" i="1"/>
  <c r="AD673" i="1" s="1"/>
  <c r="AI674" i="1"/>
  <c r="AI675" i="1"/>
  <c r="AI676" i="1"/>
  <c r="AI677" i="1"/>
  <c r="AI678" i="1"/>
  <c r="AI679" i="1"/>
  <c r="AI680" i="1"/>
  <c r="AD680" i="1" s="1"/>
  <c r="AI681" i="1"/>
  <c r="AI682" i="1"/>
  <c r="AI683" i="1"/>
  <c r="AI684" i="1"/>
  <c r="AI685" i="1"/>
  <c r="AI686" i="1"/>
  <c r="AD686" i="1" s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D715" i="1" s="1"/>
  <c r="AI716" i="1"/>
  <c r="AI717" i="1"/>
  <c r="AI718" i="1"/>
  <c r="AI719" i="1"/>
  <c r="AI720" i="1"/>
  <c r="AI721" i="1"/>
  <c r="AI722" i="1"/>
  <c r="AI723" i="1"/>
  <c r="AI724" i="1"/>
  <c r="AI725" i="1"/>
  <c r="AD725" i="1" s="1"/>
  <c r="AI726" i="1"/>
  <c r="AI727" i="1"/>
  <c r="AI728" i="1"/>
  <c r="AD728" i="1" s="1"/>
  <c r="AI729" i="1"/>
  <c r="AI730" i="1"/>
  <c r="AI731" i="1"/>
  <c r="AD731" i="1" s="1"/>
  <c r="AI732" i="1"/>
  <c r="AI733" i="1"/>
  <c r="AD733" i="1" s="1"/>
  <c r="AI734" i="1"/>
  <c r="AD734" i="1" s="1"/>
  <c r="AI735" i="1"/>
  <c r="AD735" i="1" s="1"/>
  <c r="AI736" i="1"/>
  <c r="AD736" i="1" s="1"/>
  <c r="AI737" i="1"/>
  <c r="AD737" i="1" s="1"/>
  <c r="AI738" i="1"/>
  <c r="AD738" i="1" s="1"/>
  <c r="AI739" i="1"/>
  <c r="AD739" i="1" s="1"/>
  <c r="AI740" i="1"/>
  <c r="AI741" i="1"/>
  <c r="AI742" i="1"/>
  <c r="AI743" i="1"/>
  <c r="AI744" i="1"/>
  <c r="AI745" i="1"/>
  <c r="AI746" i="1"/>
  <c r="AI747" i="1"/>
  <c r="AD747" i="1" s="1"/>
  <c r="AI748" i="1"/>
  <c r="AD748" i="1" s="1"/>
  <c r="AI749" i="1"/>
  <c r="AD749" i="1" s="1"/>
  <c r="AI750" i="1"/>
  <c r="AD750" i="1" s="1"/>
  <c r="AI751" i="1"/>
  <c r="AD751" i="1" s="1"/>
  <c r="AI752" i="1"/>
  <c r="AD752" i="1" s="1"/>
  <c r="AI753" i="1"/>
  <c r="AD753" i="1" s="1"/>
  <c r="AI754" i="1"/>
  <c r="AD754" i="1" s="1"/>
  <c r="AI755" i="1"/>
  <c r="AD755" i="1" s="1"/>
  <c r="AI756" i="1"/>
  <c r="AD756" i="1" s="1"/>
  <c r="AI757" i="1"/>
  <c r="AD757" i="1" s="1"/>
  <c r="AI758" i="1"/>
  <c r="AD758" i="1" s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D794" i="1" s="1"/>
  <c r="AI795" i="1"/>
  <c r="AI796" i="1"/>
  <c r="AI797" i="1"/>
  <c r="AI798" i="1"/>
  <c r="AI799" i="1"/>
  <c r="AI800" i="1"/>
  <c r="AI801" i="1"/>
  <c r="AI802" i="1"/>
  <c r="AD802" i="1" s="1"/>
  <c r="AI803" i="1"/>
  <c r="AI804" i="1"/>
  <c r="AD804" i="1" s="1"/>
  <c r="AI805" i="1"/>
  <c r="AD805" i="1" s="1"/>
  <c r="AI806" i="1"/>
  <c r="AD806" i="1" s="1"/>
  <c r="AI807" i="1"/>
  <c r="AD807" i="1" s="1"/>
  <c r="AI808" i="1"/>
  <c r="AD808" i="1" s="1"/>
  <c r="AI809" i="1"/>
  <c r="AD809" i="1" s="1"/>
  <c r="AI810" i="1"/>
  <c r="AD810" i="1" s="1"/>
  <c r="AI811" i="1"/>
  <c r="AI812" i="1"/>
  <c r="AD812" i="1" s="1"/>
  <c r="AI813" i="1"/>
  <c r="AD813" i="1" s="1"/>
  <c r="AI814" i="1"/>
  <c r="AD814" i="1" s="1"/>
  <c r="AI815" i="1"/>
  <c r="AI816" i="1"/>
  <c r="AD816" i="1" s="1"/>
  <c r="AI817" i="1"/>
  <c r="AI818" i="1"/>
  <c r="AI819" i="1"/>
  <c r="AI820" i="1"/>
  <c r="AI821" i="1"/>
  <c r="AI822" i="1"/>
  <c r="AI823" i="1"/>
  <c r="AI824" i="1"/>
  <c r="AI825" i="1"/>
  <c r="AI826" i="1"/>
  <c r="AD826" i="1" s="1"/>
  <c r="AI827" i="1"/>
  <c r="AI828" i="1"/>
  <c r="AD828" i="1" s="1"/>
  <c r="AI829" i="1"/>
  <c r="AI830" i="1"/>
  <c r="AD830" i="1" s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D925" i="1" s="1"/>
  <c r="AI926" i="1"/>
  <c r="AD926" i="1" s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D951" i="1" s="1"/>
  <c r="AI952" i="1"/>
  <c r="AI953" i="1"/>
  <c r="AD953" i="1" s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D974" i="1" s="1"/>
  <c r="AI975" i="1"/>
  <c r="AI976" i="1"/>
  <c r="AD976" i="1" s="1"/>
  <c r="AI977" i="1"/>
  <c r="AD977" i="1" s="1"/>
  <c r="AI978" i="1"/>
  <c r="AD978" i="1" s="1"/>
  <c r="AI979" i="1"/>
  <c r="AD979" i="1" s="1"/>
  <c r="AI980" i="1"/>
  <c r="AD980" i="1" s="1"/>
  <c r="AI981" i="1"/>
  <c r="AD981" i="1" s="1"/>
  <c r="AI982" i="1"/>
  <c r="AD982" i="1" s="1"/>
  <c r="AI983" i="1"/>
  <c r="AD983" i="1" s="1"/>
  <c r="AI984" i="1"/>
  <c r="AD984" i="1" s="1"/>
  <c r="AI985" i="1"/>
  <c r="AD985" i="1" s="1"/>
  <c r="AI986" i="1"/>
  <c r="AI987" i="1"/>
  <c r="AI988" i="1"/>
  <c r="AI989" i="1"/>
  <c r="AI990" i="1"/>
  <c r="AI991" i="1"/>
  <c r="AI992" i="1"/>
  <c r="AI993" i="1"/>
  <c r="AI994" i="1"/>
  <c r="AD994" i="1" s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D1044" i="1" s="1"/>
  <c r="AI1045" i="1"/>
  <c r="AD1045" i="1" s="1"/>
  <c r="AI1046" i="1"/>
  <c r="AD1046" i="1" s="1"/>
  <c r="AI1047" i="1"/>
  <c r="AD1047" i="1" s="1"/>
  <c r="AI1048" i="1"/>
  <c r="AD1048" i="1" s="1"/>
  <c r="AI1049" i="1"/>
  <c r="AD1049" i="1" s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D1070" i="1" s="1"/>
  <c r="AI1071" i="1"/>
  <c r="AI1072" i="1"/>
  <c r="AI1073" i="1"/>
  <c r="AD1073" i="1" s="1"/>
  <c r="AI1074" i="1"/>
  <c r="AI1075" i="1"/>
  <c r="AI1076" i="1"/>
  <c r="AI1077" i="1"/>
  <c r="AI1078" i="1"/>
  <c r="AI1079" i="1"/>
  <c r="AI1080" i="1"/>
  <c r="AI1081" i="1"/>
  <c r="AI1082" i="1"/>
  <c r="AD1082" i="1" s="1"/>
  <c r="AI1083" i="1"/>
  <c r="AD1083" i="1" s="1"/>
  <c r="AI1084" i="1"/>
  <c r="AD1084" i="1" s="1"/>
  <c r="AI1085" i="1"/>
  <c r="AD1085" i="1" s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D1141" i="1" s="1"/>
  <c r="AI1142" i="1"/>
  <c r="AD1142" i="1" s="1"/>
  <c r="AI1143" i="1"/>
  <c r="AD1143" i="1" s="1"/>
  <c r="AI1144" i="1"/>
  <c r="AD1144" i="1" s="1"/>
  <c r="AI1145" i="1"/>
  <c r="AD1145" i="1" s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D1158" i="1" s="1"/>
  <c r="AI1159" i="1"/>
  <c r="AD1159" i="1" s="1"/>
  <c r="AI1160" i="1"/>
  <c r="AD1160" i="1" s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D1180" i="1" s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D1195" i="1" s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D1207" i="1" s="1"/>
  <c r="AI1208" i="1"/>
  <c r="AD1208" i="1" s="1"/>
  <c r="AI1209" i="1"/>
  <c r="AD1209" i="1" s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D1222" i="1" s="1"/>
  <c r="AI1223" i="1"/>
  <c r="AD1223" i="1" s="1"/>
  <c r="AI1224" i="1"/>
  <c r="AI1225" i="1"/>
  <c r="AI1226" i="1"/>
  <c r="AD1226" i="1" s="1"/>
  <c r="AI1227" i="1"/>
  <c r="AI1228" i="1"/>
  <c r="AI1229" i="1"/>
  <c r="AI1230" i="1"/>
  <c r="AD1230" i="1" s="1"/>
  <c r="AI1231" i="1"/>
  <c r="AD1231" i="1" s="1"/>
  <c r="AI1232" i="1"/>
  <c r="AD1232" i="1" s="1"/>
  <c r="AI1233" i="1"/>
  <c r="AD1233" i="1" s="1"/>
  <c r="AI1234" i="1"/>
  <c r="AD1234" i="1" s="1"/>
  <c r="AI1235" i="1"/>
  <c r="AD1235" i="1" s="1"/>
  <c r="AI1236" i="1"/>
  <c r="AI1237" i="1"/>
  <c r="AD1237" i="1" s="1"/>
  <c r="AI1238" i="1"/>
  <c r="AD1238" i="1" s="1"/>
  <c r="AI1239" i="1"/>
  <c r="AD1239" i="1" s="1"/>
  <c r="AI1240" i="1"/>
  <c r="AI1241" i="1"/>
  <c r="AI1242" i="1"/>
  <c r="AI1243" i="1"/>
  <c r="AI1244" i="1"/>
  <c r="AI1245" i="1"/>
  <c r="AI1246" i="1"/>
  <c r="AI1247" i="1"/>
  <c r="AI1248" i="1"/>
  <c r="AD1248" i="1" s="1"/>
  <c r="AI1249" i="1"/>
  <c r="AD1249" i="1" s="1"/>
  <c r="AI1250" i="1"/>
  <c r="AD1250" i="1" s="1"/>
  <c r="AI1251" i="1"/>
  <c r="AD1251" i="1" s="1"/>
  <c r="AI1252" i="1"/>
  <c r="AD1252" i="1" s="1"/>
  <c r="AI1253" i="1"/>
  <c r="AD1253" i="1" s="1"/>
  <c r="AI1254" i="1"/>
  <c r="AI1255" i="1"/>
  <c r="AI1256" i="1"/>
  <c r="AI1257" i="1"/>
  <c r="AI1258" i="1"/>
  <c r="AI1259" i="1"/>
  <c r="AD1259" i="1" s="1"/>
  <c r="AI1260" i="1"/>
  <c r="AI1261" i="1"/>
  <c r="AI1262" i="1"/>
  <c r="AI1263" i="1"/>
  <c r="AI1264" i="1"/>
  <c r="AI1265" i="1"/>
  <c r="AI1266" i="1"/>
  <c r="AD1266" i="1" s="1"/>
  <c r="AI1267" i="1"/>
  <c r="AI1268" i="1"/>
  <c r="AI1269" i="1"/>
  <c r="AI1270" i="1"/>
  <c r="AI1271" i="1"/>
  <c r="AI1272" i="1"/>
  <c r="AD1272" i="1" s="1"/>
  <c r="AI1273" i="1"/>
  <c r="AD1273" i="1" s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D1285" i="1" s="1"/>
  <c r="AI1286" i="1"/>
  <c r="AD1286" i="1" s="1"/>
  <c r="AI1287" i="1"/>
  <c r="AD1287" i="1" s="1"/>
  <c r="AI1288" i="1"/>
  <c r="AD1288" i="1" s="1"/>
  <c r="AI1289" i="1"/>
  <c r="AD1289" i="1" s="1"/>
  <c r="AI1290" i="1"/>
  <c r="AI1291" i="1"/>
  <c r="AI1292" i="1"/>
  <c r="AI1293" i="1"/>
  <c r="AI1294" i="1"/>
  <c r="AD1294" i="1" s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D1314" i="1" s="1"/>
  <c r="AI1315" i="1"/>
  <c r="AD1315" i="1" s="1"/>
  <c r="AI1316" i="1"/>
  <c r="AD1316" i="1" s="1"/>
  <c r="AI1317" i="1"/>
  <c r="AD1317" i="1" s="1"/>
  <c r="AI1318" i="1"/>
  <c r="AD1318" i="1" s="1"/>
  <c r="AI1319" i="1"/>
  <c r="AD1319" i="1" s="1"/>
  <c r="AI1320" i="1"/>
  <c r="AD1320" i="1" s="1"/>
  <c r="AI1321" i="1"/>
  <c r="AD1321" i="1" s="1"/>
  <c r="AI1322" i="1"/>
  <c r="AD1322" i="1" s="1"/>
  <c r="AI1323" i="1"/>
  <c r="AD1323" i="1" s="1"/>
  <c r="AI1324" i="1"/>
  <c r="AD1324" i="1" s="1"/>
  <c r="AI1325" i="1"/>
  <c r="AD1325" i="1" s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D1338" i="1" s="1"/>
  <c r="AI1339" i="1"/>
  <c r="AD1339" i="1" s="1"/>
  <c r="AI1340" i="1"/>
  <c r="AD1340" i="1" s="1"/>
  <c r="AI1341" i="1"/>
  <c r="AD1341" i="1" s="1"/>
  <c r="AI1342" i="1"/>
  <c r="AD1342" i="1" s="1"/>
  <c r="AI1343" i="1"/>
  <c r="AD1343" i="1" s="1"/>
  <c r="AI1344" i="1"/>
  <c r="AI1345" i="1"/>
  <c r="AI1346" i="1"/>
  <c r="AD1346" i="1" s="1"/>
  <c r="AI1347" i="1"/>
  <c r="AI1348" i="1"/>
  <c r="AI1349" i="1"/>
  <c r="AI1350" i="1"/>
  <c r="AI1351" i="1"/>
  <c r="AI1352" i="1"/>
  <c r="AI1353" i="1"/>
  <c r="AI1354" i="1"/>
  <c r="AI1355" i="1"/>
  <c r="AI1356" i="1"/>
  <c r="AD1356" i="1" s="1"/>
  <c r="AI1357" i="1"/>
  <c r="AD1357" i="1" s="1"/>
  <c r="AI1358" i="1"/>
  <c r="AD1358" i="1" s="1"/>
  <c r="AI1359" i="1"/>
  <c r="AD1359" i="1" s="1"/>
  <c r="AI1360" i="1"/>
  <c r="AD1360" i="1" s="1"/>
  <c r="AI1361" i="1"/>
  <c r="AD1361" i="1" s="1"/>
  <c r="AI1362" i="1"/>
  <c r="AD1362" i="1" s="1"/>
  <c r="AI1363" i="1"/>
  <c r="AD1363" i="1" s="1"/>
  <c r="AI1364" i="1"/>
  <c r="AD1364" i="1" s="1"/>
  <c r="AI1365" i="1"/>
  <c r="AD1365" i="1" s="1"/>
  <c r="AI1366" i="1"/>
  <c r="AD1366" i="1" s="1"/>
  <c r="AI1367" i="1"/>
  <c r="AD1367" i="1" s="1"/>
  <c r="AI1368" i="1"/>
  <c r="AD1368" i="1" s="1"/>
  <c r="AI1369" i="1"/>
  <c r="AD1369" i="1" s="1"/>
  <c r="AI1370" i="1"/>
  <c r="AD1370" i="1" s="1"/>
  <c r="AI1371" i="1"/>
  <c r="AD1371" i="1" s="1"/>
  <c r="AI1372" i="1"/>
  <c r="AD1372" i="1" s="1"/>
  <c r="AI1373" i="1"/>
  <c r="AD1373" i="1" s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D1430" i="1" s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D1442" i="1" s="1"/>
  <c r="AI1443" i="1"/>
  <c r="AD1443" i="1" s="1"/>
  <c r="AI1444" i="1"/>
  <c r="AD1444" i="1" s="1"/>
  <c r="AI1445" i="1"/>
  <c r="AD1445" i="1" s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D1521" i="1" s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D1533" i="1" s="1"/>
  <c r="AI1534" i="1"/>
  <c r="AD1534" i="1" s="1"/>
  <c r="AI1535" i="1"/>
  <c r="AD1535" i="1" s="1"/>
  <c r="AI1536" i="1"/>
  <c r="AD1536" i="1" s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D1563" i="1" s="1"/>
  <c r="AI1564" i="1"/>
  <c r="AD1564" i="1" s="1"/>
  <c r="AI1565" i="1"/>
  <c r="AD1565" i="1" s="1"/>
  <c r="AI1566" i="1"/>
  <c r="AD1566" i="1" s="1"/>
  <c r="AI1567" i="1"/>
  <c r="AD1567" i="1" s="1"/>
  <c r="AI1568" i="1"/>
  <c r="AD1568" i="1" s="1"/>
  <c r="AI1569" i="1"/>
  <c r="AI1570" i="1"/>
  <c r="AI1571" i="1"/>
  <c r="AI1572" i="1"/>
  <c r="AI1573" i="1"/>
  <c r="AD1573" i="1" s="1"/>
  <c r="AI1574" i="1"/>
  <c r="AI1575" i="1"/>
  <c r="AD1575" i="1" s="1"/>
  <c r="AI1576" i="1"/>
  <c r="AD1576" i="1" s="1"/>
  <c r="AI1577" i="1"/>
  <c r="AD1577" i="1" s="1"/>
  <c r="AI1578" i="1"/>
  <c r="AD1578" i="1" s="1"/>
  <c r="AI1579" i="1"/>
  <c r="AD1579" i="1" s="1"/>
  <c r="AI1580" i="1"/>
  <c r="AD1580" i="1" s="1"/>
  <c r="AI1581" i="1"/>
  <c r="AI1582" i="1"/>
  <c r="AI1583" i="1"/>
  <c r="AI1584" i="1"/>
  <c r="AI1585" i="1"/>
  <c r="AI1586" i="1"/>
  <c r="AI1587" i="1"/>
  <c r="AD1587" i="1" s="1"/>
  <c r="AI1588" i="1"/>
  <c r="AD1588" i="1" s="1"/>
  <c r="AI1589" i="1"/>
  <c r="AD1589" i="1" s="1"/>
  <c r="AI1590" i="1"/>
  <c r="AD1590" i="1" s="1"/>
  <c r="AI1591" i="1"/>
  <c r="AD1591" i="1" s="1"/>
  <c r="AI1592" i="1"/>
  <c r="AD1592" i="1" s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D1619" i="1" s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D1667" i="1" s="1"/>
  <c r="AI1668" i="1"/>
  <c r="AD1668" i="1" s="1"/>
  <c r="AI1669" i="1"/>
  <c r="AD1669" i="1" s="1"/>
  <c r="AI1670" i="1"/>
  <c r="AD1670" i="1" s="1"/>
  <c r="AI1671" i="1"/>
  <c r="AD1671" i="1" s="1"/>
  <c r="AI1672" i="1"/>
  <c r="AD1672" i="1" s="1"/>
  <c r="AI1673" i="1"/>
  <c r="AD1673" i="1" s="1"/>
  <c r="AI1674" i="1"/>
  <c r="AD1674" i="1" s="1"/>
  <c r="AI1675" i="1"/>
  <c r="AD1675" i="1" s="1"/>
  <c r="AI1676" i="1"/>
  <c r="AD1676" i="1" s="1"/>
  <c r="AI1677" i="1"/>
  <c r="AD1677" i="1" s="1"/>
  <c r="AI1678" i="1"/>
  <c r="AD1678" i="1" s="1"/>
  <c r="AI1679" i="1"/>
  <c r="AD1679" i="1" s="1"/>
  <c r="AI1680" i="1"/>
  <c r="AD1680" i="1" s="1"/>
  <c r="AI1681" i="1"/>
  <c r="AD1681" i="1" s="1"/>
  <c r="AI1682" i="1"/>
  <c r="AD1682" i="1" s="1"/>
  <c r="AI1683" i="1"/>
  <c r="AD1683" i="1" s="1"/>
  <c r="AI1684" i="1"/>
  <c r="AD1684" i="1" s="1"/>
  <c r="AI1685" i="1"/>
  <c r="AI1686" i="1"/>
  <c r="AI1687" i="1"/>
  <c r="AD1687" i="1" s="1"/>
  <c r="AI1688" i="1"/>
  <c r="AI1689" i="1"/>
  <c r="AI1690" i="1"/>
  <c r="AI1691" i="1"/>
  <c r="AD1691" i="1" s="1"/>
  <c r="AI1692" i="1"/>
  <c r="AD1692" i="1" s="1"/>
  <c r="AI1693" i="1"/>
  <c r="AD1693" i="1" s="1"/>
  <c r="AI1694" i="1"/>
  <c r="AD1694" i="1" s="1"/>
  <c r="AI1695" i="1"/>
  <c r="AD1695" i="1" s="1"/>
  <c r="AI1696" i="1"/>
  <c r="AD1696" i="1" s="1"/>
  <c r="AI1697" i="1"/>
  <c r="AI1698" i="1"/>
  <c r="AI1699" i="1"/>
  <c r="AI1700" i="1"/>
  <c r="AI1701" i="1"/>
  <c r="AI1702" i="1"/>
  <c r="AI1703" i="1"/>
  <c r="AI1704" i="1"/>
  <c r="AI1705" i="1"/>
  <c r="AI1706" i="1"/>
  <c r="AD1706" i="1" s="1"/>
  <c r="AI1707" i="1"/>
  <c r="AD1707" i="1" s="1"/>
  <c r="AI1708" i="1"/>
  <c r="AD1708" i="1" s="1"/>
  <c r="AI1709" i="1"/>
  <c r="AD1709" i="1" s="1"/>
  <c r="AI1710" i="1"/>
  <c r="AD1710" i="1" s="1"/>
  <c r="AI1711" i="1"/>
  <c r="AD1711" i="1" s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D1788" i="1" s="1"/>
  <c r="AI1789" i="1"/>
  <c r="AD1789" i="1" s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D1813" i="1" s="1"/>
  <c r="AI1814" i="1"/>
  <c r="AD1814" i="1" s="1"/>
  <c r="AI1815" i="1"/>
  <c r="AD1815" i="1" s="1"/>
  <c r="AI1816" i="1"/>
  <c r="AI1817" i="1"/>
  <c r="AI1818" i="1"/>
  <c r="AI1819" i="1"/>
  <c r="AI1820" i="1"/>
  <c r="AI1821" i="1"/>
  <c r="AI1822" i="1"/>
  <c r="AI1823" i="1"/>
  <c r="AD1823" i="1" s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D1849" i="1" s="1"/>
  <c r="AI1850" i="1"/>
  <c r="AD1850" i="1" s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D1870" i="1" s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D1882" i="1" s="1"/>
  <c r="AI1883" i="1"/>
  <c r="AD1883" i="1" s="1"/>
  <c r="AI1884" i="1"/>
  <c r="AD1884" i="1" s="1"/>
  <c r="AI1885" i="1"/>
  <c r="AD1885" i="1" s="1"/>
  <c r="AI1886" i="1"/>
  <c r="AD1886" i="1" s="1"/>
  <c r="AI1887" i="1"/>
  <c r="AD1887" i="1" s="1"/>
  <c r="AI1888" i="1"/>
  <c r="AD1888" i="1" s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D1923" i="1" s="1"/>
  <c r="AI1924" i="1"/>
  <c r="AD1924" i="1" s="1"/>
  <c r="AI1925" i="1"/>
  <c r="AD1925" i="1" s="1"/>
  <c r="AI1926" i="1"/>
  <c r="AD1926" i="1" s="1"/>
  <c r="AI1927" i="1"/>
  <c r="AD1927" i="1" s="1"/>
  <c r="AI1928" i="1"/>
  <c r="AD1928" i="1" s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D1947" i="1" s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D1981" i="1" s="1"/>
  <c r="AI1982" i="1"/>
  <c r="AD1982" i="1" s="1"/>
  <c r="AI1983" i="1"/>
  <c r="AI1984" i="1"/>
  <c r="AI1985" i="1"/>
  <c r="AI1986" i="1"/>
  <c r="AI1987" i="1"/>
  <c r="AD1987" i="1" s="1"/>
  <c r="AI1988" i="1"/>
  <c r="AI1989" i="1"/>
  <c r="AD1989" i="1" s="1"/>
  <c r="AI1990" i="1"/>
  <c r="AI1991" i="1"/>
  <c r="AI1992" i="1"/>
  <c r="AI1993" i="1"/>
  <c r="AD1993" i="1" s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D2005" i="1" s="1"/>
  <c r="AI2006" i="1"/>
  <c r="AD2006" i="1" s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D2022" i="1" s="1"/>
  <c r="AI2023" i="1"/>
  <c r="AD2023" i="1" s="1"/>
  <c r="AI2024" i="1"/>
  <c r="AD2024" i="1" s="1"/>
  <c r="AI2025" i="1"/>
  <c r="AI2026" i="1"/>
  <c r="AI2027" i="1"/>
  <c r="AI2028" i="1"/>
  <c r="AI2029" i="1"/>
  <c r="AI2030" i="1"/>
  <c r="AD2030" i="1" s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D2042" i="1" s="1"/>
  <c r="AI2043" i="1"/>
  <c r="AD2043" i="1" s="1"/>
  <c r="AI2044" i="1"/>
  <c r="AD2044" i="1" s="1"/>
  <c r="AI2045" i="1"/>
  <c r="AD2045" i="1" s="1"/>
  <c r="AI2046" i="1"/>
  <c r="AD2046" i="1" s="1"/>
  <c r="AI2047" i="1"/>
  <c r="AD2047" i="1" s="1"/>
  <c r="AI2048" i="1"/>
  <c r="AD2048" i="1" s="1"/>
  <c r="AI2049" i="1"/>
  <c r="AI2050" i="1"/>
  <c r="AI2051" i="1"/>
  <c r="AI2052" i="1"/>
  <c r="AI2053" i="1"/>
  <c r="AI2054" i="1"/>
  <c r="AD2054" i="1" s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D2067" i="1" s="1"/>
  <c r="AI2068" i="1"/>
  <c r="AD2068" i="1" s="1"/>
  <c r="AI2069" i="1"/>
  <c r="AD2069" i="1" s="1"/>
  <c r="AI2070" i="1"/>
  <c r="AD2070" i="1" s="1"/>
  <c r="AI2071" i="1"/>
  <c r="AD2071" i="1" s="1"/>
  <c r="AI2072" i="1"/>
  <c r="AD2072" i="1" s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D2157" i="1" s="1"/>
  <c r="AI2158" i="1"/>
  <c r="AD2158" i="1" s="1"/>
  <c r="AI2159" i="1"/>
  <c r="AD2159" i="1" s="1"/>
  <c r="AI2160" i="1"/>
  <c r="AD2160" i="1" s="1"/>
  <c r="AI2161" i="1"/>
  <c r="AD2161" i="1" s="1"/>
  <c r="AI2162" i="1"/>
  <c r="AD2162" i="1" s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D2200" i="1" s="1"/>
  <c r="AI2201" i="1"/>
  <c r="AI2202" i="1"/>
  <c r="AI2203" i="1"/>
  <c r="AD2203" i="1" s="1"/>
  <c r="AI2204" i="1"/>
  <c r="AI2205" i="1"/>
  <c r="AD2205" i="1" s="1"/>
  <c r="AI2206" i="1"/>
  <c r="AD2206" i="1" s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D2223" i="1" s="1"/>
  <c r="AI2224" i="1"/>
  <c r="AD2224" i="1" s="1"/>
  <c r="AI2225" i="1"/>
  <c r="AD2225" i="1" s="1"/>
  <c r="AI2226" i="1"/>
  <c r="AD2226" i="1" s="1"/>
  <c r="AI2227" i="1"/>
  <c r="AD2227" i="1" s="1"/>
  <c r="AI2228" i="1"/>
  <c r="AD2228" i="1" s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D2310" i="1" s="1"/>
  <c r="AI2311" i="1"/>
  <c r="AD2311" i="1" s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D2327" i="1" s="1"/>
  <c r="AI2328" i="1"/>
  <c r="AD2328" i="1" s="1"/>
  <c r="AI2329" i="1"/>
  <c r="AD2329" i="1" s="1"/>
  <c r="AI2330" i="1"/>
  <c r="AI2331" i="1"/>
  <c r="AI2332" i="1"/>
  <c r="AI2333" i="1"/>
  <c r="AI2334" i="1"/>
  <c r="AI2335" i="1"/>
  <c r="AD2335" i="1" s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D2348" i="1" s="1"/>
  <c r="AI2349" i="1"/>
  <c r="AD2349" i="1" s="1"/>
  <c r="AI2350" i="1"/>
  <c r="AD2350" i="1" s="1"/>
  <c r="AI2351" i="1"/>
  <c r="AD2351" i="1" s="1"/>
  <c r="AI2352" i="1"/>
  <c r="AD2352" i="1" s="1"/>
  <c r="AI2353" i="1"/>
  <c r="AD2353" i="1" s="1"/>
  <c r="AI2354" i="1"/>
  <c r="AI2355" i="1"/>
  <c r="AI2356" i="1"/>
  <c r="AI2357" i="1"/>
  <c r="AI2358" i="1"/>
  <c r="AI2359" i="1"/>
  <c r="AD2359" i="1" s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D2372" i="1" s="1"/>
  <c r="AI2373" i="1"/>
  <c r="AD2373" i="1" s="1"/>
  <c r="AI2374" i="1"/>
  <c r="AD2374" i="1" s="1"/>
  <c r="AI2375" i="1"/>
  <c r="AD2375" i="1" s="1"/>
  <c r="AI2376" i="1"/>
  <c r="AD2376" i="1" s="1"/>
  <c r="AI2377" i="1"/>
  <c r="AD2377" i="1" s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D2462" i="1" s="1"/>
  <c r="AI2463" i="1"/>
  <c r="AD2463" i="1" s="1"/>
  <c r="AI2464" i="1"/>
  <c r="AD2464" i="1" s="1"/>
  <c r="AI2465" i="1"/>
  <c r="AD2465" i="1" s="1"/>
  <c r="AI2466" i="1"/>
  <c r="AD2466" i="1" s="1"/>
  <c r="AI2467" i="1"/>
  <c r="AD2467" i="1" s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D2505" i="1" s="1"/>
  <c r="AI2506" i="1"/>
  <c r="AI2507" i="1"/>
  <c r="AI2508" i="1"/>
  <c r="AD2508" i="1" s="1"/>
  <c r="AI2509" i="1"/>
  <c r="AI2510" i="1"/>
  <c r="AD2510" i="1" s="1"/>
  <c r="AI2511" i="1"/>
  <c r="AD2511" i="1" s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D2528" i="1" s="1"/>
  <c r="AI2529" i="1"/>
  <c r="AD2529" i="1" s="1"/>
  <c r="AI2530" i="1"/>
  <c r="AD2530" i="1" s="1"/>
  <c r="AI2531" i="1"/>
  <c r="AD2531" i="1" s="1"/>
  <c r="AI2532" i="1"/>
  <c r="AD2532" i="1" s="1"/>
  <c r="AI2533" i="1"/>
  <c r="AD2533" i="1" s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D2627" i="1" s="1"/>
  <c r="AI2628" i="1"/>
  <c r="AI2629" i="1"/>
  <c r="AI2630" i="1"/>
  <c r="AI2631" i="1"/>
  <c r="AI2632" i="1"/>
  <c r="AI2633" i="1"/>
  <c r="AD2633" i="1" s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D2662" i="1" s="1"/>
  <c r="AI2663" i="1"/>
  <c r="AI2664" i="1"/>
  <c r="AI2665" i="1"/>
  <c r="AI2666" i="1"/>
  <c r="AI2667" i="1"/>
  <c r="AI2668" i="1"/>
  <c r="AD2668" i="1" s="1"/>
  <c r="AI2669" i="1"/>
  <c r="AI2670" i="1"/>
  <c r="AI2671" i="1"/>
  <c r="AI2672" i="1"/>
  <c r="AD2672" i="1" s="1"/>
  <c r="AI2673" i="1"/>
  <c r="AI2674" i="1"/>
  <c r="AI2675" i="1"/>
  <c r="AI2676" i="1"/>
  <c r="AI2677" i="1"/>
  <c r="AI2678" i="1"/>
  <c r="AD2678" i="1" s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D2707" i="1" s="1"/>
  <c r="AI2708" i="1"/>
  <c r="AD2708" i="1" s="1"/>
  <c r="AI2709" i="1"/>
  <c r="AI2710" i="1"/>
  <c r="AD2710" i="1" s="1"/>
  <c r="AI2711" i="1"/>
  <c r="AI2712" i="1"/>
  <c r="AI2713" i="1"/>
  <c r="AI2714" i="1"/>
  <c r="AI2715" i="1"/>
  <c r="AD2715" i="1" s="1"/>
  <c r="AI2716" i="1"/>
  <c r="AD2716" i="1" s="1"/>
  <c r="AI2717" i="1"/>
  <c r="AD2717" i="1" s="1"/>
  <c r="AI2718" i="1"/>
  <c r="AI2719" i="1"/>
  <c r="AD2719" i="1" s="1"/>
  <c r="AI2720" i="1"/>
  <c r="AI2721" i="1"/>
  <c r="AI2722" i="1"/>
  <c r="AI2723" i="1"/>
  <c r="AI2724" i="1"/>
  <c r="AD2724" i="1" s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D2789" i="1" s="1"/>
  <c r="AI2790" i="1"/>
  <c r="AD2790" i="1" s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D2809" i="1" s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D2821" i="1" s="1"/>
  <c r="AI2822" i="1"/>
  <c r="AD2822" i="1" s="1"/>
  <c r="AI2823" i="1"/>
  <c r="AD2823" i="1" s="1"/>
  <c r="AI2824" i="1"/>
  <c r="AD2824" i="1" s="1"/>
  <c r="AI2825" i="1"/>
  <c r="AD2825" i="1" s="1"/>
  <c r="AI2826" i="1"/>
  <c r="AI2827" i="1"/>
  <c r="AD2827" i="1" s="1"/>
  <c r="AI2828" i="1"/>
  <c r="AD2828" i="1" s="1"/>
  <c r="AI2829" i="1"/>
  <c r="AD2829" i="1" s="1"/>
  <c r="AI2830" i="1"/>
  <c r="AD2830" i="1" s="1"/>
  <c r="AI2831" i="1"/>
  <c r="AD2831" i="1" s="1"/>
  <c r="AI2832" i="1"/>
  <c r="AD2832" i="1" s="1"/>
  <c r="AI2833" i="1"/>
  <c r="AD2833" i="1" s="1"/>
  <c r="AI2834" i="1"/>
  <c r="AD2834" i="1" s="1"/>
  <c r="AI2835" i="1"/>
  <c r="AD2835" i="1" s="1"/>
  <c r="AI2836" i="1"/>
  <c r="AD2836" i="1" s="1"/>
  <c r="AI2837" i="1"/>
  <c r="AD2837" i="1" s="1"/>
  <c r="AI2838" i="1"/>
  <c r="AD2838" i="1" s="1"/>
  <c r="AI2839" i="1"/>
  <c r="AD2839" i="1" s="1"/>
  <c r="AI2840" i="1"/>
  <c r="AD2840" i="1" s="1"/>
  <c r="AI2841" i="1"/>
  <c r="AD2841" i="1" s="1"/>
  <c r="AI2842" i="1"/>
  <c r="AD2842" i="1" s="1"/>
  <c r="AI2843" i="1"/>
  <c r="AD2843" i="1" s="1"/>
  <c r="AI2844" i="1"/>
  <c r="AD2844" i="1" s="1"/>
  <c r="AI2845" i="1"/>
  <c r="AD2845" i="1" s="1"/>
  <c r="AI2846" i="1"/>
  <c r="AD2846" i="1" s="1"/>
  <c r="AI2847" i="1"/>
  <c r="AD2847" i="1" s="1"/>
  <c r="AI2848" i="1"/>
  <c r="AD2848" i="1" s="1"/>
  <c r="AI2849" i="1"/>
  <c r="AD2849" i="1" s="1"/>
  <c r="AI2850" i="1"/>
  <c r="AD2850" i="1" s="1"/>
  <c r="AI2851" i="1"/>
  <c r="AI2852" i="1"/>
  <c r="AI2853" i="1"/>
  <c r="AI2854" i="1"/>
  <c r="AI2855" i="1"/>
  <c r="AI2856" i="1"/>
  <c r="AI2857" i="1"/>
  <c r="AI2858" i="1"/>
  <c r="AD2858" i="1" s="1"/>
  <c r="AI2859" i="1"/>
  <c r="AD2859" i="1" s="1"/>
  <c r="AI2860" i="1"/>
  <c r="AI2861" i="1"/>
  <c r="AD2861" i="1" s="1"/>
  <c r="AI2862" i="1"/>
  <c r="AD2862" i="1" s="1"/>
  <c r="AI2863" i="1"/>
  <c r="AD2863" i="1" s="1"/>
  <c r="AI2864" i="1"/>
  <c r="AD2864" i="1" s="1"/>
  <c r="AI2865" i="1"/>
  <c r="AD2865" i="1" s="1"/>
  <c r="AI2866" i="1"/>
  <c r="AD2866" i="1" s="1"/>
  <c r="AI2867" i="1"/>
  <c r="AD2867" i="1" s="1"/>
  <c r="AI2868" i="1"/>
  <c r="AD2868" i="1" s="1"/>
  <c r="AI2869" i="1"/>
  <c r="AD2869" i="1" s="1"/>
  <c r="AI2870" i="1"/>
  <c r="AD2870" i="1" s="1"/>
  <c r="AI2871" i="1"/>
  <c r="AD2871" i="1" s="1"/>
  <c r="AI2872" i="1"/>
  <c r="AD2872" i="1" s="1"/>
  <c r="AI2873" i="1"/>
  <c r="AI2874" i="1"/>
  <c r="AI2875" i="1"/>
  <c r="AI2876" i="1"/>
  <c r="AI2877" i="1"/>
  <c r="AI2878" i="1"/>
  <c r="AI2879" i="1"/>
  <c r="AI2880" i="1"/>
  <c r="AI2881" i="1"/>
  <c r="AD2881" i="1" s="1"/>
  <c r="AI2882" i="1"/>
  <c r="AD2882" i="1" s="1"/>
  <c r="AI2883" i="1"/>
  <c r="AD2883" i="1" s="1"/>
  <c r="AI2884" i="1"/>
  <c r="AD2884" i="1" s="1"/>
  <c r="AI2885" i="1"/>
  <c r="AD2885" i="1" s="1"/>
  <c r="AI2886" i="1"/>
  <c r="AD2886" i="1" s="1"/>
  <c r="AI2887" i="1"/>
  <c r="AD2887" i="1" s="1"/>
  <c r="AI2888" i="1"/>
  <c r="AD2888" i="1" s="1"/>
  <c r="AI2889" i="1"/>
  <c r="AD2889" i="1" s="1"/>
  <c r="AI2890" i="1"/>
  <c r="AD2890" i="1" s="1"/>
  <c r="AI2891" i="1"/>
  <c r="AD2891" i="1" s="1"/>
  <c r="AI2892" i="1"/>
  <c r="AD2892" i="1" s="1"/>
  <c r="AI2893" i="1"/>
  <c r="AD2893" i="1" s="1"/>
  <c r="AI2894" i="1"/>
  <c r="AD2894" i="1" s="1"/>
  <c r="AI2895" i="1"/>
  <c r="AD2895" i="1" s="1"/>
  <c r="AI2896" i="1"/>
  <c r="AD2896" i="1" s="1"/>
  <c r="AI2897" i="1"/>
  <c r="AD2897" i="1" s="1"/>
  <c r="AI2898" i="1"/>
  <c r="AD2898" i="1" s="1"/>
  <c r="AI2899" i="1"/>
  <c r="AD2899" i="1" s="1"/>
  <c r="AI2900" i="1"/>
  <c r="AD2900" i="1" s="1"/>
  <c r="AI2901" i="1"/>
  <c r="AD2901" i="1" s="1"/>
  <c r="AI2902" i="1"/>
  <c r="AD2902" i="1" s="1"/>
  <c r="AI2903" i="1"/>
  <c r="AD2903" i="1" s="1"/>
  <c r="AI2904" i="1"/>
  <c r="AD2904" i="1" s="1"/>
  <c r="AI2905" i="1"/>
  <c r="AD2905" i="1" s="1"/>
  <c r="AI2906" i="1"/>
  <c r="AD2906" i="1" s="1"/>
  <c r="AI2907" i="1"/>
  <c r="AD2907" i="1" s="1"/>
  <c r="AI2908" i="1"/>
  <c r="AD2908" i="1" s="1"/>
  <c r="AI2909" i="1"/>
  <c r="AD2909" i="1" s="1"/>
  <c r="AI2910" i="1"/>
  <c r="AD2910" i="1" s="1"/>
  <c r="AI2911" i="1"/>
  <c r="AD2911" i="1" s="1"/>
  <c r="AI2912" i="1"/>
  <c r="AD2912" i="1" s="1"/>
  <c r="AI2913" i="1"/>
  <c r="AI2914" i="1"/>
  <c r="AI2915" i="1"/>
  <c r="AI2916" i="1"/>
  <c r="AI2917" i="1"/>
  <c r="AI2918" i="1"/>
  <c r="AI2919" i="1"/>
  <c r="AD2919" i="1" s="1"/>
  <c r="AI2920" i="1"/>
  <c r="AD2920" i="1" s="1"/>
  <c r="AI2921" i="1"/>
  <c r="AD2921" i="1" s="1"/>
  <c r="AI2922" i="1"/>
  <c r="AD2922" i="1" s="1"/>
  <c r="AI2923" i="1"/>
  <c r="AD2923" i="1" s="1"/>
  <c r="AI2924" i="1"/>
  <c r="AI2925" i="1"/>
  <c r="AI2926" i="1"/>
  <c r="AI2927" i="1"/>
  <c r="AI2928" i="1"/>
  <c r="AI2929" i="1"/>
  <c r="AI2930" i="1"/>
  <c r="AD2930" i="1" s="1"/>
  <c r="AI2931" i="1"/>
  <c r="AD2931" i="1" s="1"/>
  <c r="AI2932" i="1"/>
  <c r="AD2932" i="1" s="1"/>
  <c r="AI2933" i="1"/>
  <c r="AD2933" i="1" s="1"/>
  <c r="AI2934" i="1"/>
  <c r="AD2934" i="1" s="1"/>
  <c r="AI2935" i="1"/>
  <c r="AD2935" i="1" s="1"/>
  <c r="AI2936" i="1"/>
  <c r="AD2936" i="1" s="1"/>
  <c r="AI2937" i="1"/>
  <c r="AD2937" i="1" s="1"/>
  <c r="AI2938" i="1"/>
  <c r="AD2938" i="1" s="1"/>
  <c r="AI2939" i="1"/>
  <c r="AD2939" i="1" s="1"/>
  <c r="AI2940" i="1"/>
  <c r="AD2940" i="1" s="1"/>
  <c r="AI2941" i="1"/>
  <c r="AD2941" i="1" s="1"/>
  <c r="AI2942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" i="1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<sst xmlns="http://schemas.openxmlformats.org/spreadsheetml/2006/main" count="38823" uniqueCount="4581">
  <si>
    <t>...1</t>
  </si>
  <si>
    <t>檢核</t>
  </si>
  <si>
    <t>林管處</t>
  </si>
  <si>
    <t>工作站</t>
  </si>
  <si>
    <t>樣區名稱</t>
  </si>
  <si>
    <t>樣區編號</t>
  </si>
  <si>
    <t>年</t>
  </si>
  <si>
    <t>月</t>
  </si>
  <si>
    <t>日</t>
  </si>
  <si>
    <t>旅次</t>
  </si>
  <si>
    <t>調查者</t>
  </si>
  <si>
    <t>樣點編號</t>
  </si>
  <si>
    <t>X座標(TWD97)</t>
  </si>
  <si>
    <t>Y座標(TWD97)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</si>
  <si>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</si>
  <si>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</si>
  <si>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</si>
  <si>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</si>
  <si>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</si>
  <si>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</si>
  <si>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</si>
  <si>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</si>
  <si>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</si>
  <si>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</si>
  <si>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</si>
  <si>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</si>
  <si>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</si>
  <si>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</si>
  <si>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</si>
  <si>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</si>
  <si>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</si>
  <si>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</si>
  <si>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</si>
  <si>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</si>
  <si>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</si>
  <si>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</si>
  <si>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</si>
  <si>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</si>
  <si>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</si>
  <si>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</si>
  <si>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</si>
  <si>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</si>
  <si>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</si>
  <si>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</si>
  <si>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</si>
  <si>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</si>
  <si>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</si>
  <si>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</si>
  <si>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</si>
  <si>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</si>
  <si>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</si>
  <si>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</si>
  <si>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</si>
  <si>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</si>
  <si>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</si>
  <si>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</si>
  <si>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</si>
  <si>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</si>
  <si>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</si>
  <si>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</si>
  <si>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</si>
  <si>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</si>
  <si>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</si>
  <si>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</si>
  <si>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</si>
  <si>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</si>
  <si>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</si>
  <si>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</si>
  <si>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</si>
  <si>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</si>
  <si>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</si>
  <si>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</si>
  <si>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</si>
  <si>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</si>
  <si>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</si>
  <si>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</si>
  <si>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</si>
  <si>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</si>
  <si>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</si>
  <si>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</si>
  <si>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</si>
  <si>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</si>
  <si>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</si>
  <si>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</si>
  <si>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</si>
  <si>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</si>
  <si>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</si>
  <si>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</si>
  <si>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</si>
  <si>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</si>
  <si>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</si>
  <si>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</si>
  <si>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</si>
  <si>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</si>
  <si>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</si>
  <si>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</si>
  <si>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</si>
  <si>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</si>
  <si>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</si>
  <si>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</si>
  <si>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</si>
  <si>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</si>
  <si>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</si>
  <si>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</si>
  <si>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</si>
  <si>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</si>
  <si>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</si>
  <si>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</si>
  <si>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</si>
  <si>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</si>
  <si>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</si>
  <si>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</si>
  <si>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</si>
  <si>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</si>
  <si>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</si>
  <si>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</si>
  <si>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</si>
  <si>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</si>
  <si>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</si>
  <si>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</si>
  <si>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</si>
  <si>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</si>
  <si>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</si>
  <si>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</si>
  <si>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</si>
  <si>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</si>
  <si>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</si>
  <si>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</si>
  <si>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</si>
  <si>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</si>
  <si>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</si>
  <si>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</si>
  <si>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</si>
  <si>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</si>
  <si>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</si>
  <si>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</si>
  <si>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</si>
  <si>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</si>
  <si>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</si>
  <si>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</si>
  <si>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</si>
  <si>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</si>
  <si>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</si>
  <si>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</si>
  <si>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</si>
  <si>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</si>
  <si>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</si>
  <si>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</si>
  <si>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</si>
  <si>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</si>
  <si>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</si>
  <si>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</si>
  <si>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</si>
  <si>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</si>
  <si>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</si>
  <si>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</si>
  <si>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</si>
  <si>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</si>
  <si>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</si>
  <si>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</si>
  <si>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</si>
  <si>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</si>
  <si>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</si>
  <si>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</si>
  <si>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</si>
  <si>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</si>
  <si>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</si>
  <si>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</si>
  <si>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</si>
  <si>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</si>
  <si>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</si>
  <si>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</si>
  <si>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</si>
  <si>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</si>
  <si>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</si>
  <si>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</si>
  <si>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</si>
  <si>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</si>
  <si>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</si>
  <si>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</si>
  <si>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</si>
  <si>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</si>
  <si>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</si>
  <si>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</si>
  <si>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</si>
  <si>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</si>
  <si>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</si>
  <si>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</si>
  <si>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</si>
  <si>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</si>
  <si>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</si>
  <si>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</si>
  <si>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</si>
  <si>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</si>
  <si>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</si>
  <si>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</si>
  <si>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</si>
  <si>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</si>
  <si>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</si>
  <si>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</si>
  <si>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</si>
  <si>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</si>
  <si>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</si>
  <si>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</si>
  <si>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</si>
  <si>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</si>
  <si>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</si>
  <si>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</si>
  <si>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</si>
  <si>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</si>
  <si>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</si>
  <si>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</si>
  <si>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</si>
  <si>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</si>
  <si>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</si>
  <si>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</si>
  <si>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</si>
  <si>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</si>
  <si>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</si>
  <si>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</si>
  <si>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</si>
  <si>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</si>
  <si>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</si>
  <si>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</si>
  <si>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</si>
  <si>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</si>
  <si>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</si>
  <si>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</si>
  <si>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</si>
  <si>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</si>
  <si>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</si>
  <si>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</si>
  <si>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</si>
  <si>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</si>
  <si>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</si>
  <si>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</si>
  <si>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</si>
  <si>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</si>
  <si>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</si>
  <si>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</si>
  <si>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</si>
  <si>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</si>
  <si>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</si>
  <si>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</si>
  <si>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</si>
  <si>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</si>
  <si>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</si>
  <si>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</si>
  <si>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</si>
  <si>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</si>
  <si>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</si>
  <si>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</si>
  <si>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</si>
  <si>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</si>
  <si>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</si>
  <si>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</si>
  <si>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</si>
  <si>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</si>
  <si>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</si>
  <si>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</si>
  <si>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</si>
  <si>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</si>
  <si>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</si>
  <si>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</si>
  <si>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</si>
  <si>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</si>
  <si>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</si>
  <si>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</si>
  <si>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</si>
  <si>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</si>
  <si>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</si>
  <si>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</si>
  <si>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</si>
  <si>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</si>
  <si>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</si>
  <si>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</si>
  <si>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</si>
  <si>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</si>
  <si>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</si>
  <si>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</si>
  <si>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</si>
  <si>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</si>
  <si>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</si>
  <si>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</si>
  <si>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</si>
  <si>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</si>
  <si>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</si>
  <si>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</si>
  <si>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</si>
  <si>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</si>
  <si>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</si>
  <si>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</si>
  <si>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</si>
  <si>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</si>
  <si>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</si>
  <si>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</si>
  <si>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</si>
  <si>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</si>
  <si>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</si>
  <si>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</si>
  <si>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</si>
  <si>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</si>
  <si>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</si>
  <si>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</si>
  <si>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</si>
  <si>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</si>
  <si>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</si>
  <si>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</si>
  <si>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</si>
  <si>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</si>
  <si>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</si>
  <si>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</si>
  <si>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</si>
  <si>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</si>
  <si>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</si>
  <si>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</si>
  <si>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</si>
  <si>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</si>
  <si>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</si>
  <si>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</si>
  <si>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</si>
  <si>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</si>
  <si>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</si>
  <si>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</si>
  <si>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</si>
  <si>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</si>
  <si>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</si>
  <si>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</si>
  <si>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</si>
  <si>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</si>
  <si>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</si>
  <si>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</si>
  <si>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</si>
  <si>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</si>
  <si>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</si>
  <si>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</si>
  <si>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</si>
  <si>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</si>
  <si>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</si>
  <si>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</si>
  <si>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</si>
  <si>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</si>
  <si>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</si>
  <si>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</si>
  <si>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</si>
  <si>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</si>
  <si>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</si>
  <si>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</si>
  <si>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</si>
  <si>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</si>
  <si>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</si>
  <si>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</si>
  <si>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</si>
  <si>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</si>
  <si>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</si>
  <si>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</si>
  <si>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</si>
  <si>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</si>
  <si>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</si>
  <si>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</si>
  <si>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</si>
  <si>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</si>
  <si>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</si>
  <si>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</si>
  <si>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</si>
  <si>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</si>
  <si>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</si>
  <si>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</si>
  <si>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</si>
  <si>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</si>
  <si>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</si>
  <si>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</si>
  <si>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</si>
  <si>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</si>
  <si>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</si>
  <si>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</si>
  <si>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</si>
  <si>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</si>
  <si>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</si>
  <si>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</si>
  <si>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</si>
  <si>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</si>
  <si>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</si>
  <si>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</si>
  <si>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</si>
  <si>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</si>
  <si>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</si>
  <si>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</si>
  <si>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</si>
  <si>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</si>
  <si>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</si>
  <si>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</si>
  <si>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</si>
  <si>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</si>
  <si>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</si>
  <si>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</si>
  <si>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</si>
  <si>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</si>
  <si>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</si>
  <si>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</si>
  <si>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</si>
  <si>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</si>
  <si>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</si>
  <si>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</si>
  <si>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</si>
  <si>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</si>
  <si>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</si>
  <si>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</si>
  <si>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</si>
  <si>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</si>
  <si>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</si>
  <si>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</si>
  <si>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</si>
  <si>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</si>
  <si>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</si>
  <si>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</si>
  <si>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</si>
  <si>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</si>
  <si>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</si>
  <si>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</si>
  <si>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</si>
  <si>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</si>
  <si>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</si>
  <si>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</si>
  <si>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</si>
  <si>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</si>
  <si>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</si>
  <si>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</si>
  <si>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</si>
  <si>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</si>
  <si>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</si>
  <si>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</si>
  <si>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</si>
  <si>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</si>
  <si>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</si>
  <si>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</si>
  <si>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</si>
  <si>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</si>
  <si>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</si>
  <si>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</si>
  <si>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</si>
  <si>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</si>
  <si>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</si>
  <si>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</si>
  <si>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</si>
  <si>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</si>
  <si>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</si>
  <si>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</si>
  <si>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</si>
  <si>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</si>
  <si>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</si>
  <si>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</si>
  <si>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</si>
  <si>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</si>
  <si>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</si>
  <si>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</si>
  <si>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</si>
  <si>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</si>
  <si>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</si>
  <si>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</si>
  <si>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</si>
  <si>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</si>
  <si>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</si>
  <si>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</si>
  <si>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</si>
  <si>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</si>
  <si>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</si>
  <si>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</si>
  <si>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</si>
  <si>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</si>
  <si>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</si>
  <si>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</si>
  <si>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</si>
  <si>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</si>
  <si>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</si>
  <si>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</si>
  <si>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</si>
  <si>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</si>
  <si>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</si>
  <si>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</si>
  <si>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</si>
  <si>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</si>
  <si>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</si>
  <si>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</si>
  <si>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</si>
  <si>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</si>
  <si>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</si>
  <si>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</si>
  <si>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</si>
  <si>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</si>
  <si>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</si>
  <si>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</si>
  <si>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</si>
  <si>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</si>
  <si>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</si>
  <si>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</si>
  <si>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</si>
  <si>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</si>
  <si>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</si>
  <si>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</si>
  <si>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</si>
  <si>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</si>
  <si>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</si>
  <si>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</si>
  <si>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</si>
  <si>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</si>
  <si>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</si>
  <si>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</si>
  <si>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</si>
  <si>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</si>
  <si>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</si>
  <si>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</si>
  <si>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</si>
  <si>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</si>
  <si>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</si>
  <si>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</si>
  <si>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</si>
  <si>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</si>
  <si>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</si>
  <si>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</si>
  <si>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</si>
  <si>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</si>
  <si>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</si>
  <si>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</si>
  <si>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</si>
  <si>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</si>
  <si>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</si>
  <si>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</si>
  <si>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</si>
  <si>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</si>
  <si>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</si>
  <si>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</si>
  <si>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</si>
  <si>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</si>
  <si>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</si>
  <si>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</si>
  <si>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</si>
  <si>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</si>
  <si>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</si>
  <si>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</si>
  <si>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</si>
  <si>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</si>
  <si>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</si>
  <si>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</si>
  <si>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</si>
  <si>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</si>
  <si>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</si>
  <si>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</si>
  <si>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</si>
  <si>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</si>
  <si>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</si>
  <si>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</si>
  <si>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</si>
  <si>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</si>
  <si>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</si>
  <si>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</si>
  <si>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</si>
  <si>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</si>
  <si>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</si>
  <si>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</si>
  <si>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</si>
  <si>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</si>
  <si>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</si>
  <si>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</si>
  <si>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</si>
  <si>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</si>
  <si>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</si>
  <si>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</si>
  <si>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</si>
  <si>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</si>
  <si>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</si>
  <si>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</si>
  <si>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</si>
  <si>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</si>
  <si>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</si>
  <si>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</si>
  <si>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</si>
  <si>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</si>
  <si>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</si>
  <si>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</si>
  <si>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</si>
  <si>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</si>
  <si>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</si>
  <si>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</si>
  <si>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</si>
  <si>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</si>
  <si>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</si>
  <si>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</si>
  <si>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</si>
  <si>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</si>
  <si>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</si>
  <si>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</si>
  <si>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</si>
  <si>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</si>
  <si>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</si>
  <si>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</si>
  <si>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</si>
  <si>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</si>
  <si>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</si>
  <si>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</si>
  <si>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</si>
  <si>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</si>
  <si>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</si>
  <si>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</si>
  <si>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</si>
  <si>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</si>
  <si>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</si>
  <si>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</si>
  <si>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</si>
  <si>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</si>
  <si>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</si>
  <si>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</si>
  <si>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</si>
  <si>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</si>
  <si>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</si>
  <si>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</si>
  <si>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</si>
  <si>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</si>
  <si>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</si>
  <si>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</si>
  <si>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</si>
  <si>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</si>
  <si>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</si>
  <si>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</si>
  <si>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</si>
  <si>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</si>
  <si>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</si>
  <si>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</si>
  <si>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</si>
  <si>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</si>
  <si>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</si>
  <si>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</si>
  <si>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</si>
  <si>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</si>
  <si>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</si>
  <si>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</si>
  <si>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</si>
  <si>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</si>
  <si>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</si>
  <si>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</si>
  <si>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</si>
  <si>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</si>
  <si>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</si>
  <si>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</si>
  <si>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</si>
  <si>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</si>
  <si>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</si>
  <si>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</si>
  <si>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</si>
  <si>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</si>
  <si>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</si>
  <si>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</si>
  <si>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</si>
  <si>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</si>
  <si>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</si>
  <si>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</si>
  <si>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</si>
  <si>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</si>
  <si>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</si>
  <si>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</si>
  <si>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</si>
  <si>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</si>
  <si>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</si>
  <si>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</si>
  <si>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</si>
  <si>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</si>
  <si>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</si>
  <si>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</si>
  <si>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</si>
  <si>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</si>
  <si>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</si>
  <si>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</si>
  <si>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</si>
  <si>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</si>
  <si>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</si>
  <si>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</si>
  <si>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</si>
  <si>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</si>
  <si>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</si>
  <si>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</si>
  <si>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</si>
  <si>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</si>
  <si>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</si>
  <si>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</si>
  <si>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</si>
  <si>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</si>
  <si>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</si>
  <si>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</si>
  <si>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</si>
  <si>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</si>
  <si>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</si>
  <si>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</si>
  <si>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</si>
  <si>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</si>
  <si>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</si>
  <si>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</si>
  <si>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</si>
  <si>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</si>
  <si>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</si>
  <si>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</si>
  <si>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</si>
  <si>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</si>
  <si>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</si>
  <si>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</si>
  <si>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</si>
  <si>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</si>
  <si>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</si>
  <si>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</si>
  <si>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</si>
  <si>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</si>
  <si>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</si>
  <si>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</si>
  <si>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</si>
  <si>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</si>
  <si>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</si>
  <si>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</si>
  <si>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</si>
  <si>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</si>
  <si>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</si>
  <si>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</si>
  <si>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</si>
  <si>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</si>
  <si>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</si>
  <si>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</si>
  <si>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</si>
  <si>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</si>
  <si>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</si>
  <si>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</si>
  <si>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</si>
  <si>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</si>
  <si>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</si>
  <si>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</si>
  <si>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</si>
  <si>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</si>
  <si>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</si>
  <si>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</si>
  <si>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</si>
  <si>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</si>
  <si>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</si>
  <si>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</si>
  <si>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</si>
  <si>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</si>
  <si>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</si>
  <si>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</si>
  <si>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</si>
  <si>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</si>
  <si>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</si>
  <si>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</si>
  <si>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</si>
  <si>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</si>
  <si>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</si>
  <si>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</si>
  <si>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</si>
  <si>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</si>
  <si>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</si>
  <si>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</si>
  <si>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</si>
  <si>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</si>
  <si>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</si>
  <si>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</si>
  <si>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</si>
  <si>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</si>
  <si>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</si>
  <si>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</si>
  <si>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</si>
  <si>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</si>
  <si>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</si>
  <si>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</si>
  <si>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</si>
  <si>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</si>
  <si>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</si>
  <si>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</si>
  <si>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</si>
  <si>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</si>
  <si>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</si>
  <si>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</si>
  <si>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</si>
  <si>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</si>
  <si>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</si>
  <si>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</si>
  <si>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</si>
  <si>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</si>
  <si>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</si>
  <si>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</si>
  <si>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</si>
  <si>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</si>
  <si>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</si>
  <si>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</si>
  <si>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</si>
  <si>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</si>
  <si>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</si>
  <si>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</si>
  <si>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</si>
  <si>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</si>
  <si>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</si>
  <si>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</si>
  <si>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</si>
  <si>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</si>
  <si>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</si>
  <si>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</si>
  <si>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</si>
  <si>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</si>
  <si>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</si>
  <si>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</si>
  <si>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</si>
  <si>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</si>
  <si>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</si>
  <si>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</si>
  <si>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</si>
  <si>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</si>
  <si>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</si>
  <si>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</si>
  <si>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</si>
  <si>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</si>
  <si>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</si>
  <si>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</si>
  <si>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</si>
  <si>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</si>
  <si>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</si>
  <si>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</si>
  <si>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</si>
  <si>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</si>
  <si>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</si>
  <si>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</si>
  <si>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</si>
  <si>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</si>
  <si>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</si>
  <si>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</si>
  <si>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</si>
  <si>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</si>
  <si>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</si>
  <si>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</si>
  <si>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</si>
  <si>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</si>
  <si>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</si>
  <si>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</si>
  <si>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</si>
  <si>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</si>
  <si>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</si>
  <si>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</si>
  <si>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</si>
  <si>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</si>
  <si>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</si>
  <si>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</si>
  <si>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</si>
  <si>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</si>
  <si>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</si>
  <si>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</si>
  <si>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</si>
  <si>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</si>
  <si>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</si>
  <si>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</si>
  <si>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</si>
  <si>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</si>
  <si>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</si>
  <si>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</si>
  <si>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</si>
  <si>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</si>
  <si>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</si>
  <si>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</si>
  <si>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</si>
  <si>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</si>
  <si>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</si>
  <si>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</si>
  <si>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</si>
  <si>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</si>
  <si>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</si>
  <si>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</si>
  <si>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</si>
  <si>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</si>
  <si>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</si>
  <si>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</si>
  <si>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</si>
  <si>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</si>
  <si>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</si>
  <si>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</si>
  <si>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</si>
  <si>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</si>
  <si>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</si>
  <si>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</si>
  <si>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</si>
  <si>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</si>
  <si>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</si>
  <si>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</si>
  <si>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</si>
  <si>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</si>
  <si>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</si>
  <si>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</si>
  <si>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</si>
  <si>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</si>
  <si>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</si>
  <si>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</si>
  <si>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</si>
  <si>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</si>
  <si>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</si>
  <si>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</si>
  <si>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</si>
  <si>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</si>
  <si>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</si>
  <si>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</si>
  <si>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</si>
  <si>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</si>
  <si>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</si>
  <si>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</si>
  <si>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</si>
  <si>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</si>
  <si>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</si>
  <si>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</si>
  <si>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</si>
  <si>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</si>
  <si>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</si>
  <si>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</si>
  <si>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</si>
  <si>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</si>
  <si>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</si>
  <si>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</si>
  <si>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</si>
  <si>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</si>
  <si>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</si>
  <si>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</si>
  <si>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</si>
  <si>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</si>
  <si>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</si>
  <si>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</si>
  <si>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</si>
  <si>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</si>
  <si>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</si>
  <si>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</si>
  <si>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</si>
  <si>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</si>
  <si>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</si>
  <si>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</si>
  <si>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</si>
  <si>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</si>
  <si>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</si>
  <si>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</si>
  <si>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</si>
  <si>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</si>
  <si>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</si>
  <si>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</si>
  <si>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</si>
  <si>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</si>
  <si>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</si>
  <si>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</si>
  <si>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</si>
  <si>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</si>
  <si>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</si>
  <si>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</si>
  <si>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</si>
  <si>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</si>
  <si>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</si>
  <si>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</si>
  <si>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</si>
  <si>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</si>
  <si>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</si>
  <si>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</si>
  <si>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</si>
  <si>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</si>
  <si>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</si>
  <si>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</si>
  <si>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</si>
  <si>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</si>
  <si>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</si>
  <si>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</si>
  <si>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</si>
  <si>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</si>
  <si>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</si>
  <si>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</si>
  <si>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</si>
  <si>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</si>
  <si>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</si>
  <si>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</si>
  <si>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</si>
  <si>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</si>
  <si>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</si>
  <si>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</si>
  <si>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</si>
  <si>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</si>
  <si>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</si>
  <si>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</si>
  <si>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</si>
  <si>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</si>
  <si>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</si>
  <si>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</si>
  <si>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</si>
  <si>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</si>
  <si>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</si>
  <si>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</si>
  <si>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</si>
  <si>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</si>
  <si>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</si>
  <si>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</si>
  <si>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</si>
  <si>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</si>
  <si>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</si>
  <si>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</si>
  <si>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</si>
  <si>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</si>
  <si>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</si>
  <si>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</si>
  <si>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</si>
  <si>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</si>
  <si>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</si>
  <si>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</si>
  <si>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</si>
  <si>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</si>
  <si>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</si>
  <si>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</si>
  <si>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</si>
  <si>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</si>
  <si>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</si>
  <si>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</si>
  <si>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</si>
  <si>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</si>
  <si>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</si>
  <si>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</si>
  <si>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</si>
  <si>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</si>
  <si>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</si>
  <si>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</si>
  <si>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</si>
  <si>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</si>
  <si>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</si>
  <si>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</si>
  <si>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</si>
  <si>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</si>
  <si>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</si>
  <si>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</si>
  <si>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</si>
  <si>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</si>
  <si>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</si>
  <si>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</si>
  <si>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</si>
  <si>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</si>
  <si>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</si>
  <si>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</si>
  <si>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</si>
  <si>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</si>
  <si>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</si>
  <si>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</si>
  <si>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</si>
  <si>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</si>
  <si>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</si>
  <si>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</si>
  <si>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</si>
  <si>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</si>
  <si>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</si>
  <si>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</si>
  <si>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</si>
  <si>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</si>
  <si>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</si>
  <si>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</si>
  <si>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</si>
  <si>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</si>
  <si>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</si>
  <si>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</si>
  <si>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</si>
  <si>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</si>
  <si>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</si>
  <si>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</si>
  <si>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</si>
  <si>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</si>
  <si>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</si>
  <si>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</si>
  <si>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</si>
  <si>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</si>
  <si>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</si>
  <si>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</si>
  <si>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</si>
  <si>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</si>
  <si>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</si>
  <si>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</si>
  <si>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</si>
  <si>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</si>
  <si>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</si>
  <si>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</si>
  <si>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</si>
  <si>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</si>
  <si>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</si>
  <si>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</si>
  <si>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</si>
  <si>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</si>
  <si>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</si>
  <si>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</si>
  <si>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</si>
  <si>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</si>
  <si>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</si>
  <si>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</si>
  <si>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</si>
  <si>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</si>
  <si>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</si>
  <si>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</si>
  <si>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</si>
  <si>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</si>
  <si>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</si>
  <si>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</si>
  <si>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</si>
  <si>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</si>
  <si>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</si>
  <si>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</si>
  <si>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</si>
  <si>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</si>
  <si>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</si>
  <si>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</si>
  <si>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</si>
  <si>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</si>
  <si>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</si>
  <si>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</si>
  <si>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</si>
  <si>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</si>
  <si>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</si>
  <si>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</si>
  <si>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</si>
  <si>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</si>
  <si>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</si>
  <si>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</si>
  <si>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</si>
  <si>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</si>
  <si>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</si>
  <si>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</si>
  <si>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</si>
  <si>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</si>
  <si>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</si>
  <si>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</si>
  <si>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</si>
  <si>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</si>
  <si>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</si>
  <si>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</si>
  <si>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</si>
  <si>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</si>
  <si>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</si>
  <si>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</si>
  <si>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</si>
  <si>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</si>
  <si>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</si>
  <si>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</si>
  <si>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</si>
  <si>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</si>
  <si>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</si>
  <si>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</si>
  <si>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</si>
  <si>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</si>
  <si>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</si>
  <si>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</si>
  <si>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</si>
  <si>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</si>
  <si>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</si>
  <si>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</si>
  <si>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</si>
  <si>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</si>
  <si>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</si>
  <si>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</si>
  <si>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</si>
  <si>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</si>
  <si>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</si>
  <si>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</si>
  <si>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</si>
  <si>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</si>
  <si>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</si>
  <si>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</si>
  <si>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</si>
  <si>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</si>
  <si>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</si>
  <si>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</si>
  <si>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</si>
  <si>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</si>
  <si>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</si>
  <si>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</si>
  <si>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</si>
  <si>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</si>
  <si>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</si>
  <si>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</si>
  <si>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</si>
  <si>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</si>
  <si>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</si>
  <si>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</si>
  <si>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</si>
  <si>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</si>
  <si>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</si>
  <si>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</si>
  <si>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</si>
  <si>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</si>
  <si>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</si>
  <si>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</si>
  <si>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</si>
  <si>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</si>
  <si>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</si>
  <si>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</si>
  <si>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</si>
  <si>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</si>
  <si>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</si>
  <si>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</si>
  <si>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</si>
  <si>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</si>
  <si>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</si>
  <si>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</si>
  <si>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</si>
  <si>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</si>
  <si>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</si>
  <si>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</si>
  <si>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</si>
  <si>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</si>
  <si>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</si>
  <si>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</si>
  <si>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</si>
  <si>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</si>
  <si>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</si>
  <si>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</si>
  <si>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</si>
  <si>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</si>
  <si>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</si>
  <si>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</si>
  <si>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</si>
  <si>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</si>
  <si>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</si>
  <si>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</si>
  <si>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</si>
  <si>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</si>
  <si>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</si>
  <si>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</si>
  <si>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</si>
  <si>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</si>
  <si>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</si>
  <si>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</si>
  <si>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</si>
  <si>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</si>
  <si>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</si>
  <si>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</si>
  <si>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</si>
  <si>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</si>
  <si>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</si>
  <si>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</si>
  <si>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</si>
  <si>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</si>
  <si>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</si>
  <si>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</si>
  <si>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</si>
  <si>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</si>
  <si>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</si>
  <si>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</si>
  <si>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</si>
  <si>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</si>
  <si>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</si>
  <si>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</si>
  <si>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</si>
  <si>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</si>
  <si>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</si>
  <si>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</si>
  <si>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</si>
  <si>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</si>
  <si>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</si>
  <si>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</si>
  <si>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</si>
  <si>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</si>
  <si>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</si>
  <si>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</si>
  <si>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</si>
  <si>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</si>
  <si>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</si>
  <si>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</si>
  <si>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</si>
  <si>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</si>
  <si>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</si>
  <si>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</si>
  <si>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</si>
  <si>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</si>
  <si>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</si>
  <si>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</si>
  <si>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</si>
  <si>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</si>
  <si>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</si>
  <si>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</si>
  <si>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</si>
  <si>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</si>
  <si>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</si>
  <si>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</si>
  <si>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</si>
  <si>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</si>
  <si>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</si>
  <si>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</si>
  <si>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</si>
  <si>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</si>
  <si>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</si>
  <si>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</si>
  <si>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</si>
  <si>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</si>
  <si>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</si>
  <si>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</si>
  <si>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</si>
  <si>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</si>
  <si>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</si>
  <si>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</si>
  <si>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</si>
  <si>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</si>
  <si>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</si>
  <si>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</si>
  <si>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</si>
  <si>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</si>
  <si>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</si>
  <si>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</si>
  <si>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</si>
  <si>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</si>
  <si>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</si>
  <si>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</si>
  <si>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</si>
  <si>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</si>
  <si>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</si>
  <si>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</si>
  <si>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</si>
  <si>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</si>
  <si>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</si>
  <si>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</si>
  <si>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</si>
  <si>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</si>
  <si>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</si>
  <si>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</si>
  <si>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</si>
  <si>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</si>
  <si>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</si>
  <si>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</si>
  <si>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</si>
  <si>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</si>
  <si>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</si>
  <si>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</si>
  <si>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</si>
  <si>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</si>
  <si>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</si>
  <si>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</si>
  <si>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</si>
  <si>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</si>
  <si>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</si>
  <si>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</si>
  <si>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</si>
  <si>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</si>
  <si>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</si>
  <si>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</si>
  <si>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</si>
  <si>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</si>
  <si>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</si>
  <si>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</si>
  <si>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</si>
  <si>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</si>
  <si>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</si>
  <si>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</si>
  <si>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</si>
  <si>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</si>
  <si>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</si>
  <si>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</si>
  <si>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</si>
  <si>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</si>
  <si>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</si>
  <si>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</si>
  <si>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</si>
  <si>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</si>
  <si>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</si>
  <si>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</si>
  <si>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</si>
  <si>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</si>
  <si>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</si>
  <si>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</si>
  <si>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</si>
  <si>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</si>
  <si>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</si>
  <si>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</si>
  <si>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</si>
  <si>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</si>
  <si>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</si>
  <si>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</si>
  <si>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</si>
  <si>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</si>
  <si>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</si>
  <si>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</si>
  <si>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</si>
  <si>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</si>
  <si>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</si>
  <si>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</si>
  <si>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</si>
  <si>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</si>
  <si>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</si>
  <si>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</si>
  <si>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</si>
  <si>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</si>
  <si>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</si>
  <si>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</si>
  <si>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</si>
  <si>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</si>
  <si>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</si>
  <si>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</si>
  <si>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</si>
  <si>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</si>
  <si>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</si>
  <si>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</si>
  <si>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</si>
  <si>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</si>
  <si>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</si>
  <si>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</si>
  <si>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</si>
  <si>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</si>
  <si>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</si>
  <si>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</si>
  <si>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</si>
  <si>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</si>
  <si>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</si>
  <si>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</si>
  <si>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</si>
  <si>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</si>
  <si>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</si>
  <si>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</si>
  <si>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</si>
  <si>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</si>
  <si>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</si>
  <si>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</si>
  <si>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</si>
  <si>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</si>
  <si>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</si>
  <si>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</si>
  <si>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</si>
  <si>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</si>
  <si>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</si>
  <si>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</si>
  <si>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</si>
  <si>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</si>
  <si>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</si>
  <si>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</si>
  <si>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</si>
  <si>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</si>
  <si>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</si>
  <si>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</si>
  <si>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</si>
  <si>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</si>
  <si>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</si>
  <si>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</si>
  <si>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</si>
  <si>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</si>
  <si>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</si>
  <si>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</si>
  <si>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</si>
  <si>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</si>
  <si>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</si>
  <si>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</si>
  <si>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</si>
  <si>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</si>
  <si>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</si>
  <si>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</si>
  <si>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</si>
  <si>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</si>
  <si>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</si>
  <si>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</si>
  <si>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</si>
  <si>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</si>
  <si>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</si>
  <si>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</si>
  <si>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</si>
  <si>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</si>
  <si>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</si>
  <si>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</si>
  <si>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</si>
  <si>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</si>
  <si>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</si>
  <si>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</si>
  <si>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</si>
  <si>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</si>
  <si>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</si>
  <si>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</si>
  <si>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</si>
  <si>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</si>
  <si>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</si>
  <si>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</si>
  <si>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</si>
  <si>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</si>
  <si>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</si>
  <si>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</si>
  <si>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</si>
  <si>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</si>
  <si>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</si>
  <si>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</si>
  <si>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</si>
  <si>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</si>
  <si>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</si>
  <si>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</si>
  <si>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</si>
  <si>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</si>
  <si>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</si>
  <si>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</si>
  <si>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</si>
  <si>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</si>
  <si>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</si>
  <si>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</si>
  <si>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</si>
  <si>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</si>
  <si>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</si>
  <si>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</si>
  <si>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</si>
  <si>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</si>
  <si>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</si>
  <si>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</si>
  <si>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</si>
  <si>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</si>
  <si>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</si>
  <si>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</si>
  <si>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</si>
  <si>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</si>
  <si>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</si>
  <si>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</si>
  <si>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</si>
  <si>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</si>
  <si>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</si>
  <si>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</si>
  <si>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</si>
  <si>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</si>
  <si>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</si>
  <si>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</si>
  <si>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</si>
  <si>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</si>
  <si>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</si>
  <si>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</si>
  <si>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</si>
  <si>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</si>
  <si>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</si>
  <si>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</si>
  <si>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</si>
  <si>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</si>
  <si>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</si>
  <si>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</si>
  <si>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</si>
  <si>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</si>
  <si>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</si>
  <si>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</si>
  <si>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</si>
  <si>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</si>
  <si>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</si>
  <si>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</si>
  <si>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</si>
  <si>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</si>
  <si>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</si>
  <si>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</si>
  <si>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</si>
  <si>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</si>
  <si>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</si>
  <si>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</si>
  <si>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</si>
  <si>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</si>
  <si>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</si>
  <si>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</si>
  <si>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</si>
  <si>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</si>
  <si>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</si>
  <si>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</si>
  <si>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</si>
  <si>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</si>
  <si>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</si>
  <si>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</si>
  <si>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</si>
  <si>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</si>
  <si>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</si>
  <si>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</si>
  <si>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</si>
  <si>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</si>
  <si>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</si>
  <si>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</si>
  <si>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</si>
  <si>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</si>
  <si>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</si>
  <si>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</si>
  <si>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</si>
  <si>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</si>
  <si>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</si>
  <si>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</si>
  <si>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</si>
  <si>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</si>
  <si>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</si>
  <si>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</si>
  <si>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</si>
  <si>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</si>
  <si>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</si>
  <si>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</si>
  <si>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</si>
  <si>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</si>
  <si>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</si>
  <si>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</si>
  <si>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</si>
  <si>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</si>
  <si>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</si>
  <si>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</si>
  <si>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</si>
  <si>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</si>
  <si>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</si>
  <si>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</si>
  <si>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</si>
  <si>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</si>
  <si>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</si>
  <si>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</si>
  <si>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</si>
  <si>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</si>
  <si>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</si>
  <si>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</si>
  <si>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</si>
  <si>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</si>
  <si>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</si>
  <si>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</si>
  <si>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</si>
  <si>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</si>
  <si>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</si>
  <si>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</si>
  <si>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</si>
  <si>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</si>
  <si>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</si>
  <si>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</si>
  <si>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</si>
  <si>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</si>
  <si>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</si>
  <si>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</si>
  <si>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</si>
  <si>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</si>
  <si>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</si>
  <si>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</si>
  <si>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</si>
  <si>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</si>
  <si>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</si>
  <si>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</si>
  <si>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</si>
  <si>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</si>
  <si>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</si>
  <si>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</si>
  <si>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</si>
  <si>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</si>
  <si>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</si>
  <si>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</si>
  <si>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</si>
  <si>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</si>
  <si>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</si>
  <si>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</si>
  <si>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</si>
  <si>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</si>
  <si>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</si>
  <si>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</si>
  <si>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</si>
  <si>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</si>
  <si>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</si>
  <si>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</si>
  <si>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</si>
  <si>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</si>
  <si>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</si>
  <si>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</si>
  <si>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</si>
  <si>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</si>
  <si>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</si>
  <si>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</si>
  <si>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</si>
  <si>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</si>
  <si>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</si>
  <si>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</si>
  <si>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</si>
  <si>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</si>
  <si>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</si>
  <si>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</si>
  <si>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</si>
  <si>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</si>
  <si>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</si>
  <si>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</si>
  <si>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</si>
  <si>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</si>
  <si>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</si>
  <si>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</si>
  <si>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</si>
  <si>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</si>
  <si>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</si>
  <si>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</si>
  <si>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</si>
  <si>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</si>
  <si>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</si>
  <si>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</si>
  <si>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</si>
  <si>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</si>
  <si>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</si>
  <si>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</si>
  <si>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</si>
  <si>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</si>
  <si>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</si>
  <si>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</si>
  <si>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</si>
  <si>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</si>
  <si>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</si>
  <si>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</si>
  <si>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</si>
  <si>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</si>
  <si>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</si>
  <si>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</si>
  <si>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</si>
  <si>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</si>
  <si>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</si>
  <si>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</si>
  <si>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</si>
  <si>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</si>
  <si>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</si>
  <si>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</si>
  <si>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</si>
  <si>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</si>
  <si>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</si>
  <si>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</si>
  <si>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</si>
  <si>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</si>
  <si>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</si>
  <si>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</si>
  <si>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</si>
  <si>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</si>
  <si>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</si>
  <si>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</si>
  <si>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</si>
  <si>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</si>
  <si>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</si>
  <si>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</si>
  <si>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</si>
  <si>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</si>
  <si>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</si>
  <si>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</si>
  <si>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</si>
  <si>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</si>
  <si>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</si>
  <si>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</si>
  <si>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</si>
  <si>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</si>
  <si>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</si>
  <si>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</si>
  <si>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</si>
  <si>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</si>
  <si>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</si>
  <si>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</si>
  <si>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</si>
  <si>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</si>
  <si>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</si>
  <si>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</si>
  <si>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</si>
  <si>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</si>
  <si>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</si>
  <si>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</si>
  <si>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</si>
  <si>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</si>
  <si>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</si>
  <si>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</si>
  <si>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</si>
  <si>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</si>
  <si>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</si>
  <si>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</si>
  <si>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</si>
  <si>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</si>
  <si>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</si>
  <si>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</si>
  <si>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</si>
  <si>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</si>
  <si>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</si>
  <si>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</si>
  <si>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</si>
  <si>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</si>
  <si>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</si>
  <si>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</si>
  <si>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</si>
  <si>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</si>
  <si>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</si>
  <si>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</si>
  <si>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</si>
  <si>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</si>
  <si>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</si>
  <si>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</si>
  <si>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</si>
  <si>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</si>
  <si>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</si>
  <si>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</si>
  <si>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</si>
  <si>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</si>
  <si>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</si>
  <si>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</si>
  <si>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</si>
  <si>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</si>
  <si>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</si>
  <si>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</si>
  <si>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</si>
  <si>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</si>
  <si>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</si>
  <si>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</si>
  <si>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</si>
  <si>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</si>
  <si>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</si>
  <si>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</si>
  <si>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</si>
  <si>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</si>
  <si>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</si>
  <si>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</si>
  <si>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</si>
  <si>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</si>
  <si>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</si>
  <si>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</si>
  <si>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</si>
  <si>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</si>
  <si>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</si>
  <si>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</si>
  <si>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</si>
  <si>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</si>
  <si>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</si>
  <si>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</si>
  <si>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</si>
  <si>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</si>
  <si>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</si>
  <si>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</si>
  <si>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</si>
  <si>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</si>
  <si>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</si>
  <si>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</si>
  <si>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</si>
  <si>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</si>
  <si>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</si>
  <si>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</si>
  <si>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</si>
  <si>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</si>
  <si>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</si>
  <si>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</si>
  <si>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</si>
  <si>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</si>
  <si>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</si>
  <si>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</si>
  <si>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</si>
  <si>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</si>
  <si>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</si>
  <si>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</si>
  <si>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</si>
  <si>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</si>
  <si>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</si>
  <si>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</si>
  <si>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</si>
  <si>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</si>
  <si>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</si>
  <si>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</si>
  <si>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</si>
  <si>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</si>
  <si>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</si>
  <si>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</si>
  <si>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</si>
  <si>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</si>
  <si>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</si>
  <si>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</si>
  <si>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</si>
  <si>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</si>
  <si>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</si>
  <si>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</si>
  <si>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</si>
  <si>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</si>
  <si>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</si>
  <si>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</si>
  <si>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</si>
  <si>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</si>
  <si>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</si>
  <si>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</si>
  <si>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</si>
  <si>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</si>
  <si>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</si>
  <si>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</si>
  <si>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</si>
  <si>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</si>
  <si>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</si>
  <si>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</si>
  <si>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</si>
  <si>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</si>
  <si>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</si>
  <si>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</si>
  <si>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</si>
  <si>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</si>
  <si>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</si>
  <si>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</si>
  <si>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</si>
  <si>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</si>
  <si>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</si>
  <si>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</si>
  <si>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</si>
  <si>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</si>
  <si>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</si>
  <si>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</si>
  <si>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</si>
  <si>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</si>
  <si>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</si>
  <si>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</si>
  <si>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</si>
  <si>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</si>
  <si>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</si>
  <si>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</si>
  <si>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</si>
  <si>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</si>
  <si>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</si>
  <si>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</si>
  <si>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</si>
  <si>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</si>
  <si>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</si>
  <si>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</si>
  <si>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</si>
  <si>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</si>
  <si>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</si>
  <si>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</si>
  <si>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</si>
  <si>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</si>
  <si>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</si>
  <si>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</si>
  <si>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</si>
  <si>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</si>
  <si>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</si>
  <si>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</si>
  <si>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</si>
  <si>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</si>
  <si>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</si>
  <si>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</si>
  <si>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</si>
  <si>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</si>
  <si>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</si>
  <si>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</si>
  <si>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</si>
  <si>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</si>
  <si>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</si>
  <si>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</si>
  <si>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</si>
  <si>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</si>
  <si>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</si>
  <si>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</si>
  <si>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</si>
  <si>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</si>
  <si>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</si>
  <si>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</si>
  <si>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</si>
  <si>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</si>
  <si>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</si>
  <si>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</si>
  <si>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</si>
  <si>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</si>
  <si>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</si>
  <si>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</si>
  <si>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</si>
  <si>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</si>
  <si>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</si>
  <si>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</si>
  <si>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</si>
  <si>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</si>
  <si>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</si>
  <si>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</si>
  <si>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</si>
  <si>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</si>
  <si>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</si>
  <si>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</si>
  <si>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</si>
  <si>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</si>
  <si>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</si>
  <si>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</si>
  <si>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</si>
  <si>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</si>
  <si>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</si>
  <si>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</si>
  <si>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</si>
  <si>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</si>
  <si>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</si>
  <si>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</si>
  <si>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</si>
  <si>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</si>
  <si>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</si>
  <si>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</si>
  <si>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</si>
  <si>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</si>
  <si>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</si>
  <si>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</si>
  <si>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</si>
  <si>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</si>
  <si>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</si>
  <si>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</si>
  <si>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</si>
  <si>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</si>
  <si>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</si>
  <si>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</si>
  <si>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</si>
  <si>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</si>
  <si>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</si>
  <si>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</si>
  <si>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</si>
  <si>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</si>
  <si>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</si>
  <si>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</si>
  <si>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</si>
  <si>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</si>
  <si>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</si>
  <si>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</si>
  <si>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</si>
  <si>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</si>
  <si>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</si>
  <si>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</si>
  <si>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</si>
  <si>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</si>
  <si>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</si>
  <si>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</si>
  <si>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</si>
  <si>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</si>
  <si>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</si>
  <si>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</si>
  <si>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</si>
  <si>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</si>
  <si>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</si>
  <si>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</si>
  <si>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</si>
  <si>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</si>
  <si>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</si>
  <si>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</si>
  <si>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</si>
  <si>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</si>
  <si>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</si>
  <si>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</si>
  <si>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</si>
  <si>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</si>
  <si>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</si>
  <si>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</si>
  <si>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</si>
  <si>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</si>
  <si>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</si>
  <si>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</si>
  <si>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</si>
  <si>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</si>
  <si>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</si>
  <si>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</si>
  <si>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</si>
  <si>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</si>
  <si>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</si>
  <si>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</si>
  <si>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</si>
  <si>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</si>
  <si>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</si>
  <si>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</si>
  <si>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</si>
  <si>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</si>
  <si>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</si>
  <si>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</si>
  <si>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</si>
  <si>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</si>
  <si>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</si>
  <si>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</si>
  <si>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</si>
  <si>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</si>
  <si>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</si>
  <si>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</si>
  <si>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</si>
  <si>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</si>
  <si>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</si>
  <si>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</si>
  <si>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</si>
  <si>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</si>
  <si>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</si>
  <si>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</si>
  <si>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</si>
  <si>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</si>
  <si>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</si>
  <si>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</si>
  <si>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</si>
  <si>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</si>
  <si>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</si>
  <si>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</si>
  <si>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</si>
  <si>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</si>
  <si>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</si>
  <si>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</si>
  <si>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</si>
  <si>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</si>
  <si>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</si>
  <si>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</si>
  <si>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</si>
  <si>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</si>
  <si>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</si>
  <si>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</si>
  <si>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</si>
  <si>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</si>
  <si>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</si>
  <si>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</si>
  <si>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</si>
  <si>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</si>
  <si>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</si>
  <si>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</si>
  <si>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</si>
  <si>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</si>
  <si>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</si>
  <si>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</si>
  <si>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</si>
  <si>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</si>
  <si>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</si>
  <si>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</si>
  <si>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</si>
  <si>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</si>
  <si>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</si>
  <si>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</si>
  <si>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</si>
  <si>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</si>
  <si>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</si>
  <si>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</si>
  <si>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</si>
  <si>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</si>
  <si>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</si>
  <si>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</si>
  <si>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</si>
  <si>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</si>
  <si>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</si>
  <si>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</si>
  <si>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</si>
  <si>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</si>
  <si>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</si>
  <si>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</si>
  <si>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</si>
  <si>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</si>
  <si>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</si>
  <si>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</si>
  <si>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</si>
  <si>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</si>
  <si>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</si>
  <si>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</si>
  <si>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</si>
  <si>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</si>
  <si>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</si>
  <si>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</si>
  <si>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</si>
  <si>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</si>
  <si>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</si>
  <si>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</si>
  <si>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</si>
  <si>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</si>
  <si>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</si>
  <si>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</si>
  <si>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</si>
  <si>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</si>
  <si>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</si>
  <si>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</si>
  <si>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</si>
  <si>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</si>
  <si>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</si>
  <si>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</si>
  <si>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</si>
  <si>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</si>
  <si>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</si>
  <si>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</si>
  <si>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</si>
  <si>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</si>
  <si>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</si>
  <si>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</si>
  <si>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</si>
  <si>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</si>
  <si>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</si>
  <si>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</si>
  <si>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</si>
  <si>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</si>
  <si>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</si>
  <si>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</si>
  <si>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</si>
  <si>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</si>
  <si>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</si>
  <si>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</si>
  <si>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</si>
  <si>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</si>
  <si>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</si>
  <si>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</si>
  <si>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</si>
  <si>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</si>
  <si>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</si>
  <si>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</si>
  <si>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</si>
  <si>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</si>
  <si>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</si>
  <si>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</si>
  <si>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</si>
  <si>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</si>
  <si>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</si>
  <si>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</si>
  <si>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</si>
  <si>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</si>
  <si>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</si>
  <si>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</si>
  <si>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</si>
  <si>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</si>
  <si>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</si>
  <si>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</si>
  <si>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</si>
  <si>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</si>
  <si>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</si>
  <si>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</si>
  <si>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</si>
  <si>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</si>
  <si>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</si>
  <si>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</si>
  <si>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</si>
  <si>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</si>
  <si>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</si>
  <si>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</si>
  <si>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</si>
  <si>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</si>
  <si>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</si>
  <si>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</si>
  <si>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</si>
  <si>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</si>
  <si>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</si>
  <si>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</si>
  <si>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</si>
  <si>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</si>
  <si>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</si>
  <si>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</si>
  <si>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</si>
  <si>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</si>
  <si>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</si>
  <si>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</si>
  <si>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</si>
  <si>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</si>
  <si>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</si>
  <si>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</si>
  <si>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</si>
  <si>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</si>
  <si>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</si>
  <si>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</si>
  <si>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</si>
  <si>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</si>
  <si>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</si>
  <si>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</si>
  <si>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</si>
  <si>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</si>
  <si>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</si>
  <si>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</si>
  <si>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</si>
  <si>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</si>
  <si>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</si>
  <si>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</si>
  <si>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</si>
  <si>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</si>
  <si>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</si>
  <si>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</si>
  <si>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</si>
  <si>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</si>
  <si>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</si>
  <si>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</si>
  <si>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</si>
  <si>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</si>
  <si>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</si>
  <si>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</si>
  <si>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</si>
  <si>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</si>
  <si>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</si>
  <si>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</si>
  <si>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</si>
  <si>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</si>
  <si>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</si>
  <si>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</si>
  <si>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</si>
  <si>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</si>
  <si>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</si>
  <si>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</si>
  <si>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</si>
  <si>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</si>
  <si>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</si>
  <si>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</si>
  <si>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</si>
  <si>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</si>
  <si>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</si>
  <si>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</si>
  <si>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</si>
  <si>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</si>
  <si>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</si>
  <si>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</si>
  <si>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</si>
  <si>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</si>
  <si>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</si>
  <si>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</si>
  <si>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</si>
  <si>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</si>
  <si>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</si>
  <si>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</si>
  <si>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</si>
  <si>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</si>
  <si>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</si>
  <si>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</si>
  <si>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</si>
  <si>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</si>
  <si>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</si>
  <si>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</si>
  <si>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</si>
  <si>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</si>
  <si>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</si>
  <si>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</si>
  <si>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</si>
  <si>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</si>
  <si>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</si>
  <si>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</si>
  <si>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</si>
  <si>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</si>
  <si>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</si>
  <si>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</si>
  <si>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</si>
  <si>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</si>
  <si>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</si>
  <si>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</si>
  <si>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</si>
  <si>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</si>
  <si>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</si>
  <si>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</si>
  <si>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</si>
  <si>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</si>
  <si>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</si>
  <si>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</si>
  <si>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</si>
  <si>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</si>
  <si>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</si>
  <si>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</si>
  <si>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</si>
  <si>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</si>
  <si>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</si>
  <si>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</si>
  <si>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</si>
  <si>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</si>
  <si>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</si>
  <si>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</si>
  <si>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</si>
  <si>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</si>
  <si>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</si>
  <si>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</si>
  <si>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</si>
  <si>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</si>
  <si>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</si>
  <si>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</si>
  <si>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</si>
  <si>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</si>
  <si>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</si>
  <si>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</si>
  <si>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</si>
  <si>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</si>
  <si>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</si>
  <si>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</si>
  <si>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</si>
  <si>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</si>
  <si>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</si>
  <si>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</si>
  <si>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</si>
  <si>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</si>
  <si>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</si>
  <si>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</si>
  <si>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</si>
  <si>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</si>
  <si>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</si>
  <si>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</si>
  <si>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</si>
  <si>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</si>
  <si>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</si>
  <si>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</si>
  <si>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</si>
  <si>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</si>
  <si>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</si>
  <si>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</si>
  <si>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</si>
  <si>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</si>
  <si>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</si>
  <si>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</si>
  <si>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</si>
  <si>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</si>
  <si>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</si>
  <si>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</si>
  <si>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</si>
  <si>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</si>
  <si>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</si>
  <si>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</si>
  <si>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</si>
  <si>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</si>
  <si>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</si>
  <si>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</si>
  <si>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</si>
  <si>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</si>
  <si>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</si>
  <si>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</si>
  <si>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</si>
  <si>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</si>
  <si>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</si>
  <si>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</si>
  <si>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</si>
  <si>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</si>
  <si>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</si>
  <si>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</si>
  <si>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</si>
  <si>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</si>
  <si>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</si>
  <si>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</si>
  <si>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</si>
  <si>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</si>
  <si>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</si>
  <si>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</si>
  <si>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</si>
  <si>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</si>
  <si>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</si>
  <si>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</si>
  <si>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</si>
  <si>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</si>
  <si>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</si>
  <si>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</si>
  <si>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</si>
  <si>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</si>
  <si>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</si>
  <si>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</si>
  <si>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</si>
  <si>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</si>
  <si>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</si>
  <si>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</si>
  <si>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</si>
  <si>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</si>
  <si>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</si>
  <si>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</si>
  <si>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</si>
  <si>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</si>
  <si>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</si>
  <si>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</si>
  <si>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</si>
  <si>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</si>
  <si>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</si>
  <si>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</si>
  <si>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</si>
  <si>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</si>
  <si>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</si>
  <si>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</si>
  <si>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</si>
  <si>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</si>
  <si>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</si>
  <si>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</si>
  <si>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</si>
  <si>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</si>
  <si>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</si>
  <si>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</si>
  <si>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</si>
  <si>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</si>
  <si>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</si>
  <si>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</si>
  <si>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</si>
  <si>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</si>
  <si>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</si>
  <si>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</si>
  <si>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</si>
  <si>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</si>
  <si>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</si>
  <si>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</si>
  <si>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</si>
  <si>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</si>
  <si>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</si>
  <si>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</si>
  <si>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</si>
  <si>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</si>
  <si>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</si>
  <si>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</si>
  <si>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</si>
  <si>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</si>
  <si>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</si>
  <si>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</si>
  <si>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</si>
  <si>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</si>
  <si>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</si>
  <si>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</si>
  <si>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</si>
  <si>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</si>
  <si>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</si>
  <si>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</si>
  <si>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</si>
  <si>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</si>
  <si>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</si>
  <si>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</si>
  <si>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</si>
  <si>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</si>
  <si>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</si>
  <si>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</si>
  <si>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</si>
  <si>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</si>
  <si>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</si>
  <si>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</si>
  <si>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</si>
  <si>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</si>
  <si>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</si>
  <si>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</si>
  <si>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</si>
  <si>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</si>
  <si>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</si>
  <si>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</si>
  <si>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</si>
  <si>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</si>
  <si>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</si>
  <si>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</si>
  <si>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</si>
  <si>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</si>
  <si>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</si>
  <si>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</si>
  <si>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</si>
  <si>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</si>
  <si>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</si>
  <si>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</si>
  <si>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</si>
  <si>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</si>
  <si>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</si>
  <si>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</si>
  <si>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</si>
  <si>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</si>
  <si>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</si>
  <si>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</si>
  <si>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</si>
  <si>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</si>
  <si>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</si>
  <si>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</si>
  <si>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</si>
  <si>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</si>
  <si>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</si>
  <si>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</si>
  <si>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</si>
  <si>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</si>
  <si>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</si>
  <si>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</si>
  <si>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</si>
  <si>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</si>
  <si>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</si>
  <si>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</si>
  <si>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</si>
  <si>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</si>
  <si>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</si>
  <si>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</si>
  <si>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</si>
  <si>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</si>
  <si>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</si>
  <si>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</si>
  <si>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</si>
  <si>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</si>
  <si>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</si>
  <si>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</si>
  <si>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</si>
  <si>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</si>
  <si>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</si>
  <si>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</si>
  <si>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</si>
  <si>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</si>
  <si>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</si>
  <si>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</si>
  <si>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</si>
  <si>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</si>
  <si>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</si>
  <si>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</si>
  <si>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</si>
  <si>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</si>
  <si>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</si>
  <si>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</si>
  <si>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</si>
  <si>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</si>
  <si>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</si>
  <si>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</si>
  <si>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</si>
  <si>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</si>
  <si>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</si>
  <si>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</si>
  <si>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</si>
  <si>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</si>
  <si>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</si>
  <si>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</si>
  <si>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</si>
  <si>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</si>
  <si>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</si>
  <si>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</si>
  <si>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</si>
  <si>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</si>
  <si>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</si>
  <si>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</si>
  <si>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</si>
  <si>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</si>
  <si>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</si>
  <si>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</si>
  <si>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</si>
  <si>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</si>
  <si>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</si>
  <si>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</si>
  <si>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</si>
  <si>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</si>
  <si>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</si>
  <si>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</si>
  <si>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</si>
  <si>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</si>
  <si>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</si>
  <si>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</si>
  <si>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</si>
  <si>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</si>
  <si>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</si>
  <si>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</si>
  <si>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</si>
  <si>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</si>
  <si>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</si>
  <si>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</si>
  <si>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</si>
  <si>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</si>
  <si>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</si>
  <si>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</si>
  <si>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</si>
  <si>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</si>
  <si>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</si>
  <si>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</si>
  <si>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</si>
  <si>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</si>
  <si>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</si>
  <si>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</si>
  <si>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</si>
  <si>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</si>
  <si>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</si>
  <si>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</si>
  <si>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</si>
  <si>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</si>
  <si>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</si>
  <si>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</si>
  <si>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</si>
  <si>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</si>
  <si>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</si>
  <si>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</si>
  <si>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</si>
  <si>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</si>
  <si>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</si>
  <si>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</si>
  <si>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</si>
  <si>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</si>
  <si>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</si>
  <si>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</si>
  <si>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</si>
  <si>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</si>
  <si>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</si>
  <si>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</si>
  <si>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</si>
  <si>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</si>
  <si>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</si>
  <si>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</si>
  <si>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</si>
  <si>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</si>
  <si>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</si>
  <si>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</si>
  <si>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</si>
  <si>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</si>
  <si>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</si>
  <si>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</si>
  <si>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</si>
  <si>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</si>
  <si>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</si>
  <si>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</si>
  <si>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</si>
  <si>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</si>
  <si>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</si>
  <si>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</si>
  <si>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</si>
  <si>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</si>
  <si>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</si>
  <si>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</si>
  <si>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</si>
  <si>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</si>
  <si>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</si>
  <si>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</si>
  <si>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</si>
  <si>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</si>
  <si>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</si>
  <si>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</si>
  <si>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</si>
  <si>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</si>
  <si>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</si>
  <si>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</si>
  <si>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</si>
  <si>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</si>
  <si>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</si>
  <si>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</si>
  <si>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</si>
  <si>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</si>
  <si>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</si>
  <si>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</si>
  <si>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</si>
  <si>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</si>
  <si>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</si>
  <si>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</si>
  <si>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</si>
  <si>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</si>
  <si>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</si>
  <si>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</si>
  <si>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</si>
  <si>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</si>
  <si>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</si>
  <si>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</si>
  <si>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</si>
  <si>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</si>
  <si>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</si>
  <si>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</si>
  <si>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</si>
  <si>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</si>
  <si>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</si>
  <si>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</si>
  <si>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</si>
  <si>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</si>
  <si>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</si>
  <si>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</si>
  <si>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</si>
  <si>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</si>
  <si>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</si>
  <si>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</si>
  <si>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</si>
  <si>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</si>
  <si>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</si>
  <si>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</si>
  <si>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</si>
  <si>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</si>
  <si>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</si>
  <si>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</si>
  <si>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</si>
  <si>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</si>
  <si>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</si>
  <si>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</si>
  <si>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</si>
  <si>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</si>
  <si>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</si>
  <si>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</si>
  <si>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</si>
  <si>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</si>
  <si>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</si>
  <si>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</si>
  <si>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</si>
  <si>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</si>
  <si>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</si>
  <si>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</si>
  <si>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</si>
  <si>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</si>
  <si>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</si>
  <si>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</si>
  <si>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</si>
  <si>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</si>
  <si>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</si>
  <si>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</si>
  <si>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</si>
  <si>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</si>
  <si>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</si>
  <si>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</si>
  <si>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</si>
  <si>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</si>
  <si>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</si>
  <si>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</si>
  <si>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</si>
  <si>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</si>
  <si>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</si>
  <si>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</si>
  <si>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</si>
  <si>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</si>
  <si>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</si>
  <si>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</si>
  <si>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</si>
  <si>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</si>
  <si>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</si>
  <si>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</si>
  <si>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</si>
  <si>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</si>
  <si>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</si>
  <si>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</si>
  <si>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</si>
  <si>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</si>
  <si>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</si>
  <si>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</si>
  <si>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</si>
  <si>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</si>
  <si>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</si>
  <si>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</si>
  <si>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</si>
  <si>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</si>
  <si>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</si>
  <si>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</si>
  <si>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</si>
  <si>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</si>
  <si>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</si>
  <si>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</si>
  <si>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</si>
  <si>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</si>
  <si>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</si>
  <si>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</si>
  <si>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</si>
  <si>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</si>
  <si>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</si>
  <si>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</si>
  <si>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</si>
  <si>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</si>
  <si>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</si>
  <si>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</si>
  <si>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</si>
  <si>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</si>
  <si>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</si>
  <si>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</si>
  <si>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</si>
  <si>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</si>
  <si>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</si>
  <si>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</si>
  <si>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</si>
  <si>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</si>
  <si>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</si>
  <si>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</si>
  <si>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</si>
  <si>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</si>
  <si>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</si>
  <si>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</si>
  <si>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</si>
  <si>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</si>
  <si>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</si>
  <si>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</si>
  <si>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</si>
  <si>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</si>
  <si>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</si>
  <si>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</si>
  <si>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</si>
  <si>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</si>
  <si>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</si>
  <si>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</si>
  <si>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</si>
  <si>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</si>
  <si>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</si>
  <si>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</si>
  <si>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</si>
  <si>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</si>
  <si>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</si>
  <si>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</si>
  <si>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</si>
  <si>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</si>
  <si>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</si>
  <si>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</si>
  <si>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</si>
  <si>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</si>
  <si>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</si>
  <si>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</si>
  <si>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</si>
  <si>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</si>
  <si>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</si>
  <si>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</si>
  <si>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</si>
  <si>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</si>
  <si>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</si>
  <si>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</si>
  <si>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</si>
  <si>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</si>
  <si>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</si>
  <si>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</si>
  <si>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</si>
  <si>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</si>
  <si>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</si>
  <si>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</si>
  <si>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</si>
  <si>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</si>
  <si>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</si>
  <si>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</si>
  <si>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</si>
  <si>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</si>
  <si>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</si>
  <si>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</si>
  <si>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</si>
  <si>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</si>
  <si>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</si>
  <si>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</si>
  <si>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</si>
  <si>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</si>
  <si>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</si>
  <si>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</si>
  <si>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</si>
  <si>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</si>
  <si>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</si>
  <si>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</si>
  <si>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</si>
  <si>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</si>
  <si>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</si>
  <si>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</si>
  <si>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</si>
  <si>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</si>
  <si>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</si>
  <si>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</si>
  <si>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</si>
  <si>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</si>
  <si>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</si>
  <si>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</si>
  <si>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</si>
  <si>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</si>
  <si>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</si>
  <si>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</si>
  <si>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</si>
  <si>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</si>
  <si>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</si>
  <si>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</si>
  <si>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</si>
  <si>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</si>
  <si>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</si>
  <si>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</si>
  <si>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</si>
  <si>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</si>
  <si>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</si>
  <si>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</si>
  <si>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</si>
  <si>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</si>
  <si>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</si>
  <si>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</si>
  <si>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</si>
  <si>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</si>
  <si>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</si>
  <si>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</si>
  <si>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</si>
  <si>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</si>
  <si>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</si>
  <si>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</si>
  <si>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</si>
  <si>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</si>
  <si>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</si>
  <si>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</si>
  <si>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</si>
  <si>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</si>
  <si>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</si>
  <si>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</si>
  <si>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</si>
  <si>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</si>
  <si>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</si>
  <si>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</si>
  <si>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</si>
  <si>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</si>
  <si>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</si>
  <si>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</si>
  <si>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</si>
  <si>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</si>
  <si>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</si>
  <si>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</si>
  <si>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</si>
  <si>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</si>
  <si>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</si>
  <si>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</si>
  <si>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</si>
  <si>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</si>
  <si>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</si>
  <si>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</si>
  <si>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</si>
  <si>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</si>
  <si>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</si>
  <si>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</si>
  <si>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</si>
  <si>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</si>
  <si>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</si>
  <si>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</si>
  <si>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</si>
  <si>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</si>
  <si>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</si>
  <si>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</si>
  <si>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</si>
  <si>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</si>
  <si>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</si>
  <si>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</si>
  <si>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</si>
  <si>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</si>
  <si>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</si>
  <si>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</si>
  <si>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</si>
  <si>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</si>
  <si>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</si>
  <si>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</si>
  <si>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</si>
  <si>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</si>
  <si>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</si>
  <si>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</si>
  <si>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</si>
  <si>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</si>
  <si>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</si>
  <si>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</si>
  <si>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</si>
  <si>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</si>
  <si>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</si>
  <si>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</si>
  <si>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</si>
  <si>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</si>
  <si>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</si>
  <si>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</si>
  <si>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</si>
  <si>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</si>
  <si>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</si>
  <si>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</si>
  <si>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</si>
  <si>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</si>
  <si>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</si>
  <si>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</si>
  <si>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</si>
  <si>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</si>
  <si>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</si>
  <si>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</si>
  <si>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</si>
  <si>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</si>
  <si>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</si>
  <si>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</si>
  <si>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</si>
  <si>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</si>
  <si>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</si>
  <si>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</si>
  <si>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</si>
  <si>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</si>
  <si>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</si>
  <si>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</si>
  <si>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</si>
  <si>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</si>
  <si>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</si>
  <si>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</si>
  <si>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</si>
  <si>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</si>
  <si>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</si>
  <si>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</si>
  <si>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</si>
  <si>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</si>
  <si>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</si>
  <si>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</si>
  <si>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</si>
  <si>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</si>
  <si>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</si>
  <si>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</si>
  <si>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</si>
  <si>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</si>
  <si>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</si>
  <si>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</si>
  <si>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</si>
  <si>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</si>
  <si>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</si>
  <si>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</si>
  <si>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</si>
  <si>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</si>
  <si>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</si>
  <si>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</si>
  <si>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</si>
  <si>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</si>
  <si>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</si>
  <si>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</si>
  <si>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</si>
  <si>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</si>
  <si>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</si>
  <si>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</si>
  <si>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</si>
  <si>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</si>
  <si>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</si>
  <si>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</si>
  <si>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</si>
  <si>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</si>
  <si>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</si>
  <si>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</si>
  <si>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</si>
  <si>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</si>
  <si>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</si>
  <si>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</si>
  <si>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</si>
  <si>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</si>
  <si>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</si>
  <si>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</si>
  <si>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</si>
  <si>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</si>
  <si>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</si>
  <si>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</si>
  <si>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</si>
  <si>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</si>
  <si>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</si>
  <si>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</si>
  <si>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</si>
  <si>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</si>
  <si>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</si>
  <si>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</si>
  <si>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</si>
  <si>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</si>
  <si>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</si>
  <si>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</si>
  <si>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</si>
  <si>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</si>
  <si>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</si>
  <si>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</si>
  <si>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</si>
  <si>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</si>
  <si>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</si>
  <si>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</si>
  <si>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</si>
  <si>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</si>
  <si>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</si>
  <si>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</si>
  <si>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</si>
  <si>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</si>
  <si>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</si>
  <si>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</si>
  <si>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</si>
  <si>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</si>
  <si>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</si>
  <si>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</si>
  <si>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</si>
  <si>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</si>
  <si>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</si>
  <si>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</si>
  <si>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</si>
  <si>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</si>
  <si>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</si>
  <si>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</si>
  <si>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</si>
  <si>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</si>
  <si>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</si>
  <si>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</si>
  <si>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</si>
  <si>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</si>
  <si>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</si>
  <si>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</si>
  <si>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</si>
  <si>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</si>
  <si>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</si>
  <si>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</si>
  <si>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</si>
  <si>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</si>
  <si>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</si>
  <si>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</si>
  <si>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</si>
  <si>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</si>
  <si>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</si>
  <si>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</si>
  <si>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</si>
  <si>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</si>
  <si>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</si>
  <si>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</si>
  <si>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</si>
  <si>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</si>
  <si>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</si>
  <si>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</si>
  <si>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</si>
  <si>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</si>
  <si>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</si>
  <si>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</si>
  <si>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</si>
  <si>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</si>
  <si>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</si>
  <si>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</si>
  <si>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</si>
  <si>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</si>
  <si>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</si>
  <si>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</si>
  <si>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</si>
  <si>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</si>
  <si>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</si>
  <si>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</si>
  <si>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</si>
  <si>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</si>
  <si>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</si>
  <si>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</si>
  <si>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</si>
  <si>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</si>
  <si>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</si>
  <si>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</si>
  <si>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</si>
  <si>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</si>
  <si>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</si>
  <si>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</si>
  <si>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</si>
  <si>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</si>
  <si>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</si>
  <si>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</si>
  <si>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</si>
  <si>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</si>
  <si>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</si>
  <si>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</si>
  <si>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</si>
  <si>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</si>
  <si>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</si>
  <si>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</si>
  <si>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</si>
  <si>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</si>
  <si>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</si>
  <si>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</si>
  <si>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</si>
  <si>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</si>
  <si>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</si>
  <si>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</si>
  <si>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</si>
  <si>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</si>
  <si>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</si>
  <si>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</si>
  <si>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</si>
  <si>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</si>
  <si>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</si>
  <si>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</si>
  <si>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</si>
  <si>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</si>
  <si>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</si>
  <si>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</si>
  <si>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</si>
  <si>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</si>
  <si>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</si>
  <si>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</si>
  <si>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</si>
  <si>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</si>
  <si>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</si>
  <si>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</si>
  <si>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</si>
  <si>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</si>
  <si>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</si>
  <si>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</si>
  <si>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</si>
  <si>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</si>
  <si>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</si>
  <si>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</si>
  <si>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</si>
  <si>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</si>
  <si>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</si>
  <si>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</si>
  <si>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</si>
  <si>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</si>
  <si>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</si>
  <si>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</si>
  <si>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</si>
  <si>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</si>
  <si>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</si>
  <si>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</si>
  <si>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</si>
  <si>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</si>
  <si>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</si>
  <si>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</si>
  <si>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</si>
  <si>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</si>
  <si>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</si>
  <si>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</si>
  <si>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</si>
  <si>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</si>
  <si>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</si>
  <si>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</si>
  <si>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</si>
  <si>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</si>
  <si>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</si>
  <si>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</si>
  <si>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</si>
  <si>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</si>
  <si>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</si>
  <si>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</si>
  <si>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</si>
  <si>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</si>
  <si>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</si>
  <si>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</si>
  <si>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</si>
  <si>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</si>
  <si>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</si>
  <si>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</si>
  <si>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</si>
  <si>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</si>
  <si>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</si>
  <si>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</si>
  <si>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</si>
  <si>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</si>
  <si>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</si>
  <si>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</si>
  <si>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</si>
  <si>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</si>
  <si>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</si>
  <si>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</si>
  <si>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</si>
  <si>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</si>
  <si>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</si>
  <si>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</si>
  <si>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</si>
  <si>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</si>
  <si>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</si>
  <si>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</si>
  <si>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</si>
  <si>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</si>
  <si>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</si>
  <si>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</si>
  <si>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</si>
  <si>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</si>
  <si>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</si>
  <si>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</si>
  <si>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</si>
  <si>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</si>
  <si>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</si>
  <si>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</si>
  <si>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</si>
  <si>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</si>
  <si>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</si>
  <si>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</si>
  <si>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</si>
  <si>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</si>
  <si>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</si>
  <si>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</si>
  <si>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</si>
  <si>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</si>
  <si>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</si>
  <si>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</si>
  <si>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</si>
  <si>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</si>
  <si>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</si>
  <si>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</si>
  <si>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</si>
  <si>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</si>
  <si>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</si>
  <si>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</si>
  <si>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</si>
  <si>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</si>
  <si>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</si>
  <si>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</si>
  <si>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</si>
  <si>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</si>
  <si>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</si>
  <si>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</si>
  <si>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</si>
  <si>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</si>
  <si>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</si>
  <si>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</si>
  <si>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</si>
  <si>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</si>
  <si>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</si>
  <si>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</si>
  <si>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</si>
  <si>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</si>
  <si>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</si>
  <si>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</si>
  <si>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</si>
  <si>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</si>
  <si>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</si>
  <si>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</si>
  <si>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</si>
  <si>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</si>
  <si>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</si>
  <si>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</si>
  <si>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</si>
  <si>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</si>
  <si>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</si>
  <si>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</si>
  <si>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</si>
  <si>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</si>
  <si>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</si>
  <si>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</si>
  <si>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</si>
  <si>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</si>
  <si>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</si>
  <si>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</si>
  <si>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</si>
  <si>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</si>
  <si>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</si>
  <si>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</si>
  <si>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</si>
  <si>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</si>
  <si>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</si>
  <si>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</si>
  <si>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</si>
  <si>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</si>
  <si>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</si>
  <si>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</si>
  <si>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</si>
  <si>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</si>
  <si>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</si>
  <si>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</si>
  <si>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</si>
  <si>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</si>
  <si>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</si>
  <si>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</si>
  <si>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</si>
  <si>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</si>
  <si>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</si>
  <si>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</si>
  <si>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</si>
  <si>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</si>
  <si>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</si>
  <si>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</si>
  <si>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</si>
  <si>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</si>
  <si>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</si>
  <si>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</si>
  <si>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</si>
  <si>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</si>
  <si>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</si>
  <si>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</si>
  <si>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</si>
  <si>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</si>
  <si>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</si>
  <si>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</si>
  <si>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</si>
  <si>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</si>
  <si>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</si>
  <si>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</si>
  <si>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</si>
  <si>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</si>
  <si>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</si>
  <si>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</si>
  <si>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</si>
  <si>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</si>
  <si>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</si>
  <si>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</si>
  <si>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</si>
  <si>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</si>
  <si>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</si>
  <si>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</si>
  <si>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</si>
  <si>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</si>
  <si>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</si>
  <si>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</si>
  <si>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</si>
  <si>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</si>
  <si>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</si>
  <si>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</si>
  <si>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</si>
  <si>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</si>
  <si>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</si>
  <si>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</si>
  <si>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</si>
  <si>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</si>
  <si>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</si>
  <si>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</si>
  <si>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</si>
  <si>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</si>
  <si>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</si>
  <si>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</si>
  <si>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</si>
  <si>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</si>
  <si>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</si>
  <si>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</si>
  <si>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</si>
  <si>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</si>
  <si>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</si>
  <si>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</si>
  <si>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</si>
  <si>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</si>
  <si>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</si>
  <si>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</si>
  <si>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</si>
  <si>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</si>
  <si>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</si>
  <si>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</si>
  <si>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</si>
  <si>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</si>
  <si>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</si>
  <si>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</si>
  <si>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</si>
  <si>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</si>
  <si>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</si>
  <si>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</si>
  <si>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</si>
  <si>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</si>
  <si>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</si>
  <si>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</si>
  <si>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</si>
  <si>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</si>
  <si>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</si>
  <si>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</si>
  <si>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</si>
  <si>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</si>
  <si>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</si>
  <si>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</si>
  <si>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</si>
  <si>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</si>
  <si>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</si>
  <si>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</si>
  <si>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</si>
  <si>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</si>
  <si>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</si>
  <si>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</si>
  <si>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</si>
  <si>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</si>
  <si>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</si>
  <si>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</si>
  <si>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</si>
  <si>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</si>
  <si>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</si>
  <si>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</si>
  <si>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</si>
  <si>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</si>
  <si>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</si>
  <si>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</si>
  <si>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</si>
  <si>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</si>
  <si>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</si>
  <si>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</si>
  <si>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</si>
  <si>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</si>
  <si>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</si>
  <si>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</si>
  <si>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</si>
  <si>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</si>
  <si>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</si>
  <si>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</si>
  <si>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</si>
  <si>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</si>
  <si>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</si>
  <si>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</si>
  <si>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</si>
  <si>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</si>
  <si>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</si>
  <si>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</si>
  <si>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</si>
  <si>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</si>
  <si>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</si>
  <si>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</si>
  <si>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</si>
  <si>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</si>
  <si>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</si>
  <si>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</si>
  <si>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</si>
  <si>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</si>
  <si>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</si>
  <si>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</si>
  <si>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</si>
  <si>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</si>
  <si>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</si>
  <si>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</si>
  <si>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</si>
  <si>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</si>
  <si>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</si>
  <si>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</si>
  <si>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</si>
  <si>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</si>
  <si>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</si>
  <si>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</si>
  <si>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</si>
  <si>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</si>
  <si>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</si>
  <si>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</si>
  <si>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</si>
  <si>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</si>
  <si>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</si>
  <si>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</si>
  <si>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</si>
  <si>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</si>
  <si>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</si>
  <si>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</si>
  <si>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</si>
  <si>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</si>
  <si>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</si>
  <si>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</si>
  <si>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</si>
  <si>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</si>
  <si>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</si>
  <si>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</si>
  <si>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</si>
  <si>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</si>
  <si>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</si>
  <si>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</si>
  <si>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</si>
  <si>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</si>
  <si>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</si>
  <si>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</si>
  <si>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</si>
  <si>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</si>
  <si>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</si>
  <si>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</si>
  <si>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</si>
  <si>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</si>
  <si>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</si>
  <si>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</si>
  <si>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</si>
  <si>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</si>
  <si>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</si>
  <si>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</si>
  <si>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</si>
  <si>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</si>
  <si>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</si>
  <si>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</si>
  <si>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</si>
  <si>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</si>
  <si>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</si>
  <si>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</si>
  <si>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</si>
  <si>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</si>
  <si>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</si>
  <si>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</si>
  <si>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</si>
  <si>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</si>
  <si>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</si>
  <si>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</si>
  <si>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</si>
  <si>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</si>
  <si>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</si>
  <si>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</si>
  <si>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</si>
  <si>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</si>
  <si>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</si>
  <si>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</si>
  <si>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</si>
  <si>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</si>
  <si>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</si>
  <si>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</si>
  <si>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</si>
  <si>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</si>
  <si>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</si>
  <si>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</si>
  <si>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</si>
  <si>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</si>
  <si>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</si>
  <si>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</si>
  <si>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</si>
  <si>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</si>
  <si>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</si>
  <si>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</si>
  <si>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</si>
  <si>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</si>
  <si>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</si>
  <si>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</si>
  <si>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</si>
  <si>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</si>
  <si>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</si>
  <si>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</si>
  <si>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</si>
  <si>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</si>
  <si>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</si>
  <si>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</si>
  <si>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</si>
  <si>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</si>
  <si>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</si>
  <si>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</si>
  <si>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</si>
  <si>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</si>
  <si>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</si>
  <si>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</si>
  <si>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</si>
  <si>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</si>
  <si>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</si>
  <si>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</si>
  <si>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</si>
  <si>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</si>
  <si>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</si>
  <si>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</si>
  <si>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</si>
  <si>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</si>
  <si>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</si>
  <si>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</si>
  <si>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</si>
  <si>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</si>
  <si>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</si>
  <si>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</si>
  <si>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</si>
  <si>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</si>
  <si>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</si>
  <si>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</si>
  <si>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</si>
  <si>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</si>
  <si>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</si>
  <si>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</si>
  <si>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</si>
  <si>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</si>
  <si>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</si>
  <si>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</si>
  <si>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</si>
  <si>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</si>
  <si>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</si>
  <si>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</si>
  <si>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</si>
  <si>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</si>
  <si>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</si>
  <si>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</si>
  <si>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</si>
  <si>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</si>
  <si>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</si>
  <si>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</si>
  <si>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</si>
  <si>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</si>
  <si>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</si>
  <si>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</si>
  <si>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</si>
  <si>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</si>
  <si>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</si>
  <si>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</si>
  <si>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</si>
  <si>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</si>
  <si>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</si>
  <si>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</si>
  <si>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</si>
  <si>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</si>
  <si>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</si>
  <si>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</si>
  <si>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</si>
  <si>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</si>
  <si>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</si>
  <si>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</si>
  <si>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</si>
  <si>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</si>
  <si>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</si>
  <si>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</si>
  <si>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</si>
  <si>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</si>
  <si>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</si>
  <si>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</si>
  <si>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</si>
  <si>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</si>
  <si>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</si>
  <si>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</si>
  <si>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</si>
  <si>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</si>
  <si>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</si>
  <si>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</si>
  <si>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</si>
  <si>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</si>
  <si>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</si>
  <si>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</si>
  <si>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</si>
  <si>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</si>
  <si>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</si>
  <si>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</si>
  <si>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</si>
  <si>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</si>
  <si>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</si>
  <si>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</si>
  <si>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</si>
  <si>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</si>
  <si>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</si>
  <si>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</si>
  <si>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</si>
  <si>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</si>
  <si>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</si>
  <si>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</si>
  <si>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</si>
  <si>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</si>
  <si>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</si>
  <si>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</si>
  <si>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</si>
  <si>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</si>
  <si>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</si>
  <si>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</si>
  <si>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</si>
  <si>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</si>
  <si>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</si>
  <si>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</si>
  <si>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</si>
  <si>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</si>
  <si>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</si>
  <si>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</si>
  <si>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</si>
  <si>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</si>
  <si>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</si>
  <si>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</si>
  <si>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</si>
  <si>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</si>
  <si>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</si>
  <si>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</si>
  <si>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</si>
  <si>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</si>
  <si>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</si>
  <si>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</si>
  <si>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</si>
  <si>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</si>
  <si>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</si>
  <si>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</si>
  <si>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</si>
  <si>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</si>
  <si>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</si>
  <si>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</si>
  <si>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</si>
  <si>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</si>
  <si>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</si>
  <si>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</si>
  <si>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</si>
  <si>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</si>
  <si>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</si>
  <si>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</si>
  <si>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</si>
  <si>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</si>
  <si>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</si>
  <si>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</si>
  <si>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</si>
  <si>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</si>
  <si>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</si>
  <si>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</si>
  <si>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</si>
  <si>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</si>
  <si>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</si>
  <si>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</si>
  <si>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</si>
  <si>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</si>
  <si>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</si>
  <si>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</si>
  <si>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</si>
  <si>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</si>
  <si>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</si>
  <si>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</si>
  <si>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</si>
  <si>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</si>
  <si>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</si>
  <si>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</si>
  <si>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</si>
  <si>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</si>
  <si>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</si>
  <si>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</si>
  <si>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</si>
  <si>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</si>
  <si>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</si>
  <si>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</si>
  <si>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</si>
  <si>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</si>
  <si>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</si>
  <si>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</si>
  <si>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</si>
  <si>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</si>
  <si>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</si>
  <si>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</si>
  <si>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</si>
  <si>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</si>
  <si>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</si>
  <si>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</si>
  <si>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</si>
  <si>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</si>
  <si>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</si>
  <si>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</si>
  <si>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</si>
  <si>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</si>
  <si>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</si>
  <si>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</si>
  <si>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</si>
  <si>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</si>
  <si>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</si>
  <si>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</si>
  <si>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</si>
  <si>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</si>
  <si>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</si>
  <si>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</si>
  <si>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</si>
  <si>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</si>
  <si>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</si>
  <si>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</si>
  <si>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</si>
  <si>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</si>
  <si>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</si>
  <si>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</si>
  <si>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</si>
  <si>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</si>
  <si>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</si>
  <si>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</si>
  <si>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</si>
  <si>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</si>
  <si>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</si>
  <si>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</si>
  <si>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</si>
  <si>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</si>
  <si>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</si>
  <si>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</si>
  <si>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</si>
  <si>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</si>
  <si>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</si>
  <si>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</si>
  <si>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</si>
  <si>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</si>
  <si>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</si>
  <si>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</si>
  <si>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</si>
  <si>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</si>
  <si>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</si>
  <si>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</si>
  <si>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</si>
  <si>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</si>
  <si>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</si>
  <si>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</si>
  <si>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</si>
  <si>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</si>
  <si>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</si>
  <si>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</si>
  <si>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</si>
  <si>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</si>
  <si>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</si>
  <si>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</si>
  <si>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</si>
  <si>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</si>
  <si>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</si>
  <si>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</si>
  <si>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</si>
  <si>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</si>
  <si>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</si>
  <si>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</si>
  <si>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</si>
  <si>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</si>
  <si>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</si>
  <si>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</si>
  <si>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</si>
  <si>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</si>
  <si>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</si>
  <si>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</si>
  <si>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</si>
  <si>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</si>
  <si>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</si>
  <si>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</si>
  <si>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</si>
  <si>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</si>
  <si>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</si>
  <si>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</si>
  <si>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</si>
  <si>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</si>
  <si>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</si>
  <si>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</si>
  <si>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</si>
  <si>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</si>
  <si>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</si>
  <si>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</si>
  <si>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</si>
  <si>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</si>
  <si>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</si>
  <si>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</si>
  <si>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</si>
  <si>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</si>
  <si>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</si>
  <si>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</si>
  <si>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</si>
  <si>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</si>
  <si>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</si>
  <si>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</si>
  <si>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</si>
  <si>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</si>
  <si>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</si>
  <si>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</si>
  <si>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</si>
  <si>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</si>
  <si>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</si>
  <si>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</si>
  <si>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</si>
  <si>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</si>
  <si>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</si>
  <si>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</si>
  <si>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</si>
  <si>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</si>
  <si>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</si>
  <si>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</si>
  <si>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</si>
  <si>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</si>
  <si>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</si>
  <si>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</si>
  <si>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</si>
  <si>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</si>
  <si>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</si>
  <si>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</si>
  <si>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</si>
  <si>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</si>
  <si>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</si>
  <si>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</si>
  <si>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</si>
  <si>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</si>
  <si>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</si>
  <si>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</si>
  <si>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</si>
  <si>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</si>
  <si>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</si>
  <si>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</si>
  <si>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</si>
  <si>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</si>
  <si>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</si>
  <si>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</si>
  <si>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</si>
  <si>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</si>
  <si>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</si>
  <si>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</si>
  <si>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</si>
  <si>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</si>
  <si>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</si>
  <si>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</si>
  <si>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</si>
  <si>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</si>
  <si>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</si>
  <si>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</si>
  <si>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</si>
  <si>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</si>
  <si>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</si>
  <si>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</si>
  <si>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</si>
  <si>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</si>
  <si>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</si>
  <si>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</si>
  <si>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</si>
  <si>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</si>
  <si>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</si>
  <si>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</si>
  <si>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</si>
  <si>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</si>
  <si>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</si>
  <si>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</si>
  <si>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</si>
  <si>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</si>
  <si>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</si>
  <si>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</si>
  <si>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</si>
  <si>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</si>
  <si>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</si>
  <si>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</si>
  <si>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</si>
  <si>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</si>
  <si>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</si>
  <si>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</si>
  <si>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</si>
  <si>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</si>
  <si>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</si>
  <si>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</si>
  <si>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</si>
  <si>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</si>
  <si>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</si>
  <si>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</si>
  <si>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</si>
  <si>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</si>
  <si>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</si>
  <si>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</si>
  <si>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</si>
  <si>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</si>
  <si>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</si>
  <si>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</si>
  <si>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</si>
  <si>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</si>
  <si>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</si>
  <si>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</si>
  <si>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</si>
  <si>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</si>
  <si>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</si>
  <si>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</si>
  <si>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</si>
  <si>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</si>
  <si>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</si>
  <si>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</si>
  <si>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</si>
  <si>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</si>
  <si>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</si>
  <si>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</si>
  <si>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</si>
  <si>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</si>
  <si>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</si>
  <si>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</si>
  <si>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</si>
  <si>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</si>
  <si>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</si>
  <si>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</si>
  <si>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</si>
  <si>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</si>
  <si>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</si>
  <si>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</si>
  <si>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</si>
  <si>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</si>
  <si>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</si>
  <si>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</si>
  <si>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</si>
  <si>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</si>
  <si>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</si>
  <si>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</si>
  <si>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</si>
  <si>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</si>
  <si>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</si>
  <si>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</si>
  <si>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</si>
  <si>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</si>
  <si>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</si>
  <si>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</si>
  <si>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</si>
  <si>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</si>
  <si>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</si>
  <si>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</si>
  <si>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</si>
  <si>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</si>
  <si>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</si>
  <si>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</si>
  <si>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</si>
  <si>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</si>
  <si>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</si>
  <si>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</si>
  <si>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</si>
  <si>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</si>
  <si>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</si>
  <si>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</si>
  <si>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</si>
  <si>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</si>
  <si>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</si>
  <si>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</si>
  <si>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</si>
  <si>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</si>
  <si>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</si>
  <si>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</si>
  <si>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</si>
  <si>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</si>
  <si>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</si>
  <si>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</si>
  <si>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</si>
  <si>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</si>
  <si>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</si>
  <si>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</si>
  <si>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</si>
  <si>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</si>
  <si>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</si>
  <si>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</si>
  <si>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</si>
  <si>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</si>
  <si>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</si>
  <si>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</si>
  <si>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</si>
  <si>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</si>
  <si>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</si>
  <si>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</si>
  <si>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</si>
  <si>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</si>
  <si>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</si>
  <si>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</si>
  <si>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</si>
  <si>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</si>
  <si>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</si>
  <si>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</si>
  <si>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</si>
  <si>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</si>
  <si>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</si>
  <si>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</si>
  <si>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</si>
  <si>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</si>
  <si>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</si>
  <si>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</si>
  <si>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</si>
  <si>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</si>
  <si>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</si>
  <si>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</si>
  <si>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</si>
  <si>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</si>
  <si>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</si>
  <si>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</si>
  <si>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</si>
  <si>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</si>
  <si>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</si>
  <si>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</si>
  <si>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</si>
  <si>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</si>
  <si>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</si>
  <si>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</si>
  <si>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</si>
  <si>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</si>
  <si>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</si>
  <si>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</si>
  <si>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</si>
  <si>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</si>
  <si>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</si>
  <si>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</si>
  <si>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</si>
  <si>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</si>
  <si>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</si>
  <si>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</si>
  <si>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</si>
  <si>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</si>
  <si>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</si>
  <si>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</si>
  <si>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</si>
  <si>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</si>
  <si>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</si>
  <si>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</si>
  <si>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</si>
  <si>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</si>
  <si>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</si>
  <si>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</si>
  <si>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</si>
  <si>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</si>
  <si>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</si>
  <si>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</si>
  <si>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</si>
  <si>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</si>
  <si>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</si>
  <si>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</si>
  <si>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</si>
  <si>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</si>
  <si>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</si>
  <si>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</si>
  <si>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</si>
  <si>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</si>
  <si>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</si>
  <si>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</si>
  <si>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</si>
  <si>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</si>
  <si>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</si>
  <si>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</si>
  <si>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</si>
  <si>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</si>
  <si>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</si>
  <si>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</si>
  <si>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</si>
  <si>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</si>
  <si>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</si>
  <si>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</si>
  <si>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</si>
  <si>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</si>
  <si>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</si>
  <si>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</si>
  <si>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</si>
  <si>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</si>
  <si>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</si>
  <si>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</si>
  <si>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</si>
  <si>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</si>
  <si>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</si>
  <si>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</si>
  <si>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</si>
  <si>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</si>
  <si>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</si>
  <si>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</si>
  <si>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</si>
  <si>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</si>
  <si>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</si>
  <si>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</si>
  <si>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</si>
  <si>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</si>
  <si>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</si>
  <si>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</si>
  <si>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</si>
  <si>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</si>
  <si>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</si>
  <si>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</si>
  <si>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</si>
  <si>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</si>
  <si>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</si>
  <si>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</si>
  <si>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</si>
  <si>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</si>
  <si>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</si>
  <si>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</si>
  <si>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</si>
  <si>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</si>
  <si>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</si>
  <si>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</si>
  <si>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</si>
  <si>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</si>
  <si>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</si>
  <si>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</si>
  <si>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</si>
  <si>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</si>
  <si>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</si>
  <si>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</si>
  <si>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</si>
  <si>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</si>
  <si>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</si>
  <si>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</si>
  <si>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</si>
  <si>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</si>
  <si>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</si>
  <si>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</si>
  <si>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</si>
  <si>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</si>
  <si>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</si>
  <si>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</si>
  <si>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</si>
  <si>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</si>
  <si>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</si>
  <si>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</si>
  <si>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</si>
  <si>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</si>
  <si>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</si>
  <si>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</si>
  <si>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</si>
  <si>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</si>
  <si>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</si>
  <si>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</si>
  <si>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</si>
  <si>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</si>
  <si>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</si>
  <si>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</si>
  <si>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</si>
  <si>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</si>
  <si>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</si>
  <si>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</si>
  <si>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</si>
  <si>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</si>
  <si>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</si>
  <si>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</si>
  <si>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</si>
  <si>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</si>
  <si>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</si>
  <si>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</si>
  <si>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</si>
  <si>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</si>
  <si>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</si>
  <si>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</si>
  <si>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</si>
  <si>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</si>
  <si>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</si>
  <si>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</si>
  <si>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</si>
  <si>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</si>
  <si>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</si>
  <si>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</si>
  <si>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</si>
  <si>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</si>
  <si>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</si>
  <si>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</si>
  <si>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</si>
  <si>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</si>
  <si>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</si>
  <si>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</si>
  <si>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</si>
  <si>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</si>
  <si>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</si>
  <si>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</si>
  <si>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</si>
  <si>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</si>
  <si>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</si>
  <si>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</si>
  <si>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</si>
  <si>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</si>
  <si>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</si>
  <si>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</si>
  <si>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</si>
  <si>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</si>
  <si>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</si>
  <si>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</si>
  <si>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</si>
  <si>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</si>
  <si>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</si>
  <si>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</si>
  <si>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</si>
  <si>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</si>
  <si>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</si>
  <si>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</si>
  <si>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</si>
  <si>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</si>
  <si>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</si>
  <si>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</si>
  <si>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</si>
  <si>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</si>
  <si>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</si>
  <si>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</si>
  <si>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</si>
  <si>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</si>
  <si>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</si>
  <si>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</si>
  <si>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</si>
  <si>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</si>
  <si>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</si>
  <si>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</si>
  <si>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</si>
  <si>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</si>
  <si>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</si>
  <si>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</si>
  <si>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</si>
  <si>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</si>
  <si>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</si>
  <si>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</si>
  <si>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</si>
  <si>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</si>
  <si>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</si>
  <si>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</si>
  <si>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</si>
  <si>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</si>
  <si>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</si>
  <si>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</si>
  <si>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</si>
  <si>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</si>
  <si>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</si>
  <si>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</si>
  <si>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</si>
  <si>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</si>
  <si>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</si>
  <si>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</si>
  <si>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</si>
  <si>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</si>
  <si>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</si>
  <si>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</si>
  <si>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</si>
  <si>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</si>
  <si>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</si>
  <si>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</si>
  <si>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</si>
  <si>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</si>
  <si>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</si>
  <si>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</si>
  <si>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</si>
  <si>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</si>
  <si>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</si>
  <si>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</si>
  <si>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</si>
  <si>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</si>
  <si>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</si>
  <si>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</si>
  <si>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</si>
  <si>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</si>
  <si>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</si>
  <si>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</si>
  <si>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</si>
  <si>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</si>
  <si>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</si>
  <si>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</si>
  <si>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</si>
  <si>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</si>
  <si>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</si>
  <si>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</si>
  <si>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</si>
  <si>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</si>
  <si>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</si>
  <si>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</si>
  <si>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</si>
  <si>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</si>
  <si>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</si>
  <si>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</si>
  <si>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</si>
  <si>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</si>
  <si>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</si>
  <si>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</si>
  <si>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</si>
  <si>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</si>
  <si>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</si>
  <si>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</si>
  <si>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</si>
  <si>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</si>
  <si>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</si>
  <si>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</si>
  <si>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</si>
  <si>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</si>
  <si>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</si>
  <si>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</si>
  <si>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</si>
  <si>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</si>
  <si>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</si>
  <si>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</si>
  <si>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</si>
  <si>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</si>
  <si>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</si>
  <si>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</si>
  <si>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</si>
  <si>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</si>
  <si>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</si>
  <si>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</si>
  <si>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</si>
  <si>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</si>
  <si>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</si>
  <si>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</si>
  <si>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</si>
  <si>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</si>
  <si>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</si>
  <si>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</si>
  <si>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</si>
  <si>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</si>
  <si>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</si>
  <si>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</si>
  <si>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</si>
  <si>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</si>
  <si>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</si>
  <si>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</si>
  <si>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</si>
  <si>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</si>
  <si>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</si>
  <si>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</si>
  <si>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</si>
  <si>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</si>
  <si>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</si>
  <si>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</si>
  <si>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</si>
  <si>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</si>
  <si>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</si>
  <si>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</si>
  <si>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</si>
  <si>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</si>
  <si>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</si>
  <si>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</si>
  <si>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</si>
  <si>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</si>
  <si>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</si>
  <si>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</si>
  <si>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</si>
  <si>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</si>
  <si>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</si>
  <si>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</si>
  <si>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</si>
  <si>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</si>
  <si>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</si>
  <si>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</si>
  <si>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</si>
  <si>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</si>
  <si>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</si>
  <si>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</si>
  <si>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</si>
  <si>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</si>
  <si>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</si>
  <si>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</si>
  <si>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</si>
  <si>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</si>
  <si>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</si>
  <si>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</si>
  <si>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</si>
  <si>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</si>
  <si>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</si>
  <si>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</si>
  <si>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</si>
  <si>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</si>
  <si>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</si>
  <si>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</si>
  <si>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</si>
  <si>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</si>
  <si>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</si>
  <si>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</si>
  <si>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</si>
  <si>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</si>
  <si>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</si>
  <si>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</si>
  <si>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</si>
  <si>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</si>
  <si>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</si>
  <si>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</si>
  <si>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</si>
  <si>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</si>
  <si>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</si>
  <si>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</si>
  <si>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</si>
  <si>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</si>
  <si>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</si>
  <si>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</si>
  <si>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</si>
  <si>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</si>
  <si>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</si>
  <si>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</si>
  <si>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</si>
  <si>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</si>
  <si>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</si>
  <si>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</si>
  <si>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</si>
  <si>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</si>
  <si>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</si>
  <si>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</si>
  <si>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</si>
  <si>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</si>
  <si>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</si>
  <si>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</si>
  <si>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</si>
  <si>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</si>
  <si>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</si>
  <si>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</si>
  <si>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</si>
  <si>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</si>
  <si>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</si>
  <si>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</si>
  <si>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</si>
  <si>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</si>
  <si>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</si>
  <si>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</si>
  <si>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</si>
  <si>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</si>
  <si>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</si>
  <si>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</si>
  <si>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</si>
  <si>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</si>
  <si>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</si>
  <si>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</si>
  <si>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</si>
  <si>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</si>
  <si>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</si>
  <si>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</si>
  <si>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</si>
  <si>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</si>
  <si>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</si>
  <si>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</si>
  <si>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</si>
  <si>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</si>
  <si>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</si>
  <si>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</si>
  <si>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</si>
  <si>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</si>
  <si>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</si>
  <si>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</si>
  <si>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</si>
  <si>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</si>
  <si>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</si>
  <si>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</si>
  <si>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</si>
  <si>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</si>
  <si>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</si>
  <si>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</si>
  <si>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</si>
  <si>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</si>
  <si>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</si>
  <si>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</si>
  <si>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</si>
  <si>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</si>
  <si>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</si>
  <si>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</si>
  <si>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</si>
  <si>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</si>
  <si>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</si>
  <si>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</si>
  <si>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4月,6月</t>
  </si>
  <si>
    <t>3月,5月</t>
  </si>
  <si>
    <t>5月,6月</t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</si>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</sst>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79" formatCode="h:mm;@"/>
    <numFmt numFmtId="180" formatCode="0.00000"/>
    <numFmt numFmtId="181" formatCode="0.000000"/>
    <numFmt numFmtId="182" formatCode="0.0000"/>
    <numFmt numFmtId="183" formatCode="0.00000_);[Red]\(0.00000\)"/>
    <numFmt numFmtId="184" formatCode="0_);[Red]\(0\)"/>
    <numFmt numFmtId="185" formatCode="0&quot; &quot;;&quot;(&quot;0&quot;)&quot;"/>
    <numFmt numFmtId="186" formatCode="0.0000_);[Red]\(0.0000\)"/>
    <numFmt numFmtId="187" formatCode="0.000000_);[Red]\(0.000000\)"/>
    <numFmt numFmtId="188" formatCode="0_ "/>
  </numFmts>
  <fonts count="36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</cellStyleXfs>
  <cellXfs count="25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9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80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80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80" fontId="7" fillId="0" borderId="1" xfId="2" applyNumberFormat="1" applyFont="1" applyBorder="1">
      <alignment vertical="center"/>
    </xf>
    <xf numFmtId="181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82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82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80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3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80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80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80" fontId="7" fillId="0" borderId="3" xfId="2" applyNumberFormat="1" applyFont="1" applyBorder="1" applyAlignment="1">
      <alignment horizontal="center" vertical="center"/>
    </xf>
    <xf numFmtId="180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80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4" fontId="12" fillId="2" borderId="0" xfId="3" applyNumberFormat="1" applyFont="1" applyFill="1" applyBorder="1" applyAlignment="1" applyProtection="1">
      <alignment horizontal="right" vertical="center" wrapText="1"/>
    </xf>
    <xf numFmtId="185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4" fontId="7" fillId="6" borderId="0" xfId="2" applyNumberFormat="1" applyFont="1" applyFill="1" applyBorder="1" applyAlignment="1">
      <alignment horizontal="right" vertical="center"/>
    </xf>
    <xf numFmtId="186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4" fontId="16" fillId="0" borderId="0" xfId="2" applyNumberFormat="1" applyFont="1" applyBorder="1" applyAlignment="1">
      <alignment horizontal="right" vertical="center"/>
    </xf>
    <xf numFmtId="186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4" fontId="14" fillId="6" borderId="0" xfId="2" applyNumberFormat="1" applyFont="1" applyFill="1" applyBorder="1" applyAlignment="1">
      <alignment horizontal="right" vertical="center"/>
    </xf>
    <xf numFmtId="186" fontId="14" fillId="6" borderId="0" xfId="2" applyNumberFormat="1" applyFont="1" applyFill="1" applyBorder="1" applyAlignment="1">
      <alignment horizontal="right" vertical="center"/>
    </xf>
    <xf numFmtId="187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4" fontId="16" fillId="0" borderId="0" xfId="2" applyNumberFormat="1" applyFont="1" applyFill="1" applyBorder="1" applyAlignment="1">
      <alignment horizontal="right" vertical="center"/>
    </xf>
    <xf numFmtId="187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6" fontId="16" fillId="0" borderId="0" xfId="3" applyNumberFormat="1" applyFont="1" applyFill="1" applyBorder="1" applyAlignment="1" applyProtection="1">
      <alignment horizontal="right" vertical="center"/>
    </xf>
    <xf numFmtId="182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82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82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6" fontId="14" fillId="6" borderId="0" xfId="3" applyNumberFormat="1" applyFont="1" applyFill="1" applyBorder="1" applyAlignment="1" applyProtection="1">
      <alignment horizontal="right" vertical="center"/>
    </xf>
    <xf numFmtId="182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4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81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187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82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6" fontId="16" fillId="6" borderId="0" xfId="3" applyNumberFormat="1" applyFont="1" applyFill="1" applyBorder="1" applyAlignment="1" applyProtection="1">
      <alignment horizontal="right" vertical="center"/>
    </xf>
    <xf numFmtId="182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6" fontId="16" fillId="6" borderId="0" xfId="2" applyNumberFormat="1" applyFont="1" applyFill="1" applyBorder="1" applyAlignment="1">
      <alignment horizontal="right" vertical="center"/>
    </xf>
    <xf numFmtId="182" fontId="16" fillId="6" borderId="0" xfId="2" applyNumberFormat="1" applyFont="1" applyFill="1" applyBorder="1" applyAlignment="1">
      <alignment horizontal="right" vertical="center"/>
    </xf>
    <xf numFmtId="188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4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4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</cellXfs>
  <cellStyles count="6">
    <cellStyle name="一般" xfId="0" builtinId="0"/>
    <cellStyle name="一般 2" xfId="2"/>
    <cellStyle name="一般 2 2" xfId="4"/>
    <cellStyle name="一般 3" xfId="3"/>
    <cellStyle name="一般 3 2" xf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4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4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0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768.728772569448" backgroundQuery="1" createdVersion="6" refreshedVersion="6" minRefreshableVersion="3" recordCount="0" supportSubquery="1" supportAdvancedDrill="1">
  <cacheSource type="external" connectionId="1"/>
  <cacheFields count="9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調查月份].[調查月份]" caption="調查月份" numFmtId="0" hierarchy="19" level="1">
      <sharedItems count="3">
        <s v="4月,6月"/>
        <s v="3月,5月"/>
        <s v="5月,6月"/>
      </sharedItems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範圍].[樣區編號].[樣區編號]" caption="樣區編號" numFmtId="0" hierarchy="3" level="1">
      <sharedItems count="296">
        <s v="B29-01"/>
        <s v="梨山1"/>
        <s v="梨山10"/>
        <s v="梨山11"/>
        <s v="梨山12"/>
        <s v="梨山13"/>
        <s v="梨山2"/>
        <s v="梨山7"/>
        <s v="梨山8"/>
        <s v="梨山9"/>
        <s v="鞍馬山3"/>
        <s v="鞍馬山6"/>
        <s v="B14-05"/>
        <s v="B14-12"/>
        <s v="B28-04"/>
        <s v="B28-06"/>
        <s v="鞍馬山1"/>
        <s v="鞍馬山2"/>
        <s v="鞍馬山4"/>
        <s v="鞍馬山5"/>
        <s v="鞍馬山7"/>
        <s v="C14-05"/>
        <s v="C28-01"/>
        <s v="雙崎1"/>
        <s v="雙崎12"/>
        <s v="雙崎4"/>
        <s v="雙崎5"/>
        <s v="雙崎6"/>
        <s v="雙崎7"/>
        <s v="雙崎9"/>
        <s v="雙崎10"/>
        <s v="雙崎11"/>
        <s v="雙崎2"/>
        <s v="雙崎3"/>
        <s v="雙崎8"/>
        <s v="麗陽12"/>
        <s v="麗陽4"/>
        <s v="麗陽5"/>
        <s v="麗陽6"/>
        <s v="麗陽7"/>
        <s v="麗陽8"/>
        <s v="麗陽9"/>
        <s v="麗陽1"/>
        <s v="麗陽10"/>
        <s v="麗陽11"/>
        <s v="麗陽2"/>
        <s v="麗陽3"/>
        <s v="玉里1"/>
        <s v="玉里2"/>
        <s v="玉里3"/>
        <s v="玉里4"/>
        <s v="玉里5"/>
        <s v="玉里6"/>
        <s v="B19-02"/>
        <s v="B20-02"/>
        <s v="A17-06"/>
        <s v="A17-07"/>
        <s v="南華1"/>
        <s v="南華2"/>
        <s v="南華3"/>
        <s v="南華4"/>
        <s v="南華5"/>
        <s v="南華6"/>
        <s v="南華7"/>
        <s v="B17-01"/>
        <s v="A16-03"/>
        <s v="A16-05"/>
        <s v="新城2"/>
        <s v="新城3"/>
        <s v="新城5"/>
        <s v="B16-01"/>
        <s v="B16-02"/>
        <s v="新城1"/>
        <s v="萬榮10"/>
        <s v="萬榮11"/>
        <s v="萬榮12"/>
        <s v="萬榮13"/>
        <s v="萬榮2"/>
        <s v="萬榮3"/>
        <s v="萬榮4"/>
        <s v="萬榮6"/>
        <s v="萬榮7"/>
        <s v="萬榮8"/>
        <s v="萬榮9"/>
        <s v="B17-02"/>
        <s v="萬榮1"/>
        <s v="萬榮5"/>
        <s v="丹大1"/>
        <s v="丹大7"/>
        <s v="丹大9"/>
        <s v="B31-01"/>
        <s v="丹大2"/>
        <s v="丹大3"/>
        <s v="丹大4"/>
        <s v="丹大5"/>
        <s v="丹大6"/>
        <s v="丹大8"/>
        <s v="水里1"/>
        <s v="水里2"/>
        <s v="B32-05"/>
        <s v="B32-06"/>
        <s v="水里3"/>
        <s v="水里4"/>
        <s v="水里6"/>
        <s v="水里7"/>
        <s v="水里8"/>
        <s v="台中1"/>
        <s v="台中2"/>
        <s v="台中3"/>
        <s v="台中4"/>
        <s v="台中5"/>
        <s v="台中6"/>
        <s v="台中7"/>
        <s v="B29-03"/>
        <s v="台中8"/>
        <s v="台中9"/>
        <s v="竹山1"/>
        <s v="竹山10"/>
        <s v="竹山2"/>
        <s v="竹山3"/>
        <s v="竹山5"/>
        <s v="竹山7"/>
        <s v="竹山8"/>
        <s v="竹山9"/>
        <s v="竹山6"/>
        <s v="A30-01"/>
        <s v="埔里5"/>
        <s v="埔里1"/>
        <s v="埔里2"/>
        <s v="埔里3"/>
        <s v="埔里4"/>
        <s v="六龜1"/>
        <s v="六龜10"/>
        <s v="六龜11"/>
        <s v="六龜2"/>
        <s v="六龜4"/>
        <s v="六龜5"/>
        <s v="六龜7"/>
        <s v="六龜9"/>
        <s v="六龜8"/>
        <s v="A26-07"/>
        <s v="恆春3"/>
        <s v="恆春4"/>
        <s v="恆春6"/>
        <s v="恆春7"/>
        <s v="A38-02"/>
        <s v="旗山10"/>
        <s v="旗山2"/>
        <s v="旗山3"/>
        <s v="旗山4"/>
        <s v="旗山5"/>
        <s v="旗山6"/>
        <s v="旗山7"/>
        <s v="旗山8"/>
        <s v="旗山9"/>
        <s v="旗山1"/>
        <s v="潮州1"/>
        <s v="潮州10"/>
        <s v="潮州11"/>
        <s v="潮州12"/>
        <s v="潮州2"/>
        <s v="潮州3"/>
        <s v="潮州4"/>
        <s v="潮州6"/>
        <s v="潮州7"/>
        <s v="潮州8"/>
        <s v="潮州9"/>
        <s v="潮州13"/>
        <s v="潮州5"/>
        <s v="大湖1"/>
        <s v="大湖2"/>
        <s v="大湖3"/>
        <s v="大湖4"/>
        <s v="大湖5"/>
        <s v="大湖6"/>
        <s v="B13-06"/>
        <s v="B28-02"/>
        <s v="A10-09"/>
        <s v="大溪1"/>
        <s v="大溪2"/>
        <s v="大溪3"/>
        <s v="大溪4"/>
        <s v="大溪5"/>
        <s v="B11-06"/>
        <s v="大溪11"/>
        <s v="大溪9"/>
        <s v="A12-07"/>
        <s v="A12-08"/>
        <s v="B10-06"/>
        <s v="B10-08"/>
        <s v="B10-14"/>
        <s v="B10-15"/>
        <s v="B10-16"/>
        <s v="B12-01"/>
        <s v="B12-04"/>
        <s v="B12-05"/>
        <s v="B12-06"/>
        <s v="B12-07"/>
        <s v="B12-08"/>
        <s v="B13-09"/>
        <s v="B13-10"/>
        <s v="竹東1"/>
        <s v="竹東2"/>
        <s v="C13-01"/>
        <s v="A05-05"/>
        <s v="A05-10"/>
        <s v="烏來10"/>
        <s v="烏來11"/>
        <s v="烏來12"/>
        <s v="烏來13"/>
        <s v="烏來14"/>
        <s v="烏來2"/>
        <s v="烏來3"/>
        <s v="烏來4"/>
        <s v="烏來6"/>
        <s v="烏來8"/>
        <s v="烏來9"/>
        <s v="玉井1"/>
        <s v="玉井10"/>
        <s v="玉井11"/>
        <s v="玉井2"/>
        <s v="玉井3"/>
        <s v="玉井4"/>
        <s v="玉井5"/>
        <s v="玉井6"/>
        <s v="玉井7"/>
        <s v="玉井8"/>
        <s v="玉井9"/>
        <s v="B38-04"/>
        <s v="B38-09"/>
        <s v="B32-09"/>
        <s v="阿里山1"/>
        <s v="阿里山10"/>
        <s v="阿里山11"/>
        <s v="阿里山2"/>
        <s v="阿里山3"/>
        <s v="阿里山4"/>
        <s v="阿里山6"/>
        <s v="阿里山7"/>
        <s v="阿里山9"/>
        <s v="阿里山5"/>
        <s v="奮起湖10"/>
        <s v="奮起湖11"/>
        <s v="奮起湖2"/>
        <s v="奮起湖4"/>
        <s v="奮起湖9"/>
        <s v="B36-01"/>
        <s v="B36-02"/>
        <s v="奮起湖1"/>
        <s v="奮起湖3"/>
        <s v="奮起湖5"/>
        <s v="奮起湖6"/>
        <s v="奮起湖7"/>
        <s v="奮起湖8"/>
        <s v="A35-11"/>
        <s v="A36-08"/>
        <s v="觸口2"/>
        <s v="觸口3"/>
        <s v="觸口4"/>
        <s v="觸口5"/>
        <s v="觸口6"/>
        <s v="觸口7"/>
        <s v="觸口8"/>
        <s v="觸口9"/>
        <s v="觸口1"/>
        <s v="A06-03"/>
        <s v="A06-04"/>
        <s v="B06-02"/>
        <s v="B06-04"/>
        <s v="B06-05"/>
        <s v="B06-06"/>
        <s v="B07-01"/>
        <s v="B11-05"/>
        <s v="B15-01"/>
        <s v="A07-01"/>
        <s v="A07-05"/>
        <s v="冬山1"/>
        <s v="冬山2"/>
        <s v="冬山3"/>
        <s v="冬山4"/>
        <s v="冬山5"/>
        <s v="冬山6"/>
        <s v="台北2"/>
        <s v="台北3"/>
        <s v="台北5"/>
        <s v="A07-02"/>
        <s v="A07-09"/>
        <s v="A15-02"/>
        <s v="南澳1"/>
        <s v="南澳2"/>
        <s v="南澳3"/>
        <s v="南澳4"/>
        <s v="南澳5"/>
        <s v="A03-17"/>
        <s v="礁溪5"/>
        <s v="礁溪6"/>
      </sharedItems>
    </cacheField>
    <cacheField name="[範圍].[數量].[數量]" caption="數量" numFmtId="0" hierarchy="14" level="1">
      <sharedItems containsSemiMixedTypes="0" containsString="0" containsNumber="1" containsInteger="1" minValue="0" maxValue="8" count="6">
        <n v="0"/>
        <n v="1"/>
        <n v="2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1]"/>
            <x15:cachedUniqueName index="2" name="[範圍].[數量].&amp;[2]"/>
            <x15:cachedUniqueName index="3" name="[範圍].[數量].&amp;[6]"/>
            <x15:cachedUniqueName index="4" name="[範圍].[數量].&amp;[7]"/>
            <x15:cachedUniqueName index="5" name="[範圍].[數量].&amp;[8]"/>
          </x15:cachedUniqueNames>
        </ext>
      </extLst>
    </cacheField>
    <cacheField name="[Measures].[以下資料的項目個數: 樣點編號]" caption="以下資料的項目個數: 樣點編號" numFmtId="0" hierarchy="32" level="32767"/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4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2" memberValueDatatype="130" unbalanced="0">
      <fieldsUsage count="2">
        <fieldUsage x="-1"/>
        <fieldUsage x="6"/>
      </fieldsUsage>
    </cacheHierarchy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5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2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7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Measures].[__XL_Count 範圍]" caption="__XL_Count 範圍" measure="1" displayFolder="" measureGroup="範圍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範圍" uniqueName="[範圍]" caption="範圍"/>
  </dimensions>
  <measureGroups count="1">
    <measureGroup name="範圍" caption="範圍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3" cacheId="650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K418" firstHeaderRow="1" firstDataRow="2" firstDataCol="5" rowPageCount="1" colPageCount="1"/>
  <pivotFields count="9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Subtotal="0" defaultAttributeDrillState="1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</items>
    </pivotField>
    <pivotField axis="axisCol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howAll="0"/>
  </pivotFields>
  <rowFields count="5">
    <field x="0"/>
    <field x="4"/>
    <field x="3"/>
    <field x="6"/>
    <field x="5"/>
  </rowFields>
  <rowItems count="413">
    <i>
      <x/>
      <x/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1">
      <x v="1"/>
      <x v="1"/>
      <x v="10"/>
      <x/>
    </i>
    <i r="4">
      <x v="1"/>
    </i>
    <i r="3">
      <x v="11"/>
      <x/>
    </i>
    <i r="4">
      <x v="1"/>
    </i>
    <i r="2">
      <x/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3">
      <x v="16"/>
      <x/>
    </i>
    <i r="4">
      <x v="1"/>
    </i>
    <i r="3">
      <x v="17"/>
      <x/>
    </i>
    <i r="4">
      <x v="1"/>
    </i>
    <i r="3">
      <x v="18"/>
      <x v="1"/>
    </i>
    <i r="3">
      <x v="19"/>
      <x v="1"/>
    </i>
    <i r="3">
      <x v="20"/>
      <x/>
    </i>
    <i r="4">
      <x v="1"/>
    </i>
    <i r="2">
      <x v="2"/>
      <x v="21"/>
      <x/>
    </i>
    <i r="4">
      <x v="1"/>
    </i>
    <i r="3">
      <x v="22"/>
      <x/>
    </i>
    <i r="4">
      <x v="1"/>
    </i>
    <i r="1">
      <x v="2"/>
      <x v="1"/>
      <x v="23"/>
      <x/>
    </i>
    <i r="4">
      <x v="1"/>
    </i>
    <i r="3">
      <x v="24"/>
      <x/>
    </i>
    <i r="4">
      <x v="1"/>
    </i>
    <i r="3">
      <x v="25"/>
      <x/>
    </i>
    <i r="4">
      <x v="1"/>
    </i>
    <i r="3">
      <x v="26"/>
      <x/>
    </i>
    <i r="4">
      <x v="1"/>
    </i>
    <i r="3">
      <x v="27"/>
      <x/>
    </i>
    <i r="4">
      <x v="1"/>
    </i>
    <i r="3">
      <x v="28"/>
      <x/>
    </i>
    <i r="4">
      <x v="1"/>
    </i>
    <i r="3">
      <x v="29"/>
      <x/>
    </i>
    <i r="4">
      <x v="1"/>
    </i>
    <i r="2">
      <x/>
      <x v="30"/>
      <x/>
    </i>
    <i r="4">
      <x v="1"/>
    </i>
    <i r="3">
      <x v="31"/>
      <x/>
    </i>
    <i r="4">
      <x v="1"/>
    </i>
    <i r="3">
      <x v="32"/>
      <x/>
    </i>
    <i r="4">
      <x v="1"/>
    </i>
    <i r="3">
      <x v="33"/>
      <x/>
    </i>
    <i r="4">
      <x v="1"/>
    </i>
    <i r="3">
      <x v="34"/>
      <x/>
    </i>
    <i r="4">
      <x v="1"/>
    </i>
    <i r="1">
      <x v="3"/>
      <x v="1"/>
      <x v="35"/>
      <x/>
    </i>
    <i r="3">
      <x v="36"/>
      <x/>
    </i>
    <i r="3">
      <x v="37"/>
      <x/>
    </i>
    <i r="3">
      <x v="38"/>
      <x/>
    </i>
    <i r="3">
      <x v="39"/>
      <x/>
    </i>
    <i r="3">
      <x v="40"/>
      <x/>
    </i>
    <i r="3">
      <x v="41"/>
      <x/>
    </i>
    <i r="2">
      <x/>
      <x v="42"/>
      <x/>
    </i>
    <i r="3">
      <x v="43"/>
      <x/>
    </i>
    <i r="3">
      <x v="44"/>
      <x/>
    </i>
    <i r="3">
      <x v="45"/>
      <x/>
    </i>
    <i r="3">
      <x v="46"/>
      <x/>
    </i>
    <i>
      <x v="1"/>
      <x v="4"/>
      <x v="1"/>
      <x v="47"/>
      <x/>
    </i>
    <i r="3">
      <x v="48"/>
      <x/>
    </i>
    <i r="3">
      <x v="49"/>
      <x/>
    </i>
    <i r="3">
      <x v="50"/>
      <x/>
    </i>
    <i r="3">
      <x v="51"/>
      <x/>
    </i>
    <i r="3">
      <x v="52"/>
      <x/>
    </i>
    <i r="2">
      <x/>
      <x v="53"/>
      <x/>
    </i>
    <i r="3">
      <x v="54"/>
      <x/>
    </i>
    <i r="1">
      <x v="5"/>
      <x v="1"/>
      <x v="55"/>
      <x/>
    </i>
    <i r="3">
      <x v="56"/>
      <x/>
    </i>
    <i r="3">
      <x v="57"/>
      <x/>
    </i>
    <i r="3">
      <x v="58"/>
      <x/>
    </i>
    <i r="3">
      <x v="59"/>
      <x/>
    </i>
    <i r="3">
      <x v="60"/>
      <x/>
    </i>
    <i r="3">
      <x v="61"/>
      <x/>
    </i>
    <i r="3">
      <x v="62"/>
      <x/>
    </i>
    <i r="3">
      <x v="63"/>
      <x/>
    </i>
    <i r="2">
      <x/>
      <x v="64"/>
      <x/>
    </i>
    <i r="1">
      <x v="6"/>
      <x v="1"/>
      <x v="65"/>
      <x/>
    </i>
    <i r="4">
      <x v="1"/>
    </i>
    <i r="3">
      <x v="66"/>
      <x v="1"/>
    </i>
    <i r="3">
      <x v="67"/>
      <x/>
    </i>
    <i r="4">
      <x v="1"/>
    </i>
    <i r="3">
      <x v="68"/>
      <x v="1"/>
    </i>
    <i r="3">
      <x v="69"/>
      <x/>
    </i>
    <i r="4">
      <x v="1"/>
    </i>
    <i r="2">
      <x/>
      <x v="70"/>
      <x v="1"/>
    </i>
    <i r="3">
      <x v="71"/>
      <x/>
    </i>
    <i r="4">
      <x v="1"/>
    </i>
    <i r="3">
      <x v="72"/>
      <x/>
    </i>
    <i r="4">
      <x v="1"/>
    </i>
    <i r="1">
      <x v="7"/>
      <x v="1"/>
      <x v="73"/>
      <x/>
    </i>
    <i r="3">
      <x v="74"/>
      <x/>
    </i>
    <i r="3">
      <x v="75"/>
      <x/>
    </i>
    <i r="3">
      <x v="76"/>
      <x/>
    </i>
    <i r="3">
      <x v="77"/>
      <x/>
    </i>
    <i r="3">
      <x v="78"/>
      <x/>
    </i>
    <i r="3">
      <x v="79"/>
      <x/>
    </i>
    <i r="3">
      <x v="80"/>
      <x/>
    </i>
    <i r="3">
      <x v="81"/>
      <x/>
    </i>
    <i r="3">
      <x v="82"/>
      <x/>
    </i>
    <i r="3">
      <x v="83"/>
      <x/>
    </i>
    <i r="2">
      <x/>
      <x v="84"/>
      <x/>
    </i>
    <i r="3">
      <x v="85"/>
      <x/>
    </i>
    <i r="3">
      <x v="86"/>
      <x/>
    </i>
    <i>
      <x v="2"/>
      <x v="8"/>
      <x v="1"/>
      <x v="87"/>
      <x/>
    </i>
    <i r="4">
      <x v="1"/>
    </i>
    <i r="3">
      <x v="88"/>
      <x/>
    </i>
    <i r="4">
      <x v="1"/>
    </i>
    <i r="3">
      <x v="89"/>
      <x/>
    </i>
    <i r="4">
      <x v="1"/>
    </i>
    <i r="2">
      <x/>
      <x v="90"/>
      <x/>
    </i>
    <i r="4">
      <x v="1"/>
    </i>
    <i r="3">
      <x v="91"/>
      <x/>
    </i>
    <i r="4">
      <x v="1"/>
    </i>
    <i r="3">
      <x v="92"/>
      <x/>
    </i>
    <i r="4">
      <x v="1"/>
    </i>
    <i r="3">
      <x v="93"/>
      <x/>
    </i>
    <i r="3">
      <x v="94"/>
      <x/>
    </i>
    <i r="4">
      <x v="1"/>
    </i>
    <i r="3">
      <x v="95"/>
      <x/>
    </i>
    <i r="4">
      <x v="1"/>
    </i>
    <i r="3">
      <x v="96"/>
      <x/>
    </i>
    <i r="4">
      <x v="1"/>
    </i>
    <i r="1">
      <x v="9"/>
      <x v="1"/>
      <x v="97"/>
      <x/>
    </i>
    <i r="3">
      <x v="98"/>
      <x/>
    </i>
    <i r="2">
      <x/>
      <x v="99"/>
      <x/>
    </i>
    <i r="3">
      <x v="100"/>
      <x/>
    </i>
    <i r="3">
      <x v="101"/>
      <x/>
    </i>
    <i r="3">
      <x v="102"/>
      <x/>
    </i>
    <i r="3">
      <x v="103"/>
      <x/>
    </i>
    <i r="3">
      <x v="104"/>
      <x/>
    </i>
    <i r="3">
      <x v="105"/>
      <x/>
    </i>
    <i r="1">
      <x v="10"/>
      <x v="1"/>
      <x v="106"/>
      <x/>
    </i>
    <i r="3">
      <x v="107"/>
      <x/>
    </i>
    <i r="3">
      <x v="108"/>
      <x/>
    </i>
    <i r="3">
      <x v="109"/>
      <x/>
    </i>
    <i r="3">
      <x v="110"/>
      <x/>
    </i>
    <i r="3">
      <x v="111"/>
      <x/>
    </i>
    <i r="3">
      <x v="112"/>
      <x/>
    </i>
    <i r="2">
      <x/>
      <x v="113"/>
      <x/>
    </i>
    <i r="3">
      <x v="114"/>
      <x/>
    </i>
    <i r="3">
      <x v="115"/>
      <x/>
    </i>
    <i r="1">
      <x v="11"/>
      <x v="1"/>
      <x v="116"/>
      <x/>
    </i>
    <i r="3">
      <x v="117"/>
      <x/>
    </i>
    <i r="3">
      <x v="118"/>
      <x/>
    </i>
    <i r="3">
      <x v="119"/>
      <x/>
    </i>
    <i r="3">
      <x v="120"/>
      <x/>
    </i>
    <i r="3">
      <x v="121"/>
      <x/>
    </i>
    <i r="3">
      <x v="122"/>
      <x/>
    </i>
    <i r="3">
      <x v="123"/>
      <x/>
    </i>
    <i r="2">
      <x/>
      <x v="124"/>
      <x/>
    </i>
    <i r="1">
      <x v="12"/>
      <x v="1"/>
      <x v="125"/>
      <x/>
    </i>
    <i r="3">
      <x v="126"/>
      <x/>
    </i>
    <i r="2">
      <x/>
      <x v="127"/>
      <x/>
    </i>
    <i r="3">
      <x v="128"/>
      <x/>
    </i>
    <i r="3">
      <x v="129"/>
      <x/>
    </i>
    <i r="3">
      <x v="130"/>
      <x/>
    </i>
    <i>
      <x v="3"/>
      <x v="13"/>
      <x v="1"/>
      <x v="131"/>
      <x/>
    </i>
    <i r="3">
      <x v="132"/>
      <x/>
    </i>
    <i r="3">
      <x v="133"/>
      <x/>
    </i>
    <i r="3">
      <x v="134"/>
      <x/>
    </i>
    <i r="3">
      <x v="135"/>
      <x/>
    </i>
    <i r="3">
      <x v="136"/>
      <x/>
    </i>
    <i r="3">
      <x v="137"/>
      <x/>
    </i>
    <i r="3">
      <x v="138"/>
      <x/>
    </i>
    <i r="2">
      <x/>
      <x v="139"/>
      <x/>
    </i>
    <i r="1">
      <x v="14"/>
      <x v="1"/>
      <x v="140"/>
      <x/>
    </i>
    <i r="3">
      <x v="141"/>
      <x/>
    </i>
    <i r="3">
      <x v="142"/>
      <x/>
    </i>
    <i r="3">
      <x v="143"/>
      <x/>
    </i>
    <i r="3">
      <x v="144"/>
      <x/>
    </i>
    <i r="1">
      <x v="15"/>
      <x v="1"/>
      <x v="145"/>
      <x/>
    </i>
    <i r="3">
      <x v="146"/>
      <x/>
    </i>
    <i r="3">
      <x v="147"/>
      <x/>
    </i>
    <i r="3">
      <x v="148"/>
      <x/>
    </i>
    <i r="3">
      <x v="149"/>
      <x/>
    </i>
    <i r="3">
      <x v="150"/>
      <x/>
    </i>
    <i r="3">
      <x v="151"/>
      <x/>
    </i>
    <i r="3">
      <x v="152"/>
      <x/>
    </i>
    <i r="3">
      <x v="153"/>
      <x/>
    </i>
    <i r="3">
      <x v="154"/>
      <x/>
    </i>
    <i r="2">
      <x/>
      <x v="155"/>
      <x/>
    </i>
    <i r="1">
      <x v="16"/>
      <x v="1"/>
      <x v="156"/>
      <x/>
    </i>
    <i r="4">
      <x v="1"/>
    </i>
    <i r="3">
      <x v="157"/>
      <x/>
    </i>
    <i r="4">
      <x v="1"/>
    </i>
    <i r="3">
      <x v="158"/>
      <x/>
    </i>
    <i r="4">
      <x v="1"/>
    </i>
    <i r="3">
      <x v="159"/>
      <x/>
    </i>
    <i r="4">
      <x v="1"/>
    </i>
    <i r="3">
      <x v="160"/>
      <x/>
    </i>
    <i r="4">
      <x v="1"/>
    </i>
    <i r="3">
      <x v="161"/>
      <x/>
    </i>
    <i r="4">
      <x v="1"/>
    </i>
    <i r="3">
      <x v="162"/>
      <x/>
    </i>
    <i r="4">
      <x v="1"/>
    </i>
    <i r="3">
      <x v="163"/>
      <x/>
    </i>
    <i r="4">
      <x v="1"/>
    </i>
    <i r="3">
      <x v="164"/>
      <x/>
    </i>
    <i r="4">
      <x v="1"/>
    </i>
    <i r="3">
      <x v="165"/>
      <x/>
    </i>
    <i r="4">
      <x v="1"/>
    </i>
    <i r="3">
      <x v="166"/>
      <x/>
    </i>
    <i r="4">
      <x v="1"/>
    </i>
    <i r="2">
      <x/>
      <x v="167"/>
      <x/>
    </i>
    <i r="4">
      <x v="1"/>
    </i>
    <i r="3">
      <x v="168"/>
      <x/>
    </i>
    <i r="4">
      <x v="1"/>
    </i>
    <i>
      <x v="4"/>
      <x v="17"/>
      <x v="1"/>
      <x v="169"/>
      <x/>
    </i>
    <i r="3">
      <x v="170"/>
      <x/>
    </i>
    <i r="3">
      <x v="171"/>
      <x/>
    </i>
    <i r="3">
      <x v="172"/>
      <x/>
    </i>
    <i r="3">
      <x v="173"/>
      <x/>
    </i>
    <i r="3">
      <x v="174"/>
      <x/>
    </i>
    <i r="2">
      <x/>
      <x v="175"/>
      <x/>
    </i>
    <i r="3">
      <x v="176"/>
      <x/>
    </i>
    <i r="1">
      <x v="18"/>
      <x v="1"/>
      <x v="177"/>
      <x/>
    </i>
    <i r="3">
      <x v="178"/>
      <x/>
    </i>
    <i r="3">
      <x v="179"/>
      <x/>
    </i>
    <i r="3">
      <x v="180"/>
      <x/>
    </i>
    <i r="3">
      <x v="181"/>
      <x/>
    </i>
    <i r="3">
      <x v="182"/>
      <x/>
    </i>
    <i r="2">
      <x/>
      <x v="183"/>
      <x/>
    </i>
    <i r="3">
      <x v="184"/>
      <x/>
    </i>
    <i r="3">
      <x v="185"/>
      <x/>
    </i>
    <i r="1">
      <x v="19"/>
      <x v="1"/>
      <x v="186"/>
      <x/>
    </i>
    <i r="3">
      <x v="187"/>
      <x v="1"/>
    </i>
    <i r="2">
      <x/>
      <x v="188"/>
      <x v="1"/>
    </i>
    <i r="3">
      <x v="189"/>
      <x/>
    </i>
    <i r="4">
      <x v="1"/>
    </i>
    <i r="3">
      <x v="190"/>
      <x/>
    </i>
    <i r="4">
      <x v="1"/>
    </i>
    <i r="3">
      <x v="191"/>
      <x/>
    </i>
    <i r="4">
      <x v="1"/>
    </i>
    <i r="3">
      <x v="192"/>
      <x/>
    </i>
    <i r="3">
      <x v="193"/>
      <x/>
    </i>
    <i r="3">
      <x v="194"/>
      <x v="1"/>
    </i>
    <i r="3">
      <x v="195"/>
      <x/>
    </i>
    <i r="4">
      <x v="1"/>
    </i>
    <i r="3">
      <x v="196"/>
      <x/>
    </i>
    <i r="4">
      <x v="1"/>
    </i>
    <i r="3">
      <x v="197"/>
      <x/>
    </i>
    <i r="4">
      <x v="1"/>
    </i>
    <i r="3">
      <x v="198"/>
      <x/>
    </i>
    <i r="4">
      <x v="1"/>
    </i>
    <i r="3">
      <x v="199"/>
      <x/>
    </i>
    <i r="4">
      <x v="1"/>
    </i>
    <i r="3">
      <x v="200"/>
      <x/>
    </i>
    <i r="4">
      <x v="1"/>
    </i>
    <i r="3">
      <x v="201"/>
      <x/>
    </i>
    <i r="4">
      <x v="1"/>
    </i>
    <i r="3">
      <x v="202"/>
      <x v="1"/>
    </i>
    <i r="2">
      <x v="2"/>
      <x v="203"/>
      <x/>
    </i>
    <i r="4">
      <x v="1"/>
    </i>
    <i r="1">
      <x v="20"/>
      <x v="1"/>
      <x v="204"/>
      <x v="1"/>
    </i>
    <i r="3">
      <x v="205"/>
      <x v="1"/>
    </i>
    <i r="3">
      <x v="206"/>
      <x/>
    </i>
    <i r="3">
      <x v="207"/>
      <x/>
    </i>
    <i r="3">
      <x v="208"/>
      <x v="1"/>
    </i>
    <i r="3">
      <x v="209"/>
      <x v="1"/>
    </i>
    <i r="3">
      <x v="210"/>
      <x/>
    </i>
    <i r="3">
      <x v="211"/>
      <x/>
    </i>
    <i r="3">
      <x v="212"/>
      <x/>
    </i>
    <i r="3">
      <x v="213"/>
      <x/>
    </i>
    <i r="3">
      <x v="214"/>
      <x/>
    </i>
    <i r="3">
      <x v="215"/>
      <x v="1"/>
    </i>
    <i r="3">
      <x v="216"/>
      <x/>
    </i>
    <i>
      <x v="5"/>
      <x v="21"/>
      <x v="1"/>
      <x v="217"/>
      <x/>
    </i>
    <i r="4">
      <x v="1"/>
    </i>
    <i r="3">
      <x v="218"/>
      <x/>
    </i>
    <i r="4">
      <x v="1"/>
    </i>
    <i r="3">
      <x v="219"/>
      <x/>
    </i>
    <i r="4">
      <x v="1"/>
    </i>
    <i r="3">
      <x v="220"/>
      <x/>
    </i>
    <i r="4">
      <x v="1"/>
    </i>
    <i r="3">
      <x v="221"/>
      <x/>
    </i>
    <i r="4">
      <x v="1"/>
    </i>
    <i r="3">
      <x v="222"/>
      <x/>
    </i>
    <i r="4">
      <x v="1"/>
    </i>
    <i r="3">
      <x v="223"/>
      <x/>
    </i>
    <i r="4">
      <x v="1"/>
    </i>
    <i r="3">
      <x v="224"/>
      <x/>
    </i>
    <i r="4">
      <x v="1"/>
    </i>
    <i r="3">
      <x v="225"/>
      <x/>
    </i>
    <i r="4">
      <x v="1"/>
    </i>
    <i r="3">
      <x v="226"/>
      <x/>
    </i>
    <i r="4">
      <x v="1"/>
    </i>
    <i r="3">
      <x v="227"/>
      <x/>
    </i>
    <i r="4">
      <x v="1"/>
    </i>
    <i r="2">
      <x/>
      <x v="228"/>
      <x/>
    </i>
    <i r="4">
      <x v="1"/>
    </i>
    <i r="3">
      <x v="229"/>
      <x v="1"/>
    </i>
    <i r="1">
      <x v="22"/>
      <x/>
      <x v="230"/>
      <x/>
    </i>
    <i r="4">
      <x v="1"/>
    </i>
    <i r="3">
      <x v="231"/>
      <x/>
    </i>
    <i r="4">
      <x v="1"/>
    </i>
    <i r="3">
      <x v="232"/>
      <x/>
    </i>
    <i r="4">
      <x v="1"/>
    </i>
    <i r="3">
      <x v="233"/>
      <x/>
    </i>
    <i r="4">
      <x v="1"/>
    </i>
    <i r="3">
      <x v="234"/>
      <x/>
    </i>
    <i r="4">
      <x v="1"/>
    </i>
    <i r="3">
      <x v="235"/>
      <x/>
    </i>
    <i r="4">
      <x v="1"/>
    </i>
    <i r="3">
      <x v="236"/>
      <x/>
    </i>
    <i r="4">
      <x v="1"/>
    </i>
    <i r="3">
      <x v="237"/>
      <x/>
    </i>
    <i r="4">
      <x v="1"/>
    </i>
    <i r="3">
      <x v="238"/>
      <x/>
    </i>
    <i r="4">
      <x v="1"/>
    </i>
    <i r="3">
      <x v="239"/>
      <x/>
    </i>
    <i r="4">
      <x v="1"/>
    </i>
    <i r="2">
      <x v="2"/>
      <x v="240"/>
      <x/>
    </i>
    <i r="4">
      <x v="1"/>
    </i>
    <i r="1">
      <x v="23"/>
      <x v="1"/>
      <x v="241"/>
      <x/>
    </i>
    <i r="4">
      <x v="1"/>
    </i>
    <i r="3">
      <x v="242"/>
      <x/>
    </i>
    <i r="4">
      <x v="1"/>
    </i>
    <i r="3">
      <x v="243"/>
      <x/>
    </i>
    <i r="4">
      <x v="1"/>
    </i>
    <i r="3">
      <x v="244"/>
      <x/>
    </i>
    <i r="4">
      <x v="1"/>
    </i>
    <i r="3">
      <x v="245"/>
      <x/>
    </i>
    <i r="4">
      <x v="1"/>
    </i>
    <i r="2">
      <x/>
      <x v="246"/>
      <x/>
    </i>
    <i r="4">
      <x v="1"/>
    </i>
    <i r="3">
      <x v="247"/>
      <x/>
    </i>
    <i r="4">
      <x v="1"/>
    </i>
    <i r="3">
      <x v="248"/>
      <x/>
    </i>
    <i r="4">
      <x v="1"/>
    </i>
    <i r="3">
      <x v="249"/>
      <x/>
    </i>
    <i r="4">
      <x v="1"/>
    </i>
    <i r="3">
      <x v="250"/>
      <x/>
    </i>
    <i r="4">
      <x v="1"/>
    </i>
    <i r="3">
      <x v="251"/>
      <x/>
    </i>
    <i r="4">
      <x v="1"/>
    </i>
    <i r="3">
      <x v="252"/>
      <x/>
    </i>
    <i r="4">
      <x v="1"/>
    </i>
    <i r="3">
      <x v="253"/>
      <x/>
    </i>
    <i r="4">
      <x v="1"/>
    </i>
    <i r="1">
      <x v="24"/>
      <x v="1"/>
      <x v="254"/>
      <x/>
    </i>
    <i r="4">
      <x v="1"/>
    </i>
    <i r="3">
      <x v="255"/>
      <x/>
    </i>
    <i r="4">
      <x v="1"/>
    </i>
    <i r="3">
      <x v="256"/>
      <x/>
    </i>
    <i r="4">
      <x v="1"/>
    </i>
    <i r="3">
      <x v="257"/>
      <x/>
    </i>
    <i r="4">
      <x v="1"/>
    </i>
    <i r="3">
      <x v="258"/>
      <x/>
    </i>
    <i r="4">
      <x v="1"/>
    </i>
    <i r="3">
      <x v="259"/>
      <x/>
    </i>
    <i r="4">
      <x v="1"/>
    </i>
    <i r="3">
      <x v="260"/>
      <x/>
    </i>
    <i r="4">
      <x v="1"/>
    </i>
    <i r="3">
      <x v="261"/>
      <x/>
    </i>
    <i r="4">
      <x v="1"/>
    </i>
    <i r="3">
      <x v="262"/>
      <x/>
    </i>
    <i r="4">
      <x v="1"/>
    </i>
    <i r="3">
      <x v="263"/>
      <x/>
    </i>
    <i r="4">
      <x v="1"/>
    </i>
    <i r="2">
      <x/>
      <x v="264"/>
      <x/>
    </i>
    <i r="4">
      <x v="1"/>
    </i>
    <i>
      <x v="6"/>
      <x v="25"/>
      <x v="1"/>
      <x v="265"/>
      <x/>
    </i>
    <i r="4">
      <x v="1"/>
    </i>
    <i r="3">
      <x v="266"/>
      <x/>
    </i>
    <i r="4">
      <x v="1"/>
    </i>
    <i r="2">
      <x/>
      <x v="267"/>
      <x/>
    </i>
    <i r="4">
      <x v="1"/>
    </i>
    <i r="3">
      <x v="268"/>
      <x/>
    </i>
    <i r="4">
      <x v="1"/>
    </i>
    <i r="3">
      <x v="269"/>
      <x/>
    </i>
    <i r="4">
      <x v="1"/>
    </i>
    <i r="3">
      <x v="270"/>
      <x/>
    </i>
    <i r="4">
      <x v="1"/>
    </i>
    <i r="3">
      <x v="271"/>
      <x/>
    </i>
    <i r="4">
      <x v="1"/>
    </i>
    <i r="3">
      <x v="272"/>
      <x/>
    </i>
    <i r="4">
      <x v="1"/>
    </i>
    <i r="3">
      <x v="273"/>
      <x/>
    </i>
    <i r="4">
      <x v="1"/>
    </i>
    <i r="1">
      <x v="26"/>
      <x v="1"/>
      <x v="274"/>
      <x/>
    </i>
    <i r="3">
      <x v="275"/>
      <x/>
    </i>
    <i r="3">
      <x v="276"/>
      <x/>
    </i>
    <i r="3">
      <x v="277"/>
      <x/>
    </i>
    <i r="3">
      <x v="278"/>
      <x/>
    </i>
    <i r="3">
      <x v="279"/>
      <x/>
    </i>
    <i r="3">
      <x v="280"/>
      <x/>
    </i>
    <i r="3">
      <x v="281"/>
      <x/>
    </i>
    <i r="1">
      <x v="27"/>
      <x v="1"/>
      <x v="282"/>
      <x/>
    </i>
    <i r="3">
      <x v="283"/>
      <x/>
    </i>
    <i r="3">
      <x v="284"/>
      <x/>
    </i>
    <i r="1">
      <x v="28"/>
      <x v="1"/>
      <x v="285"/>
      <x/>
    </i>
    <i r="3">
      <x v="286"/>
      <x/>
    </i>
    <i r="3">
      <x v="287"/>
      <x/>
    </i>
    <i r="3">
      <x v="288"/>
      <x/>
    </i>
    <i r="3">
      <x v="289"/>
      <x/>
    </i>
    <i r="3">
      <x v="290"/>
      <x/>
    </i>
    <i r="3">
      <x v="291"/>
      <x/>
    </i>
    <i r="3">
      <x v="292"/>
      <x/>
    </i>
    <i r="1">
      <x v="29"/>
      <x v="1"/>
      <x v="293"/>
      <x/>
    </i>
    <i r="3">
      <x v="294"/>
      <x/>
    </i>
    <i r="3">
      <x v="295"/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1" hier="20" name="[範圍].[可分析].&amp;[Y]" cap="Y"/>
  </pageFields>
  <dataFields count="1">
    <dataField name="以下資料的項目個數: 樣點編號" fld="8" subtotal="count" baseField="5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0"/>
    <rowHierarchyUsage hierarchyUsage="1"/>
    <rowHierarchyUsage hierarchyUsage="19"/>
    <rowHierarchyUsage hierarchyUsage="3"/>
    <rowHierarchyUsage hierarchyUsage="7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</extLst>
</pivotTableDefinition>
</file>

<file path=xl/tables/table1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5" name="表格3" displayName="表格3" ref="A1:L2472" totalsRowShown="0" dataDxfId="30" headerRowBorderDxfId="28" tableBorderDxfId="29" totalsRowBorderDxfId="27">
  <autoFilter ref="A1:L2472"/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18"/>
  <sheetViews>
    <sheetView topLeftCell="A274" workbookViewId="0">
      <selection activeCell="D5" sqref="D5"/>
    </sheetView>
  </sheetViews>
  <sheetFormatPr defaultRowHeight="15"/>
  <cols>
    <col min="1" max="2" width="11.375" bestFit="1" customWidth="1"/>
    <col min="3" max="4" width="13.875" customWidth="1"/>
    <col min="5" max="6" width="9" customWidth="1"/>
    <col min="7" max="11" width="2.875" customWidth="1"/>
    <col min="12" max="15" width="9" customWidth="1"/>
    <col min="16" max="16" width="5.125" customWidth="1"/>
    <col min="17" max="17" width="8.375" customWidth="1"/>
    <col min="18" max="18" width="5.125" customWidth="1"/>
    <col min="19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1">
      <c r="A2" s="6" t="s">
        <v>3692</v>
      </c>
      <c r="B2" t="s" vm="1">
        <v>44</v>
      </c>
    </row>
    <row r="4" spans="1:11">
      <c r="A4" s="6" t="s">
        <v>1326</v>
      </c>
      <c r="F4" s="6" t="s">
        <v>16</v>
      </c>
    </row>
    <row r="5" spans="1:11">
      <c r="A5" s="6" t="s">
        <v>2</v>
      </c>
      <c r="B5" s="6" t="s">
        <v>3</v>
      </c>
      <c r="C5" s="6" t="s">
        <v>4476</v>
      </c>
      <c r="D5" s="6" t="s">
        <v>5</v>
      </c>
      <c r="E5" s="6" t="s">
        <v>9</v>
      </c>
      <c r="F5">
        <v>0</v>
      </c>
      <c r="G5">
        <v>1</v>
      </c>
      <c r="H5">
        <v>2</v>
      </c>
      <c r="I5">
        <v>6</v>
      </c>
      <c r="J5">
        <v>7</v>
      </c>
      <c r="K5">
        <v>8</v>
      </c>
    </row>
    <row r="6" spans="1:11">
      <c r="A6" t="s">
        <v>21</v>
      </c>
      <c r="B6" t="s">
        <v>68</v>
      </c>
      <c r="C6" t="s">
        <v>4548</v>
      </c>
      <c r="D6" t="s">
        <v>3903</v>
      </c>
      <c r="E6">
        <v>1</v>
      </c>
      <c r="F6" s="4">
        <v>6</v>
      </c>
      <c r="G6" s="4">
        <v>1</v>
      </c>
      <c r="H6" s="4"/>
      <c r="I6" s="4"/>
      <c r="J6" s="4"/>
      <c r="K6" s="4"/>
    </row>
    <row r="7" spans="1:11">
      <c r="D7" t="s">
        <v>3897</v>
      </c>
      <c r="E7">
        <v>1</v>
      </c>
      <c r="F7" s="4">
        <v>5</v>
      </c>
      <c r="G7" s="4"/>
      <c r="H7" s="4"/>
      <c r="I7" s="4"/>
      <c r="J7" s="4"/>
      <c r="K7" s="4"/>
    </row>
    <row r="8" spans="1:11">
      <c r="D8" t="s">
        <v>3920</v>
      </c>
      <c r="E8">
        <v>1</v>
      </c>
      <c r="F8" s="4">
        <v>4</v>
      </c>
      <c r="G8" s="4"/>
      <c r="H8" s="4"/>
      <c r="I8" s="4"/>
      <c r="J8" s="4"/>
      <c r="K8" s="4"/>
    </row>
    <row r="9" spans="1:11">
      <c r="D9" t="s">
        <v>3922</v>
      </c>
      <c r="E9">
        <v>1</v>
      </c>
      <c r="F9" s="4">
        <v>2</v>
      </c>
      <c r="G9" s="4"/>
      <c r="H9" s="4"/>
      <c r="I9" s="4"/>
      <c r="J9" s="4"/>
      <c r="K9" s="4"/>
    </row>
    <row r="10" spans="1:11">
      <c r="D10" t="s">
        <v>3924</v>
      </c>
      <c r="E10">
        <v>1</v>
      </c>
      <c r="F10" s="4">
        <v>5</v>
      </c>
      <c r="G10" s="4"/>
      <c r="H10" s="4"/>
      <c r="I10" s="4"/>
      <c r="J10" s="4"/>
      <c r="K10" s="4"/>
    </row>
    <row r="11" spans="1:11">
      <c r="D11" t="s">
        <v>3926</v>
      </c>
      <c r="E11">
        <v>1</v>
      </c>
      <c r="F11" s="4">
        <v>5</v>
      </c>
      <c r="G11" s="4"/>
      <c r="H11" s="4"/>
      <c r="I11" s="4"/>
      <c r="J11" s="4"/>
      <c r="K11" s="4"/>
    </row>
    <row r="12" spans="1:11">
      <c r="D12" t="s">
        <v>3901</v>
      </c>
      <c r="E12">
        <v>1</v>
      </c>
      <c r="F12" s="4">
        <v>5</v>
      </c>
      <c r="G12" s="4"/>
      <c r="H12" s="4">
        <v>1</v>
      </c>
      <c r="I12" s="4"/>
      <c r="J12" s="4"/>
      <c r="K12" s="4"/>
    </row>
    <row r="13" spans="1:11">
      <c r="D13" t="s">
        <v>3914</v>
      </c>
      <c r="E13">
        <v>1</v>
      </c>
      <c r="F13" s="4">
        <v>6</v>
      </c>
      <c r="G13" s="4"/>
      <c r="H13" s="4"/>
      <c r="I13" s="4"/>
      <c r="J13" s="4"/>
      <c r="K13" s="4"/>
    </row>
    <row r="14" spans="1:11">
      <c r="D14" t="s">
        <v>3916</v>
      </c>
      <c r="E14">
        <v>1</v>
      </c>
      <c r="F14" s="4">
        <v>6</v>
      </c>
      <c r="G14" s="4"/>
      <c r="H14" s="4"/>
      <c r="I14" s="4"/>
      <c r="J14" s="4"/>
      <c r="K14" s="4"/>
    </row>
    <row r="15" spans="1:11">
      <c r="D15" t="s">
        <v>3918</v>
      </c>
      <c r="E15">
        <v>1</v>
      </c>
      <c r="F15" s="4">
        <v>6</v>
      </c>
      <c r="G15" s="4">
        <v>1</v>
      </c>
      <c r="H15" s="4"/>
      <c r="I15" s="4"/>
      <c r="J15" s="4"/>
      <c r="K15" s="4"/>
    </row>
    <row r="16" spans="1:11">
      <c r="B16" t="s">
        <v>97</v>
      </c>
      <c r="C16" t="s">
        <v>4549</v>
      </c>
      <c r="D16" t="s">
        <v>139</v>
      </c>
      <c r="E16">
        <v>1</v>
      </c>
      <c r="F16" s="4">
        <v>6</v>
      </c>
      <c r="G16" s="4"/>
      <c r="H16" s="4"/>
      <c r="I16" s="4"/>
      <c r="J16" s="4"/>
      <c r="K16" s="4"/>
    </row>
    <row r="17" spans="3:11">
      <c r="E17">
        <v>2</v>
      </c>
      <c r="F17" s="4">
        <v>6</v>
      </c>
      <c r="G17" s="4"/>
      <c r="H17" s="4"/>
      <c r="I17" s="4"/>
      <c r="J17" s="4"/>
      <c r="K17" s="4"/>
    </row>
    <row r="18" spans="3:11">
      <c r="D18" t="s">
        <v>142</v>
      </c>
      <c r="E18">
        <v>1</v>
      </c>
      <c r="F18" s="4">
        <v>6</v>
      </c>
      <c r="G18" s="4"/>
      <c r="H18" s="4"/>
      <c r="I18" s="4"/>
      <c r="J18" s="4"/>
      <c r="K18" s="4"/>
    </row>
    <row r="19" spans="3:11">
      <c r="E19">
        <v>2</v>
      </c>
      <c r="F19" s="4">
        <v>6</v>
      </c>
      <c r="G19" s="4"/>
      <c r="H19" s="4"/>
      <c r="I19" s="4"/>
      <c r="J19" s="4"/>
      <c r="K19" s="4"/>
    </row>
    <row r="20" spans="3:11">
      <c r="C20" t="s">
        <v>4548</v>
      </c>
      <c r="D20" t="s">
        <v>99</v>
      </c>
      <c r="E20">
        <v>1</v>
      </c>
      <c r="F20" s="4">
        <v>6</v>
      </c>
      <c r="G20" s="4"/>
      <c r="H20" s="4"/>
      <c r="I20" s="4"/>
      <c r="J20" s="4"/>
      <c r="K20" s="4"/>
    </row>
    <row r="21" spans="3:11">
      <c r="E21">
        <v>2</v>
      </c>
      <c r="F21" s="4">
        <v>6</v>
      </c>
      <c r="G21" s="4"/>
      <c r="H21" s="4"/>
      <c r="I21" s="4"/>
      <c r="J21" s="4"/>
      <c r="K21" s="4"/>
    </row>
    <row r="22" spans="3:11">
      <c r="D22" t="s">
        <v>104</v>
      </c>
      <c r="E22">
        <v>1</v>
      </c>
      <c r="F22" s="4">
        <v>6</v>
      </c>
      <c r="G22" s="4"/>
      <c r="H22" s="4"/>
      <c r="I22" s="4"/>
      <c r="J22" s="4"/>
      <c r="K22" s="4"/>
    </row>
    <row r="23" spans="3:11">
      <c r="E23">
        <v>2</v>
      </c>
      <c r="F23" s="4">
        <v>6</v>
      </c>
      <c r="G23" s="4"/>
      <c r="H23" s="4"/>
      <c r="I23" s="4"/>
      <c r="J23" s="4"/>
      <c r="K23" s="4"/>
    </row>
    <row r="24" spans="3:11">
      <c r="D24" t="s">
        <v>111</v>
      </c>
      <c r="E24">
        <v>1</v>
      </c>
      <c r="F24" s="4">
        <v>9</v>
      </c>
      <c r="G24" s="4"/>
      <c r="H24" s="4"/>
      <c r="I24" s="4"/>
      <c r="J24" s="4"/>
      <c r="K24" s="4"/>
    </row>
    <row r="25" spans="3:11">
      <c r="E25">
        <v>2</v>
      </c>
      <c r="F25" s="4">
        <v>9</v>
      </c>
      <c r="G25" s="4"/>
      <c r="H25" s="4"/>
      <c r="I25" s="4"/>
      <c r="J25" s="4"/>
      <c r="K25" s="4"/>
    </row>
    <row r="26" spans="3:11">
      <c r="D26" t="s">
        <v>116</v>
      </c>
      <c r="E26">
        <v>1</v>
      </c>
      <c r="F26" s="4">
        <v>7</v>
      </c>
      <c r="G26" s="4"/>
      <c r="H26" s="4">
        <v>3</v>
      </c>
      <c r="I26" s="4"/>
      <c r="J26" s="4"/>
      <c r="K26" s="4"/>
    </row>
    <row r="27" spans="3:11">
      <c r="E27">
        <v>2</v>
      </c>
      <c r="F27" s="4">
        <v>10</v>
      </c>
      <c r="G27" s="4"/>
      <c r="H27" s="4"/>
      <c r="I27" s="4"/>
      <c r="J27" s="4"/>
      <c r="K27" s="4"/>
    </row>
    <row r="28" spans="3:11">
      <c r="D28" t="s">
        <v>129</v>
      </c>
      <c r="E28">
        <v>1</v>
      </c>
      <c r="F28" s="4">
        <v>6</v>
      </c>
      <c r="G28" s="4"/>
      <c r="H28" s="4"/>
      <c r="I28" s="4"/>
      <c r="J28" s="4"/>
      <c r="K28" s="4"/>
    </row>
    <row r="29" spans="3:11">
      <c r="E29">
        <v>2</v>
      </c>
      <c r="F29" s="4">
        <v>5</v>
      </c>
      <c r="G29" s="4"/>
      <c r="H29" s="4">
        <v>1</v>
      </c>
      <c r="I29" s="4"/>
      <c r="J29" s="4"/>
      <c r="K29" s="4"/>
    </row>
    <row r="30" spans="3:11">
      <c r="D30" t="s">
        <v>136</v>
      </c>
      <c r="E30">
        <v>1</v>
      </c>
      <c r="F30" s="4">
        <v>6</v>
      </c>
      <c r="G30" s="4"/>
      <c r="H30" s="4"/>
      <c r="I30" s="4"/>
      <c r="J30" s="4"/>
      <c r="K30" s="4"/>
    </row>
    <row r="31" spans="3:11">
      <c r="E31">
        <v>2</v>
      </c>
      <c r="F31" s="4">
        <v>6</v>
      </c>
      <c r="G31" s="4"/>
      <c r="H31" s="4"/>
      <c r="I31" s="4"/>
      <c r="J31" s="4"/>
      <c r="K31" s="4"/>
    </row>
    <row r="32" spans="3:11">
      <c r="D32" t="s">
        <v>161</v>
      </c>
      <c r="E32">
        <v>2</v>
      </c>
      <c r="F32" s="4">
        <v>7</v>
      </c>
      <c r="G32" s="4"/>
      <c r="H32" s="4"/>
      <c r="I32" s="4"/>
      <c r="J32" s="4"/>
      <c r="K32" s="4"/>
    </row>
    <row r="33" spans="2:11">
      <c r="D33" t="s">
        <v>165</v>
      </c>
      <c r="E33">
        <v>2</v>
      </c>
      <c r="F33" s="4">
        <v>7</v>
      </c>
      <c r="G33" s="4"/>
      <c r="H33" s="4"/>
      <c r="I33" s="4"/>
      <c r="J33" s="4"/>
      <c r="K33" s="4"/>
    </row>
    <row r="34" spans="2:11">
      <c r="D34" t="s">
        <v>144</v>
      </c>
      <c r="E34">
        <v>1</v>
      </c>
      <c r="F34" s="4">
        <v>6</v>
      </c>
      <c r="G34" s="4"/>
      <c r="H34" s="4"/>
      <c r="I34" s="4"/>
      <c r="J34" s="4"/>
      <c r="K34" s="4"/>
    </row>
    <row r="35" spans="2:11">
      <c r="E35">
        <v>2</v>
      </c>
      <c r="F35" s="4">
        <v>6</v>
      </c>
      <c r="G35" s="4"/>
      <c r="H35" s="4"/>
      <c r="I35" s="4"/>
      <c r="J35" s="4"/>
      <c r="K35" s="4"/>
    </row>
    <row r="36" spans="2:11">
      <c r="C36" t="s">
        <v>4550</v>
      </c>
      <c r="D36" t="s">
        <v>121</v>
      </c>
      <c r="E36">
        <v>1</v>
      </c>
      <c r="F36" s="4">
        <v>6</v>
      </c>
      <c r="G36" s="4"/>
      <c r="H36" s="4"/>
      <c r="I36" s="4"/>
      <c r="J36" s="4"/>
      <c r="K36" s="4"/>
    </row>
    <row r="37" spans="2:11">
      <c r="E37">
        <v>2</v>
      </c>
      <c r="F37" s="4">
        <v>6</v>
      </c>
      <c r="G37" s="4"/>
      <c r="H37" s="4"/>
      <c r="I37" s="4"/>
      <c r="J37" s="4"/>
      <c r="K37" s="4"/>
    </row>
    <row r="38" spans="2:11">
      <c r="D38" t="s">
        <v>123</v>
      </c>
      <c r="E38">
        <v>1</v>
      </c>
      <c r="F38" s="4">
        <v>9</v>
      </c>
      <c r="G38" s="4"/>
      <c r="H38" s="4"/>
      <c r="I38" s="4"/>
      <c r="J38" s="4"/>
      <c r="K38" s="4"/>
    </row>
    <row r="39" spans="2:11">
      <c r="E39">
        <v>2</v>
      </c>
      <c r="F39" s="4">
        <v>9</v>
      </c>
      <c r="G39" s="4"/>
      <c r="H39" s="4"/>
      <c r="I39" s="4"/>
      <c r="J39" s="4"/>
      <c r="K39" s="4"/>
    </row>
    <row r="40" spans="2:11">
      <c r="B40" t="s">
        <v>172</v>
      </c>
      <c r="C40" t="s">
        <v>4549</v>
      </c>
      <c r="D40" t="s">
        <v>174</v>
      </c>
      <c r="E40">
        <v>1</v>
      </c>
      <c r="F40" s="4">
        <v>5</v>
      </c>
      <c r="G40" s="4"/>
      <c r="H40" s="4"/>
      <c r="I40" s="4"/>
      <c r="J40" s="4"/>
      <c r="K40" s="4"/>
    </row>
    <row r="41" spans="2:11">
      <c r="E41">
        <v>2</v>
      </c>
      <c r="F41" s="4">
        <v>4</v>
      </c>
      <c r="G41" s="4"/>
      <c r="H41" s="4">
        <v>1</v>
      </c>
      <c r="I41" s="4"/>
      <c r="J41" s="4"/>
      <c r="K41" s="4"/>
    </row>
    <row r="42" spans="2:11">
      <c r="D42" t="s">
        <v>205</v>
      </c>
      <c r="E42">
        <v>1</v>
      </c>
      <c r="F42" s="4">
        <v>6</v>
      </c>
      <c r="G42" s="4"/>
      <c r="H42" s="4"/>
      <c r="I42" s="4"/>
      <c r="J42" s="4"/>
      <c r="K42" s="4"/>
    </row>
    <row r="43" spans="2:11">
      <c r="E43">
        <v>2</v>
      </c>
      <c r="F43" s="4">
        <v>6</v>
      </c>
      <c r="G43" s="4"/>
      <c r="H43" s="4"/>
      <c r="I43" s="4"/>
      <c r="J43" s="4"/>
      <c r="K43" s="4"/>
    </row>
    <row r="44" spans="2:11">
      <c r="D44" t="s">
        <v>182</v>
      </c>
      <c r="E44">
        <v>1</v>
      </c>
      <c r="F44" s="4">
        <v>6</v>
      </c>
      <c r="G44" s="4"/>
      <c r="H44" s="4"/>
      <c r="I44" s="4"/>
      <c r="J44" s="4"/>
      <c r="K44" s="4"/>
    </row>
    <row r="45" spans="2:11">
      <c r="E45">
        <v>2</v>
      </c>
      <c r="F45" s="4">
        <v>6</v>
      </c>
      <c r="G45" s="4"/>
      <c r="H45" s="4"/>
      <c r="I45" s="4"/>
      <c r="J45" s="4"/>
      <c r="K45" s="4"/>
    </row>
    <row r="46" spans="2:11">
      <c r="D46" t="s">
        <v>185</v>
      </c>
      <c r="E46">
        <v>1</v>
      </c>
      <c r="F46" s="4">
        <v>6</v>
      </c>
      <c r="G46" s="4"/>
      <c r="H46" s="4"/>
      <c r="I46" s="4"/>
      <c r="J46" s="4"/>
      <c r="K46" s="4"/>
    </row>
    <row r="47" spans="2:11">
      <c r="E47">
        <v>2</v>
      </c>
      <c r="F47" s="4">
        <v>5</v>
      </c>
      <c r="G47" s="4"/>
      <c r="H47" s="4">
        <v>1</v>
      </c>
      <c r="I47" s="4"/>
      <c r="J47" s="4"/>
      <c r="K47" s="4"/>
    </row>
    <row r="48" spans="2:11">
      <c r="D48" t="s">
        <v>187</v>
      </c>
      <c r="E48">
        <v>1</v>
      </c>
      <c r="F48" s="4">
        <v>5</v>
      </c>
      <c r="G48" s="4">
        <v>1</v>
      </c>
      <c r="H48" s="4"/>
      <c r="I48" s="4"/>
      <c r="J48" s="4"/>
      <c r="K48" s="4"/>
    </row>
    <row r="49" spans="2:11">
      <c r="E49">
        <v>2</v>
      </c>
      <c r="F49" s="4">
        <v>6</v>
      </c>
      <c r="G49" s="4"/>
      <c r="H49" s="4"/>
      <c r="I49" s="4"/>
      <c r="J49" s="4"/>
      <c r="K49" s="4"/>
    </row>
    <row r="50" spans="2:11">
      <c r="D50" t="s">
        <v>190</v>
      </c>
      <c r="E50">
        <v>1</v>
      </c>
      <c r="F50" s="4">
        <v>5</v>
      </c>
      <c r="G50" s="4"/>
      <c r="H50" s="4"/>
      <c r="I50" s="4"/>
      <c r="J50" s="4"/>
      <c r="K50" s="4"/>
    </row>
    <row r="51" spans="2:11">
      <c r="E51">
        <v>2</v>
      </c>
      <c r="F51" s="4">
        <v>5</v>
      </c>
      <c r="G51" s="4"/>
      <c r="H51" s="4"/>
      <c r="I51" s="4"/>
      <c r="J51" s="4"/>
      <c r="K51" s="4"/>
    </row>
    <row r="52" spans="2:11">
      <c r="D52" t="s">
        <v>196</v>
      </c>
      <c r="E52">
        <v>1</v>
      </c>
      <c r="F52" s="4">
        <v>6</v>
      </c>
      <c r="G52" s="4"/>
      <c r="H52" s="4"/>
      <c r="I52" s="4"/>
      <c r="J52" s="4"/>
      <c r="K52" s="4"/>
    </row>
    <row r="53" spans="2:11">
      <c r="E53">
        <v>2</v>
      </c>
      <c r="F53" s="4">
        <v>6</v>
      </c>
      <c r="G53" s="4"/>
      <c r="H53" s="4"/>
      <c r="I53" s="4"/>
      <c r="J53" s="4"/>
      <c r="K53" s="4"/>
    </row>
    <row r="54" spans="2:11">
      <c r="C54" t="s">
        <v>4548</v>
      </c>
      <c r="D54" t="s">
        <v>199</v>
      </c>
      <c r="E54">
        <v>1</v>
      </c>
      <c r="F54" s="4">
        <v>6</v>
      </c>
      <c r="G54" s="4"/>
      <c r="H54" s="4"/>
      <c r="I54" s="4"/>
      <c r="J54" s="4"/>
      <c r="K54" s="4"/>
    </row>
    <row r="55" spans="2:11">
      <c r="E55">
        <v>2</v>
      </c>
      <c r="F55" s="4">
        <v>6</v>
      </c>
      <c r="G55" s="4"/>
      <c r="H55" s="4"/>
      <c r="I55" s="4"/>
      <c r="J55" s="4"/>
      <c r="K55" s="4"/>
    </row>
    <row r="56" spans="2:11">
      <c r="D56" t="s">
        <v>203</v>
      </c>
      <c r="E56">
        <v>1</v>
      </c>
      <c r="F56" s="4">
        <v>5</v>
      </c>
      <c r="G56" s="4">
        <v>1</v>
      </c>
      <c r="H56" s="4"/>
      <c r="I56" s="4"/>
      <c r="J56" s="4"/>
      <c r="K56" s="4"/>
    </row>
    <row r="57" spans="2:11">
      <c r="E57">
        <v>2</v>
      </c>
      <c r="F57" s="4">
        <v>6</v>
      </c>
      <c r="G57" s="4"/>
      <c r="H57" s="4"/>
      <c r="I57" s="4"/>
      <c r="J57" s="4"/>
      <c r="K57" s="4"/>
    </row>
    <row r="58" spans="2:11">
      <c r="D58" t="s">
        <v>177</v>
      </c>
      <c r="E58">
        <v>1</v>
      </c>
      <c r="F58" s="4">
        <v>6</v>
      </c>
      <c r="G58" s="4"/>
      <c r="H58" s="4"/>
      <c r="I58" s="4"/>
      <c r="J58" s="4"/>
      <c r="K58" s="4"/>
    </row>
    <row r="59" spans="2:11">
      <c r="E59">
        <v>2</v>
      </c>
      <c r="F59" s="4">
        <v>6</v>
      </c>
      <c r="G59" s="4"/>
      <c r="H59" s="4"/>
      <c r="I59" s="4"/>
      <c r="J59" s="4"/>
      <c r="K59" s="4"/>
    </row>
    <row r="60" spans="2:11">
      <c r="D60" t="s">
        <v>180</v>
      </c>
      <c r="E60">
        <v>1</v>
      </c>
      <c r="F60" s="4">
        <v>6</v>
      </c>
      <c r="G60" s="4"/>
      <c r="H60" s="4"/>
      <c r="I60" s="4"/>
      <c r="J60" s="4"/>
      <c r="K60" s="4"/>
    </row>
    <row r="61" spans="2:11">
      <c r="E61">
        <v>2</v>
      </c>
      <c r="F61" s="4">
        <v>6</v>
      </c>
      <c r="G61" s="4"/>
      <c r="H61" s="4"/>
      <c r="I61" s="4"/>
      <c r="J61" s="4"/>
      <c r="K61" s="4"/>
    </row>
    <row r="62" spans="2:11">
      <c r="D62" t="s">
        <v>193</v>
      </c>
      <c r="E62">
        <v>1</v>
      </c>
      <c r="F62" s="4">
        <v>6</v>
      </c>
      <c r="G62" s="4"/>
      <c r="H62" s="4"/>
      <c r="I62" s="4"/>
      <c r="J62" s="4"/>
      <c r="K62" s="4"/>
    </row>
    <row r="63" spans="2:11">
      <c r="E63">
        <v>2</v>
      </c>
      <c r="F63" s="4">
        <v>6</v>
      </c>
      <c r="G63" s="4"/>
      <c r="H63" s="4"/>
      <c r="I63" s="4"/>
      <c r="J63" s="4"/>
      <c r="K63" s="4"/>
    </row>
    <row r="64" spans="2:11">
      <c r="B64" t="s">
        <v>22</v>
      </c>
      <c r="C64" t="s">
        <v>4549</v>
      </c>
      <c r="D64" t="s">
        <v>28</v>
      </c>
      <c r="E64">
        <v>1</v>
      </c>
      <c r="F64" s="4">
        <v>5</v>
      </c>
      <c r="G64" s="4"/>
      <c r="H64" s="4"/>
      <c r="I64" s="4"/>
      <c r="J64" s="4"/>
      <c r="K64" s="4"/>
    </row>
    <row r="65" spans="1:11">
      <c r="D65" t="s">
        <v>41</v>
      </c>
      <c r="E65">
        <v>1</v>
      </c>
      <c r="F65" s="4">
        <v>5</v>
      </c>
      <c r="G65" s="4"/>
      <c r="H65" s="4">
        <v>1</v>
      </c>
      <c r="I65" s="4"/>
      <c r="J65" s="4"/>
      <c r="K65" s="4"/>
    </row>
    <row r="66" spans="1:11">
      <c r="D66" t="s">
        <v>37</v>
      </c>
      <c r="E66">
        <v>1</v>
      </c>
      <c r="F66" s="4">
        <v>6</v>
      </c>
      <c r="G66" s="4"/>
      <c r="H66" s="4"/>
      <c r="I66" s="4"/>
      <c r="J66" s="4"/>
      <c r="K66" s="4"/>
    </row>
    <row r="67" spans="1:11">
      <c r="D67" t="s">
        <v>46</v>
      </c>
      <c r="E67">
        <v>1</v>
      </c>
      <c r="F67" s="4">
        <v>6</v>
      </c>
      <c r="G67" s="4"/>
      <c r="H67" s="4"/>
      <c r="I67" s="4"/>
      <c r="J67" s="4"/>
      <c r="K67" s="4"/>
    </row>
    <row r="68" spans="1:11">
      <c r="D68" t="s">
        <v>24</v>
      </c>
      <c r="E68">
        <v>1</v>
      </c>
      <c r="F68" s="4">
        <v>6</v>
      </c>
      <c r="G68" s="4"/>
      <c r="H68" s="4"/>
      <c r="I68" s="4"/>
      <c r="J68" s="4"/>
      <c r="K68" s="4"/>
    </row>
    <row r="69" spans="1:11">
      <c r="D69" t="s">
        <v>34</v>
      </c>
      <c r="E69">
        <v>1</v>
      </c>
      <c r="F69" s="4">
        <v>6</v>
      </c>
      <c r="G69" s="4"/>
      <c r="H69" s="4"/>
      <c r="I69" s="4"/>
      <c r="J69" s="4"/>
      <c r="K69" s="4"/>
    </row>
    <row r="70" spans="1:11">
      <c r="D70" t="s">
        <v>48</v>
      </c>
      <c r="E70">
        <v>1</v>
      </c>
      <c r="F70" s="4">
        <v>6</v>
      </c>
      <c r="G70" s="4"/>
      <c r="H70" s="4"/>
      <c r="I70" s="4"/>
      <c r="J70" s="4"/>
      <c r="K70" s="4"/>
    </row>
    <row r="71" spans="1:11">
      <c r="C71" t="s">
        <v>4548</v>
      </c>
      <c r="D71" t="s">
        <v>66</v>
      </c>
      <c r="E71">
        <v>1</v>
      </c>
      <c r="F71" s="4">
        <v>6</v>
      </c>
      <c r="G71" s="4"/>
      <c r="H71" s="4"/>
      <c r="I71" s="4"/>
      <c r="J71" s="4"/>
      <c r="K71" s="4"/>
    </row>
    <row r="72" spans="1:11">
      <c r="D72" t="s">
        <v>52</v>
      </c>
      <c r="E72">
        <v>1</v>
      </c>
      <c r="F72" s="4">
        <v>5</v>
      </c>
      <c r="G72" s="4"/>
      <c r="H72" s="4">
        <v>1</v>
      </c>
      <c r="I72" s="4"/>
      <c r="J72" s="4"/>
      <c r="K72" s="4"/>
    </row>
    <row r="73" spans="1:11">
      <c r="D73" t="s">
        <v>56</v>
      </c>
      <c r="E73">
        <v>1</v>
      </c>
      <c r="F73" s="4">
        <v>6</v>
      </c>
      <c r="G73" s="4"/>
      <c r="H73" s="4"/>
      <c r="I73" s="4"/>
      <c r="J73" s="4"/>
      <c r="K73" s="4"/>
    </row>
    <row r="74" spans="1:11">
      <c r="D74" t="s">
        <v>59</v>
      </c>
      <c r="E74">
        <v>1</v>
      </c>
      <c r="F74" s="4">
        <v>6</v>
      </c>
      <c r="G74" s="4"/>
      <c r="H74" s="4"/>
      <c r="I74" s="4"/>
      <c r="J74" s="4"/>
      <c r="K74" s="4"/>
    </row>
    <row r="75" spans="1:11">
      <c r="D75" t="s">
        <v>63</v>
      </c>
      <c r="E75">
        <v>1</v>
      </c>
      <c r="F75" s="4">
        <v>5</v>
      </c>
      <c r="G75" s="4"/>
      <c r="H75" s="4">
        <v>1</v>
      </c>
      <c r="I75" s="4"/>
      <c r="J75" s="4"/>
      <c r="K75" s="4"/>
    </row>
    <row r="76" spans="1:11">
      <c r="A76" t="s">
        <v>209</v>
      </c>
      <c r="B76" t="s">
        <v>210</v>
      </c>
      <c r="C76" t="s">
        <v>4549</v>
      </c>
      <c r="D76" t="s">
        <v>219</v>
      </c>
      <c r="E76">
        <v>1</v>
      </c>
      <c r="F76" s="4">
        <v>6</v>
      </c>
      <c r="G76" s="4"/>
      <c r="H76" s="4">
        <v>1</v>
      </c>
      <c r="I76" s="4"/>
      <c r="J76" s="4"/>
      <c r="K76" s="4"/>
    </row>
    <row r="77" spans="1:11">
      <c r="D77" t="s">
        <v>222</v>
      </c>
      <c r="E77">
        <v>1</v>
      </c>
      <c r="F77" s="4">
        <v>6</v>
      </c>
      <c r="G77" s="4"/>
      <c r="H77" s="4"/>
      <c r="I77" s="4"/>
      <c r="J77" s="4"/>
      <c r="K77" s="4"/>
    </row>
    <row r="78" spans="1:11">
      <c r="D78" t="s">
        <v>226</v>
      </c>
      <c r="E78">
        <v>1</v>
      </c>
      <c r="F78" s="4">
        <v>8</v>
      </c>
      <c r="G78" s="4"/>
      <c r="H78" s="4"/>
      <c r="I78" s="4"/>
      <c r="J78" s="4"/>
      <c r="K78" s="4"/>
    </row>
    <row r="79" spans="1:11">
      <c r="D79" t="s">
        <v>229</v>
      </c>
      <c r="E79">
        <v>1</v>
      </c>
      <c r="F79" s="4">
        <v>5</v>
      </c>
      <c r="G79" s="4"/>
      <c r="H79" s="4">
        <v>1</v>
      </c>
      <c r="I79" s="4"/>
      <c r="J79" s="4"/>
      <c r="K79" s="4"/>
    </row>
    <row r="80" spans="1:11">
      <c r="D80" t="s">
        <v>232</v>
      </c>
      <c r="E80">
        <v>1</v>
      </c>
      <c r="F80" s="4">
        <v>8</v>
      </c>
      <c r="G80" s="4"/>
      <c r="H80" s="4"/>
      <c r="I80" s="4"/>
      <c r="J80" s="4"/>
      <c r="K80" s="4"/>
    </row>
    <row r="81" spans="2:11">
      <c r="D81" t="s">
        <v>236</v>
      </c>
      <c r="E81">
        <v>1</v>
      </c>
      <c r="F81" s="4">
        <v>7</v>
      </c>
      <c r="G81" s="4"/>
      <c r="H81" s="4"/>
      <c r="I81" s="4"/>
      <c r="J81" s="4"/>
      <c r="K81" s="4"/>
    </row>
    <row r="82" spans="2:11">
      <c r="C82" t="s">
        <v>4548</v>
      </c>
      <c r="D82" t="s">
        <v>212</v>
      </c>
      <c r="E82">
        <v>1</v>
      </c>
      <c r="F82" s="4">
        <v>8</v>
      </c>
      <c r="G82" s="4"/>
      <c r="H82" s="4"/>
      <c r="I82" s="4"/>
      <c r="J82" s="4"/>
      <c r="K82" s="4"/>
    </row>
    <row r="83" spans="2:11">
      <c r="D83" t="s">
        <v>215</v>
      </c>
      <c r="E83">
        <v>1</v>
      </c>
      <c r="F83" s="4">
        <v>7</v>
      </c>
      <c r="G83" s="4"/>
      <c r="H83" s="4"/>
      <c r="I83" s="4"/>
      <c r="J83" s="4"/>
      <c r="K83" s="4"/>
    </row>
    <row r="84" spans="2:11">
      <c r="B84" t="s">
        <v>376</v>
      </c>
      <c r="C84" t="s">
        <v>4549</v>
      </c>
      <c r="D84" t="s">
        <v>404</v>
      </c>
      <c r="E84">
        <v>1</v>
      </c>
      <c r="F84" s="4">
        <v>6</v>
      </c>
      <c r="G84" s="4"/>
      <c r="H84" s="4"/>
      <c r="I84" s="4"/>
      <c r="J84" s="4"/>
      <c r="K84" s="4"/>
    </row>
    <row r="85" spans="2:11">
      <c r="D85" t="s">
        <v>407</v>
      </c>
      <c r="E85">
        <v>1</v>
      </c>
      <c r="F85" s="4">
        <v>5</v>
      </c>
      <c r="G85" s="4"/>
      <c r="H85" s="4"/>
      <c r="I85" s="4"/>
      <c r="J85" s="4"/>
      <c r="K85" s="4"/>
    </row>
    <row r="86" spans="2:11">
      <c r="D86" t="s">
        <v>421</v>
      </c>
      <c r="E86">
        <v>1</v>
      </c>
      <c r="F86" s="4">
        <v>4</v>
      </c>
      <c r="G86" s="4"/>
      <c r="H86" s="4">
        <v>2</v>
      </c>
      <c r="I86" s="4"/>
      <c r="J86" s="4"/>
      <c r="K86" s="4"/>
    </row>
    <row r="87" spans="2:11">
      <c r="D87" t="s">
        <v>378</v>
      </c>
      <c r="E87">
        <v>1</v>
      </c>
      <c r="F87" s="4">
        <v>2</v>
      </c>
      <c r="G87" s="4">
        <v>3</v>
      </c>
      <c r="H87" s="4"/>
      <c r="I87" s="4"/>
      <c r="J87" s="4"/>
      <c r="K87" s="4"/>
    </row>
    <row r="88" spans="2:11">
      <c r="D88" t="s">
        <v>383</v>
      </c>
      <c r="E88">
        <v>1</v>
      </c>
      <c r="F88" s="4">
        <v>4</v>
      </c>
      <c r="G88" s="4">
        <v>1</v>
      </c>
      <c r="H88" s="4"/>
      <c r="I88" s="4"/>
      <c r="J88" s="4"/>
      <c r="K88" s="4"/>
    </row>
    <row r="89" spans="2:11">
      <c r="D89" t="s">
        <v>385</v>
      </c>
      <c r="E89">
        <v>1</v>
      </c>
      <c r="F89" s="4">
        <v>6</v>
      </c>
      <c r="G89" s="4"/>
      <c r="H89" s="4">
        <v>1</v>
      </c>
      <c r="I89" s="4"/>
      <c r="J89" s="4"/>
      <c r="K89" s="4"/>
    </row>
    <row r="90" spans="2:11">
      <c r="D90" t="s">
        <v>393</v>
      </c>
      <c r="E90">
        <v>1</v>
      </c>
      <c r="F90" s="4">
        <v>4</v>
      </c>
      <c r="G90" s="4"/>
      <c r="H90" s="4">
        <v>3</v>
      </c>
      <c r="I90" s="4"/>
      <c r="J90" s="4"/>
      <c r="K90" s="4"/>
    </row>
    <row r="91" spans="2:11">
      <c r="D91" t="s">
        <v>395</v>
      </c>
      <c r="E91">
        <v>1</v>
      </c>
      <c r="F91" s="4">
        <v>5</v>
      </c>
      <c r="G91" s="4"/>
      <c r="H91" s="4">
        <v>2</v>
      </c>
      <c r="I91" s="4"/>
      <c r="J91" s="4"/>
      <c r="K91" s="4"/>
    </row>
    <row r="92" spans="2:11">
      <c r="D92" t="s">
        <v>400</v>
      </c>
      <c r="E92">
        <v>1</v>
      </c>
      <c r="F92" s="4">
        <v>5</v>
      </c>
      <c r="G92" s="4"/>
      <c r="H92" s="4"/>
      <c r="I92" s="4"/>
      <c r="J92" s="4"/>
      <c r="K92" s="4"/>
    </row>
    <row r="93" spans="2:11">
      <c r="C93" t="s">
        <v>4548</v>
      </c>
      <c r="D93" t="s">
        <v>412</v>
      </c>
      <c r="E93">
        <v>1</v>
      </c>
      <c r="F93" s="4">
        <v>6</v>
      </c>
      <c r="G93" s="4"/>
      <c r="H93" s="4">
        <v>1</v>
      </c>
      <c r="I93" s="4"/>
      <c r="J93" s="4"/>
      <c r="K93" s="4"/>
    </row>
    <row r="94" spans="2:11">
      <c r="B94" t="s">
        <v>343</v>
      </c>
      <c r="C94" t="s">
        <v>4549</v>
      </c>
      <c r="D94" t="s">
        <v>3988</v>
      </c>
      <c r="E94">
        <v>1</v>
      </c>
      <c r="F94" s="4">
        <v>1</v>
      </c>
      <c r="G94" s="4"/>
      <c r="H94" s="4"/>
      <c r="I94" s="4"/>
      <c r="J94" s="4"/>
      <c r="K94" s="4"/>
    </row>
    <row r="95" spans="2:11">
      <c r="E95">
        <v>2</v>
      </c>
      <c r="F95" s="4">
        <v>6</v>
      </c>
      <c r="G95" s="4"/>
      <c r="H95" s="4"/>
      <c r="I95" s="4"/>
      <c r="J95" s="4"/>
      <c r="K95" s="4"/>
    </row>
    <row r="96" spans="2:11">
      <c r="D96" t="s">
        <v>3985</v>
      </c>
      <c r="E96">
        <v>2</v>
      </c>
      <c r="F96" s="4">
        <v>6</v>
      </c>
      <c r="G96" s="4">
        <v>1</v>
      </c>
      <c r="H96" s="4">
        <v>2</v>
      </c>
      <c r="I96" s="4"/>
      <c r="J96" s="4"/>
      <c r="K96" s="4"/>
    </row>
    <row r="97" spans="2:11">
      <c r="D97" t="s">
        <v>348</v>
      </c>
      <c r="E97">
        <v>1</v>
      </c>
      <c r="F97" s="4">
        <v>6</v>
      </c>
      <c r="G97" s="4">
        <v>1</v>
      </c>
      <c r="H97" s="4"/>
      <c r="I97" s="4"/>
      <c r="J97" s="4"/>
      <c r="K97" s="4"/>
    </row>
    <row r="98" spans="2:11">
      <c r="E98">
        <v>2</v>
      </c>
      <c r="F98" s="4">
        <v>6</v>
      </c>
      <c r="G98" s="4">
        <v>1</v>
      </c>
      <c r="H98" s="4"/>
      <c r="I98" s="4"/>
      <c r="J98" s="4"/>
      <c r="K98" s="4"/>
    </row>
    <row r="99" spans="2:11">
      <c r="D99" t="s">
        <v>350</v>
      </c>
      <c r="E99">
        <v>2</v>
      </c>
      <c r="F99" s="4">
        <v>6</v>
      </c>
      <c r="G99" s="4"/>
      <c r="H99" s="4"/>
      <c r="I99" s="4"/>
      <c r="J99" s="4"/>
      <c r="K99" s="4"/>
    </row>
    <row r="100" spans="2:11">
      <c r="D100" t="s">
        <v>354</v>
      </c>
      <c r="E100">
        <v>1</v>
      </c>
      <c r="F100" s="4">
        <v>4</v>
      </c>
      <c r="G100" s="4">
        <v>2</v>
      </c>
      <c r="H100" s="4"/>
      <c r="I100" s="4"/>
      <c r="J100" s="4"/>
      <c r="K100" s="4"/>
    </row>
    <row r="101" spans="2:11">
      <c r="E101">
        <v>2</v>
      </c>
      <c r="F101" s="4">
        <v>4</v>
      </c>
      <c r="G101" s="4"/>
      <c r="H101" s="4">
        <v>2</v>
      </c>
      <c r="I101" s="4"/>
      <c r="J101" s="4"/>
      <c r="K101" s="4"/>
    </row>
    <row r="102" spans="2:11">
      <c r="C102" t="s">
        <v>4548</v>
      </c>
      <c r="D102" t="s">
        <v>3982</v>
      </c>
      <c r="E102">
        <v>2</v>
      </c>
      <c r="F102" s="4">
        <v>7</v>
      </c>
      <c r="G102" s="4"/>
      <c r="H102" s="4">
        <v>3</v>
      </c>
      <c r="I102" s="4"/>
      <c r="J102" s="4"/>
      <c r="K102" s="4"/>
    </row>
    <row r="103" spans="2:11">
      <c r="D103" t="s">
        <v>3980</v>
      </c>
      <c r="E103">
        <v>1</v>
      </c>
      <c r="F103" s="4"/>
      <c r="G103" s="4"/>
      <c r="H103" s="4">
        <v>2</v>
      </c>
      <c r="I103" s="4"/>
      <c r="J103" s="4"/>
      <c r="K103" s="4"/>
    </row>
    <row r="104" spans="2:11">
      <c r="E104">
        <v>2</v>
      </c>
      <c r="F104" s="4">
        <v>2</v>
      </c>
      <c r="G104" s="4">
        <v>2</v>
      </c>
      <c r="H104" s="4">
        <v>2</v>
      </c>
      <c r="I104" s="4"/>
      <c r="J104" s="4"/>
      <c r="K104" s="4"/>
    </row>
    <row r="105" spans="2:11">
      <c r="D105" t="s">
        <v>345</v>
      </c>
      <c r="E105">
        <v>1</v>
      </c>
      <c r="F105" s="4">
        <v>3</v>
      </c>
      <c r="G105" s="4"/>
      <c r="H105" s="4">
        <v>3</v>
      </c>
      <c r="I105" s="4"/>
      <c r="J105" s="4"/>
      <c r="K105" s="4"/>
    </row>
    <row r="106" spans="2:11">
      <c r="E106">
        <v>2</v>
      </c>
      <c r="F106" s="4">
        <v>2</v>
      </c>
      <c r="G106" s="4">
        <v>1</v>
      </c>
      <c r="H106" s="4">
        <v>3</v>
      </c>
      <c r="I106" s="4"/>
      <c r="J106" s="4"/>
      <c r="K106" s="4"/>
    </row>
    <row r="107" spans="2:11">
      <c r="B107" t="s">
        <v>240</v>
      </c>
      <c r="C107" t="s">
        <v>4549</v>
      </c>
      <c r="D107" t="s">
        <v>270</v>
      </c>
      <c r="E107">
        <v>1</v>
      </c>
      <c r="F107" s="4">
        <v>6</v>
      </c>
      <c r="G107" s="4"/>
      <c r="H107" s="4"/>
      <c r="I107" s="4"/>
      <c r="J107" s="4"/>
      <c r="K107" s="4"/>
    </row>
    <row r="108" spans="2:11">
      <c r="D108" t="s">
        <v>242</v>
      </c>
      <c r="E108">
        <v>1</v>
      </c>
      <c r="F108" s="4">
        <v>5</v>
      </c>
      <c r="G108" s="4"/>
      <c r="H108" s="4"/>
      <c r="I108" s="4"/>
      <c r="J108" s="4"/>
      <c r="K108" s="4"/>
    </row>
    <row r="109" spans="2:11">
      <c r="D109" t="s">
        <v>294</v>
      </c>
      <c r="E109">
        <v>1</v>
      </c>
      <c r="F109" s="4">
        <v>6</v>
      </c>
      <c r="G109" s="4"/>
      <c r="H109" s="4"/>
      <c r="I109" s="4"/>
      <c r="J109" s="4"/>
      <c r="K109" s="4"/>
    </row>
    <row r="110" spans="2:11">
      <c r="D110" t="s">
        <v>254</v>
      </c>
      <c r="E110">
        <v>1</v>
      </c>
      <c r="F110" s="4">
        <v>6</v>
      </c>
      <c r="G110" s="4"/>
      <c r="H110" s="4"/>
      <c r="I110" s="4"/>
      <c r="J110" s="4"/>
      <c r="K110" s="4"/>
    </row>
    <row r="111" spans="2:11">
      <c r="D111" t="s">
        <v>245</v>
      </c>
      <c r="E111">
        <v>1</v>
      </c>
      <c r="F111" s="4">
        <v>3</v>
      </c>
      <c r="G111" s="4"/>
      <c r="H111" s="4"/>
      <c r="I111" s="4"/>
      <c r="J111" s="4"/>
      <c r="K111" s="4"/>
    </row>
    <row r="112" spans="2:11">
      <c r="D112" t="s">
        <v>315</v>
      </c>
      <c r="E112">
        <v>1</v>
      </c>
      <c r="F112" s="4">
        <v>5</v>
      </c>
      <c r="G112" s="4"/>
      <c r="H112" s="4"/>
      <c r="I112" s="4"/>
      <c r="J112" s="4"/>
      <c r="K112" s="4"/>
    </row>
    <row r="113" spans="1:11">
      <c r="D113" t="s">
        <v>339</v>
      </c>
      <c r="E113">
        <v>1</v>
      </c>
      <c r="F113" s="4">
        <v>5</v>
      </c>
      <c r="G113" s="4">
        <v>1</v>
      </c>
      <c r="H113" s="4"/>
      <c r="I113" s="4"/>
      <c r="J113" s="4"/>
      <c r="K113" s="4"/>
    </row>
    <row r="114" spans="1:11">
      <c r="D114" t="s">
        <v>302</v>
      </c>
      <c r="E114">
        <v>1</v>
      </c>
      <c r="F114" s="4">
        <v>6</v>
      </c>
      <c r="G114" s="4"/>
      <c r="H114" s="4"/>
      <c r="I114" s="4"/>
      <c r="J114" s="4"/>
      <c r="K114" s="4"/>
    </row>
    <row r="115" spans="1:11">
      <c r="D115" t="s">
        <v>278</v>
      </c>
      <c r="E115">
        <v>1</v>
      </c>
      <c r="F115" s="4">
        <v>5</v>
      </c>
      <c r="G115" s="4"/>
      <c r="H115" s="4">
        <v>1</v>
      </c>
      <c r="I115" s="4"/>
      <c r="J115" s="4"/>
      <c r="K115" s="4"/>
    </row>
    <row r="116" spans="1:11">
      <c r="D116" t="s">
        <v>286</v>
      </c>
      <c r="E116">
        <v>1</v>
      </c>
      <c r="F116" s="4">
        <v>6</v>
      </c>
      <c r="G116" s="4"/>
      <c r="H116" s="4"/>
      <c r="I116" s="4"/>
      <c r="J116" s="4"/>
      <c r="K116" s="4"/>
    </row>
    <row r="117" spans="1:11">
      <c r="D117" t="s">
        <v>262</v>
      </c>
      <c r="E117">
        <v>1</v>
      </c>
      <c r="F117" s="4">
        <v>5</v>
      </c>
      <c r="G117" s="4"/>
      <c r="H117" s="4">
        <v>1</v>
      </c>
      <c r="I117" s="4"/>
      <c r="J117" s="4"/>
      <c r="K117" s="4"/>
    </row>
    <row r="118" spans="1:11">
      <c r="C118" t="s">
        <v>4548</v>
      </c>
      <c r="D118" t="s">
        <v>323</v>
      </c>
      <c r="E118">
        <v>1</v>
      </c>
      <c r="F118" s="4">
        <v>6</v>
      </c>
      <c r="G118" s="4"/>
      <c r="H118" s="4"/>
      <c r="I118" s="4"/>
      <c r="J118" s="4"/>
      <c r="K118" s="4"/>
    </row>
    <row r="119" spans="1:11">
      <c r="D119" t="s">
        <v>332</v>
      </c>
      <c r="E119">
        <v>1</v>
      </c>
      <c r="F119" s="4">
        <v>6</v>
      </c>
      <c r="G119" s="4"/>
      <c r="H119" s="4"/>
      <c r="I119" s="4"/>
      <c r="J119" s="4"/>
      <c r="K119" s="4"/>
    </row>
    <row r="120" spans="1:11">
      <c r="D120" t="s">
        <v>309</v>
      </c>
      <c r="E120">
        <v>1</v>
      </c>
      <c r="F120" s="4">
        <v>6</v>
      </c>
      <c r="G120" s="4"/>
      <c r="H120" s="4"/>
      <c r="I120" s="4"/>
      <c r="J120" s="4"/>
      <c r="K120" s="4"/>
    </row>
    <row r="121" spans="1:11">
      <c r="A121" t="s">
        <v>423</v>
      </c>
      <c r="B121" t="s">
        <v>461</v>
      </c>
      <c r="C121" t="s">
        <v>4549</v>
      </c>
      <c r="D121" t="s">
        <v>466</v>
      </c>
      <c r="E121">
        <v>1</v>
      </c>
      <c r="F121" s="4">
        <v>9</v>
      </c>
      <c r="G121" s="4"/>
      <c r="H121" s="4">
        <v>1</v>
      </c>
      <c r="I121" s="4"/>
      <c r="J121" s="4"/>
      <c r="K121" s="4"/>
    </row>
    <row r="122" spans="1:11">
      <c r="E122">
        <v>2</v>
      </c>
      <c r="F122" s="4">
        <v>10</v>
      </c>
      <c r="G122" s="4"/>
      <c r="H122" s="4"/>
      <c r="I122" s="4"/>
      <c r="J122" s="4"/>
      <c r="K122" s="4"/>
    </row>
    <row r="123" spans="1:11">
      <c r="D123" t="s">
        <v>490</v>
      </c>
      <c r="E123">
        <v>1</v>
      </c>
      <c r="F123" s="4">
        <v>8</v>
      </c>
      <c r="G123" s="4"/>
      <c r="H123" s="4">
        <v>2</v>
      </c>
      <c r="I123" s="4"/>
      <c r="J123" s="4"/>
      <c r="K123" s="4"/>
    </row>
    <row r="124" spans="1:11">
      <c r="E124">
        <v>2</v>
      </c>
      <c r="F124" s="4">
        <v>9</v>
      </c>
      <c r="G124" s="4"/>
      <c r="H124" s="4">
        <v>1</v>
      </c>
      <c r="I124" s="4"/>
      <c r="J124" s="4"/>
      <c r="K124" s="4"/>
    </row>
    <row r="125" spans="1:11">
      <c r="D125" t="s">
        <v>496</v>
      </c>
      <c r="E125">
        <v>1</v>
      </c>
      <c r="F125" s="4">
        <v>8</v>
      </c>
      <c r="G125" s="4"/>
      <c r="H125" s="4"/>
      <c r="I125" s="4"/>
      <c r="J125" s="4"/>
      <c r="K125" s="4"/>
    </row>
    <row r="126" spans="1:11">
      <c r="E126">
        <v>2</v>
      </c>
      <c r="F126" s="4">
        <v>8</v>
      </c>
      <c r="G126" s="4"/>
      <c r="H126" s="4"/>
      <c r="I126" s="4"/>
      <c r="J126" s="4"/>
      <c r="K126" s="4"/>
    </row>
    <row r="127" spans="1:11">
      <c r="C127" t="s">
        <v>4548</v>
      </c>
      <c r="D127" t="s">
        <v>463</v>
      </c>
      <c r="E127">
        <v>1</v>
      </c>
      <c r="F127" s="4">
        <v>10</v>
      </c>
      <c r="G127" s="4"/>
      <c r="H127" s="4"/>
      <c r="I127" s="4"/>
      <c r="J127" s="4"/>
      <c r="K127" s="4"/>
    </row>
    <row r="128" spans="1:11">
      <c r="E128">
        <v>2</v>
      </c>
      <c r="F128" s="4">
        <v>8</v>
      </c>
      <c r="G128" s="4"/>
      <c r="H128" s="4">
        <v>1</v>
      </c>
      <c r="I128" s="4"/>
      <c r="J128" s="4"/>
      <c r="K128" s="4"/>
    </row>
    <row r="129" spans="2:11">
      <c r="D129" t="s">
        <v>469</v>
      </c>
      <c r="E129">
        <v>1</v>
      </c>
      <c r="F129" s="4">
        <v>7</v>
      </c>
      <c r="G129" s="4">
        <v>1</v>
      </c>
      <c r="H129" s="4">
        <v>2</v>
      </c>
      <c r="I129" s="4"/>
      <c r="J129" s="4"/>
      <c r="K129" s="4"/>
    </row>
    <row r="130" spans="2:11">
      <c r="E130">
        <v>2</v>
      </c>
      <c r="F130" s="4">
        <v>8</v>
      </c>
      <c r="G130" s="4"/>
      <c r="H130" s="4">
        <v>2</v>
      </c>
      <c r="I130" s="4"/>
      <c r="J130" s="4"/>
      <c r="K130" s="4"/>
    </row>
    <row r="131" spans="2:11">
      <c r="D131" t="s">
        <v>474</v>
      </c>
      <c r="E131">
        <v>1</v>
      </c>
      <c r="F131" s="4">
        <v>10</v>
      </c>
      <c r="G131" s="4"/>
      <c r="H131" s="4"/>
      <c r="I131" s="4"/>
      <c r="J131" s="4"/>
      <c r="K131" s="4"/>
    </row>
    <row r="132" spans="2:11">
      <c r="E132">
        <v>2</v>
      </c>
      <c r="F132" s="4">
        <v>10</v>
      </c>
      <c r="G132" s="4"/>
      <c r="H132" s="4"/>
      <c r="I132" s="4"/>
      <c r="J132" s="4"/>
      <c r="K132" s="4"/>
    </row>
    <row r="133" spans="2:11">
      <c r="D133" t="s">
        <v>477</v>
      </c>
      <c r="E133">
        <v>1</v>
      </c>
      <c r="F133" s="4">
        <v>9</v>
      </c>
      <c r="G133" s="4"/>
      <c r="H133" s="4">
        <v>1</v>
      </c>
      <c r="I133" s="4"/>
      <c r="J133" s="4"/>
      <c r="K133" s="4"/>
    </row>
    <row r="134" spans="2:11">
      <c r="D134" t="s">
        <v>481</v>
      </c>
      <c r="E134">
        <v>1</v>
      </c>
      <c r="F134" s="4">
        <v>10</v>
      </c>
      <c r="G134" s="4"/>
      <c r="H134" s="4"/>
      <c r="I134" s="4"/>
      <c r="J134" s="4"/>
      <c r="K134" s="4"/>
    </row>
    <row r="135" spans="2:11">
      <c r="E135">
        <v>2</v>
      </c>
      <c r="F135" s="4">
        <v>9</v>
      </c>
      <c r="G135" s="4"/>
      <c r="H135" s="4"/>
      <c r="I135" s="4"/>
      <c r="J135" s="4"/>
      <c r="K135" s="4"/>
    </row>
    <row r="136" spans="2:11">
      <c r="D136" t="s">
        <v>487</v>
      </c>
      <c r="E136">
        <v>1</v>
      </c>
      <c r="F136" s="4">
        <v>9</v>
      </c>
      <c r="G136" s="4"/>
      <c r="H136" s="4">
        <v>1</v>
      </c>
      <c r="I136" s="4"/>
      <c r="J136" s="4"/>
      <c r="K136" s="4"/>
    </row>
    <row r="137" spans="2:11">
      <c r="E137">
        <v>2</v>
      </c>
      <c r="F137" s="4">
        <v>10</v>
      </c>
      <c r="G137" s="4"/>
      <c r="H137" s="4"/>
      <c r="I137" s="4"/>
      <c r="J137" s="4"/>
      <c r="K137" s="4"/>
    </row>
    <row r="138" spans="2:11">
      <c r="D138" t="s">
        <v>493</v>
      </c>
      <c r="E138">
        <v>1</v>
      </c>
      <c r="F138" s="4">
        <v>7</v>
      </c>
      <c r="G138" s="4"/>
      <c r="H138" s="4"/>
      <c r="I138" s="4"/>
      <c r="J138" s="4"/>
      <c r="K138" s="4"/>
    </row>
    <row r="139" spans="2:11">
      <c r="E139">
        <v>2</v>
      </c>
      <c r="F139" s="4">
        <v>7</v>
      </c>
      <c r="G139" s="4"/>
      <c r="H139" s="4"/>
      <c r="I139" s="4"/>
      <c r="J139" s="4"/>
      <c r="K139" s="4"/>
    </row>
    <row r="140" spans="2:11">
      <c r="B140" t="s">
        <v>557</v>
      </c>
      <c r="C140" t="s">
        <v>4549</v>
      </c>
      <c r="D140" t="s">
        <v>580</v>
      </c>
      <c r="E140">
        <v>1</v>
      </c>
      <c r="F140" s="4">
        <v>6</v>
      </c>
      <c r="G140" s="4"/>
      <c r="H140" s="4"/>
      <c r="I140" s="4"/>
      <c r="J140" s="4"/>
      <c r="K140" s="4"/>
    </row>
    <row r="141" spans="2:11">
      <c r="D141" t="s">
        <v>583</v>
      </c>
      <c r="E141">
        <v>1</v>
      </c>
      <c r="F141" s="4">
        <v>6</v>
      </c>
      <c r="G141" s="4"/>
      <c r="H141" s="4"/>
      <c r="I141" s="4"/>
      <c r="J141" s="4"/>
      <c r="K141" s="4"/>
    </row>
    <row r="142" spans="2:11">
      <c r="C142" t="s">
        <v>4548</v>
      </c>
      <c r="D142" t="s">
        <v>562</v>
      </c>
      <c r="E142">
        <v>1</v>
      </c>
      <c r="F142" s="4">
        <v>7</v>
      </c>
      <c r="G142" s="4"/>
      <c r="H142" s="4"/>
      <c r="I142" s="4"/>
      <c r="J142" s="4"/>
      <c r="K142" s="4"/>
    </row>
    <row r="143" spans="2:11">
      <c r="D143" t="s">
        <v>571</v>
      </c>
      <c r="E143">
        <v>1</v>
      </c>
      <c r="F143" s="4">
        <v>6</v>
      </c>
      <c r="G143" s="4"/>
      <c r="H143" s="4"/>
      <c r="I143" s="4"/>
      <c r="J143" s="4"/>
      <c r="K143" s="4"/>
    </row>
    <row r="144" spans="2:11">
      <c r="D144" t="s">
        <v>585</v>
      </c>
      <c r="E144">
        <v>1</v>
      </c>
      <c r="F144" s="4">
        <v>6</v>
      </c>
      <c r="G144" s="4"/>
      <c r="H144" s="4"/>
      <c r="I144" s="4"/>
      <c r="J144" s="4"/>
      <c r="K144" s="4"/>
    </row>
    <row r="145" spans="2:11">
      <c r="D145" t="s">
        <v>587</v>
      </c>
      <c r="E145">
        <v>1</v>
      </c>
      <c r="F145" s="4">
        <v>6</v>
      </c>
      <c r="G145" s="4"/>
      <c r="H145" s="4"/>
      <c r="I145" s="4"/>
      <c r="J145" s="4"/>
      <c r="K145" s="4"/>
    </row>
    <row r="146" spans="2:11">
      <c r="D146" t="s">
        <v>559</v>
      </c>
      <c r="E146">
        <v>1</v>
      </c>
      <c r="F146" s="4">
        <v>6</v>
      </c>
      <c r="G146" s="4"/>
      <c r="H146" s="4"/>
      <c r="I146" s="4"/>
      <c r="J146" s="4"/>
      <c r="K146" s="4"/>
    </row>
    <row r="147" spans="2:11">
      <c r="D147" t="s">
        <v>574</v>
      </c>
      <c r="E147">
        <v>1</v>
      </c>
      <c r="F147" s="4">
        <v>6</v>
      </c>
      <c r="G147" s="4"/>
      <c r="H147" s="4"/>
      <c r="I147" s="4"/>
      <c r="J147" s="4"/>
      <c r="K147" s="4"/>
    </row>
    <row r="148" spans="2:11">
      <c r="D148" t="s">
        <v>577</v>
      </c>
      <c r="E148">
        <v>1</v>
      </c>
      <c r="F148" s="4">
        <v>6</v>
      </c>
      <c r="G148" s="4"/>
      <c r="H148" s="4"/>
      <c r="I148" s="4"/>
      <c r="J148" s="4"/>
      <c r="K148" s="4"/>
    </row>
    <row r="149" spans="2:11">
      <c r="B149" t="s">
        <v>424</v>
      </c>
      <c r="C149" t="s">
        <v>4549</v>
      </c>
      <c r="D149" t="s">
        <v>432</v>
      </c>
      <c r="E149">
        <v>1</v>
      </c>
      <c r="F149" s="4">
        <v>6</v>
      </c>
      <c r="G149" s="4"/>
      <c r="H149" s="4"/>
      <c r="I149" s="4"/>
      <c r="J149" s="4"/>
      <c r="K149" s="4"/>
    </row>
    <row r="150" spans="2:11">
      <c r="D150" t="s">
        <v>435</v>
      </c>
      <c r="E150">
        <v>1</v>
      </c>
      <c r="F150" s="4">
        <v>5</v>
      </c>
      <c r="G150" s="4"/>
      <c r="H150" s="4">
        <v>1</v>
      </c>
      <c r="I150" s="4"/>
      <c r="J150" s="4"/>
      <c r="K150" s="4"/>
    </row>
    <row r="151" spans="2:11">
      <c r="D151" t="s">
        <v>439</v>
      </c>
      <c r="E151">
        <v>1</v>
      </c>
      <c r="F151" s="4">
        <v>5</v>
      </c>
      <c r="G151" s="4"/>
      <c r="H151" s="4"/>
      <c r="I151" s="4"/>
      <c r="J151" s="4"/>
      <c r="K151" s="4"/>
    </row>
    <row r="152" spans="2:11">
      <c r="D152" t="s">
        <v>442</v>
      </c>
      <c r="E152">
        <v>1</v>
      </c>
      <c r="F152" s="4">
        <v>6</v>
      </c>
      <c r="G152" s="4"/>
      <c r="H152" s="4"/>
      <c r="I152" s="4"/>
      <c r="J152" s="4"/>
      <c r="K152" s="4"/>
    </row>
    <row r="153" spans="2:11">
      <c r="D153" t="s">
        <v>445</v>
      </c>
      <c r="E153">
        <v>1</v>
      </c>
      <c r="F153" s="4">
        <v>2</v>
      </c>
      <c r="G153" s="4"/>
      <c r="H153" s="4"/>
      <c r="I153" s="4"/>
      <c r="J153" s="4"/>
      <c r="K153" s="4"/>
    </row>
    <row r="154" spans="2:11">
      <c r="D154" t="s">
        <v>447</v>
      </c>
      <c r="E154">
        <v>1</v>
      </c>
      <c r="F154" s="4">
        <v>1</v>
      </c>
      <c r="G154" s="4">
        <v>1</v>
      </c>
      <c r="H154" s="4"/>
      <c r="I154" s="4"/>
      <c r="J154" s="4"/>
      <c r="K154" s="4"/>
    </row>
    <row r="155" spans="2:11">
      <c r="D155" t="s">
        <v>450</v>
      </c>
      <c r="E155">
        <v>1</v>
      </c>
      <c r="F155" s="4">
        <v>5</v>
      </c>
      <c r="G155" s="4"/>
      <c r="H155" s="4">
        <v>1</v>
      </c>
      <c r="I155" s="4"/>
      <c r="J155" s="4"/>
      <c r="K155" s="4"/>
    </row>
    <row r="156" spans="2:11">
      <c r="C156" t="s">
        <v>4548</v>
      </c>
      <c r="D156" t="s">
        <v>426</v>
      </c>
      <c r="E156">
        <v>1</v>
      </c>
      <c r="F156" s="4">
        <v>5</v>
      </c>
      <c r="G156" s="4">
        <v>1</v>
      </c>
      <c r="H156" s="4"/>
      <c r="I156" s="4"/>
      <c r="J156" s="4"/>
      <c r="K156" s="4"/>
    </row>
    <row r="157" spans="2:11">
      <c r="D157" t="s">
        <v>458</v>
      </c>
      <c r="E157">
        <v>1</v>
      </c>
      <c r="F157" s="4">
        <v>5</v>
      </c>
      <c r="G157" s="4"/>
      <c r="H157" s="4">
        <v>1</v>
      </c>
      <c r="I157" s="4"/>
      <c r="J157" s="4"/>
      <c r="K157" s="4"/>
    </row>
    <row r="158" spans="2:11">
      <c r="D158" t="s">
        <v>4020</v>
      </c>
      <c r="E158">
        <v>1</v>
      </c>
      <c r="F158" s="4">
        <v>6</v>
      </c>
      <c r="G158" s="4"/>
      <c r="H158" s="4"/>
      <c r="I158" s="4"/>
      <c r="J158" s="4"/>
      <c r="K158" s="4"/>
    </row>
    <row r="159" spans="2:11">
      <c r="B159" t="s">
        <v>499</v>
      </c>
      <c r="C159" t="s">
        <v>4549</v>
      </c>
      <c r="D159" t="s">
        <v>501</v>
      </c>
      <c r="E159">
        <v>1</v>
      </c>
      <c r="F159" s="4">
        <v>6</v>
      </c>
      <c r="G159" s="4"/>
      <c r="H159" s="4"/>
      <c r="I159" s="4"/>
      <c r="J159" s="4"/>
      <c r="K159" s="4"/>
    </row>
    <row r="160" spans="2:11">
      <c r="D160" t="s">
        <v>549</v>
      </c>
      <c r="E160">
        <v>1</v>
      </c>
      <c r="F160" s="4">
        <v>2</v>
      </c>
      <c r="G160" s="4"/>
      <c r="H160" s="4"/>
      <c r="I160" s="4"/>
      <c r="J160" s="4"/>
      <c r="K160" s="4"/>
    </row>
    <row r="161" spans="1:11">
      <c r="D161" t="s">
        <v>510</v>
      </c>
      <c r="E161">
        <v>1</v>
      </c>
      <c r="F161" s="4">
        <v>5</v>
      </c>
      <c r="G161" s="4">
        <v>1</v>
      </c>
      <c r="H161" s="4"/>
      <c r="I161" s="4"/>
      <c r="J161" s="4"/>
      <c r="K161" s="4"/>
    </row>
    <row r="162" spans="1:11">
      <c r="D162" t="s">
        <v>519</v>
      </c>
      <c r="E162">
        <v>1</v>
      </c>
      <c r="F162" s="4">
        <v>6</v>
      </c>
      <c r="G162" s="4"/>
      <c r="H162" s="4"/>
      <c r="I162" s="4"/>
      <c r="J162" s="4"/>
      <c r="K162" s="4"/>
    </row>
    <row r="163" spans="1:11">
      <c r="D163" t="s">
        <v>526</v>
      </c>
      <c r="E163">
        <v>1</v>
      </c>
      <c r="F163" s="4">
        <v>5</v>
      </c>
      <c r="G163" s="4">
        <v>1</v>
      </c>
      <c r="H163" s="4"/>
      <c r="I163" s="4"/>
      <c r="J163" s="4"/>
      <c r="K163" s="4"/>
    </row>
    <row r="164" spans="1:11">
      <c r="D164" t="s">
        <v>532</v>
      </c>
      <c r="E164">
        <v>1</v>
      </c>
      <c r="F164" s="4">
        <v>5</v>
      </c>
      <c r="G164" s="4"/>
      <c r="H164" s="4">
        <v>1</v>
      </c>
      <c r="I164" s="4"/>
      <c r="J164" s="4"/>
      <c r="K164" s="4"/>
    </row>
    <row r="165" spans="1:11">
      <c r="D165" t="s">
        <v>538</v>
      </c>
      <c r="E165">
        <v>1</v>
      </c>
      <c r="F165" s="4">
        <v>4</v>
      </c>
      <c r="G165" s="4"/>
      <c r="H165" s="4"/>
      <c r="I165" s="4"/>
      <c r="J165" s="4"/>
      <c r="K165" s="4"/>
    </row>
    <row r="166" spans="1:11">
      <c r="D166" t="s">
        <v>541</v>
      </c>
      <c r="E166">
        <v>1</v>
      </c>
      <c r="F166" s="4">
        <v>6</v>
      </c>
      <c r="G166" s="4"/>
      <c r="H166" s="4"/>
      <c r="I166" s="4"/>
      <c r="J166" s="4"/>
      <c r="K166" s="4"/>
    </row>
    <row r="167" spans="1:11">
      <c r="C167" t="s">
        <v>4548</v>
      </c>
      <c r="D167" t="s">
        <v>529</v>
      </c>
      <c r="E167">
        <v>1</v>
      </c>
      <c r="F167" s="4">
        <v>6</v>
      </c>
      <c r="G167" s="4"/>
      <c r="H167" s="4"/>
      <c r="I167" s="4"/>
      <c r="J167" s="4"/>
      <c r="K167" s="4"/>
    </row>
    <row r="168" spans="1:11">
      <c r="B168" t="s">
        <v>592</v>
      </c>
      <c r="C168" t="s">
        <v>4549</v>
      </c>
      <c r="D168" t="s">
        <v>594</v>
      </c>
      <c r="E168">
        <v>1</v>
      </c>
      <c r="F168" s="4">
        <v>6</v>
      </c>
      <c r="G168" s="4"/>
      <c r="H168" s="4"/>
      <c r="I168" s="4"/>
      <c r="J168" s="4"/>
      <c r="K168" s="4"/>
    </row>
    <row r="169" spans="1:11">
      <c r="D169" t="s">
        <v>597</v>
      </c>
      <c r="E169">
        <v>1</v>
      </c>
      <c r="F169" s="4">
        <v>6</v>
      </c>
      <c r="G169" s="4"/>
      <c r="H169" s="4"/>
      <c r="I169" s="4"/>
      <c r="J169" s="4"/>
      <c r="K169" s="4"/>
    </row>
    <row r="170" spans="1:11">
      <c r="C170" t="s">
        <v>4548</v>
      </c>
      <c r="D170" t="s">
        <v>599</v>
      </c>
      <c r="E170">
        <v>1</v>
      </c>
      <c r="F170" s="4">
        <v>3</v>
      </c>
      <c r="G170" s="4"/>
      <c r="H170" s="4"/>
      <c r="I170" s="4"/>
      <c r="J170" s="4"/>
      <c r="K170" s="4"/>
    </row>
    <row r="171" spans="1:11">
      <c r="D171" t="s">
        <v>602</v>
      </c>
      <c r="E171">
        <v>1</v>
      </c>
      <c r="F171" s="4">
        <v>6</v>
      </c>
      <c r="G171" s="4"/>
      <c r="H171" s="4"/>
      <c r="I171" s="4"/>
      <c r="J171" s="4"/>
      <c r="K171" s="4"/>
    </row>
    <row r="172" spans="1:11">
      <c r="D172" t="s">
        <v>608</v>
      </c>
      <c r="E172">
        <v>1</v>
      </c>
      <c r="F172" s="4">
        <v>5</v>
      </c>
      <c r="G172" s="4"/>
      <c r="H172" s="4"/>
      <c r="I172" s="4"/>
      <c r="J172" s="4"/>
      <c r="K172" s="4"/>
    </row>
    <row r="173" spans="1:11">
      <c r="D173" t="s">
        <v>605</v>
      </c>
      <c r="E173">
        <v>1</v>
      </c>
      <c r="F173" s="4">
        <v>6</v>
      </c>
      <c r="G173" s="4"/>
      <c r="H173" s="4"/>
      <c r="I173" s="4"/>
      <c r="J173" s="4"/>
      <c r="K173" s="4"/>
    </row>
    <row r="174" spans="1:11">
      <c r="A174" t="s">
        <v>610</v>
      </c>
      <c r="B174" t="s">
        <v>611</v>
      </c>
      <c r="C174" t="s">
        <v>4549</v>
      </c>
      <c r="D174" t="s">
        <v>620</v>
      </c>
      <c r="E174">
        <v>1</v>
      </c>
      <c r="F174" s="4">
        <v>5</v>
      </c>
      <c r="G174" s="4"/>
      <c r="H174" s="4"/>
      <c r="I174" s="4"/>
      <c r="J174" s="4"/>
      <c r="K174" s="4"/>
    </row>
    <row r="175" spans="1:11" ht="14.4" customHeight="1">
      <c r="D175" t="s">
        <v>636</v>
      </c>
      <c r="E175">
        <v>1</v>
      </c>
      <c r="F175" s="4">
        <v>4</v>
      </c>
      <c r="G175" s="4"/>
      <c r="H175" s="4">
        <v>1</v>
      </c>
      <c r="I175" s="4"/>
      <c r="J175" s="4"/>
      <c r="K175" s="4"/>
    </row>
    <row r="176" spans="1:11">
      <c r="D176" t="s">
        <v>626</v>
      </c>
      <c r="E176">
        <v>1</v>
      </c>
      <c r="F176" s="4">
        <v>3</v>
      </c>
      <c r="G176" s="4"/>
      <c r="H176" s="4"/>
      <c r="I176" s="4"/>
      <c r="J176" s="4"/>
      <c r="K176" s="4"/>
    </row>
    <row r="177" spans="2:11">
      <c r="D177" t="s">
        <v>629</v>
      </c>
      <c r="E177">
        <v>1</v>
      </c>
      <c r="F177" s="4">
        <v>6</v>
      </c>
      <c r="G177" s="4"/>
      <c r="H177" s="4"/>
      <c r="I177" s="4"/>
      <c r="J177" s="4"/>
      <c r="K177" s="4"/>
    </row>
    <row r="178" spans="2:11">
      <c r="D178" t="s">
        <v>623</v>
      </c>
      <c r="E178">
        <v>1</v>
      </c>
      <c r="F178" s="4">
        <v>6</v>
      </c>
      <c r="G178" s="4"/>
      <c r="H178" s="4"/>
      <c r="I178" s="4"/>
      <c r="J178" s="4"/>
      <c r="K178" s="4"/>
    </row>
    <row r="179" spans="2:11">
      <c r="D179" t="s">
        <v>633</v>
      </c>
      <c r="E179">
        <v>1</v>
      </c>
      <c r="F179" s="4">
        <v>4</v>
      </c>
      <c r="G179" s="4"/>
      <c r="H179" s="4"/>
      <c r="I179" s="4"/>
      <c r="J179" s="4"/>
      <c r="K179" s="4"/>
    </row>
    <row r="180" spans="2:11">
      <c r="D180" t="s">
        <v>617</v>
      </c>
      <c r="E180">
        <v>1</v>
      </c>
      <c r="F180" s="4">
        <v>6</v>
      </c>
      <c r="G180" s="4"/>
      <c r="H180" s="4"/>
      <c r="I180" s="4"/>
      <c r="J180" s="4"/>
      <c r="K180" s="4"/>
    </row>
    <row r="181" spans="2:11">
      <c r="D181" t="s">
        <v>613</v>
      </c>
      <c r="E181">
        <v>1</v>
      </c>
      <c r="F181" s="4">
        <v>5</v>
      </c>
      <c r="G181" s="4">
        <v>1</v>
      </c>
      <c r="H181" s="4"/>
      <c r="I181" s="4"/>
      <c r="J181" s="4"/>
      <c r="K181" s="4"/>
    </row>
    <row r="182" spans="2:11">
      <c r="C182" t="s">
        <v>4548</v>
      </c>
      <c r="D182" t="s">
        <v>641</v>
      </c>
      <c r="E182">
        <v>1</v>
      </c>
      <c r="F182" s="4">
        <v>3</v>
      </c>
      <c r="G182" s="4"/>
      <c r="H182" s="4"/>
      <c r="I182" s="4"/>
      <c r="J182" s="4"/>
      <c r="K182" s="4"/>
    </row>
    <row r="183" spans="2:11">
      <c r="B183" t="s">
        <v>691</v>
      </c>
      <c r="C183" t="s">
        <v>4549</v>
      </c>
      <c r="D183" t="s">
        <v>720</v>
      </c>
      <c r="E183">
        <v>1</v>
      </c>
      <c r="F183" s="4">
        <v>6</v>
      </c>
      <c r="G183" s="4"/>
      <c r="H183" s="4"/>
      <c r="I183" s="4"/>
      <c r="J183" s="4"/>
      <c r="K183" s="4"/>
    </row>
    <row r="184" spans="2:11">
      <c r="D184" t="s">
        <v>699</v>
      </c>
      <c r="E184">
        <v>1</v>
      </c>
      <c r="F184" s="4">
        <v>1</v>
      </c>
      <c r="G184" s="4"/>
      <c r="H184" s="4"/>
      <c r="I184" s="4">
        <v>2</v>
      </c>
      <c r="J184" s="4">
        <v>1</v>
      </c>
      <c r="K184" s="4">
        <v>2</v>
      </c>
    </row>
    <row r="185" spans="2:11">
      <c r="D185" t="s">
        <v>702</v>
      </c>
      <c r="E185">
        <v>1</v>
      </c>
      <c r="F185" s="4">
        <v>6</v>
      </c>
      <c r="G185" s="4"/>
      <c r="H185" s="4"/>
      <c r="I185" s="4"/>
      <c r="J185" s="4"/>
      <c r="K185" s="4"/>
    </row>
    <row r="186" spans="2:11">
      <c r="D186" t="s">
        <v>707</v>
      </c>
      <c r="E186">
        <v>1</v>
      </c>
      <c r="F186" s="4">
        <v>5</v>
      </c>
      <c r="G186" s="4"/>
      <c r="H186" s="4"/>
      <c r="I186" s="4"/>
      <c r="J186" s="4"/>
      <c r="K186" s="4"/>
    </row>
    <row r="187" spans="2:11">
      <c r="D187" t="s">
        <v>710</v>
      </c>
      <c r="E187">
        <v>1</v>
      </c>
      <c r="F187" s="4">
        <v>4</v>
      </c>
      <c r="G187" s="4"/>
      <c r="H187" s="4">
        <v>2</v>
      </c>
      <c r="I187" s="4"/>
      <c r="J187" s="4"/>
      <c r="K187" s="4"/>
    </row>
    <row r="188" spans="2:11">
      <c r="B188" t="s">
        <v>643</v>
      </c>
      <c r="C188" t="s">
        <v>4549</v>
      </c>
      <c r="D188" t="s">
        <v>645</v>
      </c>
      <c r="E188">
        <v>1</v>
      </c>
      <c r="F188" s="4">
        <v>6</v>
      </c>
      <c r="G188" s="4"/>
      <c r="H188" s="4"/>
      <c r="I188" s="4"/>
      <c r="J188" s="4"/>
      <c r="K188" s="4"/>
    </row>
    <row r="189" spans="2:11">
      <c r="D189" t="s">
        <v>3965</v>
      </c>
      <c r="E189">
        <v>1</v>
      </c>
      <c r="F189" s="4">
        <v>5</v>
      </c>
      <c r="G189" s="4">
        <v>1</v>
      </c>
      <c r="H189" s="4"/>
      <c r="I189" s="4"/>
      <c r="J189" s="4"/>
      <c r="K189" s="4"/>
    </row>
    <row r="190" spans="2:11">
      <c r="D190" t="s">
        <v>2619</v>
      </c>
      <c r="E190">
        <v>1</v>
      </c>
      <c r="F190" s="4">
        <v>5</v>
      </c>
      <c r="G190" s="4"/>
      <c r="H190" s="4">
        <v>1</v>
      </c>
      <c r="I190" s="4"/>
      <c r="J190" s="4"/>
      <c r="K190" s="4"/>
    </row>
    <row r="191" spans="2:11">
      <c r="D191" t="s">
        <v>3958</v>
      </c>
      <c r="E191">
        <v>1</v>
      </c>
      <c r="F191" s="4"/>
      <c r="G191" s="4"/>
      <c r="H191" s="4">
        <v>1</v>
      </c>
      <c r="I191" s="4"/>
      <c r="J191" s="4"/>
      <c r="K191" s="4"/>
    </row>
    <row r="192" spans="2:11">
      <c r="D192" t="s">
        <v>3959</v>
      </c>
      <c r="E192">
        <v>1</v>
      </c>
      <c r="F192" s="4">
        <v>2</v>
      </c>
      <c r="G192" s="4"/>
      <c r="H192" s="4">
        <v>2</v>
      </c>
      <c r="I192" s="4"/>
      <c r="J192" s="4"/>
      <c r="K192" s="4"/>
    </row>
    <row r="193" spans="2:11">
      <c r="D193" t="s">
        <v>3960</v>
      </c>
      <c r="E193">
        <v>1</v>
      </c>
      <c r="F193" s="4">
        <v>5</v>
      </c>
      <c r="G193" s="4"/>
      <c r="H193" s="4"/>
      <c r="I193" s="4"/>
      <c r="J193" s="4"/>
      <c r="K193" s="4"/>
    </row>
    <row r="194" spans="2:11">
      <c r="D194" t="s">
        <v>3961</v>
      </c>
      <c r="E194">
        <v>1</v>
      </c>
      <c r="F194" s="4">
        <v>5</v>
      </c>
      <c r="G194" s="4"/>
      <c r="H194" s="4">
        <v>1</v>
      </c>
      <c r="I194" s="4"/>
      <c r="J194" s="4"/>
      <c r="K194" s="4"/>
    </row>
    <row r="195" spans="2:11">
      <c r="D195" t="s">
        <v>3962</v>
      </c>
      <c r="E195">
        <v>1</v>
      </c>
      <c r="F195" s="4">
        <v>5</v>
      </c>
      <c r="G195" s="4"/>
      <c r="H195" s="4">
        <v>1</v>
      </c>
      <c r="I195" s="4"/>
      <c r="J195" s="4"/>
      <c r="K195" s="4"/>
    </row>
    <row r="196" spans="2:11">
      <c r="D196" t="s">
        <v>3963</v>
      </c>
      <c r="E196">
        <v>1</v>
      </c>
      <c r="F196" s="4">
        <v>5</v>
      </c>
      <c r="G196" s="4">
        <v>1</v>
      </c>
      <c r="H196" s="4"/>
      <c r="I196" s="4"/>
      <c r="J196" s="4"/>
      <c r="K196" s="4"/>
    </row>
    <row r="197" spans="2:11">
      <c r="D197" t="s">
        <v>3964</v>
      </c>
      <c r="E197">
        <v>1</v>
      </c>
      <c r="F197" s="4">
        <v>5</v>
      </c>
      <c r="G197" s="4"/>
      <c r="H197" s="4"/>
      <c r="I197" s="4"/>
      <c r="J197" s="4"/>
      <c r="K197" s="4"/>
    </row>
    <row r="198" spans="2:11">
      <c r="C198" t="s">
        <v>4548</v>
      </c>
      <c r="D198" t="s">
        <v>3957</v>
      </c>
      <c r="E198">
        <v>1</v>
      </c>
      <c r="F198" s="4">
        <v>5</v>
      </c>
      <c r="G198" s="4"/>
      <c r="H198" s="4"/>
      <c r="I198" s="4"/>
      <c r="J198" s="4"/>
      <c r="K198" s="4"/>
    </row>
    <row r="199" spans="2:11">
      <c r="B199" t="s">
        <v>722</v>
      </c>
      <c r="C199" t="s">
        <v>4549</v>
      </c>
      <c r="D199" t="s">
        <v>724</v>
      </c>
      <c r="E199">
        <v>1</v>
      </c>
      <c r="F199" s="4">
        <v>2</v>
      </c>
      <c r="G199" s="4"/>
      <c r="H199" s="4">
        <v>4</v>
      </c>
      <c r="I199" s="4"/>
      <c r="J199" s="4"/>
      <c r="K199" s="4"/>
    </row>
    <row r="200" spans="2:11">
      <c r="E200">
        <v>2</v>
      </c>
      <c r="F200" s="4">
        <v>3</v>
      </c>
      <c r="G200" s="4"/>
      <c r="H200" s="4">
        <v>3</v>
      </c>
      <c r="I200" s="4"/>
      <c r="J200" s="4"/>
      <c r="K200" s="4"/>
    </row>
    <row r="201" spans="2:11">
      <c r="D201" t="s">
        <v>770</v>
      </c>
      <c r="E201">
        <v>1</v>
      </c>
      <c r="F201" s="4">
        <v>6</v>
      </c>
      <c r="G201" s="4"/>
      <c r="H201" s="4">
        <v>1</v>
      </c>
      <c r="I201" s="4"/>
      <c r="J201" s="4"/>
      <c r="K201" s="4"/>
    </row>
    <row r="202" spans="2:11">
      <c r="E202">
        <v>2</v>
      </c>
      <c r="F202" s="4">
        <v>4</v>
      </c>
      <c r="G202" s="4"/>
      <c r="H202" s="4">
        <v>3</v>
      </c>
      <c r="I202" s="4"/>
      <c r="J202" s="4"/>
      <c r="K202" s="4"/>
    </row>
    <row r="203" spans="2:11">
      <c r="D203" t="s">
        <v>774</v>
      </c>
      <c r="E203">
        <v>1</v>
      </c>
      <c r="F203" s="4">
        <v>5</v>
      </c>
      <c r="G203" s="4"/>
      <c r="H203" s="4">
        <v>1</v>
      </c>
      <c r="I203" s="4"/>
      <c r="J203" s="4"/>
      <c r="K203" s="4"/>
    </row>
    <row r="204" spans="2:11">
      <c r="E204">
        <v>2</v>
      </c>
      <c r="F204" s="4">
        <v>4</v>
      </c>
      <c r="G204" s="4"/>
      <c r="H204" s="4">
        <v>2</v>
      </c>
      <c r="I204" s="4"/>
      <c r="J204" s="4"/>
      <c r="K204" s="4"/>
    </row>
    <row r="205" spans="2:11">
      <c r="D205" t="s">
        <v>777</v>
      </c>
      <c r="E205">
        <v>1</v>
      </c>
      <c r="F205" s="4">
        <v>6</v>
      </c>
      <c r="G205" s="4"/>
      <c r="H205" s="4"/>
      <c r="I205" s="4"/>
      <c r="J205" s="4"/>
      <c r="K205" s="4"/>
    </row>
    <row r="206" spans="2:11">
      <c r="E206">
        <v>2</v>
      </c>
      <c r="F206" s="4">
        <v>6</v>
      </c>
      <c r="G206" s="4"/>
      <c r="H206" s="4"/>
      <c r="I206" s="4"/>
      <c r="J206" s="4"/>
      <c r="K206" s="4"/>
    </row>
    <row r="207" spans="2:11">
      <c r="D207" t="s">
        <v>729</v>
      </c>
      <c r="E207">
        <v>1</v>
      </c>
      <c r="F207" s="4">
        <v>6</v>
      </c>
      <c r="G207" s="4"/>
      <c r="H207" s="4"/>
      <c r="I207" s="4"/>
      <c r="J207" s="4"/>
      <c r="K207" s="4"/>
    </row>
    <row r="208" spans="2:11">
      <c r="E208">
        <v>2</v>
      </c>
      <c r="F208" s="4">
        <v>5</v>
      </c>
      <c r="G208" s="4">
        <v>1</v>
      </c>
      <c r="H208" s="4"/>
      <c r="I208" s="4"/>
      <c r="J208" s="4"/>
      <c r="K208" s="4"/>
    </row>
    <row r="209" spans="3:11">
      <c r="D209" t="s">
        <v>732</v>
      </c>
      <c r="E209">
        <v>1</v>
      </c>
      <c r="F209" s="4">
        <v>6</v>
      </c>
      <c r="G209" s="4">
        <v>1</v>
      </c>
      <c r="H209" s="4"/>
      <c r="I209" s="4"/>
      <c r="J209" s="4"/>
      <c r="K209" s="4"/>
    </row>
    <row r="210" spans="3:11">
      <c r="E210">
        <v>2</v>
      </c>
      <c r="F210" s="4">
        <v>6</v>
      </c>
      <c r="G210" s="4"/>
      <c r="H210" s="4">
        <v>1</v>
      </c>
      <c r="I210" s="4"/>
      <c r="J210" s="4"/>
      <c r="K210" s="4"/>
    </row>
    <row r="211" spans="3:11">
      <c r="D211" t="s">
        <v>735</v>
      </c>
      <c r="E211">
        <v>1</v>
      </c>
      <c r="F211" s="4">
        <v>6</v>
      </c>
      <c r="G211" s="4"/>
      <c r="H211" s="4"/>
      <c r="I211" s="4"/>
      <c r="J211" s="4"/>
      <c r="K211" s="4"/>
    </row>
    <row r="212" spans="3:11">
      <c r="E212">
        <v>2</v>
      </c>
      <c r="F212" s="4">
        <v>5</v>
      </c>
      <c r="G212" s="4"/>
      <c r="H212" s="4">
        <v>1</v>
      </c>
      <c r="I212" s="4"/>
      <c r="J212" s="4"/>
      <c r="K212" s="4"/>
    </row>
    <row r="213" spans="3:11">
      <c r="D213" t="s">
        <v>756</v>
      </c>
      <c r="E213">
        <v>1</v>
      </c>
      <c r="F213" s="4">
        <v>6</v>
      </c>
      <c r="G213" s="4">
        <v>3</v>
      </c>
      <c r="H213" s="4"/>
      <c r="I213" s="4"/>
      <c r="J213" s="4"/>
      <c r="K213" s="4"/>
    </row>
    <row r="214" spans="3:11">
      <c r="E214">
        <v>2</v>
      </c>
      <c r="F214" s="4">
        <v>9</v>
      </c>
      <c r="G214" s="4"/>
      <c r="H214" s="4"/>
      <c r="I214" s="4"/>
      <c r="J214" s="4"/>
      <c r="K214" s="4"/>
    </row>
    <row r="215" spans="3:11">
      <c r="D215" t="s">
        <v>759</v>
      </c>
      <c r="E215">
        <v>1</v>
      </c>
      <c r="F215" s="4">
        <v>8</v>
      </c>
      <c r="G215" s="4"/>
      <c r="H215" s="4"/>
      <c r="I215" s="4"/>
      <c r="J215" s="4"/>
      <c r="K215" s="4"/>
    </row>
    <row r="216" spans="3:11">
      <c r="E216">
        <v>2</v>
      </c>
      <c r="F216" s="4">
        <v>8</v>
      </c>
      <c r="G216" s="4"/>
      <c r="H216" s="4"/>
      <c r="I216" s="4"/>
      <c r="J216" s="4"/>
      <c r="K216" s="4"/>
    </row>
    <row r="217" spans="3:11">
      <c r="D217" t="s">
        <v>762</v>
      </c>
      <c r="E217">
        <v>1</v>
      </c>
      <c r="F217" s="4">
        <v>6</v>
      </c>
      <c r="G217" s="4"/>
      <c r="H217" s="4">
        <v>1</v>
      </c>
      <c r="I217" s="4"/>
      <c r="J217" s="4"/>
      <c r="K217" s="4"/>
    </row>
    <row r="218" spans="3:11">
      <c r="E218">
        <v>2</v>
      </c>
      <c r="F218" s="4">
        <v>5</v>
      </c>
      <c r="G218" s="4"/>
      <c r="H218" s="4">
        <v>2</v>
      </c>
      <c r="I218" s="4"/>
      <c r="J218" s="4"/>
      <c r="K218" s="4"/>
    </row>
    <row r="219" spans="3:11">
      <c r="D219" t="s">
        <v>765</v>
      </c>
      <c r="E219">
        <v>1</v>
      </c>
      <c r="F219" s="4">
        <v>6</v>
      </c>
      <c r="G219" s="4"/>
      <c r="H219" s="4"/>
      <c r="I219" s="4"/>
      <c r="J219" s="4"/>
      <c r="K219" s="4"/>
    </row>
    <row r="220" spans="3:11">
      <c r="E220">
        <v>2</v>
      </c>
      <c r="F220" s="4">
        <v>4</v>
      </c>
      <c r="G220" s="4">
        <v>1</v>
      </c>
      <c r="H220" s="4">
        <v>1</v>
      </c>
      <c r="I220" s="4"/>
      <c r="J220" s="4"/>
      <c r="K220" s="4"/>
    </row>
    <row r="221" spans="3:11">
      <c r="C221" t="s">
        <v>4548</v>
      </c>
      <c r="D221" t="s">
        <v>780</v>
      </c>
      <c r="E221">
        <v>1</v>
      </c>
      <c r="F221" s="4">
        <v>7</v>
      </c>
      <c r="G221" s="4"/>
      <c r="H221" s="4"/>
      <c r="I221" s="4"/>
      <c r="J221" s="4"/>
      <c r="K221" s="4"/>
    </row>
    <row r="222" spans="3:11">
      <c r="E222">
        <v>2</v>
      </c>
      <c r="F222" s="4">
        <v>4</v>
      </c>
      <c r="G222" s="4">
        <v>2</v>
      </c>
      <c r="H222" s="4"/>
      <c r="I222" s="4"/>
      <c r="J222" s="4"/>
      <c r="K222" s="4"/>
    </row>
    <row r="223" spans="3:11">
      <c r="D223" t="s">
        <v>747</v>
      </c>
      <c r="E223">
        <v>1</v>
      </c>
      <c r="F223" s="4">
        <v>5</v>
      </c>
      <c r="G223" s="4">
        <v>1</v>
      </c>
      <c r="H223" s="4"/>
      <c r="I223" s="4"/>
      <c r="J223" s="4"/>
      <c r="K223" s="4"/>
    </row>
    <row r="224" spans="3:11">
      <c r="E224">
        <v>2</v>
      </c>
      <c r="F224" s="4">
        <v>3</v>
      </c>
      <c r="G224" s="4">
        <v>3</v>
      </c>
      <c r="H224" s="4"/>
      <c r="I224" s="4"/>
      <c r="J224" s="4"/>
      <c r="K224" s="4"/>
    </row>
    <row r="225" spans="1:11">
      <c r="A225" t="s">
        <v>824</v>
      </c>
      <c r="B225" t="s">
        <v>784</v>
      </c>
      <c r="C225" t="s">
        <v>4549</v>
      </c>
      <c r="D225" t="s">
        <v>805</v>
      </c>
      <c r="E225">
        <v>1</v>
      </c>
      <c r="F225" s="4">
        <v>5</v>
      </c>
      <c r="G225" s="4"/>
      <c r="H225" s="4">
        <v>1</v>
      </c>
      <c r="I225" s="4"/>
      <c r="J225" s="4"/>
      <c r="K225" s="4"/>
    </row>
    <row r="226" spans="1:11">
      <c r="D226" t="s">
        <v>809</v>
      </c>
      <c r="E226">
        <v>1</v>
      </c>
      <c r="F226" s="4">
        <v>6</v>
      </c>
      <c r="G226" s="4"/>
      <c r="H226" s="4"/>
      <c r="I226" s="4"/>
      <c r="J226" s="4"/>
      <c r="K226" s="4"/>
    </row>
    <row r="227" spans="1:11">
      <c r="D227" t="s">
        <v>826</v>
      </c>
      <c r="E227">
        <v>1</v>
      </c>
      <c r="F227" s="4">
        <v>6</v>
      </c>
      <c r="G227" s="4"/>
      <c r="H227" s="4"/>
      <c r="I227" s="4"/>
      <c r="J227" s="4"/>
      <c r="K227" s="4"/>
    </row>
    <row r="228" spans="1:11">
      <c r="D228" t="s">
        <v>812</v>
      </c>
      <c r="E228">
        <v>1</v>
      </c>
      <c r="F228" s="4">
        <v>6</v>
      </c>
      <c r="G228" s="4"/>
      <c r="H228" s="4"/>
      <c r="I228" s="4"/>
      <c r="J228" s="4"/>
      <c r="K228" s="4"/>
    </row>
    <row r="229" spans="1:11">
      <c r="D229" t="s">
        <v>817</v>
      </c>
      <c r="E229">
        <v>1</v>
      </c>
      <c r="F229" s="4">
        <v>6</v>
      </c>
      <c r="G229" s="4"/>
      <c r="H229" s="4"/>
      <c r="I229" s="4"/>
      <c r="J229" s="4"/>
      <c r="K229" s="4"/>
    </row>
    <row r="230" spans="1:11">
      <c r="D230" t="s">
        <v>822</v>
      </c>
      <c r="E230">
        <v>1</v>
      </c>
      <c r="F230" s="4">
        <v>5</v>
      </c>
      <c r="G230" s="4"/>
      <c r="H230" s="4"/>
      <c r="I230" s="4"/>
      <c r="J230" s="4"/>
      <c r="K230" s="4"/>
    </row>
    <row r="231" spans="1:11">
      <c r="C231" t="s">
        <v>4548</v>
      </c>
      <c r="D231" t="s">
        <v>789</v>
      </c>
      <c r="E231">
        <v>1</v>
      </c>
      <c r="F231" s="4">
        <v>5</v>
      </c>
      <c r="G231" s="4"/>
      <c r="H231" s="4"/>
      <c r="I231" s="4"/>
      <c r="J231" s="4"/>
      <c r="K231" s="4"/>
    </row>
    <row r="232" spans="1:11">
      <c r="D232" t="s">
        <v>797</v>
      </c>
      <c r="E232">
        <v>1</v>
      </c>
      <c r="F232" s="4">
        <v>6</v>
      </c>
      <c r="G232" s="4"/>
      <c r="H232" s="4"/>
      <c r="I232" s="4"/>
      <c r="J232" s="4"/>
      <c r="K232" s="4"/>
    </row>
    <row r="233" spans="1:11">
      <c r="B233" t="s">
        <v>828</v>
      </c>
      <c r="C233" t="s">
        <v>4549</v>
      </c>
      <c r="D233" t="s">
        <v>830</v>
      </c>
      <c r="E233">
        <v>1</v>
      </c>
      <c r="F233" s="4">
        <v>8</v>
      </c>
      <c r="G233" s="4"/>
      <c r="H233" s="4"/>
      <c r="I233" s="4"/>
      <c r="J233" s="4"/>
      <c r="K233" s="4"/>
    </row>
    <row r="234" spans="1:11">
      <c r="D234" t="s">
        <v>833</v>
      </c>
      <c r="E234">
        <v>1</v>
      </c>
      <c r="F234" s="4">
        <v>6</v>
      </c>
      <c r="G234" s="4"/>
      <c r="H234" s="4"/>
      <c r="I234" s="4"/>
      <c r="J234" s="4"/>
      <c r="K234" s="4"/>
    </row>
    <row r="235" spans="1:11">
      <c r="D235" t="s">
        <v>835</v>
      </c>
      <c r="E235">
        <v>1</v>
      </c>
      <c r="F235" s="4">
        <v>6</v>
      </c>
      <c r="G235" s="4"/>
      <c r="H235" s="4"/>
      <c r="I235" s="4"/>
      <c r="J235" s="4"/>
      <c r="K235" s="4"/>
    </row>
    <row r="236" spans="1:11">
      <c r="D236" t="s">
        <v>837</v>
      </c>
      <c r="E236">
        <v>1</v>
      </c>
      <c r="F236" s="4">
        <v>6</v>
      </c>
      <c r="G236" s="4"/>
      <c r="H236" s="4"/>
      <c r="I236" s="4"/>
      <c r="J236" s="4"/>
      <c r="K236" s="4"/>
    </row>
    <row r="237" spans="1:11">
      <c r="D237" t="s">
        <v>839</v>
      </c>
      <c r="E237">
        <v>1</v>
      </c>
      <c r="F237" s="4">
        <v>6</v>
      </c>
      <c r="G237" s="4"/>
      <c r="H237" s="4"/>
      <c r="I237" s="4"/>
      <c r="J237" s="4"/>
      <c r="K237" s="4"/>
    </row>
    <row r="238" spans="1:11">
      <c r="D238" t="s">
        <v>841</v>
      </c>
      <c r="E238">
        <v>1</v>
      </c>
      <c r="F238" s="4">
        <v>6</v>
      </c>
      <c r="G238" s="4"/>
      <c r="H238" s="4"/>
      <c r="I238" s="4"/>
      <c r="J238" s="4"/>
      <c r="K238" s="4"/>
    </row>
    <row r="239" spans="1:11">
      <c r="C239" t="s">
        <v>4548</v>
      </c>
      <c r="D239" t="s">
        <v>959</v>
      </c>
      <c r="E239">
        <v>1</v>
      </c>
      <c r="F239" s="4">
        <v>4</v>
      </c>
      <c r="G239" s="4"/>
      <c r="H239" s="4"/>
      <c r="I239" s="4"/>
      <c r="J239" s="4"/>
      <c r="K239" s="4"/>
    </row>
    <row r="240" spans="1:11">
      <c r="D240" t="s">
        <v>957</v>
      </c>
      <c r="E240">
        <v>1</v>
      </c>
      <c r="F240" s="4">
        <v>5</v>
      </c>
      <c r="G240" s="4"/>
      <c r="H240" s="4"/>
      <c r="I240" s="4"/>
      <c r="J240" s="4"/>
      <c r="K240" s="4"/>
    </row>
    <row r="241" spans="2:11">
      <c r="D241" t="s">
        <v>955</v>
      </c>
      <c r="E241">
        <v>1</v>
      </c>
      <c r="F241" s="4">
        <v>4</v>
      </c>
      <c r="G241" s="4"/>
      <c r="H241" s="4"/>
      <c r="I241" s="4"/>
      <c r="J241" s="4"/>
      <c r="K241" s="4"/>
    </row>
    <row r="242" spans="2:11">
      <c r="B242" t="s">
        <v>849</v>
      </c>
      <c r="C242" t="s">
        <v>4549</v>
      </c>
      <c r="D242" t="s">
        <v>851</v>
      </c>
      <c r="E242">
        <v>1</v>
      </c>
      <c r="F242" s="4">
        <v>3</v>
      </c>
      <c r="G242" s="4"/>
      <c r="H242" s="4">
        <v>2</v>
      </c>
      <c r="I242" s="4"/>
      <c r="J242" s="4"/>
      <c r="K242" s="4"/>
    </row>
    <row r="243" spans="2:11">
      <c r="D243" t="s">
        <v>855</v>
      </c>
      <c r="E243">
        <v>2</v>
      </c>
      <c r="F243" s="4">
        <v>9</v>
      </c>
      <c r="G243" s="4"/>
      <c r="H243" s="4"/>
      <c r="I243" s="4"/>
      <c r="J243" s="4"/>
      <c r="K243" s="4"/>
    </row>
    <row r="244" spans="2:11">
      <c r="C244" t="s">
        <v>4548</v>
      </c>
      <c r="D244" t="s">
        <v>858</v>
      </c>
      <c r="E244">
        <v>2</v>
      </c>
      <c r="F244" s="4">
        <v>8</v>
      </c>
      <c r="G244" s="4"/>
      <c r="H244" s="4"/>
      <c r="I244" s="4"/>
      <c r="J244" s="4"/>
      <c r="K244" s="4"/>
    </row>
    <row r="245" spans="2:11">
      <c r="D245" t="s">
        <v>861</v>
      </c>
      <c r="E245">
        <v>1</v>
      </c>
      <c r="F245" s="4">
        <v>6</v>
      </c>
      <c r="G245" s="4"/>
      <c r="H245" s="4"/>
      <c r="I245" s="4"/>
      <c r="J245" s="4"/>
      <c r="K245" s="4"/>
    </row>
    <row r="246" spans="2:11">
      <c r="E246">
        <v>2</v>
      </c>
      <c r="F246" s="4">
        <v>9</v>
      </c>
      <c r="G246" s="4"/>
      <c r="H246" s="4"/>
      <c r="I246" s="4"/>
      <c r="J246" s="4"/>
      <c r="K246" s="4"/>
    </row>
    <row r="247" spans="2:11">
      <c r="D247" t="s">
        <v>866</v>
      </c>
      <c r="E247">
        <v>1</v>
      </c>
      <c r="F247" s="4">
        <v>6</v>
      </c>
      <c r="G247" s="4"/>
      <c r="H247" s="4"/>
      <c r="I247" s="4"/>
      <c r="J247" s="4"/>
      <c r="K247" s="4"/>
    </row>
    <row r="248" spans="2:11">
      <c r="E248">
        <v>2</v>
      </c>
      <c r="F248" s="4">
        <v>9</v>
      </c>
      <c r="G248" s="4"/>
      <c r="H248" s="4"/>
      <c r="I248" s="4"/>
      <c r="J248" s="4"/>
      <c r="K248" s="4"/>
    </row>
    <row r="249" spans="2:11">
      <c r="D249" t="s">
        <v>869</v>
      </c>
      <c r="E249">
        <v>1</v>
      </c>
      <c r="F249" s="4">
        <v>6</v>
      </c>
      <c r="G249" s="4"/>
      <c r="H249" s="4"/>
      <c r="I249" s="4"/>
      <c r="J249" s="4"/>
      <c r="K249" s="4"/>
    </row>
    <row r="250" spans="2:11">
      <c r="E250">
        <v>2</v>
      </c>
      <c r="F250" s="4">
        <v>6</v>
      </c>
      <c r="G250" s="4"/>
      <c r="H250" s="4"/>
      <c r="I250" s="4"/>
      <c r="J250" s="4"/>
      <c r="K250" s="4"/>
    </row>
    <row r="251" spans="2:11">
      <c r="D251" t="s">
        <v>873</v>
      </c>
      <c r="E251">
        <v>1</v>
      </c>
      <c r="F251" s="4">
        <v>6</v>
      </c>
      <c r="G251" s="4"/>
      <c r="H251" s="4"/>
      <c r="I251" s="4"/>
      <c r="J251" s="4"/>
      <c r="K251" s="4"/>
    </row>
    <row r="252" spans="2:11">
      <c r="D252" t="s">
        <v>878</v>
      </c>
      <c r="E252">
        <v>1</v>
      </c>
      <c r="F252" s="4">
        <v>6</v>
      </c>
      <c r="G252" s="4"/>
      <c r="H252" s="4"/>
      <c r="I252" s="4"/>
      <c r="J252" s="4"/>
      <c r="K252" s="4"/>
    </row>
    <row r="253" spans="2:11">
      <c r="D253" t="s">
        <v>880</v>
      </c>
      <c r="E253">
        <v>2</v>
      </c>
      <c r="F253" s="4">
        <v>6</v>
      </c>
      <c r="G253" s="4"/>
      <c r="H253" s="4"/>
      <c r="I253" s="4"/>
      <c r="J253" s="4"/>
      <c r="K253" s="4"/>
    </row>
    <row r="254" spans="2:11">
      <c r="D254" t="s">
        <v>883</v>
      </c>
      <c r="E254">
        <v>1</v>
      </c>
      <c r="F254" s="4">
        <v>4</v>
      </c>
      <c r="G254" s="4"/>
      <c r="H254" s="4"/>
      <c r="I254" s="4"/>
      <c r="J254" s="4"/>
      <c r="K254" s="4"/>
    </row>
    <row r="255" spans="2:11">
      <c r="E255">
        <v>2</v>
      </c>
      <c r="F255" s="4">
        <v>6</v>
      </c>
      <c r="G255" s="4"/>
      <c r="H255" s="4"/>
      <c r="I255" s="4"/>
      <c r="J255" s="4"/>
      <c r="K255" s="4"/>
    </row>
    <row r="256" spans="2:11">
      <c r="D256" t="s">
        <v>887</v>
      </c>
      <c r="E256">
        <v>1</v>
      </c>
      <c r="F256" s="4">
        <v>6</v>
      </c>
      <c r="G256" s="4"/>
      <c r="H256" s="4"/>
      <c r="I256" s="4"/>
      <c r="J256" s="4"/>
      <c r="K256" s="4"/>
    </row>
    <row r="257" spans="2:11">
      <c r="E257">
        <v>2</v>
      </c>
      <c r="F257" s="4">
        <v>6</v>
      </c>
      <c r="G257" s="4"/>
      <c r="H257" s="4"/>
      <c r="I257" s="4"/>
      <c r="J257" s="4"/>
      <c r="K257" s="4"/>
    </row>
    <row r="258" spans="2:11">
      <c r="D258" t="s">
        <v>890</v>
      </c>
      <c r="E258">
        <v>1</v>
      </c>
      <c r="F258" s="4">
        <v>3</v>
      </c>
      <c r="G258" s="4"/>
      <c r="H258" s="4"/>
      <c r="I258" s="4"/>
      <c r="J258" s="4"/>
      <c r="K258" s="4"/>
    </row>
    <row r="259" spans="2:11">
      <c r="E259">
        <v>2</v>
      </c>
      <c r="F259" s="4">
        <v>6</v>
      </c>
      <c r="G259" s="4"/>
      <c r="H259" s="4"/>
      <c r="I259" s="4"/>
      <c r="J259" s="4"/>
      <c r="K259" s="4"/>
    </row>
    <row r="260" spans="2:11">
      <c r="D260" t="s">
        <v>892</v>
      </c>
      <c r="E260">
        <v>1</v>
      </c>
      <c r="F260" s="4">
        <v>5</v>
      </c>
      <c r="G260" s="4"/>
      <c r="H260" s="4"/>
      <c r="I260" s="4"/>
      <c r="J260" s="4"/>
      <c r="K260" s="4"/>
    </row>
    <row r="261" spans="2:11">
      <c r="E261">
        <v>2</v>
      </c>
      <c r="F261" s="4">
        <v>6</v>
      </c>
      <c r="G261" s="4"/>
      <c r="H261" s="4"/>
      <c r="I261" s="4"/>
      <c r="J261" s="4"/>
      <c r="K261" s="4"/>
    </row>
    <row r="262" spans="2:11">
      <c r="D262" t="s">
        <v>894</v>
      </c>
      <c r="E262">
        <v>1</v>
      </c>
      <c r="F262" s="4">
        <v>6</v>
      </c>
      <c r="G262" s="4"/>
      <c r="H262" s="4"/>
      <c r="I262" s="4"/>
      <c r="J262" s="4"/>
      <c r="K262" s="4"/>
    </row>
    <row r="263" spans="2:11">
      <c r="E263">
        <v>2</v>
      </c>
      <c r="F263" s="4">
        <v>6</v>
      </c>
      <c r="G263" s="4"/>
      <c r="H263" s="4"/>
      <c r="I263" s="4"/>
      <c r="J263" s="4"/>
      <c r="K263" s="4"/>
    </row>
    <row r="264" spans="2:11">
      <c r="D264" t="s">
        <v>897</v>
      </c>
      <c r="E264">
        <v>1</v>
      </c>
      <c r="F264" s="4">
        <v>4</v>
      </c>
      <c r="G264" s="4"/>
      <c r="H264" s="4"/>
      <c r="I264" s="4"/>
      <c r="J264" s="4"/>
      <c r="K264" s="4"/>
    </row>
    <row r="265" spans="2:11">
      <c r="E265">
        <v>2</v>
      </c>
      <c r="F265" s="4">
        <v>6</v>
      </c>
      <c r="G265" s="4"/>
      <c r="H265" s="4"/>
      <c r="I265" s="4"/>
      <c r="J265" s="4"/>
      <c r="K265" s="4"/>
    </row>
    <row r="266" spans="2:11">
      <c r="D266" t="s">
        <v>904</v>
      </c>
      <c r="E266">
        <v>1</v>
      </c>
      <c r="F266" s="4">
        <v>4</v>
      </c>
      <c r="G266" s="4"/>
      <c r="H266" s="4">
        <v>1</v>
      </c>
      <c r="I266" s="4"/>
      <c r="J266" s="4"/>
      <c r="K266" s="4"/>
    </row>
    <row r="267" spans="2:11">
      <c r="E267">
        <v>2</v>
      </c>
      <c r="F267" s="4">
        <v>6</v>
      </c>
      <c r="G267" s="4"/>
      <c r="H267" s="4"/>
      <c r="I267" s="4"/>
      <c r="J267" s="4"/>
      <c r="K267" s="4"/>
    </row>
    <row r="268" spans="2:11">
      <c r="D268" t="s">
        <v>876</v>
      </c>
      <c r="E268">
        <v>2</v>
      </c>
      <c r="F268" s="4">
        <v>6</v>
      </c>
      <c r="G268" s="4"/>
      <c r="H268" s="4"/>
      <c r="I268" s="4"/>
      <c r="J268" s="4"/>
      <c r="K268" s="4"/>
    </row>
    <row r="269" spans="2:11">
      <c r="C269" t="s">
        <v>4550</v>
      </c>
      <c r="D269" t="s">
        <v>901</v>
      </c>
      <c r="E269">
        <v>1</v>
      </c>
      <c r="F269" s="4">
        <v>6</v>
      </c>
      <c r="G269" s="4"/>
      <c r="H269" s="4"/>
      <c r="I269" s="4"/>
      <c r="J269" s="4"/>
      <c r="K269" s="4"/>
    </row>
    <row r="270" spans="2:11">
      <c r="E270">
        <v>2</v>
      </c>
      <c r="F270" s="4">
        <v>6</v>
      </c>
      <c r="G270" s="4"/>
      <c r="H270" s="4"/>
      <c r="I270" s="4"/>
      <c r="J270" s="4"/>
      <c r="K270" s="4"/>
    </row>
    <row r="271" spans="2:11">
      <c r="B271" t="s">
        <v>907</v>
      </c>
      <c r="C271" t="s">
        <v>4549</v>
      </c>
      <c r="D271" t="s">
        <v>912</v>
      </c>
      <c r="E271">
        <v>2</v>
      </c>
      <c r="F271" s="4">
        <v>8</v>
      </c>
      <c r="G271" s="4"/>
      <c r="H271" s="4"/>
      <c r="I271" s="4"/>
      <c r="J271" s="4"/>
      <c r="K271" s="4"/>
    </row>
    <row r="272" spans="2:11">
      <c r="D272" t="s">
        <v>915</v>
      </c>
      <c r="E272">
        <v>2</v>
      </c>
      <c r="F272" s="4">
        <v>7</v>
      </c>
      <c r="G272" s="4"/>
      <c r="H272" s="4"/>
      <c r="I272" s="4"/>
      <c r="J272" s="4"/>
      <c r="K272" s="4"/>
    </row>
    <row r="273" spans="1:11">
      <c r="D273" t="s">
        <v>940</v>
      </c>
      <c r="E273">
        <v>1</v>
      </c>
      <c r="F273" s="4">
        <v>5</v>
      </c>
      <c r="G273" s="4"/>
      <c r="H273" s="4"/>
      <c r="I273" s="4"/>
      <c r="J273" s="4"/>
      <c r="K273" s="4"/>
    </row>
    <row r="274" spans="1:11">
      <c r="D274" t="s">
        <v>943</v>
      </c>
      <c r="E274">
        <v>1</v>
      </c>
      <c r="F274" s="4">
        <v>6</v>
      </c>
      <c r="G274" s="4"/>
      <c r="H274" s="4"/>
      <c r="I274" s="4"/>
      <c r="J274" s="4"/>
      <c r="K274" s="4"/>
    </row>
    <row r="275" spans="1:11">
      <c r="D275" t="s">
        <v>946</v>
      </c>
      <c r="E275">
        <v>2</v>
      </c>
      <c r="F275" s="4">
        <v>6</v>
      </c>
      <c r="G275" s="4"/>
      <c r="H275" s="4"/>
      <c r="I275" s="4"/>
      <c r="J275" s="4"/>
      <c r="K275" s="4"/>
    </row>
    <row r="276" spans="1:11">
      <c r="D276" t="s">
        <v>949</v>
      </c>
      <c r="E276">
        <v>2</v>
      </c>
      <c r="F276" s="4">
        <v>6</v>
      </c>
      <c r="G276" s="4"/>
      <c r="H276" s="4"/>
      <c r="I276" s="4"/>
      <c r="J276" s="4"/>
      <c r="K276" s="4"/>
    </row>
    <row r="277" spans="1:11">
      <c r="D277" t="s">
        <v>952</v>
      </c>
      <c r="E277">
        <v>1</v>
      </c>
      <c r="F277" s="4">
        <v>6</v>
      </c>
      <c r="G277" s="4"/>
      <c r="H277" s="4"/>
      <c r="I277" s="4"/>
      <c r="J277" s="4"/>
      <c r="K277" s="4"/>
    </row>
    <row r="278" spans="1:11">
      <c r="D278" t="s">
        <v>917</v>
      </c>
      <c r="E278">
        <v>1</v>
      </c>
      <c r="F278" s="4">
        <v>6</v>
      </c>
      <c r="G278" s="4"/>
      <c r="H278" s="4"/>
      <c r="I278" s="4"/>
      <c r="J278" s="4"/>
      <c r="K278" s="4"/>
    </row>
    <row r="279" spans="1:11">
      <c r="D279" t="s">
        <v>921</v>
      </c>
      <c r="E279">
        <v>1</v>
      </c>
      <c r="F279" s="4">
        <v>7</v>
      </c>
      <c r="G279" s="4"/>
      <c r="H279" s="4"/>
      <c r="I279" s="4"/>
      <c r="J279" s="4"/>
      <c r="K279" s="4"/>
    </row>
    <row r="280" spans="1:11">
      <c r="D280" t="s">
        <v>924</v>
      </c>
      <c r="E280">
        <v>1</v>
      </c>
      <c r="F280" s="4">
        <v>6</v>
      </c>
      <c r="G280" s="4"/>
      <c r="H280" s="4"/>
      <c r="I280" s="4"/>
      <c r="J280" s="4"/>
      <c r="K280" s="4"/>
    </row>
    <row r="281" spans="1:11">
      <c r="D281" t="s">
        <v>931</v>
      </c>
      <c r="E281">
        <v>1</v>
      </c>
      <c r="F281" s="4">
        <v>6</v>
      </c>
      <c r="G281" s="4"/>
      <c r="H281" s="4"/>
      <c r="I281" s="4"/>
      <c r="J281" s="4"/>
      <c r="K281" s="4"/>
    </row>
    <row r="282" spans="1:11">
      <c r="D282" t="s">
        <v>934</v>
      </c>
      <c r="E282">
        <v>2</v>
      </c>
      <c r="F282" s="4">
        <v>6</v>
      </c>
      <c r="G282" s="4"/>
      <c r="H282" s="4"/>
      <c r="I282" s="4"/>
      <c r="J282" s="4"/>
      <c r="K282" s="4"/>
    </row>
    <row r="283" spans="1:11">
      <c r="D283" t="s">
        <v>937</v>
      </c>
      <c r="E283">
        <v>1</v>
      </c>
      <c r="F283" s="4">
        <v>6</v>
      </c>
      <c r="G283" s="4"/>
      <c r="H283" s="4"/>
      <c r="I283" s="4"/>
      <c r="J283" s="4"/>
      <c r="K283" s="4"/>
    </row>
    <row r="284" spans="1:11">
      <c r="A284" t="s">
        <v>1324</v>
      </c>
      <c r="B284" t="s">
        <v>1085</v>
      </c>
      <c r="C284" t="s">
        <v>4549</v>
      </c>
      <c r="D284" t="s">
        <v>1090</v>
      </c>
      <c r="E284">
        <v>1</v>
      </c>
      <c r="F284" s="4">
        <v>6</v>
      </c>
      <c r="G284" s="4"/>
      <c r="H284" s="4"/>
      <c r="I284" s="4"/>
      <c r="J284" s="4"/>
      <c r="K284" s="4"/>
    </row>
    <row r="285" spans="1:11">
      <c r="E285">
        <v>2</v>
      </c>
      <c r="F285" s="4">
        <v>6</v>
      </c>
      <c r="G285" s="4"/>
      <c r="H285" s="4"/>
      <c r="I285" s="4"/>
      <c r="J285" s="4"/>
      <c r="K285" s="4"/>
    </row>
    <row r="286" spans="1:11">
      <c r="D286" t="s">
        <v>1117</v>
      </c>
      <c r="E286">
        <v>1</v>
      </c>
      <c r="F286" s="4">
        <v>4</v>
      </c>
      <c r="G286" s="4"/>
      <c r="H286" s="4">
        <v>2</v>
      </c>
      <c r="I286" s="4"/>
      <c r="J286" s="4"/>
      <c r="K286" s="4"/>
    </row>
    <row r="287" spans="1:11">
      <c r="E287">
        <v>2</v>
      </c>
      <c r="F287" s="4">
        <v>6</v>
      </c>
      <c r="G287" s="4"/>
      <c r="H287" s="4"/>
      <c r="I287" s="4"/>
      <c r="J287" s="4"/>
      <c r="K287" s="4"/>
    </row>
    <row r="288" spans="1:11">
      <c r="D288" t="s">
        <v>1121</v>
      </c>
      <c r="E288">
        <v>1</v>
      </c>
      <c r="F288" s="4">
        <v>6</v>
      </c>
      <c r="G288" s="4"/>
      <c r="H288" s="4"/>
      <c r="I288" s="4"/>
      <c r="J288" s="4"/>
      <c r="K288" s="4"/>
    </row>
    <row r="289" spans="4:11">
      <c r="E289">
        <v>2</v>
      </c>
      <c r="F289" s="4">
        <v>6</v>
      </c>
      <c r="G289" s="4"/>
      <c r="H289" s="4"/>
      <c r="I289" s="4"/>
      <c r="J289" s="4"/>
      <c r="K289" s="4"/>
    </row>
    <row r="290" spans="4:11">
      <c r="D290" t="s">
        <v>1093</v>
      </c>
      <c r="E290">
        <v>1</v>
      </c>
      <c r="F290" s="4">
        <v>6</v>
      </c>
      <c r="G290" s="4"/>
      <c r="H290" s="4"/>
      <c r="I290" s="4"/>
      <c r="J290" s="4"/>
      <c r="K290" s="4"/>
    </row>
    <row r="291" spans="4:11">
      <c r="E291">
        <v>2</v>
      </c>
      <c r="F291" s="4">
        <v>6</v>
      </c>
      <c r="G291" s="4"/>
      <c r="H291" s="4"/>
      <c r="I291" s="4"/>
      <c r="J291" s="4"/>
      <c r="K291" s="4"/>
    </row>
    <row r="292" spans="4:11">
      <c r="D292" t="s">
        <v>1096</v>
      </c>
      <c r="E292">
        <v>1</v>
      </c>
      <c r="F292" s="4">
        <v>6</v>
      </c>
      <c r="G292" s="4"/>
      <c r="H292" s="4"/>
      <c r="I292" s="4"/>
      <c r="J292" s="4"/>
      <c r="K292" s="4"/>
    </row>
    <row r="293" spans="4:11">
      <c r="E293">
        <v>2</v>
      </c>
      <c r="F293" s="4">
        <v>6</v>
      </c>
      <c r="G293" s="4"/>
      <c r="H293" s="4"/>
      <c r="I293" s="4"/>
      <c r="J293" s="4"/>
      <c r="K293" s="4"/>
    </row>
    <row r="294" spans="4:11">
      <c r="D294" t="s">
        <v>1099</v>
      </c>
      <c r="E294">
        <v>1</v>
      </c>
      <c r="F294" s="4">
        <v>6</v>
      </c>
      <c r="G294" s="4"/>
      <c r="H294" s="4"/>
      <c r="I294" s="4"/>
      <c r="J294" s="4"/>
      <c r="K294" s="4"/>
    </row>
    <row r="295" spans="4:11">
      <c r="E295">
        <v>2</v>
      </c>
      <c r="F295" s="4">
        <v>6</v>
      </c>
      <c r="G295" s="4"/>
      <c r="H295" s="4"/>
      <c r="I295" s="4"/>
      <c r="J295" s="4"/>
      <c r="K295" s="4"/>
    </row>
    <row r="296" spans="4:11">
      <c r="D296" t="s">
        <v>1102</v>
      </c>
      <c r="E296">
        <v>1</v>
      </c>
      <c r="F296" s="4">
        <v>6</v>
      </c>
      <c r="G296" s="4"/>
      <c r="H296" s="4"/>
      <c r="I296" s="4"/>
      <c r="J296" s="4"/>
      <c r="K296" s="4"/>
    </row>
    <row r="297" spans="4:11">
      <c r="E297">
        <v>2</v>
      </c>
      <c r="F297" s="4">
        <v>6</v>
      </c>
      <c r="G297" s="4"/>
      <c r="H297" s="4"/>
      <c r="I297" s="4"/>
      <c r="J297" s="4"/>
      <c r="K297" s="4"/>
    </row>
    <row r="298" spans="4:11">
      <c r="D298" t="s">
        <v>1105</v>
      </c>
      <c r="E298">
        <v>1</v>
      </c>
      <c r="F298" s="4">
        <v>6</v>
      </c>
      <c r="G298" s="4"/>
      <c r="H298" s="4"/>
      <c r="I298" s="4"/>
      <c r="J298" s="4"/>
      <c r="K298" s="4"/>
    </row>
    <row r="299" spans="4:11">
      <c r="E299">
        <v>2</v>
      </c>
      <c r="F299" s="4">
        <v>6</v>
      </c>
      <c r="G299" s="4"/>
      <c r="H299" s="4"/>
      <c r="I299" s="4"/>
      <c r="J299" s="4"/>
      <c r="K299" s="4"/>
    </row>
    <row r="300" spans="4:11">
      <c r="D300" t="s">
        <v>1108</v>
      </c>
      <c r="E300">
        <v>1</v>
      </c>
      <c r="F300" s="4">
        <v>6</v>
      </c>
      <c r="G300" s="4"/>
      <c r="H300" s="4"/>
      <c r="I300" s="4"/>
      <c r="J300" s="4"/>
      <c r="K300" s="4"/>
    </row>
    <row r="301" spans="4:11">
      <c r="E301">
        <v>2</v>
      </c>
      <c r="F301" s="4">
        <v>6</v>
      </c>
      <c r="G301" s="4"/>
      <c r="H301" s="4"/>
      <c r="I301" s="4"/>
      <c r="J301" s="4"/>
      <c r="K301" s="4"/>
    </row>
    <row r="302" spans="4:11">
      <c r="D302" t="s">
        <v>1111</v>
      </c>
      <c r="E302">
        <v>1</v>
      </c>
      <c r="F302" s="4">
        <v>6</v>
      </c>
      <c r="G302" s="4"/>
      <c r="H302" s="4"/>
      <c r="I302" s="4"/>
      <c r="J302" s="4"/>
      <c r="K302" s="4"/>
    </row>
    <row r="303" spans="4:11">
      <c r="E303">
        <v>2</v>
      </c>
      <c r="F303" s="4">
        <v>6</v>
      </c>
      <c r="G303" s="4"/>
      <c r="H303" s="4"/>
      <c r="I303" s="4"/>
      <c r="J303" s="4"/>
      <c r="K303" s="4"/>
    </row>
    <row r="304" spans="4:11">
      <c r="D304" t="s">
        <v>1114</v>
      </c>
      <c r="E304">
        <v>1</v>
      </c>
      <c r="F304" s="4">
        <v>6</v>
      </c>
      <c r="G304" s="4"/>
      <c r="H304" s="4"/>
      <c r="I304" s="4"/>
      <c r="J304" s="4"/>
      <c r="K304" s="4"/>
    </row>
    <row r="305" spans="2:11">
      <c r="E305">
        <v>2</v>
      </c>
      <c r="F305" s="4">
        <v>6</v>
      </c>
      <c r="G305" s="4"/>
      <c r="H305" s="4"/>
      <c r="I305" s="4"/>
      <c r="J305" s="4"/>
      <c r="K305" s="4"/>
    </row>
    <row r="306" spans="2:11">
      <c r="C306" t="s">
        <v>4548</v>
      </c>
      <c r="D306" t="s">
        <v>1087</v>
      </c>
      <c r="E306">
        <v>1</v>
      </c>
      <c r="F306" s="4">
        <v>5</v>
      </c>
      <c r="G306" s="4"/>
      <c r="H306" s="4"/>
      <c r="I306" s="4"/>
      <c r="J306" s="4"/>
      <c r="K306" s="4"/>
    </row>
    <row r="307" spans="2:11">
      <c r="E307">
        <v>2</v>
      </c>
      <c r="F307" s="4">
        <v>5</v>
      </c>
      <c r="G307" s="4"/>
      <c r="H307" s="4"/>
      <c r="I307" s="4"/>
      <c r="J307" s="4"/>
      <c r="K307" s="4"/>
    </row>
    <row r="308" spans="2:11">
      <c r="D308" t="s">
        <v>1136</v>
      </c>
      <c r="E308">
        <v>2</v>
      </c>
      <c r="F308" s="4">
        <v>4</v>
      </c>
      <c r="G308" s="4">
        <v>1</v>
      </c>
      <c r="H308" s="4">
        <v>1</v>
      </c>
      <c r="I308" s="4"/>
      <c r="J308" s="4"/>
      <c r="K308" s="4"/>
    </row>
    <row r="309" spans="2:11">
      <c r="B309" t="s">
        <v>960</v>
      </c>
      <c r="C309" t="s">
        <v>4548</v>
      </c>
      <c r="D309" t="s">
        <v>962</v>
      </c>
      <c r="E309">
        <v>1</v>
      </c>
      <c r="F309" s="4">
        <v>6</v>
      </c>
      <c r="G309" s="4"/>
      <c r="H309" s="4"/>
      <c r="I309" s="4"/>
      <c r="J309" s="4"/>
      <c r="K309" s="4"/>
    </row>
    <row r="310" spans="2:11">
      <c r="E310">
        <v>2</v>
      </c>
      <c r="F310" s="4">
        <v>6</v>
      </c>
      <c r="G310" s="4"/>
      <c r="H310" s="4"/>
      <c r="I310" s="4"/>
      <c r="J310" s="4"/>
      <c r="K310" s="4"/>
    </row>
    <row r="311" spans="2:11">
      <c r="D311" t="s">
        <v>965</v>
      </c>
      <c r="E311">
        <v>1</v>
      </c>
      <c r="F311" s="4">
        <v>4</v>
      </c>
      <c r="G311" s="4"/>
      <c r="H311" s="4"/>
      <c r="I311" s="4"/>
      <c r="J311" s="4"/>
      <c r="K311" s="4"/>
    </row>
    <row r="312" spans="2:11">
      <c r="E312">
        <v>2</v>
      </c>
      <c r="F312" s="4">
        <v>3</v>
      </c>
      <c r="G312" s="4"/>
      <c r="H312" s="4">
        <v>1</v>
      </c>
      <c r="I312" s="4"/>
      <c r="J312" s="4"/>
      <c r="K312" s="4"/>
    </row>
    <row r="313" spans="2:11">
      <c r="D313" t="s">
        <v>990</v>
      </c>
      <c r="E313">
        <v>1</v>
      </c>
      <c r="F313" s="4">
        <v>6</v>
      </c>
      <c r="G313" s="4"/>
      <c r="H313" s="4"/>
      <c r="I313" s="4"/>
      <c r="J313" s="4"/>
      <c r="K313" s="4"/>
    </row>
    <row r="314" spans="2:11">
      <c r="E314">
        <v>2</v>
      </c>
      <c r="F314" s="4">
        <v>6</v>
      </c>
      <c r="G314" s="4"/>
      <c r="H314" s="4"/>
      <c r="I314" s="4"/>
      <c r="J314" s="4"/>
      <c r="K314" s="4"/>
    </row>
    <row r="315" spans="2:11">
      <c r="D315" t="s">
        <v>993</v>
      </c>
      <c r="E315">
        <v>1</v>
      </c>
      <c r="F315" s="4">
        <v>6</v>
      </c>
      <c r="G315" s="4"/>
      <c r="H315" s="4"/>
      <c r="I315" s="4"/>
      <c r="J315" s="4"/>
      <c r="K315" s="4"/>
    </row>
    <row r="316" spans="2:11">
      <c r="E316">
        <v>2</v>
      </c>
      <c r="F316" s="4">
        <v>6</v>
      </c>
      <c r="G316" s="4"/>
      <c r="H316" s="4"/>
      <c r="I316" s="4"/>
      <c r="J316" s="4"/>
      <c r="K316" s="4"/>
    </row>
    <row r="317" spans="2:11">
      <c r="D317" t="s">
        <v>968</v>
      </c>
      <c r="E317">
        <v>1</v>
      </c>
      <c r="F317" s="4">
        <v>6</v>
      </c>
      <c r="G317" s="4"/>
      <c r="H317" s="4"/>
      <c r="I317" s="4"/>
      <c r="J317" s="4"/>
      <c r="K317" s="4"/>
    </row>
    <row r="318" spans="2:11">
      <c r="E318">
        <v>2</v>
      </c>
      <c r="F318" s="4">
        <v>6</v>
      </c>
      <c r="G318" s="4"/>
      <c r="H318" s="4"/>
      <c r="I318" s="4"/>
      <c r="J318" s="4"/>
      <c r="K318" s="4"/>
    </row>
    <row r="319" spans="2:11">
      <c r="D319" t="s">
        <v>970</v>
      </c>
      <c r="E319">
        <v>1</v>
      </c>
      <c r="F319" s="4">
        <v>6</v>
      </c>
      <c r="G319" s="4"/>
      <c r="H319" s="4"/>
      <c r="I319" s="4"/>
      <c r="J319" s="4"/>
      <c r="K319" s="4"/>
    </row>
    <row r="320" spans="2:11">
      <c r="E320">
        <v>2</v>
      </c>
      <c r="F320" s="4">
        <v>6</v>
      </c>
      <c r="G320" s="4"/>
      <c r="H320" s="4"/>
      <c r="I320" s="4"/>
      <c r="J320" s="4"/>
      <c r="K320" s="4"/>
    </row>
    <row r="321" spans="2:11">
      <c r="D321" t="s">
        <v>973</v>
      </c>
      <c r="E321">
        <v>1</v>
      </c>
      <c r="F321" s="4">
        <v>3</v>
      </c>
      <c r="G321" s="4"/>
      <c r="H321" s="4"/>
      <c r="I321" s="4"/>
      <c r="J321" s="4"/>
      <c r="K321" s="4"/>
    </row>
    <row r="322" spans="2:11">
      <c r="E322">
        <v>2</v>
      </c>
      <c r="F322" s="4">
        <v>2</v>
      </c>
      <c r="G322" s="4"/>
      <c r="H322" s="4">
        <v>1</v>
      </c>
      <c r="I322" s="4"/>
      <c r="J322" s="4"/>
      <c r="K322" s="4"/>
    </row>
    <row r="323" spans="2:11">
      <c r="D323" t="s">
        <v>978</v>
      </c>
      <c r="E323">
        <v>1</v>
      </c>
      <c r="F323" s="4">
        <v>6</v>
      </c>
      <c r="G323" s="4"/>
      <c r="H323" s="4"/>
      <c r="I323" s="4"/>
      <c r="J323" s="4"/>
      <c r="K323" s="4"/>
    </row>
    <row r="324" spans="2:11">
      <c r="E324">
        <v>2</v>
      </c>
      <c r="F324" s="4">
        <v>6</v>
      </c>
      <c r="G324" s="4"/>
      <c r="H324" s="4"/>
      <c r="I324" s="4"/>
      <c r="J324" s="4"/>
      <c r="K324" s="4"/>
    </row>
    <row r="325" spans="2:11">
      <c r="D325" t="s">
        <v>981</v>
      </c>
      <c r="E325">
        <v>1</v>
      </c>
      <c r="F325" s="4">
        <v>4</v>
      </c>
      <c r="G325" s="4">
        <v>1</v>
      </c>
      <c r="H325" s="4"/>
      <c r="I325" s="4"/>
      <c r="J325" s="4"/>
      <c r="K325" s="4"/>
    </row>
    <row r="326" spans="2:11">
      <c r="E326">
        <v>2</v>
      </c>
      <c r="F326" s="4">
        <v>5</v>
      </c>
      <c r="G326" s="4"/>
      <c r="H326" s="4"/>
      <c r="I326" s="4"/>
      <c r="J326" s="4"/>
      <c r="K326" s="4"/>
    </row>
    <row r="327" spans="2:11">
      <c r="D327" t="s">
        <v>987</v>
      </c>
      <c r="E327">
        <v>1</v>
      </c>
      <c r="F327" s="4">
        <v>5</v>
      </c>
      <c r="G327" s="4"/>
      <c r="H327" s="4"/>
      <c r="I327" s="4"/>
      <c r="J327" s="4"/>
      <c r="K327" s="4"/>
    </row>
    <row r="328" spans="2:11">
      <c r="E328">
        <v>2</v>
      </c>
      <c r="F328" s="4">
        <v>5</v>
      </c>
      <c r="G328" s="4"/>
      <c r="H328" s="4"/>
      <c r="I328" s="4"/>
      <c r="J328" s="4"/>
      <c r="K328" s="4"/>
    </row>
    <row r="329" spans="2:11">
      <c r="C329" t="s">
        <v>4550</v>
      </c>
      <c r="D329" t="s">
        <v>976</v>
      </c>
      <c r="E329">
        <v>1</v>
      </c>
      <c r="F329" s="4">
        <v>5</v>
      </c>
      <c r="G329" s="4"/>
      <c r="H329" s="4"/>
      <c r="I329" s="4"/>
      <c r="J329" s="4"/>
      <c r="K329" s="4"/>
    </row>
    <row r="330" spans="2:11">
      <c r="E330">
        <v>2</v>
      </c>
      <c r="F330" s="4">
        <v>5</v>
      </c>
      <c r="G330" s="4"/>
      <c r="H330" s="4"/>
      <c r="I330" s="4"/>
      <c r="J330" s="4"/>
      <c r="K330" s="4"/>
    </row>
    <row r="331" spans="2:11">
      <c r="B331" t="s">
        <v>997</v>
      </c>
      <c r="C331" t="s">
        <v>4549</v>
      </c>
      <c r="D331" t="s">
        <v>1039</v>
      </c>
      <c r="E331">
        <v>1</v>
      </c>
      <c r="F331" s="4">
        <v>2</v>
      </c>
      <c r="G331" s="4">
        <v>2</v>
      </c>
      <c r="H331" s="4">
        <v>2</v>
      </c>
      <c r="I331" s="4"/>
      <c r="J331" s="4"/>
      <c r="K331" s="4"/>
    </row>
    <row r="332" spans="2:11">
      <c r="E332">
        <v>2</v>
      </c>
      <c r="F332" s="4">
        <v>6</v>
      </c>
      <c r="G332" s="4"/>
      <c r="H332" s="4"/>
      <c r="I332" s="4"/>
      <c r="J332" s="4"/>
      <c r="K332" s="4"/>
    </row>
    <row r="333" spans="2:11">
      <c r="D333" t="s">
        <v>1042</v>
      </c>
      <c r="E333">
        <v>1</v>
      </c>
      <c r="F333" s="4">
        <v>3</v>
      </c>
      <c r="G333" s="4">
        <v>1</v>
      </c>
      <c r="H333" s="4">
        <v>2</v>
      </c>
      <c r="I333" s="4"/>
      <c r="J333" s="4"/>
      <c r="K333" s="4"/>
    </row>
    <row r="334" spans="2:11">
      <c r="E334">
        <v>2</v>
      </c>
      <c r="F334" s="4">
        <v>2</v>
      </c>
      <c r="G334" s="4">
        <v>2</v>
      </c>
      <c r="H334" s="4">
        <v>2</v>
      </c>
      <c r="I334" s="4"/>
      <c r="J334" s="4"/>
      <c r="K334" s="4"/>
    </row>
    <row r="335" spans="2:11">
      <c r="D335" t="s">
        <v>1008</v>
      </c>
      <c r="E335">
        <v>1</v>
      </c>
      <c r="F335" s="4">
        <v>6</v>
      </c>
      <c r="G335" s="4"/>
      <c r="H335" s="4"/>
      <c r="I335" s="4"/>
      <c r="J335" s="4"/>
      <c r="K335" s="4"/>
    </row>
    <row r="336" spans="2:11">
      <c r="E336">
        <v>2</v>
      </c>
      <c r="F336" s="4">
        <v>6</v>
      </c>
      <c r="G336" s="4"/>
      <c r="H336" s="4"/>
      <c r="I336" s="4"/>
      <c r="J336" s="4"/>
      <c r="K336" s="4"/>
    </row>
    <row r="337" spans="3:11">
      <c r="D337" t="s">
        <v>1014</v>
      </c>
      <c r="E337">
        <v>1</v>
      </c>
      <c r="F337" s="4">
        <v>5</v>
      </c>
      <c r="G337" s="4"/>
      <c r="H337" s="4">
        <v>1</v>
      </c>
      <c r="I337" s="4"/>
      <c r="J337" s="4"/>
      <c r="K337" s="4"/>
    </row>
    <row r="338" spans="3:11">
      <c r="E338">
        <v>2</v>
      </c>
      <c r="F338" s="4">
        <v>6</v>
      </c>
      <c r="G338" s="4"/>
      <c r="H338" s="4"/>
      <c r="I338" s="4"/>
      <c r="J338" s="4"/>
      <c r="K338" s="4"/>
    </row>
    <row r="339" spans="3:11">
      <c r="D339" t="s">
        <v>1036</v>
      </c>
      <c r="E339">
        <v>1</v>
      </c>
      <c r="F339" s="4">
        <v>6</v>
      </c>
      <c r="G339" s="4"/>
      <c r="H339" s="4"/>
      <c r="I339" s="4"/>
      <c r="J339" s="4"/>
      <c r="K339" s="4"/>
    </row>
    <row r="340" spans="3:11">
      <c r="E340">
        <v>2</v>
      </c>
      <c r="F340" s="4">
        <v>5</v>
      </c>
      <c r="G340" s="4"/>
      <c r="H340" s="4">
        <v>1</v>
      </c>
      <c r="I340" s="4"/>
      <c r="J340" s="4"/>
      <c r="K340" s="4"/>
    </row>
    <row r="341" spans="3:11">
      <c r="C341" t="s">
        <v>4548</v>
      </c>
      <c r="D341" t="s">
        <v>999</v>
      </c>
      <c r="E341">
        <v>1</v>
      </c>
      <c r="F341" s="4">
        <v>6</v>
      </c>
      <c r="G341" s="4"/>
      <c r="H341" s="4"/>
      <c r="I341" s="4"/>
      <c r="J341" s="4"/>
      <c r="K341" s="4"/>
    </row>
    <row r="342" spans="3:11">
      <c r="E342">
        <v>2</v>
      </c>
      <c r="F342" s="4">
        <v>5</v>
      </c>
      <c r="G342" s="4"/>
      <c r="H342" s="4">
        <v>1</v>
      </c>
      <c r="I342" s="4"/>
      <c r="J342" s="4"/>
      <c r="K342" s="4"/>
    </row>
    <row r="343" spans="3:11">
      <c r="D343" t="s">
        <v>1002</v>
      </c>
      <c r="E343">
        <v>1</v>
      </c>
      <c r="F343" s="4">
        <v>6</v>
      </c>
      <c r="G343" s="4"/>
      <c r="H343" s="4"/>
      <c r="I343" s="4"/>
      <c r="J343" s="4"/>
      <c r="K343" s="4"/>
    </row>
    <row r="344" spans="3:11">
      <c r="E344">
        <v>2</v>
      </c>
      <c r="F344" s="4">
        <v>6</v>
      </c>
      <c r="G344" s="4"/>
      <c r="H344" s="4"/>
      <c r="I344" s="4"/>
      <c r="J344" s="4"/>
      <c r="K344" s="4"/>
    </row>
    <row r="345" spans="3:11">
      <c r="D345" t="s">
        <v>1005</v>
      </c>
      <c r="E345">
        <v>1</v>
      </c>
      <c r="F345" s="4">
        <v>6</v>
      </c>
      <c r="G345" s="4"/>
      <c r="H345" s="4"/>
      <c r="I345" s="4"/>
      <c r="J345" s="4"/>
      <c r="K345" s="4"/>
    </row>
    <row r="346" spans="3:11">
      <c r="E346">
        <v>2</v>
      </c>
      <c r="F346" s="4">
        <v>6</v>
      </c>
      <c r="G346" s="4"/>
      <c r="H346" s="4"/>
      <c r="I346" s="4"/>
      <c r="J346" s="4"/>
      <c r="K346" s="4"/>
    </row>
    <row r="347" spans="3:11">
      <c r="D347" t="s">
        <v>1011</v>
      </c>
      <c r="E347">
        <v>1</v>
      </c>
      <c r="F347" s="4">
        <v>6</v>
      </c>
      <c r="G347" s="4"/>
      <c r="H347" s="4"/>
      <c r="I347" s="4"/>
      <c r="J347" s="4"/>
      <c r="K347" s="4"/>
    </row>
    <row r="348" spans="3:11">
      <c r="E348">
        <v>2</v>
      </c>
      <c r="F348" s="4">
        <v>6</v>
      </c>
      <c r="G348" s="4"/>
      <c r="H348" s="4"/>
      <c r="I348" s="4"/>
      <c r="J348" s="4"/>
      <c r="K348" s="4"/>
    </row>
    <row r="349" spans="3:11">
      <c r="D349" t="s">
        <v>1017</v>
      </c>
      <c r="E349">
        <v>1</v>
      </c>
      <c r="F349" s="4">
        <v>6</v>
      </c>
      <c r="G349" s="4"/>
      <c r="H349" s="4"/>
      <c r="I349" s="4"/>
      <c r="J349" s="4"/>
      <c r="K349" s="4"/>
    </row>
    <row r="350" spans="3:11">
      <c r="E350">
        <v>2</v>
      </c>
      <c r="F350" s="4">
        <v>5</v>
      </c>
      <c r="G350" s="4"/>
      <c r="H350" s="4">
        <v>1</v>
      </c>
      <c r="I350" s="4"/>
      <c r="J350" s="4"/>
      <c r="K350" s="4"/>
    </row>
    <row r="351" spans="3:11">
      <c r="D351" t="s">
        <v>1020</v>
      </c>
      <c r="E351">
        <v>1</v>
      </c>
      <c r="F351" s="4">
        <v>4</v>
      </c>
      <c r="G351" s="4"/>
      <c r="H351" s="4">
        <v>2</v>
      </c>
      <c r="I351" s="4"/>
      <c r="J351" s="4"/>
      <c r="K351" s="4"/>
    </row>
    <row r="352" spans="3:11">
      <c r="E352">
        <v>2</v>
      </c>
      <c r="F352" s="4">
        <v>6</v>
      </c>
      <c r="G352" s="4"/>
      <c r="H352" s="4"/>
      <c r="I352" s="4"/>
      <c r="J352" s="4"/>
      <c r="K352" s="4"/>
    </row>
    <row r="353" spans="2:11">
      <c r="D353" t="s">
        <v>1024</v>
      </c>
      <c r="E353">
        <v>1</v>
      </c>
      <c r="F353" s="4">
        <v>5</v>
      </c>
      <c r="G353" s="4"/>
      <c r="H353" s="4">
        <v>1</v>
      </c>
      <c r="I353" s="4"/>
      <c r="J353" s="4"/>
      <c r="K353" s="4"/>
    </row>
    <row r="354" spans="2:11">
      <c r="E354">
        <v>2</v>
      </c>
      <c r="F354" s="4">
        <v>5</v>
      </c>
      <c r="G354" s="4"/>
      <c r="H354" s="4">
        <v>1</v>
      </c>
      <c r="I354" s="4"/>
      <c r="J354" s="4"/>
      <c r="K354" s="4"/>
    </row>
    <row r="355" spans="2:11">
      <c r="D355" t="s">
        <v>1033</v>
      </c>
      <c r="E355">
        <v>1</v>
      </c>
      <c r="F355" s="4">
        <v>4</v>
      </c>
      <c r="G355" s="4">
        <v>2</v>
      </c>
      <c r="H355" s="4"/>
      <c r="I355" s="4"/>
      <c r="J355" s="4"/>
      <c r="K355" s="4"/>
    </row>
    <row r="356" spans="2:11">
      <c r="E356">
        <v>2</v>
      </c>
      <c r="F356" s="4">
        <v>4</v>
      </c>
      <c r="G356" s="4"/>
      <c r="H356" s="4">
        <v>2</v>
      </c>
      <c r="I356" s="4"/>
      <c r="J356" s="4"/>
      <c r="K356" s="4"/>
    </row>
    <row r="357" spans="2:11">
      <c r="B357" t="s">
        <v>1046</v>
      </c>
      <c r="C357" t="s">
        <v>4549</v>
      </c>
      <c r="D357" t="s">
        <v>1048</v>
      </c>
      <c r="E357">
        <v>1</v>
      </c>
      <c r="F357" s="4">
        <v>6</v>
      </c>
      <c r="G357" s="4"/>
      <c r="H357" s="4"/>
      <c r="I357" s="4"/>
      <c r="J357" s="4"/>
      <c r="K357" s="4"/>
    </row>
    <row r="358" spans="2:11">
      <c r="E358">
        <v>2</v>
      </c>
      <c r="F358" s="4">
        <v>6</v>
      </c>
      <c r="G358" s="4"/>
      <c r="H358" s="4"/>
      <c r="I358" s="4"/>
      <c r="J358" s="4"/>
      <c r="K358" s="4"/>
    </row>
    <row r="359" spans="2:11">
      <c r="D359" t="s">
        <v>1055</v>
      </c>
      <c r="E359">
        <v>1</v>
      </c>
      <c r="F359" s="4">
        <v>6</v>
      </c>
      <c r="G359" s="4"/>
      <c r="H359" s="4"/>
      <c r="I359" s="4"/>
      <c r="J359" s="4"/>
      <c r="K359" s="4"/>
    </row>
    <row r="360" spans="2:11">
      <c r="E360">
        <v>2</v>
      </c>
      <c r="F360" s="4">
        <v>4</v>
      </c>
      <c r="G360" s="4"/>
      <c r="H360" s="4">
        <v>2</v>
      </c>
      <c r="I360" s="4"/>
      <c r="J360" s="4"/>
      <c r="K360" s="4"/>
    </row>
    <row r="361" spans="2:11">
      <c r="D361" t="s">
        <v>1061</v>
      </c>
      <c r="E361">
        <v>1</v>
      </c>
      <c r="F361" s="4">
        <v>5</v>
      </c>
      <c r="G361" s="4"/>
      <c r="H361" s="4">
        <v>1</v>
      </c>
      <c r="I361" s="4"/>
      <c r="J361" s="4"/>
      <c r="K361" s="4"/>
    </row>
    <row r="362" spans="2:11">
      <c r="E362">
        <v>2</v>
      </c>
      <c r="F362" s="4">
        <v>6</v>
      </c>
      <c r="G362" s="4"/>
      <c r="H362" s="4"/>
      <c r="I362" s="4"/>
      <c r="J362" s="4"/>
      <c r="K362" s="4"/>
    </row>
    <row r="363" spans="2:11">
      <c r="D363" t="s">
        <v>1065</v>
      </c>
      <c r="E363">
        <v>1</v>
      </c>
      <c r="F363" s="4">
        <v>6</v>
      </c>
      <c r="G363" s="4"/>
      <c r="H363" s="4"/>
      <c r="I363" s="4"/>
      <c r="J363" s="4"/>
      <c r="K363" s="4"/>
    </row>
    <row r="364" spans="2:11">
      <c r="E364">
        <v>2</v>
      </c>
      <c r="F364" s="4">
        <v>6</v>
      </c>
      <c r="G364" s="4"/>
      <c r="H364" s="4"/>
      <c r="I364" s="4"/>
      <c r="J364" s="4"/>
      <c r="K364" s="4"/>
    </row>
    <row r="365" spans="2:11">
      <c r="D365" t="s">
        <v>1067</v>
      </c>
      <c r="E365">
        <v>1</v>
      </c>
      <c r="F365" s="4">
        <v>4</v>
      </c>
      <c r="G365" s="4"/>
      <c r="H365" s="4">
        <v>2</v>
      </c>
      <c r="I365" s="4"/>
      <c r="J365" s="4"/>
      <c r="K365" s="4"/>
    </row>
    <row r="366" spans="2:11">
      <c r="E366">
        <v>2</v>
      </c>
      <c r="F366" s="4">
        <v>6</v>
      </c>
      <c r="G366" s="4"/>
      <c r="H366" s="4"/>
      <c r="I366" s="4"/>
      <c r="J366" s="4"/>
      <c r="K366" s="4"/>
    </row>
    <row r="367" spans="2:11">
      <c r="D367" t="s">
        <v>1070</v>
      </c>
      <c r="E367">
        <v>1</v>
      </c>
      <c r="F367" s="4">
        <v>6</v>
      </c>
      <c r="G367" s="4"/>
      <c r="H367" s="4"/>
      <c r="I367" s="4"/>
      <c r="J367" s="4"/>
      <c r="K367" s="4"/>
    </row>
    <row r="368" spans="2:11">
      <c r="E368">
        <v>2</v>
      </c>
      <c r="F368" s="4">
        <v>6</v>
      </c>
      <c r="G368" s="4"/>
      <c r="H368" s="4"/>
      <c r="I368" s="4"/>
      <c r="J368" s="4"/>
      <c r="K368" s="4"/>
    </row>
    <row r="369" spans="1:11">
      <c r="D369" t="s">
        <v>1072</v>
      </c>
      <c r="E369">
        <v>1</v>
      </c>
      <c r="F369" s="4">
        <v>3</v>
      </c>
      <c r="G369" s="4">
        <v>1</v>
      </c>
      <c r="H369" s="4"/>
      <c r="I369" s="4"/>
      <c r="J369" s="4"/>
      <c r="K369" s="4"/>
    </row>
    <row r="370" spans="1:11">
      <c r="E370">
        <v>2</v>
      </c>
      <c r="F370" s="4">
        <v>2</v>
      </c>
      <c r="G370" s="4">
        <v>1</v>
      </c>
      <c r="H370" s="4">
        <v>1</v>
      </c>
      <c r="I370" s="4"/>
      <c r="J370" s="4"/>
      <c r="K370" s="4"/>
    </row>
    <row r="371" spans="1:11">
      <c r="D371" t="s">
        <v>1074</v>
      </c>
      <c r="E371">
        <v>1</v>
      </c>
      <c r="F371" s="4">
        <v>2</v>
      </c>
      <c r="G371" s="4"/>
      <c r="H371" s="4">
        <v>2</v>
      </c>
      <c r="I371" s="4"/>
      <c r="J371" s="4"/>
      <c r="K371" s="4"/>
    </row>
    <row r="372" spans="1:11">
      <c r="E372">
        <v>2</v>
      </c>
      <c r="F372" s="4">
        <v>1</v>
      </c>
      <c r="G372" s="4">
        <v>1</v>
      </c>
      <c r="H372" s="4">
        <v>2</v>
      </c>
      <c r="I372" s="4"/>
      <c r="J372" s="4"/>
      <c r="K372" s="4"/>
    </row>
    <row r="373" spans="1:11">
      <c r="D373" t="s">
        <v>1078</v>
      </c>
      <c r="E373">
        <v>1</v>
      </c>
      <c r="F373" s="4">
        <v>5</v>
      </c>
      <c r="G373" s="4"/>
      <c r="H373" s="4">
        <v>1</v>
      </c>
      <c r="I373" s="4"/>
      <c r="J373" s="4"/>
      <c r="K373" s="4"/>
    </row>
    <row r="374" spans="1:11">
      <c r="E374">
        <v>2</v>
      </c>
      <c r="F374" s="4">
        <v>5</v>
      </c>
      <c r="G374" s="4"/>
      <c r="H374" s="4">
        <v>1</v>
      </c>
      <c r="I374" s="4"/>
      <c r="J374" s="4"/>
      <c r="K374" s="4"/>
    </row>
    <row r="375" spans="1:11">
      <c r="D375" t="s">
        <v>1081</v>
      </c>
      <c r="E375">
        <v>1</v>
      </c>
      <c r="F375" s="4">
        <v>5</v>
      </c>
      <c r="G375" s="4"/>
      <c r="H375" s="4">
        <v>1</v>
      </c>
      <c r="I375" s="4"/>
      <c r="J375" s="4"/>
      <c r="K375" s="4"/>
    </row>
    <row r="376" spans="1:11">
      <c r="E376">
        <v>2</v>
      </c>
      <c r="F376" s="4">
        <v>4</v>
      </c>
      <c r="G376" s="4"/>
      <c r="H376" s="4">
        <v>2</v>
      </c>
      <c r="I376" s="4"/>
      <c r="J376" s="4"/>
      <c r="K376" s="4"/>
    </row>
    <row r="377" spans="1:11">
      <c r="C377" t="s">
        <v>4548</v>
      </c>
      <c r="D377" t="s">
        <v>1058</v>
      </c>
      <c r="E377">
        <v>1</v>
      </c>
      <c r="F377" s="4">
        <v>6</v>
      </c>
      <c r="G377" s="4"/>
      <c r="H377" s="4"/>
      <c r="I377" s="4"/>
      <c r="J377" s="4"/>
      <c r="K377" s="4"/>
    </row>
    <row r="378" spans="1:11">
      <c r="E378">
        <v>2</v>
      </c>
      <c r="F378" s="4">
        <v>6</v>
      </c>
      <c r="G378" s="4"/>
      <c r="H378" s="4"/>
      <c r="I378" s="4"/>
      <c r="J378" s="4"/>
      <c r="K378" s="4"/>
    </row>
    <row r="379" spans="1:11">
      <c r="A379" t="s">
        <v>1138</v>
      </c>
      <c r="B379" t="s">
        <v>1139</v>
      </c>
      <c r="C379" t="s">
        <v>4549</v>
      </c>
      <c r="D379" t="s">
        <v>1146</v>
      </c>
      <c r="E379">
        <v>1</v>
      </c>
      <c r="F379" s="4">
        <v>5</v>
      </c>
      <c r="G379" s="4"/>
      <c r="H379" s="4"/>
      <c r="I379" s="4"/>
      <c r="J379" s="4"/>
      <c r="K379" s="4"/>
    </row>
    <row r="380" spans="1:11">
      <c r="E380">
        <v>2</v>
      </c>
      <c r="F380" s="4">
        <v>5</v>
      </c>
      <c r="G380" s="4"/>
      <c r="H380" s="4"/>
      <c r="I380" s="4"/>
      <c r="J380" s="4"/>
      <c r="K380" s="4"/>
    </row>
    <row r="381" spans="1:11">
      <c r="D381" t="s">
        <v>1141</v>
      </c>
      <c r="E381">
        <v>1</v>
      </c>
      <c r="F381" s="4">
        <v>6</v>
      </c>
      <c r="G381" s="4"/>
      <c r="H381" s="4"/>
      <c r="I381" s="4"/>
      <c r="J381" s="4"/>
      <c r="K381" s="4"/>
    </row>
    <row r="382" spans="1:11">
      <c r="E382">
        <v>2</v>
      </c>
      <c r="F382" s="4">
        <v>6</v>
      </c>
      <c r="G382" s="4"/>
      <c r="H382" s="4"/>
      <c r="I382" s="4"/>
      <c r="J382" s="4"/>
      <c r="K382" s="4"/>
    </row>
    <row r="383" spans="1:11">
      <c r="C383" t="s">
        <v>4548</v>
      </c>
      <c r="D383" t="s">
        <v>1156</v>
      </c>
      <c r="E383">
        <v>1</v>
      </c>
      <c r="F383" s="4">
        <v>3</v>
      </c>
      <c r="G383" s="4">
        <v>1</v>
      </c>
      <c r="H383" s="4">
        <v>1</v>
      </c>
      <c r="I383" s="4"/>
      <c r="J383" s="4"/>
      <c r="K383" s="4"/>
    </row>
    <row r="384" spans="1:11">
      <c r="E384">
        <v>2</v>
      </c>
      <c r="F384" s="4">
        <v>3</v>
      </c>
      <c r="G384" s="4">
        <v>1</v>
      </c>
      <c r="H384" s="4">
        <v>1</v>
      </c>
      <c r="I384" s="4"/>
      <c r="J384" s="4"/>
      <c r="K384" s="4"/>
    </row>
    <row r="385" spans="2:11">
      <c r="D385" t="s">
        <v>1161</v>
      </c>
      <c r="E385">
        <v>1</v>
      </c>
      <c r="F385" s="4">
        <v>6</v>
      </c>
      <c r="G385" s="4"/>
      <c r="H385" s="4"/>
      <c r="I385" s="4"/>
      <c r="J385" s="4"/>
      <c r="K385" s="4"/>
    </row>
    <row r="386" spans="2:11">
      <c r="E386">
        <v>2</v>
      </c>
      <c r="F386" s="4">
        <v>6</v>
      </c>
      <c r="G386" s="4"/>
      <c r="H386" s="4"/>
      <c r="I386" s="4"/>
      <c r="J386" s="4"/>
      <c r="K386" s="4"/>
    </row>
    <row r="387" spans="2:11">
      <c r="D387" t="s">
        <v>1170</v>
      </c>
      <c r="E387">
        <v>1</v>
      </c>
      <c r="F387" s="4">
        <v>6</v>
      </c>
      <c r="G387" s="4"/>
      <c r="H387" s="4"/>
      <c r="I387" s="4"/>
      <c r="J387" s="4"/>
      <c r="K387" s="4"/>
    </row>
    <row r="388" spans="2:11">
      <c r="E388">
        <v>2</v>
      </c>
      <c r="F388" s="4">
        <v>6</v>
      </c>
      <c r="G388" s="4"/>
      <c r="H388" s="4"/>
      <c r="I388" s="4"/>
      <c r="J388" s="4"/>
      <c r="K388" s="4"/>
    </row>
    <row r="389" spans="2:11">
      <c r="D389" t="s">
        <v>1179</v>
      </c>
      <c r="E389">
        <v>1</v>
      </c>
      <c r="F389" s="4">
        <v>5</v>
      </c>
      <c r="G389" s="4"/>
      <c r="H389" s="4"/>
      <c r="I389" s="4"/>
      <c r="J389" s="4"/>
      <c r="K389" s="4"/>
    </row>
    <row r="390" spans="2:11">
      <c r="E390">
        <v>2</v>
      </c>
      <c r="F390" s="4">
        <v>5</v>
      </c>
      <c r="G390" s="4"/>
      <c r="H390" s="4"/>
      <c r="I390" s="4"/>
      <c r="J390" s="4"/>
      <c r="K390" s="4"/>
    </row>
    <row r="391" spans="2:11">
      <c r="D391" t="s">
        <v>1153</v>
      </c>
      <c r="E391">
        <v>1</v>
      </c>
      <c r="F391" s="4">
        <v>6</v>
      </c>
      <c r="G391" s="4"/>
      <c r="H391" s="4"/>
      <c r="I391" s="4"/>
      <c r="J391" s="4"/>
      <c r="K391" s="4"/>
    </row>
    <row r="392" spans="2:11">
      <c r="E392">
        <v>2</v>
      </c>
      <c r="F392" s="4">
        <v>6</v>
      </c>
      <c r="G392" s="4"/>
      <c r="H392" s="4"/>
      <c r="I392" s="4"/>
      <c r="J392" s="4"/>
      <c r="K392" s="4"/>
    </row>
    <row r="393" spans="2:11">
      <c r="D393" t="s">
        <v>1150</v>
      </c>
      <c r="E393">
        <v>1</v>
      </c>
      <c r="F393" s="4">
        <v>6</v>
      </c>
      <c r="G393" s="4"/>
      <c r="H393" s="4"/>
      <c r="I393" s="4"/>
      <c r="J393" s="4"/>
      <c r="K393" s="4"/>
    </row>
    <row r="394" spans="2:11">
      <c r="E394">
        <v>2</v>
      </c>
      <c r="F394" s="4">
        <v>6</v>
      </c>
      <c r="G394" s="4"/>
      <c r="H394" s="4"/>
      <c r="I394" s="4"/>
      <c r="J394" s="4"/>
      <c r="K394" s="4"/>
    </row>
    <row r="395" spans="2:11">
      <c r="D395" t="s">
        <v>1159</v>
      </c>
      <c r="E395">
        <v>1</v>
      </c>
      <c r="F395" s="4">
        <v>5</v>
      </c>
      <c r="G395" s="4"/>
      <c r="H395" s="4"/>
      <c r="I395" s="4"/>
      <c r="J395" s="4"/>
      <c r="K395" s="4"/>
    </row>
    <row r="396" spans="2:11">
      <c r="E396">
        <v>2</v>
      </c>
      <c r="F396" s="4">
        <v>5</v>
      </c>
      <c r="G396" s="4"/>
      <c r="H396" s="4"/>
      <c r="I396" s="4"/>
      <c r="J396" s="4"/>
      <c r="K396" s="4"/>
    </row>
    <row r="397" spans="2:11">
      <c r="B397" t="s">
        <v>1180</v>
      </c>
      <c r="C397" t="s">
        <v>4549</v>
      </c>
      <c r="D397" t="s">
        <v>1206</v>
      </c>
      <c r="E397">
        <v>1</v>
      </c>
      <c r="F397" s="4">
        <v>10</v>
      </c>
      <c r="G397" s="4"/>
      <c r="H397" s="4"/>
      <c r="I397" s="4"/>
      <c r="J397" s="4"/>
      <c r="K397" s="4"/>
    </row>
    <row r="398" spans="2:11">
      <c r="D398" t="s">
        <v>1203</v>
      </c>
      <c r="E398">
        <v>1</v>
      </c>
      <c r="F398" s="4">
        <v>6</v>
      </c>
      <c r="G398" s="4"/>
      <c r="H398" s="4"/>
      <c r="I398" s="4"/>
      <c r="J398" s="4"/>
      <c r="K398" s="4"/>
    </row>
    <row r="399" spans="2:11">
      <c r="D399" t="s">
        <v>1182</v>
      </c>
      <c r="E399">
        <v>1</v>
      </c>
      <c r="F399" s="4">
        <v>6</v>
      </c>
      <c r="G399" s="4"/>
      <c r="H399" s="4"/>
      <c r="I399" s="4"/>
      <c r="J399" s="4"/>
      <c r="K399" s="4"/>
    </row>
    <row r="400" spans="2:11">
      <c r="D400" t="s">
        <v>1185</v>
      </c>
      <c r="E400">
        <v>1</v>
      </c>
      <c r="F400" s="4">
        <v>6</v>
      </c>
      <c r="G400" s="4"/>
      <c r="H400" s="4"/>
      <c r="I400" s="4"/>
      <c r="J400" s="4"/>
      <c r="K400" s="4"/>
    </row>
    <row r="401" spans="2:11">
      <c r="D401" t="s">
        <v>1188</v>
      </c>
      <c r="E401">
        <v>1</v>
      </c>
      <c r="F401" s="4">
        <v>6</v>
      </c>
      <c r="G401" s="4"/>
      <c r="H401" s="4"/>
      <c r="I401" s="4"/>
      <c r="J401" s="4"/>
      <c r="K401" s="4"/>
    </row>
    <row r="402" spans="2:11">
      <c r="D402" t="s">
        <v>1192</v>
      </c>
      <c r="E402">
        <v>1</v>
      </c>
      <c r="F402" s="4">
        <v>6</v>
      </c>
      <c r="G402" s="4"/>
      <c r="H402" s="4"/>
      <c r="I402" s="4"/>
      <c r="J402" s="4"/>
      <c r="K402" s="4"/>
    </row>
    <row r="403" spans="2:11">
      <c r="D403" t="s">
        <v>1197</v>
      </c>
      <c r="E403">
        <v>1</v>
      </c>
      <c r="F403" s="4">
        <v>6</v>
      </c>
      <c r="G403" s="4"/>
      <c r="H403" s="4"/>
      <c r="I403" s="4"/>
      <c r="J403" s="4"/>
      <c r="K403" s="4"/>
    </row>
    <row r="404" spans="2:11">
      <c r="D404" t="s">
        <v>1200</v>
      </c>
      <c r="E404">
        <v>1</v>
      </c>
      <c r="F404" s="4">
        <v>6</v>
      </c>
      <c r="G404" s="4"/>
      <c r="H404" s="4"/>
      <c r="I404" s="4"/>
      <c r="J404" s="4"/>
      <c r="K404" s="4"/>
    </row>
    <row r="405" spans="2:11">
      <c r="B405" t="s">
        <v>1242</v>
      </c>
      <c r="C405" t="s">
        <v>4549</v>
      </c>
      <c r="D405" t="s">
        <v>1254</v>
      </c>
      <c r="E405">
        <v>1</v>
      </c>
      <c r="F405" s="4">
        <v>7</v>
      </c>
      <c r="G405" s="4"/>
      <c r="H405" s="4"/>
      <c r="I405" s="4"/>
      <c r="J405" s="4"/>
      <c r="K405" s="4"/>
    </row>
    <row r="406" spans="2:11">
      <c r="D406" t="s">
        <v>1257</v>
      </c>
      <c r="E406">
        <v>1</v>
      </c>
      <c r="F406" s="4">
        <v>1</v>
      </c>
      <c r="G406" s="4"/>
      <c r="H406" s="4"/>
      <c r="I406" s="4"/>
      <c r="J406" s="4"/>
      <c r="K406" s="4"/>
    </row>
    <row r="407" spans="2:11">
      <c r="D407" t="s">
        <v>1266</v>
      </c>
      <c r="E407">
        <v>1</v>
      </c>
      <c r="F407" s="4">
        <v>8</v>
      </c>
      <c r="G407" s="4"/>
      <c r="H407" s="4"/>
      <c r="I407" s="4"/>
      <c r="J407" s="4"/>
      <c r="K407" s="4"/>
    </row>
    <row r="408" spans="2:11">
      <c r="B408" t="s">
        <v>1208</v>
      </c>
      <c r="C408" t="s">
        <v>4549</v>
      </c>
      <c r="D408" t="s">
        <v>1210</v>
      </c>
      <c r="E408">
        <v>1</v>
      </c>
      <c r="F408" s="4">
        <v>7</v>
      </c>
      <c r="G408" s="4"/>
      <c r="H408" s="4">
        <v>1</v>
      </c>
      <c r="I408" s="4"/>
      <c r="J408" s="4"/>
      <c r="K408" s="4"/>
    </row>
    <row r="409" spans="2:11">
      <c r="D409" t="s">
        <v>1213</v>
      </c>
      <c r="E409">
        <v>1</v>
      </c>
      <c r="F409" s="4">
        <v>4</v>
      </c>
      <c r="G409" s="4"/>
      <c r="H409" s="4"/>
      <c r="I409" s="4"/>
      <c r="J409" s="4"/>
      <c r="K409" s="4"/>
    </row>
    <row r="410" spans="2:11">
      <c r="D410" t="s">
        <v>1218</v>
      </c>
      <c r="E410">
        <v>1</v>
      </c>
      <c r="F410" s="4">
        <v>6</v>
      </c>
      <c r="G410" s="4"/>
      <c r="H410" s="4"/>
      <c r="I410" s="4"/>
      <c r="J410" s="4"/>
      <c r="K410" s="4"/>
    </row>
    <row r="411" spans="2:11">
      <c r="D411" t="s">
        <v>1221</v>
      </c>
      <c r="E411">
        <v>1</v>
      </c>
      <c r="F411" s="4">
        <v>4</v>
      </c>
      <c r="G411" s="4"/>
      <c r="H411" s="4">
        <v>2</v>
      </c>
      <c r="I411" s="4"/>
      <c r="J411" s="4"/>
      <c r="K411" s="4"/>
    </row>
    <row r="412" spans="2:11">
      <c r="D412" t="s">
        <v>1224</v>
      </c>
      <c r="E412">
        <v>1</v>
      </c>
      <c r="F412" s="4">
        <v>6</v>
      </c>
      <c r="G412" s="4"/>
      <c r="H412" s="4"/>
      <c r="I412" s="4"/>
      <c r="J412" s="4"/>
      <c r="K412" s="4"/>
    </row>
    <row r="413" spans="2:11">
      <c r="D413" t="s">
        <v>1228</v>
      </c>
      <c r="E413">
        <v>1</v>
      </c>
      <c r="F413" s="4">
        <v>4</v>
      </c>
      <c r="G413" s="4"/>
      <c r="H413" s="4">
        <v>1</v>
      </c>
      <c r="I413" s="4"/>
      <c r="J413" s="4"/>
      <c r="K413" s="4"/>
    </row>
    <row r="414" spans="2:11">
      <c r="D414" t="s">
        <v>1232</v>
      </c>
      <c r="E414">
        <v>1</v>
      </c>
      <c r="F414" s="4">
        <v>6</v>
      </c>
      <c r="G414" s="4"/>
      <c r="H414" s="4"/>
      <c r="I414" s="4"/>
      <c r="J414" s="4"/>
      <c r="K414" s="4"/>
    </row>
    <row r="415" spans="2:11">
      <c r="D415" t="s">
        <v>1235</v>
      </c>
      <c r="E415">
        <v>1</v>
      </c>
      <c r="F415" s="4">
        <v>1</v>
      </c>
      <c r="G415" s="4"/>
      <c r="H415" s="4"/>
      <c r="I415" s="4"/>
      <c r="J415" s="4"/>
      <c r="K415" s="4"/>
    </row>
    <row r="416" spans="2:11">
      <c r="B416" t="s">
        <v>1272</v>
      </c>
      <c r="C416" t="s">
        <v>4549</v>
      </c>
      <c r="D416" t="s">
        <v>1303</v>
      </c>
      <c r="E416">
        <v>1</v>
      </c>
      <c r="F416" s="4">
        <v>5</v>
      </c>
      <c r="G416" s="4"/>
      <c r="H416" s="4"/>
      <c r="I416" s="4"/>
      <c r="J416" s="4"/>
      <c r="K416" s="4"/>
    </row>
    <row r="417" spans="4:11">
      <c r="D417" t="s">
        <v>1293</v>
      </c>
      <c r="E417">
        <v>1</v>
      </c>
      <c r="F417" s="4">
        <v>6</v>
      </c>
      <c r="G417" s="4"/>
      <c r="H417" s="4"/>
      <c r="I417" s="4"/>
      <c r="J417" s="4"/>
      <c r="K417" s="4"/>
    </row>
    <row r="418" spans="4:11">
      <c r="D418" t="s">
        <v>1296</v>
      </c>
      <c r="E418">
        <v>1</v>
      </c>
      <c r="F418" s="4">
        <v>1</v>
      </c>
      <c r="G418" s="4"/>
      <c r="H418" s="4"/>
      <c r="I418" s="4"/>
      <c r="J418" s="4"/>
      <c r="K418" s="4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3004"/>
  <sheetViews>
    <sheetView tabSelected="1" topLeftCell="C282" workbookViewId="0">
      <selection activeCell="R20" sqref="R20"/>
    </sheetView>
  </sheetViews>
  <sheetFormatPr defaultRowHeight="15"/>
  <cols>
    <col min="2" max="2" width="20.25" customWidth="1"/>
    <col min="5" max="5" width="17.875" customWidth="1"/>
    <col min="11" max="11" width="18.5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hidden="1" customWidth="1"/>
    <col min="35" max="35" width="14.25" hidden="1" customWidth="1"/>
  </cols>
  <sheetData>
    <row r="1" spans="1:35" s="1" customFormat="1">
      <c r="A1" s="1" t="s">
        <v>0</v>
      </c>
      <c r="B1" s="1" t="s">
        <v>1</v>
      </c>
      <c r="C1" s="245" t="s">
        <v>1323</v>
      </c>
      <c r="D1" s="245" t="s">
        <v>3</v>
      </c>
      <c r="E1" s="245" t="s">
        <v>4</v>
      </c>
      <c r="F1" s="245" t="s">
        <v>5</v>
      </c>
      <c r="G1" s="245" t="s">
        <v>6</v>
      </c>
      <c r="H1" s="245" t="s">
        <v>7</v>
      </c>
      <c r="I1" s="245" t="s">
        <v>8</v>
      </c>
      <c r="J1" s="245" t="s">
        <v>9</v>
      </c>
      <c r="K1" s="245" t="s">
        <v>10</v>
      </c>
      <c r="L1" s="245" t="s">
        <v>11</v>
      </c>
      <c r="M1" s="245" t="s">
        <v>12</v>
      </c>
      <c r="N1" s="245" t="s">
        <v>13</v>
      </c>
      <c r="O1" s="245" t="s">
        <v>14</v>
      </c>
      <c r="P1" s="245" t="s">
        <v>15</v>
      </c>
      <c r="Q1" s="245" t="s">
        <v>16</v>
      </c>
      <c r="R1" s="245" t="s">
        <v>17</v>
      </c>
      <c r="S1" s="245" t="s">
        <v>18</v>
      </c>
      <c r="T1" s="245" t="s">
        <v>19</v>
      </c>
      <c r="U1" s="245" t="s">
        <v>20</v>
      </c>
      <c r="V1" s="1" t="s">
        <v>4477</v>
      </c>
      <c r="W1" s="2" t="s">
        <v>3693</v>
      </c>
      <c r="X1" s="2" t="s">
        <v>1321</v>
      </c>
      <c r="Y1" s="2" t="s">
        <v>1312</v>
      </c>
      <c r="Z1" s="2" t="s">
        <v>1316</v>
      </c>
      <c r="AA1" s="2" t="s">
        <v>1313</v>
      </c>
      <c r="AB1" s="2" t="s">
        <v>1314</v>
      </c>
      <c r="AC1" s="2" t="s">
        <v>1315</v>
      </c>
      <c r="AD1" s="2" t="s">
        <v>1317</v>
      </c>
      <c r="AE1" s="2" t="s">
        <v>1322</v>
      </c>
      <c r="AF1" s="2" t="s">
        <v>1319</v>
      </c>
      <c r="AH1" s="1" t="s">
        <v>4547</v>
      </c>
      <c r="AI1" s="2" t="s">
        <v>4546</v>
      </c>
    </row>
    <row r="2" spans="1:35">
      <c r="C2" s="246" t="s">
        <v>21</v>
      </c>
      <c r="D2" s="246" t="s">
        <v>22</v>
      </c>
      <c r="E2" s="246" t="s">
        <v>23</v>
      </c>
      <c r="F2" s="246" t="s">
        <v>24</v>
      </c>
      <c r="G2" s="246">
        <v>2019</v>
      </c>
      <c r="H2" s="246">
        <v>4</v>
      </c>
      <c r="I2" s="246">
        <v>8</v>
      </c>
      <c r="J2" s="246">
        <v>1</v>
      </c>
      <c r="K2" s="246" t="s">
        <v>25</v>
      </c>
      <c r="L2" s="247">
        <v>1</v>
      </c>
      <c r="M2" s="246">
        <v>241654</v>
      </c>
      <c r="N2" s="246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26</v>
      </c>
      <c r="U2" s="246"/>
      <c r="V2" t="str">
        <f>INDEX(樣區!H:H,MATCH(F2,樣區!E:E,0))</f>
        <v>3月,5月</v>
      </c>
      <c r="W2" s="3" t="str">
        <f>IF(ISNUMBER(AH2),"Y","N")</f>
        <v>Y</v>
      </c>
      <c r="X2" s="3" t="str">
        <f>IF(OR(ISBLANK(H2),ISBLANK(I2)),"需記錄日期","")</f>
        <v/>
      </c>
      <c r="Y2" s="3" t="str">
        <f>IF(O2&gt;9,"時間太晚","")</f>
        <v/>
      </c>
      <c r="Z2" s="3" t="str">
        <f>IF(ISBLANK(Q2),"需記錄數量",IF(Q2&gt;2,"2隻以上，請記為猴群",""))</f>
        <v/>
      </c>
      <c r="AA2" s="3" t="str">
        <f>IF(OR(Q2=1,Q2=2),IF(ISTEXT(R2),"","需記錄距離"),"")</f>
        <v/>
      </c>
      <c r="AB2" s="249" t="str">
        <f>IF(S2="Y",IF(Q2&lt;&gt;2,"有叫聲應為猴群",""),"")</f>
        <v/>
      </c>
      <c r="AC2" s="3" t="str">
        <f>IF(ISBLANK(T2),"需記錄棲地類型",IF(LEN(T2)&lt;&gt;2,"請填最主要的棲地類型，其餘的可在備注補充說明",""))</f>
        <v/>
      </c>
      <c r="AD2" s="5" t="str">
        <f>IF(ISBLANK(O2),"需記錄時間",IFERROR(IF((AI2-TIME(0,5,59))&lt;0,"需計滿6分鐘",""),""))</f>
        <v/>
      </c>
      <c r="AE2" s="3" t="str">
        <f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>IF((F3&amp;J3)=(F2&amp;J2),ABS((DATE(G3,H3,I3)&amp;TIME(O3,P3,0))-(DATE(G2,H2,I2)&amp;TIME(O2,P2,0))),"")</f>
        <v>8.3333330112509429E-3</v>
      </c>
    </row>
    <row r="3" spans="1:35">
      <c r="C3" s="246" t="s">
        <v>21</v>
      </c>
      <c r="D3" s="246" t="s">
        <v>22</v>
      </c>
      <c r="E3" s="246" t="s">
        <v>23</v>
      </c>
      <c r="F3" s="246" t="s">
        <v>24</v>
      </c>
      <c r="G3" s="246">
        <v>2019</v>
      </c>
      <c r="H3" s="246">
        <v>4</v>
      </c>
      <c r="I3" s="246">
        <v>8</v>
      </c>
      <c r="J3" s="246">
        <v>1</v>
      </c>
      <c r="K3" s="246" t="s">
        <v>25</v>
      </c>
      <c r="L3" s="247">
        <v>2</v>
      </c>
      <c r="M3" s="246">
        <v>241667</v>
      </c>
      <c r="N3" s="246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26</v>
      </c>
      <c r="U3" s="246"/>
      <c r="V3" t="str">
        <f>INDEX(樣區!H:H,MATCH(F3,樣區!E:E,0))</f>
        <v>3月,5月</v>
      </c>
      <c r="W3" s="3" t="str">
        <f>IF(ISNUMBER(AH3),"Y","N")</f>
        <v>Y</v>
      </c>
      <c r="X3" s="3" t="str">
        <f>IF(OR(ISBLANK(H3),ISBLANK(I3)),"需記錄日期","")</f>
        <v/>
      </c>
      <c r="Y3" s="3" t="str">
        <f>IF(O3&gt;9,"時間太晚","")</f>
        <v/>
      </c>
      <c r="Z3" s="3" t="str">
        <f>IF(ISBLANK(Q3),"需記錄數量",IF(Q3&gt;2,"2隻以上，請記為猴群",""))</f>
        <v/>
      </c>
      <c r="AA3" s="3" t="str">
        <f>IF(OR(Q3=1,Q3=2),IF(ISTEXT(R3),"","需記錄距離"),"")</f>
        <v/>
      </c>
      <c r="AB3" s="249" t="str">
        <f>IF(S3="Y",IF(Q3&lt;&gt;2,"有叫聲應為猴群",""),"")</f>
        <v/>
      </c>
      <c r="AC3" s="3" t="str">
        <f>IF(ISBLANK(T3),"需記錄棲地類型",IF(LEN(T3)&lt;&gt;2,"請填最主要的棲地類型，其餘的可在備注補充說明",""))</f>
        <v/>
      </c>
      <c r="AD3" s="5" t="str">
        <f t="shared" ref="AD3:AD11" si="0">IF(ISBLANK(O3),"需記錄時間",IFERROR(IF((AI3-TIME(0,5,59))&lt;0,"需計滿6分鐘",""),""))</f>
        <v/>
      </c>
      <c r="AE3" s="3" t="str">
        <f>IF(COUNTIF(U3,"*搖樹*")=1,IF(Q3&lt;&gt;2,"有搖樹行為應為猴群",""),"")</f>
        <v/>
      </c>
      <c r="AF3" s="3"/>
      <c r="AH3">
        <f>MATCH(ROUND(M3,0)&amp;ROUND(N3,0),樣點!N:N,0)</f>
        <v>983</v>
      </c>
      <c r="AI3" s="5">
        <f>IF((F4&amp;J4)=(F3&amp;J3),ABS((DATE(G4,H4,I4)&amp;TIME(O4,P4,0))-(DATE(G3,H3,I3)&amp;TIME(O3,P3,0))),"")</f>
        <v>6.9444450200535357E-3</v>
      </c>
    </row>
    <row r="4" spans="1:35">
      <c r="C4" s="246" t="s">
        <v>21</v>
      </c>
      <c r="D4" s="246" t="s">
        <v>22</v>
      </c>
      <c r="E4" s="246" t="s">
        <v>23</v>
      </c>
      <c r="F4" s="246" t="s">
        <v>24</v>
      </c>
      <c r="G4" s="246">
        <v>2019</v>
      </c>
      <c r="H4" s="246">
        <v>4</v>
      </c>
      <c r="I4" s="246">
        <v>8</v>
      </c>
      <c r="J4" s="246">
        <v>1</v>
      </c>
      <c r="K4" s="246" t="s">
        <v>25</v>
      </c>
      <c r="L4" s="247">
        <v>3</v>
      </c>
      <c r="M4" s="246">
        <v>241823</v>
      </c>
      <c r="N4" s="246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26</v>
      </c>
      <c r="U4" s="246"/>
      <c r="V4" t="str">
        <f>INDEX(樣區!H:H,MATCH(F4,樣區!E:E,0))</f>
        <v>3月,5月</v>
      </c>
      <c r="W4" s="3" t="str">
        <f>IF(ISNUMBER(AH4),"Y","N")</f>
        <v>Y</v>
      </c>
      <c r="X4" s="3" t="str">
        <f>IF(OR(ISBLANK(H4),ISBLANK(I4)),"需記錄日期","")</f>
        <v/>
      </c>
      <c r="Y4" s="3" t="str">
        <f>IF(O4&gt;9,"時間太晚","")</f>
        <v/>
      </c>
      <c r="Z4" s="3" t="str">
        <f>IF(ISBLANK(Q4),"需記錄數量",IF(Q4&gt;2,"2隻以上，請記為猴群",""))</f>
        <v/>
      </c>
      <c r="AA4" s="3" t="str">
        <f>IF(OR(Q4=1,Q4=2),IF(ISTEXT(R4),"","需記錄距離"),"")</f>
        <v/>
      </c>
      <c r="AB4" s="249" t="str">
        <f>IF(S4="Y",IF(Q4&lt;&gt;2,"有叫聲應為猴群",""),"")</f>
        <v/>
      </c>
      <c r="AC4" s="3" t="str">
        <f>IF(ISBLANK(T4),"需記錄棲地類型",IF(LEN(T4)&lt;&gt;2,"請填最主要的棲地類型，其餘的可在備注補充說明",""))</f>
        <v/>
      </c>
      <c r="AD4" s="5" t="str">
        <f t="shared" si="0"/>
        <v/>
      </c>
      <c r="AE4" s="3" t="str">
        <f>IF(COUNTIF(U4,"*搖樹*")=1,IF(Q4&lt;&gt;2,"有搖樹行為應為猴群",""),"")</f>
        <v/>
      </c>
      <c r="AF4" s="3"/>
      <c r="AH4">
        <f>MATCH(ROUND(M4,0)&amp;ROUND(N4,0),樣點!N:N,0)</f>
        <v>984</v>
      </c>
      <c r="AI4" s="5">
        <f>IF((F5&amp;J5)=(F4&amp;J4),ABS((DATE(G5,H5,I5)&amp;TIME(O5,P5,0))-(DATE(G4,H4,I4)&amp;TIME(O4,P4,0))),"")</f>
        <v>6.2499999767169356E-3</v>
      </c>
    </row>
    <row r="5" spans="1:35">
      <c r="C5" s="246" t="s">
        <v>21</v>
      </c>
      <c r="D5" s="246" t="s">
        <v>22</v>
      </c>
      <c r="E5" s="246" t="s">
        <v>23</v>
      </c>
      <c r="F5" s="246" t="s">
        <v>24</v>
      </c>
      <c r="G5" s="246">
        <v>2019</v>
      </c>
      <c r="H5" s="246">
        <v>4</v>
      </c>
      <c r="I5" s="246">
        <v>8</v>
      </c>
      <c r="J5" s="246">
        <v>1</v>
      </c>
      <c r="K5" s="246" t="s">
        <v>25</v>
      </c>
      <c r="L5" s="247">
        <v>4</v>
      </c>
      <c r="M5" s="246">
        <v>241927</v>
      </c>
      <c r="N5" s="246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26</v>
      </c>
      <c r="U5" s="246"/>
      <c r="V5" t="str">
        <f>INDEX(樣區!H:H,MATCH(F5,樣區!E:E,0))</f>
        <v>3月,5月</v>
      </c>
      <c r="W5" s="3" t="str">
        <f>IF(ISNUMBER(AH5),"Y","N")</f>
        <v>Y</v>
      </c>
      <c r="X5" s="3" t="str">
        <f>IF(OR(ISBLANK(H5),ISBLANK(I5)),"需記錄日期","")</f>
        <v/>
      </c>
      <c r="Y5" s="3" t="str">
        <f>IF(O5&gt;9,"時間太晚","")</f>
        <v/>
      </c>
      <c r="Z5" s="3" t="str">
        <f>IF(ISBLANK(Q5),"需記錄數量",IF(Q5&gt;2,"2隻以上，請記為猴群",""))</f>
        <v/>
      </c>
      <c r="AA5" s="3" t="str">
        <f>IF(OR(Q5=1,Q5=2),IF(ISTEXT(R5),"","需記錄距離"),"")</f>
        <v/>
      </c>
      <c r="AB5" s="249" t="str">
        <f>IF(S5="Y",IF(Q5&lt;&gt;2,"有叫聲應為猴群",""),"")</f>
        <v/>
      </c>
      <c r="AC5" s="3" t="str">
        <f>IF(ISBLANK(T5),"需記錄棲地類型",IF(LEN(T5)&lt;&gt;2,"請填最主要的棲地類型，其餘的可在備注補充說明",""))</f>
        <v/>
      </c>
      <c r="AD5" s="5" t="str">
        <f t="shared" si="0"/>
        <v/>
      </c>
      <c r="AE5" s="3" t="str">
        <f>IF(COUNTIF(U5,"*搖樹*")=1,IF(Q5&lt;&gt;2,"有搖樹行為應為猴群",""),"")</f>
        <v/>
      </c>
      <c r="AF5" s="3"/>
      <c r="AH5">
        <f>MATCH(ROUND(M5,0)&amp;ROUND(N5,0),樣點!N:N,0)</f>
        <v>985</v>
      </c>
      <c r="AI5" s="5">
        <f>IF((F6&amp;J6)=(F5&amp;J5),ABS((DATE(G6,H6,I6)&amp;TIME(O6,P6,0))-(DATE(G5,H5,I5)&amp;TIME(O5,P5,0))),"")</f>
        <v>1.4583332987967879E-2</v>
      </c>
    </row>
    <row r="6" spans="1:35">
      <c r="C6" s="246" t="s">
        <v>21</v>
      </c>
      <c r="D6" s="246" t="s">
        <v>22</v>
      </c>
      <c r="E6" s="246" t="s">
        <v>23</v>
      </c>
      <c r="F6" s="246" t="s">
        <v>24</v>
      </c>
      <c r="G6" s="246">
        <v>2019</v>
      </c>
      <c r="H6" s="246">
        <v>4</v>
      </c>
      <c r="I6" s="246">
        <v>8</v>
      </c>
      <c r="J6" s="246">
        <v>1</v>
      </c>
      <c r="K6" s="246" t="s">
        <v>25</v>
      </c>
      <c r="L6" s="247">
        <v>5</v>
      </c>
      <c r="M6" s="246">
        <v>241562</v>
      </c>
      <c r="N6" s="246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26</v>
      </c>
      <c r="U6" s="246"/>
      <c r="V6" t="str">
        <f>INDEX(樣區!H:H,MATCH(F6,樣區!E:E,0))</f>
        <v>3月,5月</v>
      </c>
      <c r="W6" s="3" t="str">
        <f>IF(ISNUMBER(AH6),"Y","N")</f>
        <v>Y</v>
      </c>
      <c r="X6" s="3" t="str">
        <f>IF(OR(ISBLANK(H6),ISBLANK(I6)),"需記錄日期","")</f>
        <v/>
      </c>
      <c r="Y6" s="3" t="str">
        <f>IF(O6&gt;9,"時間太晚","")</f>
        <v/>
      </c>
      <c r="Z6" s="3" t="str">
        <f>IF(ISBLANK(Q6),"需記錄數量",IF(Q6&gt;2,"2隻以上，請記為猴群",""))</f>
        <v/>
      </c>
      <c r="AA6" s="3" t="str">
        <f>IF(OR(Q6=1,Q6=2),IF(ISTEXT(R6),"","需記錄距離"),"")</f>
        <v/>
      </c>
      <c r="AB6" s="249" t="str">
        <f>IF(S6="Y",IF(Q6&lt;&gt;2,"有叫聲應為猴群",""),"")</f>
        <v/>
      </c>
      <c r="AC6" s="3" t="str">
        <f>IF(ISBLANK(T6),"需記錄棲地類型",IF(LEN(T6)&lt;&gt;2,"請填最主要的棲地類型，其餘的可在備注補充說明",""))</f>
        <v/>
      </c>
      <c r="AD6" s="5" t="str">
        <f t="shared" si="0"/>
        <v/>
      </c>
      <c r="AE6" s="3" t="str">
        <f>IF(COUNTIF(U6,"*搖樹*")=1,IF(Q6&lt;&gt;2,"有搖樹行為應為猴群",""),"")</f>
        <v/>
      </c>
      <c r="AF6" s="3"/>
      <c r="AH6">
        <f>MATCH(ROUND(M6,0)&amp;ROUND(N6,0),樣點!N:N,0)</f>
        <v>986</v>
      </c>
      <c r="AI6" s="5">
        <f>IF((F7&amp;J7)=(F6&amp;J6),ABS((DATE(G7,H7,I7)&amp;TIME(O7,P7,0))-(DATE(G6,H6,I6)&amp;TIME(O6,P6,0))),"")</f>
        <v>6.2500000349245965E-3</v>
      </c>
    </row>
    <row r="7" spans="1:35">
      <c r="C7" s="246" t="s">
        <v>21</v>
      </c>
      <c r="D7" s="246" t="s">
        <v>22</v>
      </c>
      <c r="E7" s="246" t="s">
        <v>23</v>
      </c>
      <c r="F7" s="246" t="s">
        <v>24</v>
      </c>
      <c r="G7" s="246">
        <v>2019</v>
      </c>
      <c r="H7" s="246">
        <v>4</v>
      </c>
      <c r="I7" s="246">
        <v>8</v>
      </c>
      <c r="J7" s="246">
        <v>1</v>
      </c>
      <c r="K7" s="246" t="s">
        <v>25</v>
      </c>
      <c r="L7" s="247">
        <v>6</v>
      </c>
      <c r="M7" s="246">
        <v>241347</v>
      </c>
      <c r="N7" s="246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26</v>
      </c>
      <c r="U7" s="246"/>
      <c r="V7" t="str">
        <f>INDEX(樣區!H:H,MATCH(F7,樣區!E:E,0))</f>
        <v>3月,5月</v>
      </c>
      <c r="W7" s="3" t="str">
        <f>IF(ISNUMBER(AH7),"Y","N")</f>
        <v>Y</v>
      </c>
      <c r="X7" s="3" t="str">
        <f>IF(OR(ISBLANK(H7),ISBLANK(I7)),"需記錄日期","")</f>
        <v/>
      </c>
      <c r="Y7" s="3" t="str">
        <f>IF(O7&gt;9,"時間太晚","")</f>
        <v/>
      </c>
      <c r="Z7" s="3" t="str">
        <f>IF(ISBLANK(Q7),"需記錄數量",IF(Q7&gt;2,"2隻以上，請記為猴群",""))</f>
        <v/>
      </c>
      <c r="AA7" s="3" t="str">
        <f>IF(OR(Q7=1,Q7=2),IF(ISTEXT(R7),"","需記錄距離"),"")</f>
        <v/>
      </c>
      <c r="AB7" s="249" t="str">
        <f>IF(S7="Y",IF(Q7&lt;&gt;2,"有叫聲應為猴群",""),"")</f>
        <v/>
      </c>
      <c r="AC7" s="3" t="str">
        <f>IF(ISBLANK(T7),"需記錄棲地類型",IF(LEN(T7)&lt;&gt;2,"請填最主要的棲地類型，其餘的可在備注補充說明",""))</f>
        <v/>
      </c>
      <c r="AD7" s="5" t="str">
        <f t="shared" si="0"/>
        <v/>
      </c>
      <c r="AE7" s="3" t="str">
        <f>IF(COUNTIF(U7,"*搖樹*")=1,IF(Q7&lt;&gt;2,"有搖樹行為應為猴群",""),"")</f>
        <v/>
      </c>
      <c r="AF7" s="3"/>
      <c r="AH7">
        <f>MATCH(ROUND(M7,0)&amp;ROUND(N7,0),樣點!N:N,0)</f>
        <v>987</v>
      </c>
      <c r="AI7" s="5" t="str">
        <f>IF((F8&amp;J8)=(F7&amp;J7),ABS((DATE(G8,H8,I8)&amp;TIME(O8,P8,0))-(DATE(G7,H7,I7)&amp;TIME(O7,P7,0))),"")</f>
        <v/>
      </c>
    </row>
    <row r="8" spans="1:35">
      <c r="C8" s="246" t="s">
        <v>21</v>
      </c>
      <c r="D8" s="246" t="s">
        <v>22</v>
      </c>
      <c r="E8" s="246" t="s">
        <v>27</v>
      </c>
      <c r="F8" s="246" t="s">
        <v>28</v>
      </c>
      <c r="G8" s="246">
        <v>2019</v>
      </c>
      <c r="H8" s="246">
        <v>4</v>
      </c>
      <c r="I8" s="246">
        <v>2</v>
      </c>
      <c r="J8" s="246">
        <v>1</v>
      </c>
      <c r="K8" s="246" t="s">
        <v>29</v>
      </c>
      <c r="L8" s="247">
        <v>1</v>
      </c>
      <c r="M8" s="246">
        <v>243000</v>
      </c>
      <c r="N8" s="246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30</v>
      </c>
      <c r="U8" s="246"/>
      <c r="V8" t="str">
        <f>INDEX(樣區!H:H,MATCH(F8,樣區!E:E,0))</f>
        <v>3月,5月</v>
      </c>
      <c r="W8" s="3" t="str">
        <f>IF(ISNUMBER(AH8),"Y","N")</f>
        <v>Y</v>
      </c>
      <c r="X8" s="3" t="str">
        <f>IF(OR(ISBLANK(H8),ISBLANK(I8)),"需記錄日期","")</f>
        <v/>
      </c>
      <c r="Y8" s="3" t="str">
        <f>IF(O8&gt;9,"時間太晚","")</f>
        <v/>
      </c>
      <c r="Z8" s="3" t="str">
        <f>IF(ISBLANK(Q8),"需記錄數量",IF(Q8&gt;2,"2隻以上，請記為猴群",""))</f>
        <v/>
      </c>
      <c r="AA8" s="3" t="str">
        <f>IF(OR(Q8=1,Q8=2),IF(ISTEXT(R8),"","需記錄距離"),"")</f>
        <v/>
      </c>
      <c r="AB8" s="249" t="str">
        <f>IF(S8="Y",IF(Q8&lt;&gt;2,"有叫聲應為猴群",""),"")</f>
        <v/>
      </c>
      <c r="AC8" s="3" t="str">
        <f>IF(ISBLANK(T8),"需記錄棲地類型",IF(LEN(T8)&lt;&gt;2,"請填最主要的棲地類型，其餘的可在備注補充說明",""))</f>
        <v/>
      </c>
      <c r="AD8" s="5" t="str">
        <f t="shared" si="0"/>
        <v>需計滿6分鐘</v>
      </c>
      <c r="AE8" s="3" t="str">
        <f>IF(COUNTIF(U8,"*搖樹*")=1,IF(Q8&lt;&gt;2,"有搖樹行為應為猴群",""),"")</f>
        <v/>
      </c>
      <c r="AF8" s="3"/>
      <c r="AH8">
        <f>MATCH(ROUND(M8,0)&amp;ROUND(N8,0),樣點!N:N,0)</f>
        <v>988</v>
      </c>
      <c r="AI8" s="5">
        <f>IF((F9&amp;J9)=(F8&amp;J8),ABS((DATE(G9,H9,I9)&amp;TIME(O9,P9,0))-(DATE(G8,H8,I8)&amp;TIME(O8,P8,0))),"")</f>
        <v>1.3888890389353037E-3</v>
      </c>
    </row>
    <row r="9" spans="1:35">
      <c r="C9" s="246" t="s">
        <v>21</v>
      </c>
      <c r="D9" s="246" t="s">
        <v>22</v>
      </c>
      <c r="E9" s="246" t="s">
        <v>27</v>
      </c>
      <c r="F9" s="246" t="s">
        <v>28</v>
      </c>
      <c r="G9" s="246">
        <v>2019</v>
      </c>
      <c r="H9" s="246">
        <v>4</v>
      </c>
      <c r="I9" s="246">
        <v>2</v>
      </c>
      <c r="J9" s="246">
        <v>1</v>
      </c>
      <c r="K9" s="246" t="s">
        <v>29</v>
      </c>
      <c r="L9" s="247">
        <v>2</v>
      </c>
      <c r="M9" s="246">
        <v>243200</v>
      </c>
      <c r="N9" s="246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26</v>
      </c>
      <c r="U9" s="246"/>
      <c r="V9" t="str">
        <f>INDEX(樣區!H:H,MATCH(F9,樣區!E:E,0))</f>
        <v>3月,5月</v>
      </c>
      <c r="W9" s="3" t="str">
        <f>IF(ISNUMBER(AH9),"Y","N")</f>
        <v>Y</v>
      </c>
      <c r="X9" s="3" t="str">
        <f>IF(OR(ISBLANK(H9),ISBLANK(I9)),"需記錄日期","")</f>
        <v/>
      </c>
      <c r="Y9" s="3" t="str">
        <f>IF(O9&gt;9,"時間太晚","")</f>
        <v/>
      </c>
      <c r="Z9" s="3" t="str">
        <f>IF(ISBLANK(Q9),"需記錄數量",IF(Q9&gt;2,"2隻以上，請記為猴群",""))</f>
        <v/>
      </c>
      <c r="AA9" s="3" t="str">
        <f>IF(OR(Q9=1,Q9=2),IF(ISTEXT(R9),"","需記錄距離"),"")</f>
        <v/>
      </c>
      <c r="AB9" s="249" t="str">
        <f>IF(S9="Y",IF(Q9&lt;&gt;2,"有叫聲應為猴群",""),"")</f>
        <v/>
      </c>
      <c r="AC9" s="3" t="str">
        <f>IF(ISBLANK(T9),"需記錄棲地類型",IF(LEN(T9)&lt;&gt;2,"請填最主要的棲地類型，其餘的可在備注補充說明",""))</f>
        <v/>
      </c>
      <c r="AD9" s="5" t="str">
        <f t="shared" si="0"/>
        <v/>
      </c>
      <c r="AE9" s="3" t="str">
        <f>IF(COUNTIF(U9,"*搖樹*")=1,IF(Q9&lt;&gt;2,"有搖樹行為應為猴群",""),"")</f>
        <v/>
      </c>
      <c r="AF9" s="3"/>
      <c r="AH9">
        <f>MATCH(ROUND(M9,0)&amp;ROUND(N9,0),樣點!N:N,0)</f>
        <v>989</v>
      </c>
      <c r="AI9" s="5">
        <f>IF((F10&amp;J10)=(F9&amp;J9),ABS((DATE(G10,H10,I10)&amp;TIME(O10,P10,0))-(DATE(G9,H9,I9)&amp;TIME(O9,P9,0))),"")</f>
        <v>5.555555981118232E-3</v>
      </c>
    </row>
    <row r="10" spans="1:35">
      <c r="C10" s="246" t="s">
        <v>21</v>
      </c>
      <c r="D10" s="246" t="s">
        <v>22</v>
      </c>
      <c r="E10" s="246" t="s">
        <v>27</v>
      </c>
      <c r="F10" s="246" t="s">
        <v>28</v>
      </c>
      <c r="G10" s="246">
        <v>2019</v>
      </c>
      <c r="H10" s="246">
        <v>4</v>
      </c>
      <c r="I10" s="246">
        <v>2</v>
      </c>
      <c r="J10" s="246">
        <v>1</v>
      </c>
      <c r="K10" s="246" t="s">
        <v>29</v>
      </c>
      <c r="L10" s="247">
        <v>3</v>
      </c>
      <c r="M10" s="246">
        <v>243401</v>
      </c>
      <c r="N10" s="246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26</v>
      </c>
      <c r="U10" s="246"/>
      <c r="V10" t="str">
        <f>INDEX(樣區!H:H,MATCH(F10,樣區!E:E,0))</f>
        <v>3月,5月</v>
      </c>
      <c r="W10" s="3" t="str">
        <f>IF(ISNUMBER(AH10),"Y","N")</f>
        <v>Y</v>
      </c>
      <c r="X10" s="3" t="str">
        <f>IF(OR(ISBLANK(H10),ISBLANK(I10)),"需記錄日期","")</f>
        <v/>
      </c>
      <c r="Y10" s="3" t="str">
        <f>IF(O10&gt;9,"時間太晚","")</f>
        <v/>
      </c>
      <c r="Z10" s="3" t="str">
        <f>IF(ISBLANK(Q10),"需記錄數量",IF(Q10&gt;2,"2隻以上，請記為猴群",""))</f>
        <v/>
      </c>
      <c r="AA10" s="3" t="str">
        <f>IF(OR(Q10=1,Q10=2),IF(ISTEXT(R10),"","需記錄距離"),"")</f>
        <v/>
      </c>
      <c r="AB10" s="249" t="str">
        <f>IF(S10="Y",IF(Q10&lt;&gt;2,"有叫聲應為猴群",""),"")</f>
        <v/>
      </c>
      <c r="AC10" s="3" t="str">
        <f>IF(ISBLANK(T10),"需記錄棲地類型",IF(LEN(T10)&lt;&gt;2,"請填最主要的棲地類型，其餘的可在備注補充說明",""))</f>
        <v/>
      </c>
      <c r="AD10" s="5" t="str">
        <f t="shared" si="0"/>
        <v/>
      </c>
      <c r="AE10" s="3" t="str">
        <f>IF(COUNTIF(U10,"*搖樹*")=1,IF(Q10&lt;&gt;2,"有搖樹行為應為猴群",""),"")</f>
        <v/>
      </c>
      <c r="AF10" s="3"/>
      <c r="AH10">
        <f>MATCH(ROUND(M10,0)&amp;ROUND(N10,0),樣點!N:N,0)</f>
        <v>990</v>
      </c>
      <c r="AI10" s="5">
        <f>IF((F11&amp;J11)=(F10&amp;J10),ABS((DATE(G11,H11,I11)&amp;TIME(O11,P11,0))-(DATE(G10,H10,I10)&amp;TIME(O10,P10,0))),"")</f>
        <v>6.9444439723156393E-3</v>
      </c>
    </row>
    <row r="11" spans="1:35">
      <c r="C11" s="246" t="s">
        <v>21</v>
      </c>
      <c r="D11" s="246" t="s">
        <v>22</v>
      </c>
      <c r="E11" s="246" t="s">
        <v>27</v>
      </c>
      <c r="F11" s="246" t="s">
        <v>28</v>
      </c>
      <c r="G11" s="246">
        <v>2019</v>
      </c>
      <c r="H11" s="246">
        <v>4</v>
      </c>
      <c r="I11" s="246">
        <v>2</v>
      </c>
      <c r="J11" s="246">
        <v>1</v>
      </c>
      <c r="K11" s="246" t="s">
        <v>29</v>
      </c>
      <c r="L11" s="247">
        <v>4</v>
      </c>
      <c r="M11" s="246">
        <v>243708</v>
      </c>
      <c r="N11" s="246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26</v>
      </c>
      <c r="U11" s="246"/>
      <c r="V11" t="str">
        <f>INDEX(樣區!H:H,MATCH(F11,樣區!E:E,0))</f>
        <v>3月,5月</v>
      </c>
      <c r="W11" s="3" t="str">
        <f>IF(ISNUMBER(AH11),"Y","N")</f>
        <v>Y</v>
      </c>
      <c r="X11" s="3" t="str">
        <f>IF(OR(ISBLANK(H11),ISBLANK(I11)),"需記錄日期","")</f>
        <v/>
      </c>
      <c r="Y11" s="3" t="str">
        <f>IF(O11&gt;9,"時間太晚","")</f>
        <v/>
      </c>
      <c r="Z11" s="3" t="str">
        <f>IF(ISBLANK(Q11),"需記錄數量",IF(Q11&gt;2,"2隻以上，請記為猴群",""))</f>
        <v/>
      </c>
      <c r="AA11" s="3" t="str">
        <f>IF(OR(Q11=1,Q11=2),IF(ISTEXT(R11),"","需記錄距離"),"")</f>
        <v/>
      </c>
      <c r="AB11" s="249" t="str">
        <f>IF(S11="Y",IF(Q11&lt;&gt;2,"有叫聲應為猴群",""),"")</f>
        <v/>
      </c>
      <c r="AC11" s="3" t="str">
        <f>IF(ISBLANK(T11),"需記錄棲地類型",IF(LEN(T11)&lt;&gt;2,"請填最主要的棲地類型，其餘的可在備注補充說明",""))</f>
        <v/>
      </c>
      <c r="AD11" s="5" t="str">
        <f t="shared" si="0"/>
        <v/>
      </c>
      <c r="AE11" s="3" t="str">
        <f>IF(COUNTIF(U11,"*搖樹*")=1,IF(Q11&lt;&gt;2,"有搖樹行為應為猴群",""),"")</f>
        <v/>
      </c>
      <c r="AF11" s="3"/>
      <c r="AH11">
        <f>MATCH(ROUND(M11,0)&amp;ROUND(N11,0),樣點!N:N,0)</f>
        <v>991</v>
      </c>
      <c r="AI11" s="5">
        <f>IF((F12&amp;J12)=(F11&amp;J11),ABS((DATE(G12,H12,I12)&amp;TIME(O12,P12,0))-(DATE(G11,H11,I11)&amp;TIME(O11,P11,0))),"")</f>
        <v>6.9444440305233002E-3</v>
      </c>
    </row>
    <row r="12" spans="1:35" hidden="1">
      <c r="C12" s="246" t="s">
        <v>21</v>
      </c>
      <c r="D12" s="246" t="s">
        <v>22</v>
      </c>
      <c r="E12" s="246" t="s">
        <v>27</v>
      </c>
      <c r="F12" s="246" t="s">
        <v>28</v>
      </c>
      <c r="G12" s="246">
        <v>2019</v>
      </c>
      <c r="H12" s="246">
        <v>4</v>
      </c>
      <c r="I12" s="246">
        <v>2</v>
      </c>
      <c r="J12" s="246">
        <v>1</v>
      </c>
      <c r="K12" s="246" t="s">
        <v>29</v>
      </c>
      <c r="L12" s="247">
        <v>5</v>
      </c>
      <c r="M12" s="246">
        <v>243922</v>
      </c>
      <c r="N12" s="246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31</v>
      </c>
      <c r="U12" s="246"/>
      <c r="V12" t="str">
        <f>INDEX(樣區!H:H,MATCH(F12,樣區!E:E,0))</f>
        <v>3月,5月</v>
      </c>
      <c r="W12" s="3" t="str">
        <f>IF(ISNUMBER(AH12),"Y","N")</f>
        <v>N</v>
      </c>
      <c r="X12" s="3" t="str">
        <f>IF(OR(ISBLANK(H12),ISBLANK(I12)),"需記錄日期","")</f>
        <v/>
      </c>
      <c r="Y12" s="3" t="str">
        <f>IF(O12&gt;9,"時間太晚","")</f>
        <v/>
      </c>
      <c r="Z12" s="3" t="str">
        <f>IF(ISBLANK(Q12),"需記錄數量",IF(Q12&gt;2,"2隻以上，請記為猴群",""))</f>
        <v/>
      </c>
      <c r="AA12" s="3" t="str">
        <f>IF(OR(Q12=1,Q12=2),IF(ISTEXT(R12),"","需記錄距離"),"")</f>
        <v/>
      </c>
      <c r="AB12" s="2" t="str">
        <f>IF(S12="Y",IF(Q12&lt;&gt;2,"有叫聲應為猴群",""),"")</f>
        <v/>
      </c>
      <c r="AC12" s="3" t="str">
        <f>IF(ISBLANK(T12),"需記錄棲地類型",IF(LEN(T12)&lt;&gt;2,"請填最主要的棲地類型，其餘的可在備注補充說明",""))</f>
        <v/>
      </c>
      <c r="AD12" s="5" t="str">
        <f>IF(ISBLANK(O12),"需記錄時間",IFERROR(IF((AI12-TIME(0,5,59))&lt;0,"需計滿6分鍾",""),""))</f>
        <v>需計滿6分鍾</v>
      </c>
      <c r="AE12" s="3" t="str">
        <f>IF(COUNTIF(U12,"*搖樹*")=1,IF(Q12&lt;&gt;2,"有搖樹行為應為猴群",""),"")</f>
        <v/>
      </c>
      <c r="AF12" s="3"/>
      <c r="AH12" t="e">
        <f>MATCH(ROUND(M12,0)&amp;ROUND(N12,0),樣點!N:N,0)</f>
        <v>#N/A</v>
      </c>
      <c r="AI12" s="5">
        <f>IF((F13&amp;J13)=(F12&amp;J12),ABS((DATE(G13,H13,I13)&amp;TIME(O13,P13,0))-(DATE(G12,H12,I12)&amp;TIME(O12,P12,0))),"")</f>
        <v>1.3888889807276428E-3</v>
      </c>
    </row>
    <row r="13" spans="1:35">
      <c r="C13" s="246" t="s">
        <v>21</v>
      </c>
      <c r="D13" s="246" t="s">
        <v>22</v>
      </c>
      <c r="E13" s="246" t="s">
        <v>27</v>
      </c>
      <c r="F13" s="246" t="s">
        <v>28</v>
      </c>
      <c r="G13" s="246">
        <v>2019</v>
      </c>
      <c r="H13" s="246">
        <v>4</v>
      </c>
      <c r="I13" s="246">
        <v>2</v>
      </c>
      <c r="J13" s="246">
        <v>1</v>
      </c>
      <c r="K13" s="246" t="s">
        <v>29</v>
      </c>
      <c r="L13" s="247">
        <v>6</v>
      </c>
      <c r="M13" s="246">
        <v>244099</v>
      </c>
      <c r="N13" s="246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32</v>
      </c>
      <c r="U13" s="246"/>
      <c r="V13" t="str">
        <f>INDEX(樣區!H:H,MATCH(F13,樣區!E:E,0))</f>
        <v>3月,5月</v>
      </c>
      <c r="W13" s="3" t="str">
        <f>IF(ISNUMBER(AH13),"Y","N")</f>
        <v>Y</v>
      </c>
      <c r="X13" s="3" t="str">
        <f>IF(OR(ISBLANK(H13),ISBLANK(I13)),"需記錄日期","")</f>
        <v/>
      </c>
      <c r="Y13" s="3" t="str">
        <f>IF(O13&gt;9,"時間太晚","")</f>
        <v/>
      </c>
      <c r="Z13" s="3" t="str">
        <f>IF(ISBLANK(Q13),"需記錄數量",IF(Q13&gt;2,"2隻以上，請記為猴群",""))</f>
        <v/>
      </c>
      <c r="AA13" s="3" t="str">
        <f>IF(OR(Q13=1,Q13=2),IF(ISTEXT(R13),"","需記錄距離"),"")</f>
        <v/>
      </c>
      <c r="AB13" s="249" t="str">
        <f>IF(S13="Y",IF(Q13&lt;&gt;2,"有叫聲應為猴群",""),"")</f>
        <v/>
      </c>
      <c r="AC13" s="3" t="str">
        <f>IF(ISBLANK(T13),"需記錄棲地類型",IF(LEN(T13)&lt;&gt;2,"請填最主要的棲地類型，其餘的可在備注補充說明",""))</f>
        <v/>
      </c>
      <c r="AD13" s="5" t="str">
        <f t="shared" ref="AD13:AD76" si="1">IF(ISBLANK(O13),"需記錄時間",IFERROR(IF((AI13-TIME(0,5,59))&lt;0,"需計滿6分鐘",""),""))</f>
        <v/>
      </c>
      <c r="AE13" s="3" t="str">
        <f>IF(COUNTIF(U13,"*搖樹*")=1,IF(Q13&lt;&gt;2,"有搖樹行為應為猴群",""),"")</f>
        <v/>
      </c>
      <c r="AF13" s="3"/>
      <c r="AH13">
        <f>MATCH(ROUND(M13,0)&amp;ROUND(N13,0),樣點!N:N,0)</f>
        <v>993</v>
      </c>
      <c r="AI13" s="5" t="str">
        <f>IF((F14&amp;J14)=(F13&amp;J13),ABS((DATE(G14,H14,I14)&amp;TIME(O14,P14,0))-(DATE(G13,H13,I13)&amp;TIME(O13,P13,0))),"")</f>
        <v/>
      </c>
    </row>
    <row r="14" spans="1:35">
      <c r="C14" s="246" t="s">
        <v>21</v>
      </c>
      <c r="D14" s="246" t="s">
        <v>22</v>
      </c>
      <c r="E14" s="246" t="s">
        <v>33</v>
      </c>
      <c r="F14" s="246" t="s">
        <v>34</v>
      </c>
      <c r="G14" s="246">
        <v>2019</v>
      </c>
      <c r="H14" s="246">
        <v>4</v>
      </c>
      <c r="I14" s="246">
        <v>3</v>
      </c>
      <c r="J14" s="246">
        <v>1</v>
      </c>
      <c r="K14" s="246" t="s">
        <v>35</v>
      </c>
      <c r="L14" s="247">
        <v>1</v>
      </c>
      <c r="M14" s="246">
        <v>244001</v>
      </c>
      <c r="N14" s="246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26</v>
      </c>
      <c r="U14" s="246"/>
      <c r="V14" t="str">
        <f>INDEX(樣區!H:H,MATCH(F14,樣區!E:E,0))</f>
        <v>3月,5月</v>
      </c>
      <c r="W14" s="3" t="str">
        <f>IF(ISNUMBER(AH14),"Y","N")</f>
        <v>Y</v>
      </c>
      <c r="X14" s="3" t="str">
        <f>IF(OR(ISBLANK(H14),ISBLANK(I14)),"需記錄日期","")</f>
        <v/>
      </c>
      <c r="Y14" s="3" t="str">
        <f>IF(O14&gt;9,"時間太晚","")</f>
        <v/>
      </c>
      <c r="Z14" s="3" t="str">
        <f>IF(ISBLANK(Q14),"需記錄數量",IF(Q14&gt;2,"2隻以上，請記為猴群",""))</f>
        <v/>
      </c>
      <c r="AA14" s="3" t="str">
        <f>IF(OR(Q14=1,Q14=2),IF(ISTEXT(R14),"","需記錄距離"),"")</f>
        <v/>
      </c>
      <c r="AB14" s="249" t="str">
        <f>IF(S14="Y",IF(Q14&lt;&gt;2,"有叫聲應為猴群",""),"")</f>
        <v/>
      </c>
      <c r="AC14" s="3" t="str">
        <f>IF(ISBLANK(T14),"需記錄棲地類型",IF(LEN(T14)&lt;&gt;2,"請填最主要的棲地類型，其餘的可在備注補充說明",""))</f>
        <v/>
      </c>
      <c r="AD14" s="5" t="str">
        <f t="shared" si="1"/>
        <v/>
      </c>
      <c r="AE14" s="3" t="str">
        <f>IF(COUNTIF(U14,"*搖樹*")=1,IF(Q14&lt;&gt;2,"有搖樹行為應為猴群",""),"")</f>
        <v/>
      </c>
      <c r="AF14" s="3"/>
      <c r="AH14">
        <f>MATCH(ROUND(M14,0)&amp;ROUND(N14,0),樣點!N:N,0)</f>
        <v>994</v>
      </c>
      <c r="AI14" s="5">
        <f>IF((F15&amp;J15)=(F14&amp;J14),ABS((DATE(G15,H15,I15)&amp;TIME(O15,P15,0))-(DATE(G14,H14,I14)&amp;TIME(O14,P14,0))),"")</f>
        <v>9.7222219919785857E-3</v>
      </c>
    </row>
    <row r="15" spans="1:35">
      <c r="C15" s="246" t="s">
        <v>21</v>
      </c>
      <c r="D15" s="246" t="s">
        <v>22</v>
      </c>
      <c r="E15" s="246" t="s">
        <v>33</v>
      </c>
      <c r="F15" s="246" t="s">
        <v>34</v>
      </c>
      <c r="G15" s="246">
        <v>2019</v>
      </c>
      <c r="H15" s="246">
        <v>4</v>
      </c>
      <c r="I15" s="246">
        <v>3</v>
      </c>
      <c r="J15" s="246">
        <v>1</v>
      </c>
      <c r="K15" s="246" t="s">
        <v>35</v>
      </c>
      <c r="L15" s="247">
        <v>2</v>
      </c>
      <c r="M15" s="246">
        <v>244209</v>
      </c>
      <c r="N15" s="246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26</v>
      </c>
      <c r="U15" s="246"/>
      <c r="V15" t="str">
        <f>INDEX(樣區!H:H,MATCH(F15,樣區!E:E,0))</f>
        <v>3月,5月</v>
      </c>
      <c r="W15" s="3" t="str">
        <f>IF(ISNUMBER(AH15),"Y","N")</f>
        <v>Y</v>
      </c>
      <c r="X15" s="3" t="str">
        <f>IF(OR(ISBLANK(H15),ISBLANK(I15)),"需記錄日期","")</f>
        <v/>
      </c>
      <c r="Y15" s="3" t="str">
        <f>IF(O15&gt;9,"時間太晚","")</f>
        <v/>
      </c>
      <c r="Z15" s="3" t="str">
        <f>IF(ISBLANK(Q15),"需記錄數量",IF(Q15&gt;2,"2隻以上，請記為猴群",""))</f>
        <v/>
      </c>
      <c r="AA15" s="3" t="str">
        <f>IF(OR(Q15=1,Q15=2),IF(ISTEXT(R15),"","需記錄距離"),"")</f>
        <v/>
      </c>
      <c r="AB15" s="249" t="str">
        <f>IF(S15="Y",IF(Q15&lt;&gt;2,"有叫聲應為猴群",""),"")</f>
        <v/>
      </c>
      <c r="AC15" s="3" t="str">
        <f>IF(ISBLANK(T15),"需記錄棲地類型",IF(LEN(T15)&lt;&gt;2,"請填最主要的棲地類型，其餘的可在備注補充說明",""))</f>
        <v/>
      </c>
      <c r="AD15" s="5" t="str">
        <f t="shared" si="1"/>
        <v/>
      </c>
      <c r="AE15" s="3" t="str">
        <f>IF(COUNTIF(U15,"*搖樹*")=1,IF(Q15&lt;&gt;2,"有搖樹行為應為猴群",""),"")</f>
        <v/>
      </c>
      <c r="AF15" s="3"/>
      <c r="AH15">
        <f>MATCH(ROUND(M15,0)&amp;ROUND(N15,0),樣點!N:N,0)</f>
        <v>995</v>
      </c>
      <c r="AI15" s="5">
        <f>IF((F16&amp;J16)=(F15&amp;J15),ABS((DATE(G16,H16,I16)&amp;TIME(O16,P16,0))-(DATE(G15,H15,I15)&amp;TIME(O15,P15,0))),"")</f>
        <v>6.2499999767169356E-3</v>
      </c>
    </row>
    <row r="16" spans="1:35">
      <c r="C16" s="246" t="s">
        <v>21</v>
      </c>
      <c r="D16" s="246" t="s">
        <v>22</v>
      </c>
      <c r="E16" s="246" t="s">
        <v>33</v>
      </c>
      <c r="F16" s="246" t="s">
        <v>34</v>
      </c>
      <c r="G16" s="246">
        <v>2019</v>
      </c>
      <c r="H16" s="246">
        <v>4</v>
      </c>
      <c r="I16" s="246">
        <v>3</v>
      </c>
      <c r="J16" s="246">
        <v>1</v>
      </c>
      <c r="K16" s="246" t="s">
        <v>35</v>
      </c>
      <c r="L16" s="247">
        <v>3</v>
      </c>
      <c r="M16" s="246">
        <v>244374</v>
      </c>
      <c r="N16" s="246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26</v>
      </c>
      <c r="U16" s="246"/>
      <c r="V16" t="str">
        <f>INDEX(樣區!H:H,MATCH(F16,樣區!E:E,0))</f>
        <v>3月,5月</v>
      </c>
      <c r="W16" s="3" t="str">
        <f>IF(ISNUMBER(AH16),"Y","N")</f>
        <v>Y</v>
      </c>
      <c r="X16" s="3" t="str">
        <f>IF(OR(ISBLANK(H16),ISBLANK(I16)),"需記錄日期","")</f>
        <v/>
      </c>
      <c r="Y16" s="3" t="str">
        <f>IF(O16&gt;9,"時間太晚","")</f>
        <v/>
      </c>
      <c r="Z16" s="3" t="str">
        <f>IF(ISBLANK(Q16),"需記錄數量",IF(Q16&gt;2,"2隻以上，請記為猴群",""))</f>
        <v/>
      </c>
      <c r="AA16" s="3" t="str">
        <f>IF(OR(Q16=1,Q16=2),IF(ISTEXT(R16),"","需記錄距離"),"")</f>
        <v/>
      </c>
      <c r="AB16" s="249" t="str">
        <f>IF(S16="Y",IF(Q16&lt;&gt;2,"有叫聲應為猴群",""),"")</f>
        <v/>
      </c>
      <c r="AC16" s="3" t="str">
        <f>IF(ISBLANK(T16),"需記錄棲地類型",IF(LEN(T16)&lt;&gt;2,"請填最主要的棲地類型，其餘的可在備注補充說明",""))</f>
        <v/>
      </c>
      <c r="AD16" s="5" t="str">
        <f t="shared" si="1"/>
        <v/>
      </c>
      <c r="AE16" s="3" t="str">
        <f>IF(COUNTIF(U16,"*搖樹*")=1,IF(Q16&lt;&gt;2,"有搖樹行為應為猴群",""),"")</f>
        <v/>
      </c>
      <c r="AF16" s="3"/>
      <c r="AH16">
        <f>MATCH(ROUND(M16,0)&amp;ROUND(N16,0),樣點!N:N,0)</f>
        <v>996</v>
      </c>
      <c r="AI16" s="5">
        <f>IF((F17&amp;J17)=(F16&amp;J16),ABS((DATE(G17,H17,I17)&amp;TIME(O17,P17,0))-(DATE(G16,H16,I16)&amp;TIME(O16,P16,0))),"")</f>
        <v>4.8611109959892929E-3</v>
      </c>
    </row>
    <row r="17" spans="3:35">
      <c r="C17" s="246" t="s">
        <v>21</v>
      </c>
      <c r="D17" s="246" t="s">
        <v>22</v>
      </c>
      <c r="E17" s="246" t="s">
        <v>33</v>
      </c>
      <c r="F17" s="246" t="s">
        <v>34</v>
      </c>
      <c r="G17" s="246">
        <v>2019</v>
      </c>
      <c r="H17" s="246">
        <v>4</v>
      </c>
      <c r="I17" s="246">
        <v>3</v>
      </c>
      <c r="J17" s="246">
        <v>1</v>
      </c>
      <c r="K17" s="246" t="s">
        <v>35</v>
      </c>
      <c r="L17" s="247">
        <v>4</v>
      </c>
      <c r="M17" s="246">
        <v>244421</v>
      </c>
      <c r="N17" s="246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32</v>
      </c>
      <c r="U17" s="246"/>
      <c r="V17" t="str">
        <f>INDEX(樣區!H:H,MATCH(F17,樣區!E:E,0))</f>
        <v>3月,5月</v>
      </c>
      <c r="W17" s="3" t="str">
        <f>IF(ISNUMBER(AH17),"Y","N")</f>
        <v>Y</v>
      </c>
      <c r="X17" s="3" t="str">
        <f>IF(OR(ISBLANK(H17),ISBLANK(I17)),"需記錄日期","")</f>
        <v/>
      </c>
      <c r="Y17" s="3" t="str">
        <f>IF(O17&gt;9,"時間太晚","")</f>
        <v/>
      </c>
      <c r="Z17" s="3" t="str">
        <f>IF(ISBLANK(Q17),"需記錄數量",IF(Q17&gt;2,"2隻以上，請記為猴群",""))</f>
        <v/>
      </c>
      <c r="AA17" s="3" t="str">
        <f>IF(OR(Q17=1,Q17=2),IF(ISTEXT(R17),"","需記錄距離"),"")</f>
        <v/>
      </c>
      <c r="AB17" s="249" t="str">
        <f>IF(S17="Y",IF(Q17&lt;&gt;2,"有叫聲應為猴群",""),"")</f>
        <v/>
      </c>
      <c r="AC17" s="3" t="str">
        <f>IF(ISBLANK(T17),"需記錄棲地類型",IF(LEN(T17)&lt;&gt;2,"請填最主要的棲地類型，其餘的可在備注補充說明",""))</f>
        <v/>
      </c>
      <c r="AD17" s="5" t="str">
        <f t="shared" si="1"/>
        <v/>
      </c>
      <c r="AE17" s="3" t="str">
        <f>IF(COUNTIF(U17,"*搖樹*")=1,IF(Q17&lt;&gt;2,"有搖樹行為應為猴群",""),"")</f>
        <v/>
      </c>
      <c r="AF17" s="3"/>
      <c r="AH17">
        <f>MATCH(ROUND(M17,0)&amp;ROUND(N17,0),樣點!N:N,0)</f>
        <v>997</v>
      </c>
      <c r="AI17" s="5">
        <f>IF((F18&amp;J18)=(F17&amp;J17),ABS((DATE(G18,H18,I18)&amp;TIME(O18,P18,0))-(DATE(G17,H17,I17)&amp;TIME(O17,P17,0))),"")</f>
        <v>5.555555981118232E-3</v>
      </c>
    </row>
    <row r="18" spans="3:35">
      <c r="C18" s="246" t="s">
        <v>21</v>
      </c>
      <c r="D18" s="246" t="s">
        <v>22</v>
      </c>
      <c r="E18" s="246" t="s">
        <v>33</v>
      </c>
      <c r="F18" s="246" t="s">
        <v>34</v>
      </c>
      <c r="G18" s="246">
        <v>2019</v>
      </c>
      <c r="H18" s="246">
        <v>4</v>
      </c>
      <c r="I18" s="246">
        <v>3</v>
      </c>
      <c r="J18" s="246">
        <v>1</v>
      </c>
      <c r="K18" s="246" t="s">
        <v>35</v>
      </c>
      <c r="L18" s="247">
        <v>5</v>
      </c>
      <c r="M18" s="246">
        <v>244675</v>
      </c>
      <c r="N18" s="246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26</v>
      </c>
      <c r="U18" s="246"/>
      <c r="V18" t="str">
        <f>INDEX(樣區!H:H,MATCH(F18,樣區!E:E,0))</f>
        <v>3月,5月</v>
      </c>
      <c r="W18" s="3" t="str">
        <f>IF(ISNUMBER(AH18),"Y","N")</f>
        <v>Y</v>
      </c>
      <c r="X18" s="3" t="str">
        <f>IF(OR(ISBLANK(H18),ISBLANK(I18)),"需記錄日期","")</f>
        <v/>
      </c>
      <c r="Y18" s="3" t="str">
        <f>IF(O18&gt;9,"時間太晚","")</f>
        <v/>
      </c>
      <c r="Z18" s="3" t="str">
        <f>IF(ISBLANK(Q18),"需記錄數量",IF(Q18&gt;2,"2隻以上，請記為猴群",""))</f>
        <v/>
      </c>
      <c r="AA18" s="3" t="str">
        <f>IF(OR(Q18=1,Q18=2),IF(ISTEXT(R18),"","需記錄距離"),"")</f>
        <v/>
      </c>
      <c r="AB18" s="249" t="str">
        <f>IF(S18="Y",IF(Q18&lt;&gt;2,"有叫聲應為猴群",""),"")</f>
        <v/>
      </c>
      <c r="AC18" s="3" t="str">
        <f>IF(ISBLANK(T18),"需記錄棲地類型",IF(LEN(T18)&lt;&gt;2,"請填最主要的棲地類型，其餘的可在備注補充說明",""))</f>
        <v/>
      </c>
      <c r="AD18" s="5" t="str">
        <f t="shared" si="1"/>
        <v/>
      </c>
      <c r="AE18" s="3" t="str">
        <f>IF(COUNTIF(U18,"*搖樹*")=1,IF(Q18&lt;&gt;2,"有搖樹行為應為猴群",""),"")</f>
        <v/>
      </c>
      <c r="AF18" s="3"/>
      <c r="AH18">
        <f>MATCH(ROUND(M18,0)&amp;ROUND(N18,0),樣點!N:N,0)</f>
        <v>998</v>
      </c>
      <c r="AI18" s="5">
        <f>IF((F19&amp;J19)=(F18&amp;J18),ABS((DATE(G19,H19,I19)&amp;TIME(O19,P19,0))-(DATE(G18,H18,I18)&amp;TIME(O18,P18,0))),"")</f>
        <v>5.5555550497956574E-3</v>
      </c>
    </row>
    <row r="19" spans="3:35">
      <c r="C19" s="246" t="s">
        <v>21</v>
      </c>
      <c r="D19" s="246" t="s">
        <v>22</v>
      </c>
      <c r="E19" s="246" t="s">
        <v>33</v>
      </c>
      <c r="F19" s="246" t="s">
        <v>34</v>
      </c>
      <c r="G19" s="246">
        <v>2019</v>
      </c>
      <c r="H19" s="246">
        <v>4</v>
      </c>
      <c r="I19" s="246">
        <v>3</v>
      </c>
      <c r="J19" s="246">
        <v>1</v>
      </c>
      <c r="K19" s="246" t="s">
        <v>35</v>
      </c>
      <c r="L19" s="247">
        <v>6</v>
      </c>
      <c r="M19" s="246">
        <v>245024</v>
      </c>
      <c r="N19" s="246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26</v>
      </c>
      <c r="U19" s="246"/>
      <c r="V19" t="str">
        <f>INDEX(樣區!H:H,MATCH(F19,樣區!E:E,0))</f>
        <v>3月,5月</v>
      </c>
      <c r="W19" s="3" t="str">
        <f>IF(ISNUMBER(AH19),"Y","N")</f>
        <v>Y</v>
      </c>
      <c r="X19" s="3" t="str">
        <f>IF(OR(ISBLANK(H19),ISBLANK(I19)),"需記錄日期","")</f>
        <v/>
      </c>
      <c r="Y19" s="3" t="str">
        <f>IF(O19&gt;9,"時間太晚","")</f>
        <v/>
      </c>
      <c r="Z19" s="3" t="str">
        <f>IF(ISBLANK(Q19),"需記錄數量",IF(Q19&gt;2,"2隻以上，請記為猴群",""))</f>
        <v/>
      </c>
      <c r="AA19" s="3" t="str">
        <f>IF(OR(Q19=1,Q19=2),IF(ISTEXT(R19),"","需記錄距離"),"")</f>
        <v/>
      </c>
      <c r="AB19" s="249" t="str">
        <f>IF(S19="Y",IF(Q19&lt;&gt;2,"有叫聲應為猴群",""),"")</f>
        <v/>
      </c>
      <c r="AC19" s="3" t="str">
        <f>IF(ISBLANK(T19),"需記錄棲地類型",IF(LEN(T19)&lt;&gt;2,"請填最主要的棲地類型，其餘的可在備注補充說明",""))</f>
        <v/>
      </c>
      <c r="AD19" s="5" t="str">
        <f t="shared" si="1"/>
        <v/>
      </c>
      <c r="AE19" s="3" t="str">
        <f>IF(COUNTIF(U19,"*搖樹*")=1,IF(Q19&lt;&gt;2,"有搖樹行為應為猴群",""),"")</f>
        <v/>
      </c>
      <c r="AF19" s="3"/>
      <c r="AH19">
        <f>MATCH(ROUND(M19,0)&amp;ROUND(N19,0),樣點!N:N,0)</f>
        <v>999</v>
      </c>
      <c r="AI19" s="5" t="str">
        <f>IF((F20&amp;J20)=(F19&amp;J19),ABS((DATE(G20,H20,I20)&amp;TIME(O20,P20,0))-(DATE(G19,H19,I19)&amp;TIME(O19,P19,0))),"")</f>
        <v/>
      </c>
    </row>
    <row r="20" spans="3:35">
      <c r="C20" s="246" t="s">
        <v>21</v>
      </c>
      <c r="D20" s="246" t="s">
        <v>22</v>
      </c>
      <c r="E20" s="246" t="s">
        <v>36</v>
      </c>
      <c r="F20" s="246" t="s">
        <v>37</v>
      </c>
      <c r="G20" s="246">
        <v>2019</v>
      </c>
      <c r="H20" s="246">
        <v>4</v>
      </c>
      <c r="I20" s="246">
        <v>2</v>
      </c>
      <c r="J20" s="246">
        <v>1</v>
      </c>
      <c r="K20" s="246" t="s">
        <v>38</v>
      </c>
      <c r="L20" s="247">
        <v>1</v>
      </c>
      <c r="M20" s="246">
        <v>244100</v>
      </c>
      <c r="N20" s="246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31</v>
      </c>
      <c r="U20" s="246" t="s">
        <v>39</v>
      </c>
      <c r="V20" t="str">
        <f>INDEX(樣區!H:H,MATCH(F20,樣區!E:E,0))</f>
        <v>3月,5月</v>
      </c>
      <c r="W20" s="3" t="str">
        <f>IF(ISNUMBER(AH20),"Y","N")</f>
        <v>Y</v>
      </c>
      <c r="X20" s="3" t="str">
        <f>IF(OR(ISBLANK(H20),ISBLANK(I20)),"需記錄日期","")</f>
        <v/>
      </c>
      <c r="Y20" s="3" t="str">
        <f>IF(O20&gt;9,"時間太晚","")</f>
        <v/>
      </c>
      <c r="Z20" s="3" t="str">
        <f>IF(ISBLANK(Q20),"需記錄數量",IF(Q20&gt;2,"2隻以上，請記為猴群",""))</f>
        <v/>
      </c>
      <c r="AA20" s="3" t="str">
        <f>IF(OR(Q20=1,Q20=2),IF(ISTEXT(R20),"","需記錄距離"),"")</f>
        <v/>
      </c>
      <c r="AB20" s="249" t="str">
        <f>IF(S20="Y",IF(Q20&lt;&gt;2,"有叫聲應為猴群",""),"")</f>
        <v/>
      </c>
      <c r="AC20" s="3" t="str">
        <f>IF(ISBLANK(T20),"需記錄棲地類型",IF(LEN(T20)&lt;&gt;2,"請填最主要的棲地類型，其餘的可在備注補充說明",""))</f>
        <v/>
      </c>
      <c r="AD20" s="5" t="str">
        <f t="shared" si="1"/>
        <v/>
      </c>
      <c r="AE20" s="3" t="str">
        <f>IF(COUNTIF(U20,"*搖樹*")=1,IF(Q20&lt;&gt;2,"有搖樹行為應為猴群",""),"")</f>
        <v/>
      </c>
      <c r="AF20" s="3"/>
      <c r="AH20">
        <f>MATCH(ROUND(M20,0)&amp;ROUND(N20,0),樣點!N:N,0)</f>
        <v>1000</v>
      </c>
      <c r="AI20" s="5">
        <f>IF((F21&amp;J21)=(F20&amp;J20),ABS((DATE(G21,H21,I21)&amp;TIME(O21,P21,0))-(DATE(G20,H20,I20)&amp;TIME(O20,P20,0))),"")</f>
        <v>9.7222219919785857E-3</v>
      </c>
    </row>
    <row r="21" spans="3:35">
      <c r="C21" s="246" t="s">
        <v>21</v>
      </c>
      <c r="D21" s="246" t="s">
        <v>22</v>
      </c>
      <c r="E21" s="246" t="s">
        <v>36</v>
      </c>
      <c r="F21" s="246" t="s">
        <v>37</v>
      </c>
      <c r="G21" s="246">
        <v>2019</v>
      </c>
      <c r="H21" s="246">
        <v>4</v>
      </c>
      <c r="I21" s="246">
        <v>2</v>
      </c>
      <c r="J21" s="246">
        <v>1</v>
      </c>
      <c r="K21" s="246" t="s">
        <v>38</v>
      </c>
      <c r="L21" s="247">
        <v>2</v>
      </c>
      <c r="M21" s="246">
        <v>243777</v>
      </c>
      <c r="N21" s="246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26</v>
      </c>
      <c r="U21" s="246" t="s">
        <v>39</v>
      </c>
      <c r="V21" t="str">
        <f>INDEX(樣區!H:H,MATCH(F21,樣區!E:E,0))</f>
        <v>3月,5月</v>
      </c>
      <c r="W21" s="3" t="str">
        <f>IF(ISNUMBER(AH21),"Y","N")</f>
        <v>Y</v>
      </c>
      <c r="X21" s="3" t="str">
        <f>IF(OR(ISBLANK(H21),ISBLANK(I21)),"需記錄日期","")</f>
        <v/>
      </c>
      <c r="Y21" s="3" t="str">
        <f>IF(O21&gt;9,"時間太晚","")</f>
        <v/>
      </c>
      <c r="Z21" s="3" t="str">
        <f>IF(ISBLANK(Q21),"需記錄數量",IF(Q21&gt;2,"2隻以上，請記為猴群",""))</f>
        <v/>
      </c>
      <c r="AA21" s="3" t="str">
        <f>IF(OR(Q21=1,Q21=2),IF(ISTEXT(R21),"","需記錄距離"),"")</f>
        <v/>
      </c>
      <c r="AB21" s="249" t="str">
        <f>IF(S21="Y",IF(Q21&lt;&gt;2,"有叫聲應為猴群",""),"")</f>
        <v/>
      </c>
      <c r="AC21" s="3" t="str">
        <f>IF(ISBLANK(T21),"需記錄棲地類型",IF(LEN(T21)&lt;&gt;2,"請填最主要的棲地類型，其餘的可在備注補充說明",""))</f>
        <v/>
      </c>
      <c r="AD21" s="5" t="str">
        <f t="shared" si="1"/>
        <v/>
      </c>
      <c r="AE21" s="3" t="str">
        <f>IF(COUNTIF(U21,"*搖樹*")=1,IF(Q21&lt;&gt;2,"有搖樹行為應為猴群",""),"")</f>
        <v/>
      </c>
      <c r="AF21" s="3"/>
      <c r="AH21">
        <f>MATCH(ROUND(M21,0)&amp;ROUND(N21,0),樣點!N:N,0)</f>
        <v>1001</v>
      </c>
      <c r="AI21" s="5">
        <f>IF((F22&amp;J22)=(F21&amp;J21),ABS((DATE(G22,H22,I22)&amp;TIME(O22,P22,0))-(DATE(G21,H21,I21)&amp;TIME(O21,P21,0))),"")</f>
        <v>7.6388890156522393E-3</v>
      </c>
    </row>
    <row r="22" spans="3:35">
      <c r="C22" s="246" t="s">
        <v>21</v>
      </c>
      <c r="D22" s="246" t="s">
        <v>22</v>
      </c>
      <c r="E22" s="246" t="s">
        <v>36</v>
      </c>
      <c r="F22" s="246" t="s">
        <v>37</v>
      </c>
      <c r="G22" s="246">
        <v>2019</v>
      </c>
      <c r="H22" s="246">
        <v>4</v>
      </c>
      <c r="I22" s="246">
        <v>2</v>
      </c>
      <c r="J22" s="246">
        <v>1</v>
      </c>
      <c r="K22" s="246" t="s">
        <v>38</v>
      </c>
      <c r="L22" s="247">
        <v>3</v>
      </c>
      <c r="M22" s="246">
        <v>244286</v>
      </c>
      <c r="N22" s="246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31</v>
      </c>
      <c r="U22" s="246" t="s">
        <v>39</v>
      </c>
      <c r="V22" t="str">
        <f>INDEX(樣區!H:H,MATCH(F22,樣區!E:E,0))</f>
        <v>3月,5月</v>
      </c>
      <c r="W22" s="3" t="str">
        <f>IF(ISNUMBER(AH22),"Y","N")</f>
        <v>Y</v>
      </c>
      <c r="X22" s="3" t="str">
        <f>IF(OR(ISBLANK(H22),ISBLANK(I22)),"需記錄日期","")</f>
        <v/>
      </c>
      <c r="Y22" s="3" t="str">
        <f>IF(O22&gt;9,"時間太晚","")</f>
        <v/>
      </c>
      <c r="Z22" s="3" t="str">
        <f>IF(ISBLANK(Q22),"需記錄數量",IF(Q22&gt;2,"2隻以上，請記為猴群",""))</f>
        <v/>
      </c>
      <c r="AA22" s="3" t="str">
        <f>IF(OR(Q22=1,Q22=2),IF(ISTEXT(R22),"","需記錄距離"),"")</f>
        <v/>
      </c>
      <c r="AB22" s="249" t="str">
        <f>IF(S22="Y",IF(Q22&lt;&gt;2,"有叫聲應為猴群",""),"")</f>
        <v/>
      </c>
      <c r="AC22" s="3" t="str">
        <f>IF(ISBLANK(T22),"需記錄棲地類型",IF(LEN(T22)&lt;&gt;2,"請填最主要的棲地類型，其餘的可在備注補充說明",""))</f>
        <v/>
      </c>
      <c r="AD22" s="5" t="str">
        <f t="shared" si="1"/>
        <v/>
      </c>
      <c r="AE22" s="3" t="str">
        <f>IF(COUNTIF(U22,"*搖樹*")=1,IF(Q22&lt;&gt;2,"有搖樹行為應為猴群",""),"")</f>
        <v/>
      </c>
      <c r="AF22" s="3"/>
      <c r="AH22">
        <f>MATCH(ROUND(M22,0)&amp;ROUND(N22,0),樣點!N:N,0)</f>
        <v>1002</v>
      </c>
      <c r="AI22" s="5">
        <f>IF((F23&amp;J23)=(F22&amp;J22),ABS((DATE(G23,H23,I23)&amp;TIME(O23,P23,0))-(DATE(G22,H22,I22)&amp;TIME(O22,P22,0))),"")</f>
        <v>6.9444450200535357E-3</v>
      </c>
    </row>
    <row r="23" spans="3:35">
      <c r="C23" s="246" t="s">
        <v>21</v>
      </c>
      <c r="D23" s="246" t="s">
        <v>22</v>
      </c>
      <c r="E23" s="246" t="s">
        <v>36</v>
      </c>
      <c r="F23" s="246" t="s">
        <v>37</v>
      </c>
      <c r="G23" s="246">
        <v>2019</v>
      </c>
      <c r="H23" s="246">
        <v>4</v>
      </c>
      <c r="I23" s="246">
        <v>2</v>
      </c>
      <c r="J23" s="246">
        <v>1</v>
      </c>
      <c r="K23" s="246" t="s">
        <v>38</v>
      </c>
      <c r="L23" s="247">
        <v>4</v>
      </c>
      <c r="M23" s="246">
        <v>244028</v>
      </c>
      <c r="N23" s="246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26</v>
      </c>
      <c r="U23" s="246" t="s">
        <v>39</v>
      </c>
      <c r="V23" t="str">
        <f>INDEX(樣區!H:H,MATCH(F23,樣區!E:E,0))</f>
        <v>3月,5月</v>
      </c>
      <c r="W23" s="3" t="str">
        <f>IF(ISNUMBER(AH23),"Y","N")</f>
        <v>Y</v>
      </c>
      <c r="X23" s="3" t="str">
        <f>IF(OR(ISBLANK(H23),ISBLANK(I23)),"需記錄日期","")</f>
        <v/>
      </c>
      <c r="Y23" s="3" t="str">
        <f>IF(O23&gt;9,"時間太晚","")</f>
        <v/>
      </c>
      <c r="Z23" s="3" t="str">
        <f>IF(ISBLANK(Q23),"需記錄數量",IF(Q23&gt;2,"2隻以上，請記為猴群",""))</f>
        <v/>
      </c>
      <c r="AA23" s="3" t="str">
        <f>IF(OR(Q23=1,Q23=2),IF(ISTEXT(R23),"","需記錄距離"),"")</f>
        <v/>
      </c>
      <c r="AB23" s="249" t="str">
        <f>IF(S23="Y",IF(Q23&lt;&gt;2,"有叫聲應為猴群",""),"")</f>
        <v/>
      </c>
      <c r="AC23" s="3" t="str">
        <f>IF(ISBLANK(T23),"需記錄棲地類型",IF(LEN(T23)&lt;&gt;2,"請填最主要的棲地類型，其餘的可在備注補充說明",""))</f>
        <v/>
      </c>
      <c r="AD23" s="5" t="str">
        <f t="shared" si="1"/>
        <v/>
      </c>
      <c r="AE23" s="3" t="str">
        <f>IF(COUNTIF(U23,"*搖樹*")=1,IF(Q23&lt;&gt;2,"有搖樹行為應為猴群",""),"")</f>
        <v/>
      </c>
      <c r="AF23" s="3"/>
      <c r="AH23">
        <f>MATCH(ROUND(M23,0)&amp;ROUND(N23,0),樣點!N:N,0)</f>
        <v>1003</v>
      </c>
      <c r="AI23" s="5">
        <f>IF((F24&amp;J24)=(F23&amp;J23),ABS((DATE(G24,H24,I24)&amp;TIME(O24,P24,0))-(DATE(G23,H23,I23)&amp;TIME(O23,P23,0))),"")</f>
        <v>1.2500000011641532E-2</v>
      </c>
    </row>
    <row r="24" spans="3:35">
      <c r="C24" s="246" t="s">
        <v>21</v>
      </c>
      <c r="D24" s="246" t="s">
        <v>22</v>
      </c>
      <c r="E24" s="246" t="s">
        <v>36</v>
      </c>
      <c r="F24" s="246" t="s">
        <v>37</v>
      </c>
      <c r="G24" s="246">
        <v>2019</v>
      </c>
      <c r="H24" s="246">
        <v>4</v>
      </c>
      <c r="I24" s="246">
        <v>2</v>
      </c>
      <c r="J24" s="246">
        <v>1</v>
      </c>
      <c r="K24" s="246" t="s">
        <v>38</v>
      </c>
      <c r="L24" s="247">
        <v>5</v>
      </c>
      <c r="M24" s="246">
        <v>244235</v>
      </c>
      <c r="N24" s="246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26</v>
      </c>
      <c r="U24" s="246" t="s">
        <v>39</v>
      </c>
      <c r="V24" t="str">
        <f>INDEX(樣區!H:H,MATCH(F24,樣區!E:E,0))</f>
        <v>3月,5月</v>
      </c>
      <c r="W24" s="3" t="str">
        <f>IF(ISNUMBER(AH24),"Y","N")</f>
        <v>Y</v>
      </c>
      <c r="X24" s="3" t="str">
        <f>IF(OR(ISBLANK(H24),ISBLANK(I24)),"需記錄日期","")</f>
        <v/>
      </c>
      <c r="Y24" s="3" t="str">
        <f>IF(O24&gt;9,"時間太晚","")</f>
        <v/>
      </c>
      <c r="Z24" s="3" t="str">
        <f>IF(ISBLANK(Q24),"需記錄數量",IF(Q24&gt;2,"2隻以上，請記為猴群",""))</f>
        <v/>
      </c>
      <c r="AA24" s="3" t="str">
        <f>IF(OR(Q24=1,Q24=2),IF(ISTEXT(R24),"","需記錄距離"),"")</f>
        <v/>
      </c>
      <c r="AB24" s="249" t="str">
        <f>IF(S24="Y",IF(Q24&lt;&gt;2,"有叫聲應為猴群",""),"")</f>
        <v/>
      </c>
      <c r="AC24" s="3" t="str">
        <f>IF(ISBLANK(T24),"需記錄棲地類型",IF(LEN(T24)&lt;&gt;2,"請填最主要的棲地類型，其餘的可在備注補充說明",""))</f>
        <v/>
      </c>
      <c r="AD24" s="5" t="str">
        <f t="shared" si="1"/>
        <v/>
      </c>
      <c r="AE24" s="3" t="str">
        <f>IF(COUNTIF(U24,"*搖樹*")=1,IF(Q24&lt;&gt;2,"有搖樹行為應為猴群",""),"")</f>
        <v/>
      </c>
      <c r="AF24" s="3"/>
      <c r="AH24">
        <f>MATCH(ROUND(M24,0)&amp;ROUND(N24,0),樣點!N:N,0)</f>
        <v>1004</v>
      </c>
      <c r="AI24" s="5">
        <f>IF((F25&amp;J25)=(F24&amp;J24),ABS((DATE(G25,H25,I25)&amp;TIME(O25,P25,0))-(DATE(G24,H24,I24)&amp;TIME(O24,P24,0))),"")</f>
        <v>1.8055555003229529E-2</v>
      </c>
    </row>
    <row r="25" spans="3:35">
      <c r="C25" s="246" t="s">
        <v>21</v>
      </c>
      <c r="D25" s="246" t="s">
        <v>22</v>
      </c>
      <c r="E25" s="246" t="s">
        <v>36</v>
      </c>
      <c r="F25" s="246" t="s">
        <v>37</v>
      </c>
      <c r="G25" s="246">
        <v>2019</v>
      </c>
      <c r="H25" s="246">
        <v>4</v>
      </c>
      <c r="I25" s="246">
        <v>2</v>
      </c>
      <c r="J25" s="246">
        <v>1</v>
      </c>
      <c r="K25" s="246" t="s">
        <v>38</v>
      </c>
      <c r="L25" s="247">
        <v>6</v>
      </c>
      <c r="M25" s="246">
        <v>244390</v>
      </c>
      <c r="N25" s="246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26</v>
      </c>
      <c r="U25" s="246" t="s">
        <v>39</v>
      </c>
      <c r="V25" t="str">
        <f>INDEX(樣區!H:H,MATCH(F25,樣區!E:E,0))</f>
        <v>3月,5月</v>
      </c>
      <c r="W25" s="3" t="str">
        <f>IF(ISNUMBER(AH25),"Y","N")</f>
        <v>Y</v>
      </c>
      <c r="X25" s="3" t="str">
        <f>IF(OR(ISBLANK(H25),ISBLANK(I25)),"需記錄日期","")</f>
        <v/>
      </c>
      <c r="Y25" s="3" t="str">
        <f>IF(O25&gt;9,"時間太晚","")</f>
        <v/>
      </c>
      <c r="Z25" s="3" t="str">
        <f>IF(ISBLANK(Q25),"需記錄數量",IF(Q25&gt;2,"2隻以上，請記為猴群",""))</f>
        <v/>
      </c>
      <c r="AA25" s="3" t="str">
        <f>IF(OR(Q25=1,Q25=2),IF(ISTEXT(R25),"","需記錄距離"),"")</f>
        <v/>
      </c>
      <c r="AB25" s="249" t="str">
        <f>IF(S25="Y",IF(Q25&lt;&gt;2,"有叫聲應為猴群",""),"")</f>
        <v/>
      </c>
      <c r="AC25" s="3" t="str">
        <f>IF(ISBLANK(T25),"需記錄棲地類型",IF(LEN(T25)&lt;&gt;2,"請填最主要的棲地類型，其餘的可在備注補充說明",""))</f>
        <v/>
      </c>
      <c r="AD25" s="5" t="str">
        <f t="shared" si="1"/>
        <v/>
      </c>
      <c r="AE25" s="3" t="str">
        <f>IF(COUNTIF(U25,"*搖樹*")=1,IF(Q25&lt;&gt;2,"有搖樹行為應為猴群",""),"")</f>
        <v/>
      </c>
      <c r="AF25" s="3"/>
      <c r="AH25">
        <f>MATCH(ROUND(M25,0)&amp;ROUND(N25,0),樣點!N:N,0)</f>
        <v>1005</v>
      </c>
      <c r="AI25" s="5" t="str">
        <f>IF((F26&amp;J26)=(F25&amp;J25),ABS((DATE(G26,H26,I26)&amp;TIME(O26,P26,0))-(DATE(G25,H25,I25)&amp;TIME(O25,P25,0))),"")</f>
        <v/>
      </c>
    </row>
    <row r="26" spans="3:35">
      <c r="C26" s="246" t="s">
        <v>21</v>
      </c>
      <c r="D26" s="246" t="s">
        <v>22</v>
      </c>
      <c r="E26" s="246" t="s">
        <v>40</v>
      </c>
      <c r="F26" s="246" t="s">
        <v>41</v>
      </c>
      <c r="G26" s="246">
        <v>2019</v>
      </c>
      <c r="H26" s="246">
        <v>4</v>
      </c>
      <c r="I26" s="246">
        <v>11</v>
      </c>
      <c r="J26" s="246">
        <v>1</v>
      </c>
      <c r="K26" s="246" t="s">
        <v>42</v>
      </c>
      <c r="L26" s="247">
        <v>1</v>
      </c>
      <c r="M26" s="246">
        <v>248227</v>
      </c>
      <c r="N26" s="246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32</v>
      </c>
      <c r="U26" s="246"/>
      <c r="V26" t="str">
        <f>INDEX(樣區!H:H,MATCH(F26,樣區!E:E,0))</f>
        <v>3月,5月</v>
      </c>
      <c r="W26" s="3" t="str">
        <f>IF(ISNUMBER(AH26),"Y","N")</f>
        <v>Y</v>
      </c>
      <c r="X26" s="3" t="str">
        <f>IF(OR(ISBLANK(H26),ISBLANK(I26)),"需記錄日期","")</f>
        <v/>
      </c>
      <c r="Y26" s="3" t="str">
        <f>IF(O26&gt;9,"時間太晚","")</f>
        <v/>
      </c>
      <c r="Z26" s="3" t="str">
        <f>IF(ISBLANK(Q26),"需記錄數量",IF(Q26&gt;2,"2隻以上，請記為猴群",""))</f>
        <v/>
      </c>
      <c r="AA26" s="3" t="str">
        <f>IF(OR(Q26=1,Q26=2),IF(ISTEXT(R26),"","需記錄距離"),"")</f>
        <v/>
      </c>
      <c r="AB26" s="249" t="str">
        <f>IF(S26="Y",IF(Q26&lt;&gt;2,"有叫聲應為猴群",""),"")</f>
        <v/>
      </c>
      <c r="AC26" s="3" t="str">
        <f>IF(ISBLANK(T26),"需記錄棲地類型",IF(LEN(T26)&lt;&gt;2,"請填最主要的棲地類型，其餘的可在備注補充說明",""))</f>
        <v/>
      </c>
      <c r="AD26" s="5" t="str">
        <f t="shared" si="1"/>
        <v/>
      </c>
      <c r="AE26" s="3" t="str">
        <f>IF(COUNTIF(U26,"*搖樹*")=1,IF(Q26&lt;&gt;2,"有搖樹行為應為猴群",""),"")</f>
        <v/>
      </c>
      <c r="AF26" s="3"/>
      <c r="AH26">
        <f>MATCH(ROUND(M26,0)&amp;ROUND(N26,0),樣點!N:N,0)</f>
        <v>1006</v>
      </c>
      <c r="AI26" s="5">
        <f>IF((F27&amp;J27)=(F26&amp;J26),ABS((DATE(G27,H27,I27)&amp;TIME(O27,P27,0))-(DATE(G26,H26,I26)&amp;TIME(O26,P26,0))),"")</f>
        <v>9.7222219919785857E-3</v>
      </c>
    </row>
    <row r="27" spans="3:35">
      <c r="C27" s="246" t="s">
        <v>21</v>
      </c>
      <c r="D27" s="246" t="s">
        <v>22</v>
      </c>
      <c r="E27" s="246" t="s">
        <v>40</v>
      </c>
      <c r="F27" s="246" t="s">
        <v>41</v>
      </c>
      <c r="G27" s="246">
        <v>2019</v>
      </c>
      <c r="H27" s="246">
        <v>4</v>
      </c>
      <c r="I27" s="246">
        <v>11</v>
      </c>
      <c r="J27" s="246">
        <v>1</v>
      </c>
      <c r="K27" s="246" t="s">
        <v>42</v>
      </c>
      <c r="L27" s="247">
        <v>2</v>
      </c>
      <c r="M27" s="246">
        <v>248457</v>
      </c>
      <c r="N27" s="246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32</v>
      </c>
      <c r="U27" s="246"/>
      <c r="V27" t="str">
        <f>INDEX(樣區!H:H,MATCH(F27,樣區!E:E,0))</f>
        <v>3月,5月</v>
      </c>
      <c r="W27" s="3" t="str">
        <f>IF(ISNUMBER(AH27),"Y","N")</f>
        <v>Y</v>
      </c>
      <c r="X27" s="3" t="str">
        <f>IF(OR(ISBLANK(H27),ISBLANK(I27)),"需記錄日期","")</f>
        <v/>
      </c>
      <c r="Y27" s="3" t="str">
        <f>IF(O27&gt;9,"時間太晚","")</f>
        <v/>
      </c>
      <c r="Z27" s="3" t="str">
        <f>IF(ISBLANK(Q27),"需記錄數量",IF(Q27&gt;2,"2隻以上，請記為猴群",""))</f>
        <v/>
      </c>
      <c r="AA27" s="3" t="str">
        <f>IF(OR(Q27=1,Q27=2),IF(ISTEXT(R27),"","需記錄距離"),"")</f>
        <v/>
      </c>
      <c r="AB27" s="249" t="str">
        <f>IF(S27="Y",IF(Q27&lt;&gt;2,"有叫聲應為猴群",""),"")</f>
        <v/>
      </c>
      <c r="AC27" s="3" t="str">
        <f>IF(ISBLANK(T27),"需記錄棲地類型",IF(LEN(T27)&lt;&gt;2,"請填最主要的棲地類型，其餘的可在備注補充說明",""))</f>
        <v/>
      </c>
      <c r="AD27" s="5" t="str">
        <f t="shared" si="1"/>
        <v/>
      </c>
      <c r="AE27" s="3" t="str">
        <f>IF(COUNTIF(U27,"*搖樹*")=1,IF(Q27&lt;&gt;2,"有搖樹行為應為猴群",""),"")</f>
        <v/>
      </c>
      <c r="AF27" s="3"/>
      <c r="AH27">
        <f>MATCH(ROUND(M27,0)&amp;ROUND(N27,0),樣點!N:N,0)</f>
        <v>1007</v>
      </c>
      <c r="AI27" s="5">
        <f>IF((F28&amp;J28)=(F27&amp;J27),ABS((DATE(G28,H28,I28)&amp;TIME(O28,P28,0))-(DATE(G27,H27,I27)&amp;TIME(O27,P27,0))),"")</f>
        <v>8.3333330112509429E-3</v>
      </c>
    </row>
    <row r="28" spans="3:35">
      <c r="C28" s="246" t="s">
        <v>21</v>
      </c>
      <c r="D28" s="246" t="s">
        <v>22</v>
      </c>
      <c r="E28" s="246" t="s">
        <v>40</v>
      </c>
      <c r="F28" s="246" t="s">
        <v>41</v>
      </c>
      <c r="G28" s="246">
        <v>2019</v>
      </c>
      <c r="H28" s="246">
        <v>4</v>
      </c>
      <c r="I28" s="246">
        <v>11</v>
      </c>
      <c r="J28" s="246">
        <v>1</v>
      </c>
      <c r="K28" s="246" t="s">
        <v>42</v>
      </c>
      <c r="L28" s="247">
        <v>3</v>
      </c>
      <c r="M28" s="246">
        <v>248522</v>
      </c>
      <c r="N28" s="246">
        <v>2675049</v>
      </c>
      <c r="O28" s="246">
        <v>8</v>
      </c>
      <c r="P28" s="246">
        <v>37</v>
      </c>
      <c r="Q28" s="246">
        <v>2</v>
      </c>
      <c r="R28" s="246" t="s">
        <v>43</v>
      </c>
      <c r="S28" s="246" t="s">
        <v>44</v>
      </c>
      <c r="T28" s="246" t="s">
        <v>32</v>
      </c>
      <c r="U28" s="246"/>
      <c r="V28" t="str">
        <f>INDEX(樣區!H:H,MATCH(F28,樣區!E:E,0))</f>
        <v>3月,5月</v>
      </c>
      <c r="W28" s="3" t="str">
        <f>IF(ISNUMBER(AH28),"Y","N")</f>
        <v>Y</v>
      </c>
      <c r="X28" s="3" t="str">
        <f>IF(OR(ISBLANK(H28),ISBLANK(I28)),"需記錄日期","")</f>
        <v/>
      </c>
      <c r="Y28" s="3" t="str">
        <f>IF(O28&gt;9,"時間太晚","")</f>
        <v/>
      </c>
      <c r="Z28" s="3" t="str">
        <f>IF(ISBLANK(Q28),"需記錄數量",IF(Q28&gt;2,"2隻以上，請記為猴群",""))</f>
        <v/>
      </c>
      <c r="AA28" s="3" t="str">
        <f>IF(OR(Q28=1,Q28=2),IF(ISTEXT(R28),"","需記錄距離"),"")</f>
        <v/>
      </c>
      <c r="AB28" s="249" t="str">
        <f>IF(S28="Y",IF(Q28&lt;&gt;2,"有叫聲應為猴群",""),"")</f>
        <v/>
      </c>
      <c r="AC28" s="3" t="str">
        <f>IF(ISBLANK(T28),"需記錄棲地類型",IF(LEN(T28)&lt;&gt;2,"請填最主要的棲地類型，其餘的可在備注補充說明",""))</f>
        <v/>
      </c>
      <c r="AD28" s="5" t="str">
        <f t="shared" si="1"/>
        <v/>
      </c>
      <c r="AE28" s="3" t="str">
        <f>IF(COUNTIF(U28,"*搖樹*")=1,IF(Q28&lt;&gt;2,"有搖樹行為應為猴群",""),"")</f>
        <v/>
      </c>
      <c r="AF28" s="3"/>
      <c r="AH28">
        <f>MATCH(ROUND(M28,0)&amp;ROUND(N28,0),樣點!N:N,0)</f>
        <v>1008</v>
      </c>
      <c r="AI28" s="5">
        <f>IF((F29&amp;J29)=(F28&amp;J28),ABS((DATE(G29,H29,I29)&amp;TIME(O29,P29,0))-(DATE(G28,H28,I28)&amp;TIME(O28,P28,0))),"")</f>
        <v>1.1805556016042829E-2</v>
      </c>
    </row>
    <row r="29" spans="3:35">
      <c r="C29" s="246" t="s">
        <v>21</v>
      </c>
      <c r="D29" s="246" t="s">
        <v>22</v>
      </c>
      <c r="E29" s="246" t="s">
        <v>40</v>
      </c>
      <c r="F29" s="246" t="s">
        <v>41</v>
      </c>
      <c r="G29" s="246">
        <v>2019</v>
      </c>
      <c r="H29" s="246">
        <v>4</v>
      </c>
      <c r="I29" s="246">
        <v>11</v>
      </c>
      <c r="J29" s="246">
        <v>1</v>
      </c>
      <c r="K29" s="246" t="s">
        <v>42</v>
      </c>
      <c r="L29" s="247">
        <v>4</v>
      </c>
      <c r="M29" s="246">
        <v>248609</v>
      </c>
      <c r="N29" s="246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32</v>
      </c>
      <c r="U29" s="246"/>
      <c r="V29" t="str">
        <f>INDEX(樣區!H:H,MATCH(F29,樣區!E:E,0))</f>
        <v>3月,5月</v>
      </c>
      <c r="W29" s="3" t="str">
        <f>IF(ISNUMBER(AH29),"Y","N")</f>
        <v>Y</v>
      </c>
      <c r="X29" s="3" t="str">
        <f>IF(OR(ISBLANK(H29),ISBLANK(I29)),"需記錄日期","")</f>
        <v/>
      </c>
      <c r="Y29" s="3" t="str">
        <f>IF(O29&gt;9,"時間太晚","")</f>
        <v/>
      </c>
      <c r="Z29" s="3" t="str">
        <f>IF(ISBLANK(Q29),"需記錄數量",IF(Q29&gt;2,"2隻以上，請記為猴群",""))</f>
        <v/>
      </c>
      <c r="AA29" s="3" t="str">
        <f>IF(OR(Q29=1,Q29=2),IF(ISTEXT(R29),"","需記錄距離"),"")</f>
        <v/>
      </c>
      <c r="AB29" s="249" t="str">
        <f>IF(S29="Y",IF(Q29&lt;&gt;2,"有叫聲應為猴群",""),"")</f>
        <v/>
      </c>
      <c r="AC29" s="3" t="str">
        <f>IF(ISBLANK(T29),"需記錄棲地類型",IF(LEN(T29)&lt;&gt;2,"請填最主要的棲地類型，其餘的可在備注補充說明",""))</f>
        <v/>
      </c>
      <c r="AD29" s="5" t="str">
        <f t="shared" si="1"/>
        <v/>
      </c>
      <c r="AE29" s="3" t="str">
        <f>IF(COUNTIF(U29,"*搖樹*")=1,IF(Q29&lt;&gt;2,"有搖樹行為應為猴群",""),"")</f>
        <v/>
      </c>
      <c r="AF29" s="3"/>
      <c r="AH29">
        <f>MATCH(ROUND(M29,0)&amp;ROUND(N29,0),樣點!N:N,0)</f>
        <v>1009</v>
      </c>
      <c r="AI29" s="5">
        <f>IF((F30&amp;J30)=(F29&amp;J29),ABS((DATE(G30,H30,I30)&amp;TIME(O30,P30,0))-(DATE(G29,H29,I29)&amp;TIME(O29,P29,0))),"")</f>
        <v>1.2500000011641532E-2</v>
      </c>
    </row>
    <row r="30" spans="3:35">
      <c r="C30" s="246" t="s">
        <v>21</v>
      </c>
      <c r="D30" s="246" t="s">
        <v>22</v>
      </c>
      <c r="E30" s="246" t="s">
        <v>40</v>
      </c>
      <c r="F30" s="246" t="s">
        <v>41</v>
      </c>
      <c r="G30" s="246">
        <v>2019</v>
      </c>
      <c r="H30" s="246">
        <v>4</v>
      </c>
      <c r="I30" s="246">
        <v>11</v>
      </c>
      <c r="J30" s="246">
        <v>1</v>
      </c>
      <c r="K30" s="246" t="s">
        <v>42</v>
      </c>
      <c r="L30" s="247">
        <v>5</v>
      </c>
      <c r="M30" s="246">
        <v>248826</v>
      </c>
      <c r="N30" s="246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32</v>
      </c>
      <c r="U30" s="246"/>
      <c r="V30" t="str">
        <f>INDEX(樣區!H:H,MATCH(F30,樣區!E:E,0))</f>
        <v>3月,5月</v>
      </c>
      <c r="W30" s="3" t="str">
        <f>IF(ISNUMBER(AH30),"Y","N")</f>
        <v>Y</v>
      </c>
      <c r="X30" s="3" t="str">
        <f>IF(OR(ISBLANK(H30),ISBLANK(I30)),"需記錄日期","")</f>
        <v/>
      </c>
      <c r="Y30" s="3" t="str">
        <f>IF(O30&gt;9,"時間太晚","")</f>
        <v/>
      </c>
      <c r="Z30" s="3" t="str">
        <f>IF(ISBLANK(Q30),"需記錄數量",IF(Q30&gt;2,"2隻以上，請記為猴群",""))</f>
        <v/>
      </c>
      <c r="AA30" s="3" t="str">
        <f>IF(OR(Q30=1,Q30=2),IF(ISTEXT(R30),"","需記錄距離"),"")</f>
        <v/>
      </c>
      <c r="AB30" s="249" t="str">
        <f>IF(S30="Y",IF(Q30&lt;&gt;2,"有叫聲應為猴群",""),"")</f>
        <v/>
      </c>
      <c r="AC30" s="3" t="str">
        <f>IF(ISBLANK(T30),"需記錄棲地類型",IF(LEN(T30)&lt;&gt;2,"請填最主要的棲地類型，其餘的可在備注補充說明",""))</f>
        <v/>
      </c>
      <c r="AD30" s="5" t="str">
        <f t="shared" si="1"/>
        <v/>
      </c>
      <c r="AE30" s="3" t="str">
        <f>IF(COUNTIF(U30,"*搖樹*")=1,IF(Q30&lt;&gt;2,"有搖樹行為應為猴群",""),"")</f>
        <v/>
      </c>
      <c r="AF30" s="3"/>
      <c r="AH30">
        <f>MATCH(ROUND(M30,0)&amp;ROUND(N30,0),樣點!N:N,0)</f>
        <v>1010</v>
      </c>
      <c r="AI30" s="5">
        <f>IF((F31&amp;J31)=(F30&amp;J30),ABS((DATE(G31,H31,I31)&amp;TIME(O31,P31,0))-(DATE(G30,H30,I30)&amp;TIME(O30,P30,0))),"")</f>
        <v>8.3333330112509429E-3</v>
      </c>
    </row>
    <row r="31" spans="3:35">
      <c r="C31" s="246" t="s">
        <v>21</v>
      </c>
      <c r="D31" s="246" t="s">
        <v>22</v>
      </c>
      <c r="E31" s="246" t="s">
        <v>40</v>
      </c>
      <c r="F31" s="246" t="s">
        <v>41</v>
      </c>
      <c r="G31" s="246">
        <v>2019</v>
      </c>
      <c r="H31" s="246">
        <v>4</v>
      </c>
      <c r="I31" s="246">
        <v>11</v>
      </c>
      <c r="J31" s="246">
        <v>1</v>
      </c>
      <c r="K31" s="246" t="s">
        <v>42</v>
      </c>
      <c r="L31" s="247">
        <v>6</v>
      </c>
      <c r="M31" s="246">
        <v>249048</v>
      </c>
      <c r="N31" s="246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32</v>
      </c>
      <c r="U31" s="246"/>
      <c r="V31" t="str">
        <f>INDEX(樣區!H:H,MATCH(F31,樣區!E:E,0))</f>
        <v>3月,5月</v>
      </c>
      <c r="W31" s="3" t="str">
        <f>IF(ISNUMBER(AH31),"Y","N")</f>
        <v>Y</v>
      </c>
      <c r="X31" s="3" t="str">
        <f>IF(OR(ISBLANK(H31),ISBLANK(I31)),"需記錄日期","")</f>
        <v/>
      </c>
      <c r="Y31" s="3" t="str">
        <f>IF(O31&gt;9,"時間太晚","")</f>
        <v/>
      </c>
      <c r="Z31" s="3" t="str">
        <f>IF(ISBLANK(Q31),"需記錄數量",IF(Q31&gt;2,"2隻以上，請記為猴群",""))</f>
        <v/>
      </c>
      <c r="AA31" s="3" t="str">
        <f>IF(OR(Q31=1,Q31=2),IF(ISTEXT(R31),"","需記錄距離"),"")</f>
        <v/>
      </c>
      <c r="AB31" s="249" t="str">
        <f>IF(S31="Y",IF(Q31&lt;&gt;2,"有叫聲應為猴群",""),"")</f>
        <v/>
      </c>
      <c r="AC31" s="3" t="str">
        <f>IF(ISBLANK(T31),"需記錄棲地類型",IF(LEN(T31)&lt;&gt;2,"請填最主要的棲地類型，其餘的可在備注補充說明",""))</f>
        <v/>
      </c>
      <c r="AD31" s="5" t="str">
        <f t="shared" si="1"/>
        <v/>
      </c>
      <c r="AE31" s="3" t="str">
        <f>IF(COUNTIF(U31,"*搖樹*")=1,IF(Q31&lt;&gt;2,"有搖樹行為應為猴群",""),"")</f>
        <v/>
      </c>
      <c r="AF31" s="3"/>
      <c r="AH31">
        <f>MATCH(ROUND(M31,0)&amp;ROUND(N31,0),樣點!N:N,0)</f>
        <v>1011</v>
      </c>
      <c r="AI31" s="5" t="str">
        <f>IF((F32&amp;J32)=(F31&amp;J31),ABS((DATE(G32,H32,I32)&amp;TIME(O32,P32,0))-(DATE(G31,H31,I31)&amp;TIME(O31,P31,0))),"")</f>
        <v/>
      </c>
    </row>
    <row r="32" spans="3:35">
      <c r="C32" s="246" t="s">
        <v>21</v>
      </c>
      <c r="D32" s="246" t="s">
        <v>22</v>
      </c>
      <c r="E32" s="246" t="s">
        <v>45</v>
      </c>
      <c r="F32" s="246" t="s">
        <v>46</v>
      </c>
      <c r="G32" s="246">
        <v>2019</v>
      </c>
      <c r="H32" s="246">
        <v>4</v>
      </c>
      <c r="I32" s="246">
        <v>3</v>
      </c>
      <c r="J32" s="246">
        <v>1</v>
      </c>
      <c r="K32" s="246" t="s">
        <v>38</v>
      </c>
      <c r="L32" s="247">
        <v>1</v>
      </c>
      <c r="M32" s="246">
        <v>245442</v>
      </c>
      <c r="N32" s="246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26</v>
      </c>
      <c r="U32" s="246"/>
      <c r="V32" t="str">
        <f>INDEX(樣區!H:H,MATCH(F32,樣區!E:E,0))</f>
        <v>3月,5月</v>
      </c>
      <c r="W32" s="3" t="str">
        <f>IF(ISNUMBER(AH32),"Y","N")</f>
        <v>Y</v>
      </c>
      <c r="X32" s="3" t="str">
        <f>IF(OR(ISBLANK(H32),ISBLANK(I32)),"需記錄日期","")</f>
        <v/>
      </c>
      <c r="Y32" s="3" t="str">
        <f>IF(O32&gt;9,"時間太晚","")</f>
        <v/>
      </c>
      <c r="Z32" s="3" t="str">
        <f>IF(ISBLANK(Q32),"需記錄數量",IF(Q32&gt;2,"2隻以上，請記為猴群",""))</f>
        <v/>
      </c>
      <c r="AA32" s="3" t="str">
        <f>IF(OR(Q32=1,Q32=2),IF(ISTEXT(R32),"","需記錄距離"),"")</f>
        <v/>
      </c>
      <c r="AB32" s="249" t="str">
        <f>IF(S32="Y",IF(Q32&lt;&gt;2,"有叫聲應為猴群",""),"")</f>
        <v/>
      </c>
      <c r="AC32" s="3" t="str">
        <f>IF(ISBLANK(T32),"需記錄棲地類型",IF(LEN(T32)&lt;&gt;2,"請填最主要的棲地類型，其餘的可在備注補充說明",""))</f>
        <v/>
      </c>
      <c r="AD32" s="5" t="str">
        <f t="shared" si="1"/>
        <v/>
      </c>
      <c r="AE32" s="3" t="str">
        <f>IF(COUNTIF(U32,"*搖樹*")=1,IF(Q32&lt;&gt;2,"有搖樹行為應為猴群",""),"")</f>
        <v/>
      </c>
      <c r="AF32" s="3"/>
      <c r="AH32">
        <f>MATCH(ROUND(M32,0)&amp;ROUND(N32,0),樣點!N:N,0)</f>
        <v>1012</v>
      </c>
      <c r="AI32" s="5">
        <f>IF((F33&amp;J33)=(F32&amp;J32),ABS((DATE(G33,H33,I33)&amp;TIME(O33,P33,0))-(DATE(G32,H32,I32)&amp;TIME(O32,P32,0))),"")</f>
        <v>4.1666670003905892E-3</v>
      </c>
    </row>
    <row r="33" spans="3:35">
      <c r="C33" s="246" t="s">
        <v>21</v>
      </c>
      <c r="D33" s="246" t="s">
        <v>22</v>
      </c>
      <c r="E33" s="246" t="s">
        <v>45</v>
      </c>
      <c r="F33" s="246" t="s">
        <v>46</v>
      </c>
      <c r="G33" s="246">
        <v>2019</v>
      </c>
      <c r="H33" s="246">
        <v>4</v>
      </c>
      <c r="I33" s="246">
        <v>3</v>
      </c>
      <c r="J33" s="246">
        <v>1</v>
      </c>
      <c r="K33" s="246" t="s">
        <v>38</v>
      </c>
      <c r="L33" s="247">
        <v>2</v>
      </c>
      <c r="M33" s="246">
        <v>245681</v>
      </c>
      <c r="N33" s="246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26</v>
      </c>
      <c r="U33" s="246"/>
      <c r="V33" t="str">
        <f>INDEX(樣區!H:H,MATCH(F33,樣區!E:E,0))</f>
        <v>3月,5月</v>
      </c>
      <c r="W33" s="3" t="str">
        <f>IF(ISNUMBER(AH33),"Y","N")</f>
        <v>Y</v>
      </c>
      <c r="X33" s="3" t="str">
        <f>IF(OR(ISBLANK(H33),ISBLANK(I33)),"需記錄日期","")</f>
        <v/>
      </c>
      <c r="Y33" s="3" t="str">
        <f>IF(O33&gt;9,"時間太晚","")</f>
        <v/>
      </c>
      <c r="Z33" s="3" t="str">
        <f>IF(ISBLANK(Q33),"需記錄數量",IF(Q33&gt;2,"2隻以上，請記為猴群",""))</f>
        <v/>
      </c>
      <c r="AA33" s="3" t="str">
        <f>IF(OR(Q33=1,Q33=2),IF(ISTEXT(R33),"","需記錄距離"),"")</f>
        <v/>
      </c>
      <c r="AB33" s="249" t="str">
        <f>IF(S33="Y",IF(Q33&lt;&gt;2,"有叫聲應為猴群",""),"")</f>
        <v/>
      </c>
      <c r="AC33" s="3" t="str">
        <f>IF(ISBLANK(T33),"需記錄棲地類型",IF(LEN(T33)&lt;&gt;2,"請填最主要的棲地類型，其餘的可在備注補充說明",""))</f>
        <v/>
      </c>
      <c r="AD33" s="5" t="str">
        <f t="shared" si="1"/>
        <v/>
      </c>
      <c r="AE33" s="3" t="str">
        <f>IF(COUNTIF(U33,"*搖樹*")=1,IF(Q33&lt;&gt;2,"有搖樹行為應為猴群",""),"")</f>
        <v/>
      </c>
      <c r="AF33" s="3"/>
      <c r="AH33">
        <f>MATCH(ROUND(M33,0)&amp;ROUND(N33,0),樣點!N:N,0)</f>
        <v>1013</v>
      </c>
      <c r="AI33" s="5">
        <f>IF((F34&amp;J34)=(F33&amp;J33),ABS((DATE(G34,H34,I34)&amp;TIME(O34,P34,0))-(DATE(G33,H33,I33)&amp;TIME(O33,P33,0))),"")</f>
        <v>4.8611109959892929E-3</v>
      </c>
    </row>
    <row r="34" spans="3:35">
      <c r="C34" s="246" t="s">
        <v>21</v>
      </c>
      <c r="D34" s="246" t="s">
        <v>22</v>
      </c>
      <c r="E34" s="246" t="s">
        <v>45</v>
      </c>
      <c r="F34" s="246" t="s">
        <v>46</v>
      </c>
      <c r="G34" s="246">
        <v>2019</v>
      </c>
      <c r="H34" s="246">
        <v>4</v>
      </c>
      <c r="I34" s="246">
        <v>3</v>
      </c>
      <c r="J34" s="246">
        <v>1</v>
      </c>
      <c r="K34" s="246" t="s">
        <v>38</v>
      </c>
      <c r="L34" s="247">
        <v>3</v>
      </c>
      <c r="M34" s="246">
        <v>245721</v>
      </c>
      <c r="N34" s="246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26</v>
      </c>
      <c r="U34" s="246"/>
      <c r="V34" t="str">
        <f>INDEX(樣區!H:H,MATCH(F34,樣區!E:E,0))</f>
        <v>3月,5月</v>
      </c>
      <c r="W34" s="3" t="str">
        <f>IF(ISNUMBER(AH34),"Y","N")</f>
        <v>Y</v>
      </c>
      <c r="X34" s="3" t="str">
        <f>IF(OR(ISBLANK(H34),ISBLANK(I34)),"需記錄日期","")</f>
        <v/>
      </c>
      <c r="Y34" s="3" t="str">
        <f>IF(O34&gt;9,"時間太晚","")</f>
        <v/>
      </c>
      <c r="Z34" s="3" t="str">
        <f>IF(ISBLANK(Q34),"需記錄數量",IF(Q34&gt;2,"2隻以上，請記為猴群",""))</f>
        <v/>
      </c>
      <c r="AA34" s="3" t="str">
        <f>IF(OR(Q34=1,Q34=2),IF(ISTEXT(R34),"","需記錄距離"),"")</f>
        <v/>
      </c>
      <c r="AB34" s="249" t="str">
        <f>IF(S34="Y",IF(Q34&lt;&gt;2,"有叫聲應為猴群",""),"")</f>
        <v/>
      </c>
      <c r="AC34" s="3" t="str">
        <f>IF(ISBLANK(T34),"需記錄棲地類型",IF(LEN(T34)&lt;&gt;2,"請填最主要的棲地類型，其餘的可在備注補充說明",""))</f>
        <v/>
      </c>
      <c r="AD34" s="5" t="str">
        <f t="shared" si="1"/>
        <v/>
      </c>
      <c r="AE34" s="3" t="str">
        <f>IF(COUNTIF(U34,"*搖樹*")=1,IF(Q34&lt;&gt;2,"有搖樹行為應為猴群",""),"")</f>
        <v/>
      </c>
      <c r="AF34" s="3"/>
      <c r="AH34">
        <f>MATCH(ROUND(M34,0)&amp;ROUND(N34,0),樣點!N:N,0)</f>
        <v>1014</v>
      </c>
      <c r="AI34" s="5">
        <f>IF((F35&amp;J35)=(F34&amp;J34),ABS((DATE(G35,H35,I35)&amp;TIME(O35,P35,0))-(DATE(G34,H34,I34)&amp;TIME(O34,P34,0))),"")</f>
        <v>1.0416665987577289E-2</v>
      </c>
    </row>
    <row r="35" spans="3:35">
      <c r="C35" s="246" t="s">
        <v>21</v>
      </c>
      <c r="D35" s="246" t="s">
        <v>22</v>
      </c>
      <c r="E35" s="246" t="s">
        <v>45</v>
      </c>
      <c r="F35" s="246" t="s">
        <v>46</v>
      </c>
      <c r="G35" s="246">
        <v>2019</v>
      </c>
      <c r="H35" s="246">
        <v>4</v>
      </c>
      <c r="I35" s="246">
        <v>3</v>
      </c>
      <c r="J35" s="246">
        <v>1</v>
      </c>
      <c r="K35" s="246" t="s">
        <v>38</v>
      </c>
      <c r="L35" s="247">
        <v>4</v>
      </c>
      <c r="M35" s="246">
        <v>245764</v>
      </c>
      <c r="N35" s="246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26</v>
      </c>
      <c r="U35" s="246"/>
      <c r="V35" t="str">
        <f>INDEX(樣區!H:H,MATCH(F35,樣區!E:E,0))</f>
        <v>3月,5月</v>
      </c>
      <c r="W35" s="3" t="str">
        <f>IF(ISNUMBER(AH35),"Y","N")</f>
        <v>Y</v>
      </c>
      <c r="X35" s="3" t="str">
        <f>IF(OR(ISBLANK(H35),ISBLANK(I35)),"需記錄日期","")</f>
        <v/>
      </c>
      <c r="Y35" s="3" t="str">
        <f>IF(O35&gt;9,"時間太晚","")</f>
        <v/>
      </c>
      <c r="Z35" s="3" t="str">
        <f>IF(ISBLANK(Q35),"需記錄數量",IF(Q35&gt;2,"2隻以上，請記為猴群",""))</f>
        <v/>
      </c>
      <c r="AA35" s="3" t="str">
        <f>IF(OR(Q35=1,Q35=2),IF(ISTEXT(R35),"","需記錄距離"),"")</f>
        <v/>
      </c>
      <c r="AB35" s="249" t="str">
        <f>IF(S35="Y",IF(Q35&lt;&gt;2,"有叫聲應為猴群",""),"")</f>
        <v/>
      </c>
      <c r="AC35" s="3" t="str">
        <f>IF(ISBLANK(T35),"需記錄棲地類型",IF(LEN(T35)&lt;&gt;2,"請填最主要的棲地類型，其餘的可在備注補充說明",""))</f>
        <v/>
      </c>
      <c r="AD35" s="5" t="str">
        <f t="shared" si="1"/>
        <v/>
      </c>
      <c r="AE35" s="3" t="str">
        <f>IF(COUNTIF(U35,"*搖樹*")=1,IF(Q35&lt;&gt;2,"有搖樹行為應為猴群",""),"")</f>
        <v/>
      </c>
      <c r="AF35" s="3"/>
      <c r="AH35">
        <f>MATCH(ROUND(M35,0)&amp;ROUND(N35,0),樣點!N:N,0)</f>
        <v>1015</v>
      </c>
      <c r="AI35" s="5">
        <f>IF((F36&amp;J36)=(F35&amp;J35),ABS((DATE(G36,H36,I36)&amp;TIME(O36,P36,0))-(DATE(G35,H35,I35)&amp;TIME(O35,P35,0))),"")</f>
        <v>6.9444450200535357E-3</v>
      </c>
    </row>
    <row r="36" spans="3:35">
      <c r="C36" s="246" t="s">
        <v>21</v>
      </c>
      <c r="D36" s="246" t="s">
        <v>22</v>
      </c>
      <c r="E36" s="246" t="s">
        <v>45</v>
      </c>
      <c r="F36" s="246" t="s">
        <v>46</v>
      </c>
      <c r="G36" s="246">
        <v>2019</v>
      </c>
      <c r="H36" s="246">
        <v>4</v>
      </c>
      <c r="I36" s="246">
        <v>3</v>
      </c>
      <c r="J36" s="246">
        <v>1</v>
      </c>
      <c r="K36" s="246" t="s">
        <v>38</v>
      </c>
      <c r="L36" s="247">
        <v>5</v>
      </c>
      <c r="M36" s="246">
        <v>245785</v>
      </c>
      <c r="N36" s="246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26</v>
      </c>
      <c r="U36" s="246"/>
      <c r="V36" t="str">
        <f>INDEX(樣區!H:H,MATCH(F36,樣區!E:E,0))</f>
        <v>3月,5月</v>
      </c>
      <c r="W36" s="3" t="str">
        <f>IF(ISNUMBER(AH36),"Y","N")</f>
        <v>Y</v>
      </c>
      <c r="X36" s="3" t="str">
        <f>IF(OR(ISBLANK(H36),ISBLANK(I36)),"需記錄日期","")</f>
        <v/>
      </c>
      <c r="Y36" s="3" t="str">
        <f>IF(O36&gt;9,"時間太晚","")</f>
        <v/>
      </c>
      <c r="Z36" s="3" t="str">
        <f>IF(ISBLANK(Q36),"需記錄數量",IF(Q36&gt;2,"2隻以上，請記為猴群",""))</f>
        <v/>
      </c>
      <c r="AA36" s="3" t="str">
        <f>IF(OR(Q36=1,Q36=2),IF(ISTEXT(R36),"","需記錄距離"),"")</f>
        <v/>
      </c>
      <c r="AB36" s="249" t="str">
        <f>IF(S36="Y",IF(Q36&lt;&gt;2,"有叫聲應為猴群",""),"")</f>
        <v/>
      </c>
      <c r="AC36" s="3" t="str">
        <f>IF(ISBLANK(T36),"需記錄棲地類型",IF(LEN(T36)&lt;&gt;2,"請填最主要的棲地類型，其餘的可在備注補充說明",""))</f>
        <v/>
      </c>
      <c r="AD36" s="5" t="str">
        <f t="shared" si="1"/>
        <v/>
      </c>
      <c r="AE36" s="3" t="str">
        <f>IF(COUNTIF(U36,"*搖樹*")=1,IF(Q36&lt;&gt;2,"有搖樹行為應為猴群",""),"")</f>
        <v/>
      </c>
      <c r="AF36" s="3"/>
      <c r="AH36">
        <f>MATCH(ROUND(M36,0)&amp;ROUND(N36,0),樣點!N:N,0)</f>
        <v>1016</v>
      </c>
      <c r="AI36" s="5">
        <f>IF((F37&amp;J37)=(F36&amp;J36),ABS((DATE(G37,H37,I37)&amp;TIME(O37,P37,0))-(DATE(G36,H36,I36)&amp;TIME(O36,P36,0))),"")</f>
        <v>6.2499999767169356E-3</v>
      </c>
    </row>
    <row r="37" spans="3:35">
      <c r="C37" s="246" t="s">
        <v>21</v>
      </c>
      <c r="D37" s="246" t="s">
        <v>22</v>
      </c>
      <c r="E37" s="246" t="s">
        <v>45</v>
      </c>
      <c r="F37" s="246" t="s">
        <v>46</v>
      </c>
      <c r="G37" s="246">
        <v>2019</v>
      </c>
      <c r="H37" s="246">
        <v>4</v>
      </c>
      <c r="I37" s="246">
        <v>3</v>
      </c>
      <c r="J37" s="246">
        <v>1</v>
      </c>
      <c r="K37" s="246" t="s">
        <v>38</v>
      </c>
      <c r="L37" s="247">
        <v>6</v>
      </c>
      <c r="M37" s="246">
        <v>245963</v>
      </c>
      <c r="N37" s="246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26</v>
      </c>
      <c r="U37" s="246"/>
      <c r="V37" t="str">
        <f>INDEX(樣區!H:H,MATCH(F37,樣區!E:E,0))</f>
        <v>3月,5月</v>
      </c>
      <c r="W37" s="3" t="str">
        <f>IF(ISNUMBER(AH37),"Y","N")</f>
        <v>Y</v>
      </c>
      <c r="X37" s="3" t="str">
        <f>IF(OR(ISBLANK(H37),ISBLANK(I37)),"需記錄日期","")</f>
        <v/>
      </c>
      <c r="Y37" s="3" t="str">
        <f>IF(O37&gt;9,"時間太晚","")</f>
        <v/>
      </c>
      <c r="Z37" s="3" t="str">
        <f>IF(ISBLANK(Q37),"需記錄數量",IF(Q37&gt;2,"2隻以上，請記為猴群",""))</f>
        <v/>
      </c>
      <c r="AA37" s="3" t="str">
        <f>IF(OR(Q37=1,Q37=2),IF(ISTEXT(R37),"","需記錄距離"),"")</f>
        <v/>
      </c>
      <c r="AB37" s="249" t="str">
        <f>IF(S37="Y",IF(Q37&lt;&gt;2,"有叫聲應為猴群",""),"")</f>
        <v/>
      </c>
      <c r="AC37" s="3" t="str">
        <f>IF(ISBLANK(T37),"需記錄棲地類型",IF(LEN(T37)&lt;&gt;2,"請填最主要的棲地類型，其餘的可在備注補充說明",""))</f>
        <v/>
      </c>
      <c r="AD37" s="5" t="str">
        <f t="shared" si="1"/>
        <v/>
      </c>
      <c r="AE37" s="3" t="str">
        <f>IF(COUNTIF(U37,"*搖樹*")=1,IF(Q37&lt;&gt;2,"有搖樹行為應為猴群",""),"")</f>
        <v/>
      </c>
      <c r="AF37" s="3"/>
      <c r="AH37">
        <f>MATCH(ROUND(M37,0)&amp;ROUND(N37,0),樣點!N:N,0)</f>
        <v>1017</v>
      </c>
      <c r="AI37" s="5" t="str">
        <f>IF((F38&amp;J38)=(F37&amp;J37),ABS((DATE(G38,H38,I38)&amp;TIME(O38,P38,0))-(DATE(G37,H37,I37)&amp;TIME(O37,P37,0))),"")</f>
        <v/>
      </c>
    </row>
    <row r="38" spans="3:35">
      <c r="C38" s="246" t="s">
        <v>21</v>
      </c>
      <c r="D38" s="246" t="s">
        <v>22</v>
      </c>
      <c r="E38" s="246" t="s">
        <v>47</v>
      </c>
      <c r="F38" s="246" t="s">
        <v>48</v>
      </c>
      <c r="G38" s="246">
        <v>2019</v>
      </c>
      <c r="H38" s="246">
        <v>4</v>
      </c>
      <c r="I38" s="246">
        <v>2</v>
      </c>
      <c r="J38" s="246">
        <v>1</v>
      </c>
      <c r="K38" s="246" t="s">
        <v>49</v>
      </c>
      <c r="L38" s="247">
        <v>1</v>
      </c>
      <c r="M38" s="246">
        <v>241863</v>
      </c>
      <c r="N38" s="246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26</v>
      </c>
      <c r="U38" s="246"/>
      <c r="V38" t="str">
        <f>INDEX(樣區!H:H,MATCH(F38,樣區!E:E,0))</f>
        <v>3月,5月</v>
      </c>
      <c r="W38" s="3" t="str">
        <f>IF(ISNUMBER(AH38),"Y","N")</f>
        <v>Y</v>
      </c>
      <c r="X38" s="3" t="str">
        <f>IF(OR(ISBLANK(H38),ISBLANK(I38)),"需記錄日期","")</f>
        <v/>
      </c>
      <c r="Y38" s="3" t="str">
        <f>IF(O38&gt;9,"時間太晚","")</f>
        <v/>
      </c>
      <c r="Z38" s="3" t="str">
        <f>IF(ISBLANK(Q38),"需記錄數量",IF(Q38&gt;2,"2隻以上，請記為猴群",""))</f>
        <v/>
      </c>
      <c r="AA38" s="3" t="str">
        <f>IF(OR(Q38=1,Q38=2),IF(ISTEXT(R38),"","需記錄距離"),"")</f>
        <v/>
      </c>
      <c r="AB38" s="249" t="str">
        <f>IF(S38="Y",IF(Q38&lt;&gt;2,"有叫聲應為猴群",""),"")</f>
        <v/>
      </c>
      <c r="AC38" s="3" t="str">
        <f>IF(ISBLANK(T38),"需記錄棲地類型",IF(LEN(T38)&lt;&gt;2,"請填最主要的棲地類型，其餘的可在備注補充說明",""))</f>
        <v/>
      </c>
      <c r="AD38" s="5" t="str">
        <f t="shared" si="1"/>
        <v/>
      </c>
      <c r="AE38" s="3" t="str">
        <f>IF(COUNTIF(U38,"*搖樹*")=1,IF(Q38&lt;&gt;2,"有搖樹行為應為猴群",""),"")</f>
        <v/>
      </c>
      <c r="AF38" s="3"/>
      <c r="AH38">
        <f>MATCH(ROUND(M38,0)&amp;ROUND(N38,0),樣點!N:N,0)</f>
        <v>1018</v>
      </c>
      <c r="AI38" s="5">
        <f>IF((F39&amp;J39)=(F38&amp;J38),ABS((DATE(G39,H39,I39)&amp;TIME(O39,P39,0))-(DATE(G38,H38,I38)&amp;TIME(O38,P38,0))),"")</f>
        <v>5.555555981118232E-3</v>
      </c>
    </row>
    <row r="39" spans="3:35">
      <c r="C39" s="246" t="s">
        <v>21</v>
      </c>
      <c r="D39" s="246" t="s">
        <v>22</v>
      </c>
      <c r="E39" s="246" t="s">
        <v>47</v>
      </c>
      <c r="F39" s="246" t="s">
        <v>48</v>
      </c>
      <c r="G39" s="246">
        <v>2019</v>
      </c>
      <c r="H39" s="246">
        <v>4</v>
      </c>
      <c r="I39" s="246">
        <v>2</v>
      </c>
      <c r="J39" s="246">
        <v>1</v>
      </c>
      <c r="K39" s="246" t="s">
        <v>49</v>
      </c>
      <c r="L39" s="247">
        <v>2</v>
      </c>
      <c r="M39" s="246">
        <v>241657</v>
      </c>
      <c r="N39" s="246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26</v>
      </c>
      <c r="U39" s="246"/>
      <c r="V39" t="str">
        <f>INDEX(樣區!H:H,MATCH(F39,樣區!E:E,0))</f>
        <v>3月,5月</v>
      </c>
      <c r="W39" s="3" t="str">
        <f>IF(ISNUMBER(AH39),"Y","N")</f>
        <v>Y</v>
      </c>
      <c r="X39" s="3" t="str">
        <f>IF(OR(ISBLANK(H39),ISBLANK(I39)),"需記錄日期","")</f>
        <v/>
      </c>
      <c r="Y39" s="3" t="str">
        <f>IF(O39&gt;9,"時間太晚","")</f>
        <v/>
      </c>
      <c r="Z39" s="3" t="str">
        <f>IF(ISBLANK(Q39),"需記錄數量",IF(Q39&gt;2,"2隻以上，請記為猴群",""))</f>
        <v/>
      </c>
      <c r="AA39" s="3" t="str">
        <f>IF(OR(Q39=1,Q39=2),IF(ISTEXT(R39),"","需記錄距離"),"")</f>
        <v/>
      </c>
      <c r="AB39" s="249" t="str">
        <f>IF(S39="Y",IF(Q39&lt;&gt;2,"有叫聲應為猴群",""),"")</f>
        <v/>
      </c>
      <c r="AC39" s="3" t="str">
        <f>IF(ISBLANK(T39),"需記錄棲地類型",IF(LEN(T39)&lt;&gt;2,"請填最主要的棲地類型，其餘的可在備注補充說明",""))</f>
        <v/>
      </c>
      <c r="AD39" s="5" t="str">
        <f t="shared" si="1"/>
        <v/>
      </c>
      <c r="AE39" s="3" t="str">
        <f>IF(COUNTIF(U39,"*搖樹*")=1,IF(Q39&lt;&gt;2,"有搖樹行為應為猴群",""),"")</f>
        <v/>
      </c>
      <c r="AF39" s="3"/>
      <c r="AH39">
        <f>MATCH(ROUND(M39,0)&amp;ROUND(N39,0),樣點!N:N,0)</f>
        <v>1019</v>
      </c>
      <c r="AI39" s="5">
        <f>IF((F40&amp;J40)=(F39&amp;J39),ABS((DATE(G40,H40,I40)&amp;TIME(O40,P40,0))-(DATE(G39,H39,I39)&amp;TIME(O39,P39,0))),"")</f>
        <v>6.2499999767169356E-3</v>
      </c>
    </row>
    <row r="40" spans="3:35">
      <c r="C40" s="246" t="s">
        <v>21</v>
      </c>
      <c r="D40" s="246" t="s">
        <v>22</v>
      </c>
      <c r="E40" s="246" t="s">
        <v>47</v>
      </c>
      <c r="F40" s="246" t="s">
        <v>48</v>
      </c>
      <c r="G40" s="246">
        <v>2019</v>
      </c>
      <c r="H40" s="246">
        <v>4</v>
      </c>
      <c r="I40" s="246">
        <v>2</v>
      </c>
      <c r="J40" s="246">
        <v>1</v>
      </c>
      <c r="K40" s="246" t="s">
        <v>49</v>
      </c>
      <c r="L40" s="247">
        <v>3</v>
      </c>
      <c r="M40" s="246">
        <v>241417</v>
      </c>
      <c r="N40" s="246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50</v>
      </c>
      <c r="U40" s="246"/>
      <c r="V40" t="str">
        <f>INDEX(樣區!H:H,MATCH(F40,樣區!E:E,0))</f>
        <v>3月,5月</v>
      </c>
      <c r="W40" s="3" t="str">
        <f>IF(ISNUMBER(AH40),"Y","N")</f>
        <v>Y</v>
      </c>
      <c r="X40" s="3" t="str">
        <f>IF(OR(ISBLANK(H40),ISBLANK(I40)),"需記錄日期","")</f>
        <v/>
      </c>
      <c r="Y40" s="3" t="str">
        <f>IF(O40&gt;9,"時間太晚","")</f>
        <v/>
      </c>
      <c r="Z40" s="3" t="str">
        <f>IF(ISBLANK(Q40),"需記錄數量",IF(Q40&gt;2,"2隻以上，請記為猴群",""))</f>
        <v/>
      </c>
      <c r="AA40" s="3" t="str">
        <f>IF(OR(Q40=1,Q40=2),IF(ISTEXT(R40),"","需記錄距離"),"")</f>
        <v/>
      </c>
      <c r="AB40" s="249" t="str">
        <f>IF(S40="Y",IF(Q40&lt;&gt;2,"有叫聲應為猴群",""),"")</f>
        <v/>
      </c>
      <c r="AC40" s="3" t="str">
        <f>IF(ISBLANK(T40),"需記錄棲地類型",IF(LEN(T40)&lt;&gt;2,"請填最主要的棲地類型，其餘的可在備注補充說明",""))</f>
        <v/>
      </c>
      <c r="AD40" s="5" t="str">
        <f t="shared" si="1"/>
        <v/>
      </c>
      <c r="AE40" s="3" t="str">
        <f>IF(COUNTIF(U40,"*搖樹*")=1,IF(Q40&lt;&gt;2,"有搖樹行為應為猴群",""),"")</f>
        <v/>
      </c>
      <c r="AF40" s="3"/>
      <c r="AH40">
        <f>MATCH(ROUND(M40,0)&amp;ROUND(N40,0),樣點!N:N,0)</f>
        <v>1020</v>
      </c>
      <c r="AI40" s="5">
        <f>IF((F41&amp;J41)=(F40&amp;J40),ABS((DATE(G41,H41,I41)&amp;TIME(O41,P41,0))-(DATE(G40,H40,I40)&amp;TIME(O40,P40,0))),"")</f>
        <v>6.9444440305233002E-3</v>
      </c>
    </row>
    <row r="41" spans="3:35">
      <c r="C41" s="246" t="s">
        <v>21</v>
      </c>
      <c r="D41" s="246" t="s">
        <v>22</v>
      </c>
      <c r="E41" s="246" t="s">
        <v>47</v>
      </c>
      <c r="F41" s="246" t="s">
        <v>48</v>
      </c>
      <c r="G41" s="246">
        <v>2019</v>
      </c>
      <c r="H41" s="246">
        <v>4</v>
      </c>
      <c r="I41" s="246">
        <v>2</v>
      </c>
      <c r="J41" s="246">
        <v>1</v>
      </c>
      <c r="K41" s="246" t="s">
        <v>49</v>
      </c>
      <c r="L41" s="247">
        <v>4</v>
      </c>
      <c r="M41" s="246">
        <v>241182</v>
      </c>
      <c r="N41" s="246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26</v>
      </c>
      <c r="U41" s="246"/>
      <c r="V41" t="str">
        <f>INDEX(樣區!H:H,MATCH(F41,樣區!E:E,0))</f>
        <v>3月,5月</v>
      </c>
      <c r="W41" s="3" t="str">
        <f>IF(ISNUMBER(AH41),"Y","N")</f>
        <v>Y</v>
      </c>
      <c r="X41" s="3" t="str">
        <f>IF(OR(ISBLANK(H41),ISBLANK(I41)),"需記錄日期","")</f>
        <v/>
      </c>
      <c r="Y41" s="3" t="str">
        <f>IF(O41&gt;9,"時間太晚","")</f>
        <v/>
      </c>
      <c r="Z41" s="3" t="str">
        <f>IF(ISBLANK(Q41),"需記錄數量",IF(Q41&gt;2,"2隻以上，請記為猴群",""))</f>
        <v/>
      </c>
      <c r="AA41" s="3" t="str">
        <f>IF(OR(Q41=1,Q41=2),IF(ISTEXT(R41),"","需記錄距離"),"")</f>
        <v/>
      </c>
      <c r="AB41" s="249" t="str">
        <f>IF(S41="Y",IF(Q41&lt;&gt;2,"有叫聲應為猴群",""),"")</f>
        <v/>
      </c>
      <c r="AC41" s="3" t="str">
        <f>IF(ISBLANK(T41),"需記錄棲地類型",IF(LEN(T41)&lt;&gt;2,"請填最主要的棲地類型，其餘的可在備注補充說明",""))</f>
        <v/>
      </c>
      <c r="AD41" s="5" t="str">
        <f t="shared" si="1"/>
        <v/>
      </c>
      <c r="AE41" s="3" t="str">
        <f>IF(COUNTIF(U41,"*搖樹*")=1,IF(Q41&lt;&gt;2,"有搖樹行為應為猴群",""),"")</f>
        <v/>
      </c>
      <c r="AF41" s="3"/>
      <c r="AH41">
        <f>MATCH(ROUND(M41,0)&amp;ROUND(N41,0),樣點!N:N,0)</f>
        <v>1021</v>
      </c>
      <c r="AI41" s="5">
        <f>IF((F42&amp;J42)=(F41&amp;J41),ABS((DATE(G42,H42,I42)&amp;TIME(O42,P42,0))-(DATE(G41,H41,I41)&amp;TIME(O41,P41,0))),"")</f>
        <v>6.9444450200535357E-3</v>
      </c>
    </row>
    <row r="42" spans="3:35">
      <c r="C42" s="246" t="s">
        <v>21</v>
      </c>
      <c r="D42" s="246" t="s">
        <v>22</v>
      </c>
      <c r="E42" s="246" t="s">
        <v>47</v>
      </c>
      <c r="F42" s="246" t="s">
        <v>48</v>
      </c>
      <c r="G42" s="246">
        <v>2019</v>
      </c>
      <c r="H42" s="246">
        <v>4</v>
      </c>
      <c r="I42" s="246">
        <v>2</v>
      </c>
      <c r="J42" s="246">
        <v>1</v>
      </c>
      <c r="K42" s="246" t="s">
        <v>49</v>
      </c>
      <c r="L42" s="247">
        <v>5</v>
      </c>
      <c r="M42" s="246">
        <v>241065</v>
      </c>
      <c r="N42" s="246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26</v>
      </c>
      <c r="U42" s="246"/>
      <c r="V42" t="str">
        <f>INDEX(樣區!H:H,MATCH(F42,樣區!E:E,0))</f>
        <v>3月,5月</v>
      </c>
      <c r="W42" s="3" t="str">
        <f>IF(ISNUMBER(AH42),"Y","N")</f>
        <v>Y</v>
      </c>
      <c r="X42" s="3" t="str">
        <f>IF(OR(ISBLANK(H42),ISBLANK(I42)),"需記錄日期","")</f>
        <v/>
      </c>
      <c r="Y42" s="3" t="str">
        <f>IF(O42&gt;9,"時間太晚","")</f>
        <v/>
      </c>
      <c r="Z42" s="3" t="str">
        <f>IF(ISBLANK(Q42),"需記錄數量",IF(Q42&gt;2,"2隻以上，請記為猴群",""))</f>
        <v/>
      </c>
      <c r="AA42" s="3" t="str">
        <f>IF(OR(Q42=1,Q42=2),IF(ISTEXT(R42),"","需記錄距離"),"")</f>
        <v/>
      </c>
      <c r="AB42" s="249" t="str">
        <f>IF(S42="Y",IF(Q42&lt;&gt;2,"有叫聲應為猴群",""),"")</f>
        <v/>
      </c>
      <c r="AC42" s="3" t="str">
        <f>IF(ISBLANK(T42),"需記錄棲地類型",IF(LEN(T42)&lt;&gt;2,"請填最主要的棲地類型，其餘的可在備注補充說明",""))</f>
        <v/>
      </c>
      <c r="AD42" s="5" t="str">
        <f t="shared" si="1"/>
        <v/>
      </c>
      <c r="AE42" s="3" t="str">
        <f>IF(COUNTIF(U42,"*搖樹*")=1,IF(Q42&lt;&gt;2,"有搖樹行為應為猴群",""),"")</f>
        <v/>
      </c>
      <c r="AF42" s="3"/>
      <c r="AH42">
        <f>MATCH(ROUND(M42,0)&amp;ROUND(N42,0),樣點!N:N,0)</f>
        <v>1022</v>
      </c>
      <c r="AI42" s="5">
        <f>IF((F43&amp;J43)=(F42&amp;J42),ABS((DATE(G43,H43,I43)&amp;TIME(O43,P43,0))-(DATE(G42,H42,I42)&amp;TIME(O42,P42,0))),"")</f>
        <v>5.5555549915879965E-3</v>
      </c>
    </row>
    <row r="43" spans="3:35">
      <c r="C43" s="246" t="s">
        <v>21</v>
      </c>
      <c r="D43" s="246" t="s">
        <v>22</v>
      </c>
      <c r="E43" s="246" t="s">
        <v>47</v>
      </c>
      <c r="F43" s="246" t="s">
        <v>48</v>
      </c>
      <c r="G43" s="246">
        <v>2019</v>
      </c>
      <c r="H43" s="246">
        <v>4</v>
      </c>
      <c r="I43" s="246">
        <v>2</v>
      </c>
      <c r="J43" s="246">
        <v>1</v>
      </c>
      <c r="K43" s="246" t="s">
        <v>49</v>
      </c>
      <c r="L43" s="247">
        <v>6</v>
      </c>
      <c r="M43" s="246">
        <v>240959</v>
      </c>
      <c r="N43" s="246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32</v>
      </c>
      <c r="U43" s="246"/>
      <c r="V43" t="str">
        <f>INDEX(樣區!H:H,MATCH(F43,樣區!E:E,0))</f>
        <v>3月,5月</v>
      </c>
      <c r="W43" s="3" t="str">
        <f>IF(ISNUMBER(AH43),"Y","N")</f>
        <v>Y</v>
      </c>
      <c r="X43" s="3" t="str">
        <f>IF(OR(ISBLANK(H43),ISBLANK(I43)),"需記錄日期","")</f>
        <v/>
      </c>
      <c r="Y43" s="3" t="str">
        <f>IF(O43&gt;9,"時間太晚","")</f>
        <v/>
      </c>
      <c r="Z43" s="3" t="str">
        <f>IF(ISBLANK(Q43),"需記錄數量",IF(Q43&gt;2,"2隻以上，請記為猴群",""))</f>
        <v/>
      </c>
      <c r="AA43" s="3" t="str">
        <f>IF(OR(Q43=1,Q43=2),IF(ISTEXT(R43),"","需記錄距離"),"")</f>
        <v/>
      </c>
      <c r="AB43" s="249" t="str">
        <f>IF(S43="Y",IF(Q43&lt;&gt;2,"有叫聲應為猴群",""),"")</f>
        <v/>
      </c>
      <c r="AC43" s="3" t="str">
        <f>IF(ISBLANK(T43),"需記錄棲地類型",IF(LEN(T43)&lt;&gt;2,"請填最主要的棲地類型，其餘的可在備注補充說明",""))</f>
        <v/>
      </c>
      <c r="AD43" s="5" t="str">
        <f t="shared" si="1"/>
        <v/>
      </c>
      <c r="AE43" s="3" t="str">
        <f>IF(COUNTIF(U43,"*搖樹*")=1,IF(Q43&lt;&gt;2,"有搖樹行為應為猴群",""),"")</f>
        <v/>
      </c>
      <c r="AF43" s="3"/>
      <c r="AH43">
        <f>MATCH(ROUND(M43,0)&amp;ROUND(N43,0),樣點!N:N,0)</f>
        <v>1023</v>
      </c>
      <c r="AI43" s="5" t="str">
        <f>IF((F44&amp;J44)=(F43&amp;J43),ABS((DATE(G44,H44,I44)&amp;TIME(O44,P44,0))-(DATE(G43,H43,I43)&amp;TIME(O43,P43,0))),"")</f>
        <v/>
      </c>
    </row>
    <row r="44" spans="3:35">
      <c r="C44" s="246" t="s">
        <v>21</v>
      </c>
      <c r="D44" s="246" t="s">
        <v>22</v>
      </c>
      <c r="E44" s="246" t="s">
        <v>51</v>
      </c>
      <c r="F44" s="246" t="s">
        <v>52</v>
      </c>
      <c r="G44" s="246">
        <v>2019</v>
      </c>
      <c r="H44" s="246">
        <v>4</v>
      </c>
      <c r="I44" s="246">
        <v>2</v>
      </c>
      <c r="J44" s="246">
        <v>1</v>
      </c>
      <c r="K44" s="246" t="s">
        <v>53</v>
      </c>
      <c r="L44" s="247">
        <v>1</v>
      </c>
      <c r="M44" s="246">
        <v>261183</v>
      </c>
      <c r="N44" s="246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54</v>
      </c>
      <c r="U44" s="246"/>
      <c r="V44" t="str">
        <f>INDEX(樣區!H:H,MATCH(F44,樣區!E:E,0))</f>
        <v>4月,6月</v>
      </c>
      <c r="W44" s="3" t="str">
        <f>IF(ISNUMBER(AH44),"Y","N")</f>
        <v>Y</v>
      </c>
      <c r="X44" s="3" t="str">
        <f>IF(OR(ISBLANK(H44),ISBLANK(I44)),"需記錄日期","")</f>
        <v/>
      </c>
      <c r="Y44" s="3" t="str">
        <f>IF(O44&gt;9,"時間太晚","")</f>
        <v/>
      </c>
      <c r="Z44" s="3" t="str">
        <f>IF(ISBLANK(Q44),"需記錄數量",IF(Q44&gt;2,"2隻以上，請記為猴群",""))</f>
        <v/>
      </c>
      <c r="AA44" s="3" t="str">
        <f>IF(OR(Q44=1,Q44=2),IF(ISTEXT(R44),"","需記錄距離"),"")</f>
        <v/>
      </c>
      <c r="AB44" s="249" t="str">
        <f>IF(S44="Y",IF(Q44&lt;&gt;2,"有叫聲應為猴群",""),"")</f>
        <v/>
      </c>
      <c r="AC44" s="3" t="str">
        <f>IF(ISBLANK(T44),"需記錄棲地類型",IF(LEN(T44)&lt;&gt;2,"請填最主要的棲地類型，其餘的可在備注補充說明",""))</f>
        <v/>
      </c>
      <c r="AD44" s="5" t="str">
        <f t="shared" si="1"/>
        <v/>
      </c>
      <c r="AE44" s="3" t="str">
        <f>IF(COUNTIF(U44,"*搖樹*")=1,IF(Q44&lt;&gt;2,"有搖樹行為應為猴群",""),"")</f>
        <v/>
      </c>
      <c r="AF44" s="3"/>
      <c r="AH44">
        <f>MATCH(ROUND(M44,0)&amp;ROUND(N44,0),樣點!N:N,0)</f>
        <v>1024</v>
      </c>
      <c r="AI44" s="5">
        <f>IF((F45&amp;J45)=(F44&amp;J44),ABS((DATE(G45,H45,I45)&amp;TIME(O45,P45,0))-(DATE(G44,H44,I44)&amp;TIME(O44,P44,0))),"")</f>
        <v>9.0277779963798821E-3</v>
      </c>
    </row>
    <row r="45" spans="3:35">
      <c r="C45" s="246" t="s">
        <v>21</v>
      </c>
      <c r="D45" s="246" t="s">
        <v>22</v>
      </c>
      <c r="E45" s="246" t="s">
        <v>51</v>
      </c>
      <c r="F45" s="246" t="s">
        <v>52</v>
      </c>
      <c r="G45" s="246">
        <v>2019</v>
      </c>
      <c r="H45" s="246">
        <v>4</v>
      </c>
      <c r="I45" s="246">
        <v>2</v>
      </c>
      <c r="J45" s="246">
        <v>1</v>
      </c>
      <c r="K45" s="246" t="s">
        <v>53</v>
      </c>
      <c r="L45" s="247">
        <v>2</v>
      </c>
      <c r="M45" s="246">
        <v>261079</v>
      </c>
      <c r="N45" s="246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54</v>
      </c>
      <c r="U45" s="246"/>
      <c r="V45" t="str">
        <f>INDEX(樣區!H:H,MATCH(F45,樣區!E:E,0))</f>
        <v>4月,6月</v>
      </c>
      <c r="W45" s="3" t="str">
        <f>IF(ISNUMBER(AH45),"Y","N")</f>
        <v>Y</v>
      </c>
      <c r="X45" s="3" t="str">
        <f>IF(OR(ISBLANK(H45),ISBLANK(I45)),"需記錄日期","")</f>
        <v/>
      </c>
      <c r="Y45" s="3" t="str">
        <f>IF(O45&gt;9,"時間太晚","")</f>
        <v/>
      </c>
      <c r="Z45" s="3" t="str">
        <f>IF(ISBLANK(Q45),"需記錄數量",IF(Q45&gt;2,"2隻以上，請記為猴群",""))</f>
        <v/>
      </c>
      <c r="AA45" s="3" t="str">
        <f>IF(OR(Q45=1,Q45=2),IF(ISTEXT(R45),"","需記錄距離"),"")</f>
        <v/>
      </c>
      <c r="AB45" s="249" t="str">
        <f>IF(S45="Y",IF(Q45&lt;&gt;2,"有叫聲應為猴群",""),"")</f>
        <v/>
      </c>
      <c r="AC45" s="3" t="str">
        <f>IF(ISBLANK(T45),"需記錄棲地類型",IF(LEN(T45)&lt;&gt;2,"請填最主要的棲地類型，其餘的可在備注補充說明",""))</f>
        <v/>
      </c>
      <c r="AD45" s="5" t="str">
        <f t="shared" si="1"/>
        <v/>
      </c>
      <c r="AE45" s="3" t="str">
        <f>IF(COUNTIF(U45,"*搖樹*")=1,IF(Q45&lt;&gt;2,"有搖樹行為應為猴群",""),"")</f>
        <v/>
      </c>
      <c r="AF45" s="3"/>
      <c r="AH45">
        <f>MATCH(ROUND(M45,0)&amp;ROUND(N45,0),樣點!N:N,0)</f>
        <v>1025</v>
      </c>
      <c r="AI45" s="5">
        <f>IF((F46&amp;J46)=(F45&amp;J45),ABS((DATE(G46,H46,I46)&amp;TIME(O46,P46,0))-(DATE(G45,H45,I45)&amp;TIME(O45,P45,0))),"")</f>
        <v>9.7222219919785857E-3</v>
      </c>
    </row>
    <row r="46" spans="3:35">
      <c r="C46" s="246" t="s">
        <v>21</v>
      </c>
      <c r="D46" s="246" t="s">
        <v>22</v>
      </c>
      <c r="E46" s="246" t="s">
        <v>51</v>
      </c>
      <c r="F46" s="246" t="s">
        <v>52</v>
      </c>
      <c r="G46" s="246">
        <v>2019</v>
      </c>
      <c r="H46" s="246">
        <v>4</v>
      </c>
      <c r="I46" s="246">
        <v>2</v>
      </c>
      <c r="J46" s="246">
        <v>1</v>
      </c>
      <c r="K46" s="246" t="s">
        <v>53</v>
      </c>
      <c r="L46" s="247">
        <v>3</v>
      </c>
      <c r="M46" s="246">
        <v>260634</v>
      </c>
      <c r="N46" s="246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54</v>
      </c>
      <c r="U46" s="246"/>
      <c r="V46" t="str">
        <f>INDEX(樣區!H:H,MATCH(F46,樣區!E:E,0))</f>
        <v>4月,6月</v>
      </c>
      <c r="W46" s="3" t="str">
        <f>IF(ISNUMBER(AH46),"Y","N")</f>
        <v>Y</v>
      </c>
      <c r="X46" s="3" t="str">
        <f>IF(OR(ISBLANK(H46),ISBLANK(I46)),"需記錄日期","")</f>
        <v/>
      </c>
      <c r="Y46" s="3" t="str">
        <f>IF(O46&gt;9,"時間太晚","")</f>
        <v/>
      </c>
      <c r="Z46" s="3" t="str">
        <f>IF(ISBLANK(Q46),"需記錄數量",IF(Q46&gt;2,"2隻以上，請記為猴群",""))</f>
        <v/>
      </c>
      <c r="AA46" s="3" t="str">
        <f>IF(OR(Q46=1,Q46=2),IF(ISTEXT(R46),"","需記錄距離"),"")</f>
        <v/>
      </c>
      <c r="AB46" s="249" t="str">
        <f>IF(S46="Y",IF(Q46&lt;&gt;2,"有叫聲應為猴群",""),"")</f>
        <v/>
      </c>
      <c r="AC46" s="3" t="str">
        <f>IF(ISBLANK(T46),"需記錄棲地類型",IF(LEN(T46)&lt;&gt;2,"請填最主要的棲地類型，其餘的可在備注補充說明",""))</f>
        <v/>
      </c>
      <c r="AD46" s="5" t="str">
        <f t="shared" si="1"/>
        <v/>
      </c>
      <c r="AE46" s="3" t="str">
        <f>IF(COUNTIF(U46,"*搖樹*")=1,IF(Q46&lt;&gt;2,"有搖樹行為應為猴群",""),"")</f>
        <v/>
      </c>
      <c r="AF46" s="3"/>
      <c r="AH46">
        <f>MATCH(ROUND(M46,0)&amp;ROUND(N46,0),樣點!N:N,0)</f>
        <v>1026</v>
      </c>
      <c r="AI46" s="5">
        <f>IF((F47&amp;J47)=(F46&amp;J46),ABS((DATE(G47,H47,I47)&amp;TIME(O47,P47,0))-(DATE(G46,H46,I46)&amp;TIME(O46,P46,0))),"")</f>
        <v>9.7222230397164822E-3</v>
      </c>
    </row>
    <row r="47" spans="3:35">
      <c r="C47" s="246" t="s">
        <v>21</v>
      </c>
      <c r="D47" s="246" t="s">
        <v>22</v>
      </c>
      <c r="E47" s="246" t="s">
        <v>51</v>
      </c>
      <c r="F47" s="246" t="s">
        <v>52</v>
      </c>
      <c r="G47" s="246">
        <v>2019</v>
      </c>
      <c r="H47" s="246">
        <v>4</v>
      </c>
      <c r="I47" s="246">
        <v>2</v>
      </c>
      <c r="J47" s="246">
        <v>1</v>
      </c>
      <c r="K47" s="246" t="s">
        <v>53</v>
      </c>
      <c r="L47" s="247">
        <v>4</v>
      </c>
      <c r="M47" s="246">
        <v>260436</v>
      </c>
      <c r="N47" s="246">
        <v>2682807</v>
      </c>
      <c r="O47" s="246">
        <v>8</v>
      </c>
      <c r="P47" s="246">
        <v>51</v>
      </c>
      <c r="Q47" s="246">
        <v>2</v>
      </c>
      <c r="R47" s="246" t="s">
        <v>43</v>
      </c>
      <c r="S47" s="246" t="s">
        <v>44</v>
      </c>
      <c r="T47" s="246" t="s">
        <v>26</v>
      </c>
      <c r="U47" s="246"/>
      <c r="V47" t="str">
        <f>INDEX(樣區!H:H,MATCH(F47,樣區!E:E,0))</f>
        <v>4月,6月</v>
      </c>
      <c r="W47" s="3" t="str">
        <f>IF(ISNUMBER(AH47),"Y","N")</f>
        <v>Y</v>
      </c>
      <c r="X47" s="3" t="str">
        <f>IF(OR(ISBLANK(H47),ISBLANK(I47)),"需記錄日期","")</f>
        <v/>
      </c>
      <c r="Y47" s="3" t="str">
        <f>IF(O47&gt;9,"時間太晚","")</f>
        <v/>
      </c>
      <c r="Z47" s="3" t="str">
        <f>IF(ISBLANK(Q47),"需記錄數量",IF(Q47&gt;2,"2隻以上，請記為猴群",""))</f>
        <v/>
      </c>
      <c r="AA47" s="3" t="str">
        <f>IF(OR(Q47=1,Q47=2),IF(ISTEXT(R47),"","需記錄距離"),"")</f>
        <v/>
      </c>
      <c r="AB47" s="249" t="str">
        <f>IF(S47="Y",IF(Q47&lt;&gt;2,"有叫聲應為猴群",""),"")</f>
        <v/>
      </c>
      <c r="AC47" s="3" t="str">
        <f>IF(ISBLANK(T47),"需記錄棲地類型",IF(LEN(T47)&lt;&gt;2,"請填最主要的棲地類型，其餘的可在備注補充說明",""))</f>
        <v/>
      </c>
      <c r="AD47" s="5" t="str">
        <f t="shared" si="1"/>
        <v/>
      </c>
      <c r="AE47" s="3" t="str">
        <f>IF(COUNTIF(U47,"*搖樹*")=1,IF(Q47&lt;&gt;2,"有搖樹行為應為猴群",""),"")</f>
        <v/>
      </c>
      <c r="AF47" s="3"/>
      <c r="AH47">
        <f>MATCH(ROUND(M47,0)&amp;ROUND(N47,0),樣點!N:N,0)</f>
        <v>1027</v>
      </c>
      <c r="AI47" s="5">
        <f>IF((F48&amp;J48)=(F47&amp;J47),ABS((DATE(G48,H48,I48)&amp;TIME(O48,P48,0))-(DATE(G47,H47,I47)&amp;TIME(O47,P47,0))),"")</f>
        <v>9.7222219919785857E-3</v>
      </c>
    </row>
    <row r="48" spans="3:35">
      <c r="C48" s="246" t="s">
        <v>21</v>
      </c>
      <c r="D48" s="246" t="s">
        <v>22</v>
      </c>
      <c r="E48" s="246" t="s">
        <v>51</v>
      </c>
      <c r="F48" s="246" t="s">
        <v>52</v>
      </c>
      <c r="G48" s="246">
        <v>2019</v>
      </c>
      <c r="H48" s="246">
        <v>4</v>
      </c>
      <c r="I48" s="246">
        <v>2</v>
      </c>
      <c r="J48" s="246">
        <v>1</v>
      </c>
      <c r="K48" s="246" t="s">
        <v>53</v>
      </c>
      <c r="L48" s="247">
        <v>5</v>
      </c>
      <c r="M48" s="246">
        <v>260240</v>
      </c>
      <c r="N48" s="246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26</v>
      </c>
      <c r="U48" s="246"/>
      <c r="V48" t="str">
        <f>INDEX(樣區!H:H,MATCH(F48,樣區!E:E,0))</f>
        <v>4月,6月</v>
      </c>
      <c r="W48" s="3" t="str">
        <f>IF(ISNUMBER(AH48),"Y","N")</f>
        <v>Y</v>
      </c>
      <c r="X48" s="3" t="str">
        <f>IF(OR(ISBLANK(H48),ISBLANK(I48)),"需記錄日期","")</f>
        <v/>
      </c>
      <c r="Y48" s="3" t="str">
        <f>IF(O48&gt;9,"時間太晚","")</f>
        <v/>
      </c>
      <c r="Z48" s="3" t="str">
        <f>IF(ISBLANK(Q48),"需記錄數量",IF(Q48&gt;2,"2隻以上，請記為猴群",""))</f>
        <v/>
      </c>
      <c r="AA48" s="3" t="str">
        <f>IF(OR(Q48=1,Q48=2),IF(ISTEXT(R48),"","需記錄距離"),"")</f>
        <v/>
      </c>
      <c r="AB48" s="249" t="str">
        <f>IF(S48="Y",IF(Q48&lt;&gt;2,"有叫聲應為猴群",""),"")</f>
        <v/>
      </c>
      <c r="AC48" s="3" t="str">
        <f>IF(ISBLANK(T48),"需記錄棲地類型",IF(LEN(T48)&lt;&gt;2,"請填最主要的棲地類型，其餘的可在備注補充說明",""))</f>
        <v/>
      </c>
      <c r="AD48" s="5" t="str">
        <f t="shared" si="1"/>
        <v/>
      </c>
      <c r="AE48" s="3" t="str">
        <f>IF(COUNTIF(U48,"*搖樹*")=1,IF(Q48&lt;&gt;2,"有搖樹行為應為猴群",""),"")</f>
        <v/>
      </c>
      <c r="AF48" s="3"/>
      <c r="AH48">
        <f>MATCH(ROUND(M48,0)&amp;ROUND(N48,0),樣點!N:N,0)</f>
        <v>1028</v>
      </c>
      <c r="AI48" s="5">
        <f>IF((F49&amp;J49)=(F48&amp;J48),ABS((DATE(G49,H49,I49)&amp;TIME(O49,P49,0))-(DATE(G48,H48,I48)&amp;TIME(O48,P48,0))),"")</f>
        <v>9.0277779963798821E-3</v>
      </c>
    </row>
    <row r="49" spans="3:35">
      <c r="C49" s="246" t="s">
        <v>21</v>
      </c>
      <c r="D49" s="246" t="s">
        <v>22</v>
      </c>
      <c r="E49" s="246" t="s">
        <v>51</v>
      </c>
      <c r="F49" s="246" t="s">
        <v>52</v>
      </c>
      <c r="G49" s="246">
        <v>2019</v>
      </c>
      <c r="H49" s="246">
        <v>4</v>
      </c>
      <c r="I49" s="246">
        <v>2</v>
      </c>
      <c r="J49" s="246">
        <v>1</v>
      </c>
      <c r="K49" s="246" t="s">
        <v>53</v>
      </c>
      <c r="L49" s="247">
        <v>6</v>
      </c>
      <c r="M49" s="246">
        <v>260182</v>
      </c>
      <c r="N49" s="246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30</v>
      </c>
      <c r="U49" s="246"/>
      <c r="V49" t="str">
        <f>INDEX(樣區!H:H,MATCH(F49,樣區!E:E,0))</f>
        <v>4月,6月</v>
      </c>
      <c r="W49" s="3" t="str">
        <f>IF(ISNUMBER(AH49),"Y","N")</f>
        <v>Y</v>
      </c>
      <c r="X49" s="3" t="str">
        <f>IF(OR(ISBLANK(H49),ISBLANK(I49)),"需記錄日期","")</f>
        <v/>
      </c>
      <c r="Y49" s="3" t="str">
        <f>IF(O49&gt;9,"時間太晚","")</f>
        <v/>
      </c>
      <c r="Z49" s="3" t="str">
        <f>IF(ISBLANK(Q49),"需記錄數量",IF(Q49&gt;2,"2隻以上，請記為猴群",""))</f>
        <v/>
      </c>
      <c r="AA49" s="3" t="str">
        <f>IF(OR(Q49=1,Q49=2),IF(ISTEXT(R49),"","需記錄距離"),"")</f>
        <v/>
      </c>
      <c r="AB49" s="249" t="str">
        <f>IF(S49="Y",IF(Q49&lt;&gt;2,"有叫聲應為猴群",""),"")</f>
        <v/>
      </c>
      <c r="AC49" s="3" t="str">
        <f>IF(ISBLANK(T49),"需記錄棲地類型",IF(LEN(T49)&lt;&gt;2,"請填最主要的棲地類型，其餘的可在備注補充說明",""))</f>
        <v/>
      </c>
      <c r="AD49" s="5" t="str">
        <f t="shared" si="1"/>
        <v/>
      </c>
      <c r="AE49" s="3" t="str">
        <f>IF(COUNTIF(U49,"*搖樹*")=1,IF(Q49&lt;&gt;2,"有搖樹行為應為猴群",""),"")</f>
        <v/>
      </c>
      <c r="AF49" s="3"/>
      <c r="AH49">
        <f>MATCH(ROUND(M49,0)&amp;ROUND(N49,0),樣點!N:N,0)</f>
        <v>1029</v>
      </c>
      <c r="AI49" s="5" t="str">
        <f>IF((F50&amp;J50)=(F49&amp;J49),ABS((DATE(G50,H50,I50)&amp;TIME(O50,P50,0))-(DATE(G49,H49,I49)&amp;TIME(O49,P49,0))),"")</f>
        <v/>
      </c>
    </row>
    <row r="50" spans="3:35">
      <c r="C50" s="246" t="s">
        <v>21</v>
      </c>
      <c r="D50" s="246" t="s">
        <v>22</v>
      </c>
      <c r="E50" s="246" t="s">
        <v>55</v>
      </c>
      <c r="F50" s="246" t="s">
        <v>56</v>
      </c>
      <c r="G50" s="246">
        <v>2019</v>
      </c>
      <c r="H50" s="246">
        <v>4</v>
      </c>
      <c r="I50" s="246">
        <v>8</v>
      </c>
      <c r="J50" s="246">
        <v>1</v>
      </c>
      <c r="K50" s="246" t="s">
        <v>57</v>
      </c>
      <c r="L50" s="247">
        <v>1</v>
      </c>
      <c r="M50" s="246">
        <v>257990</v>
      </c>
      <c r="N50" s="246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54</v>
      </c>
      <c r="U50" s="246"/>
      <c r="V50" t="str">
        <f>INDEX(樣區!H:H,MATCH(F50,樣區!E:E,0))</f>
        <v>4月,6月</v>
      </c>
      <c r="W50" s="3" t="str">
        <f>IF(ISNUMBER(AH50),"Y","N")</f>
        <v>Y</v>
      </c>
      <c r="X50" s="3" t="str">
        <f>IF(OR(ISBLANK(H50),ISBLANK(I50)),"需記錄日期","")</f>
        <v/>
      </c>
      <c r="Y50" s="3" t="str">
        <f>IF(O50&gt;9,"時間太晚","")</f>
        <v/>
      </c>
      <c r="Z50" s="3" t="str">
        <f>IF(ISBLANK(Q50),"需記錄數量",IF(Q50&gt;2,"2隻以上，請記為猴群",""))</f>
        <v/>
      </c>
      <c r="AA50" s="3" t="str">
        <f>IF(OR(Q50=1,Q50=2),IF(ISTEXT(R50),"","需記錄距離"),"")</f>
        <v/>
      </c>
      <c r="AB50" s="249" t="str">
        <f>IF(S50="Y",IF(Q50&lt;&gt;2,"有叫聲應為猴群",""),"")</f>
        <v/>
      </c>
      <c r="AC50" s="3" t="str">
        <f>IF(ISBLANK(T50),"需記錄棲地類型",IF(LEN(T50)&lt;&gt;2,"請填最主要的棲地類型，其餘的可在備注補充說明",""))</f>
        <v/>
      </c>
      <c r="AD50" s="5" t="str">
        <f t="shared" si="1"/>
        <v/>
      </c>
      <c r="AE50" s="3" t="str">
        <f>IF(COUNTIF(U50,"*搖樹*")=1,IF(Q50&lt;&gt;2,"有搖樹行為應為猴群",""),"")</f>
        <v/>
      </c>
      <c r="AF50" s="3"/>
      <c r="AH50">
        <f>MATCH(ROUND(M50,0)&amp;ROUND(N50,0),樣點!N:N,0)</f>
        <v>1030</v>
      </c>
      <c r="AI50" s="5">
        <f>IF((F51&amp;J51)=(F50&amp;J50),ABS((DATE(G51,H51,I51)&amp;TIME(O51,P51,0))-(DATE(G50,H50,I50)&amp;TIME(O50,P50,0))),"")</f>
        <v>9.0277779963798821E-3</v>
      </c>
    </row>
    <row r="51" spans="3:35">
      <c r="C51" s="246" t="s">
        <v>21</v>
      </c>
      <c r="D51" s="246" t="s">
        <v>22</v>
      </c>
      <c r="E51" s="246" t="s">
        <v>55</v>
      </c>
      <c r="F51" s="246" t="s">
        <v>56</v>
      </c>
      <c r="G51" s="246">
        <v>2019</v>
      </c>
      <c r="H51" s="246">
        <v>4</v>
      </c>
      <c r="I51" s="246">
        <v>8</v>
      </c>
      <c r="J51" s="246">
        <v>1</v>
      </c>
      <c r="K51" s="246" t="s">
        <v>57</v>
      </c>
      <c r="L51" s="247">
        <v>2</v>
      </c>
      <c r="M51" s="246">
        <v>257888</v>
      </c>
      <c r="N51" s="246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32</v>
      </c>
      <c r="U51" s="246"/>
      <c r="V51" t="str">
        <f>INDEX(樣區!H:H,MATCH(F51,樣區!E:E,0))</f>
        <v>4月,6月</v>
      </c>
      <c r="W51" s="3" t="str">
        <f>IF(ISNUMBER(AH51),"Y","N")</f>
        <v>Y</v>
      </c>
      <c r="X51" s="3" t="str">
        <f>IF(OR(ISBLANK(H51),ISBLANK(I51)),"需記錄日期","")</f>
        <v/>
      </c>
      <c r="Y51" s="3" t="str">
        <f>IF(O51&gt;9,"時間太晚","")</f>
        <v/>
      </c>
      <c r="Z51" s="3" t="str">
        <f>IF(ISBLANK(Q51),"需記錄數量",IF(Q51&gt;2,"2隻以上，請記為猴群",""))</f>
        <v/>
      </c>
      <c r="AA51" s="3" t="str">
        <f>IF(OR(Q51=1,Q51=2),IF(ISTEXT(R51),"","需記錄距離"),"")</f>
        <v/>
      </c>
      <c r="AB51" s="249" t="str">
        <f>IF(S51="Y",IF(Q51&lt;&gt;2,"有叫聲應為猴群",""),"")</f>
        <v/>
      </c>
      <c r="AC51" s="3" t="str">
        <f>IF(ISBLANK(T51),"需記錄棲地類型",IF(LEN(T51)&lt;&gt;2,"請填最主要的棲地類型，其餘的可在備注補充說明",""))</f>
        <v/>
      </c>
      <c r="AD51" s="5" t="str">
        <f t="shared" si="1"/>
        <v/>
      </c>
      <c r="AE51" s="3" t="str">
        <f>IF(COUNTIF(U51,"*搖樹*")=1,IF(Q51&lt;&gt;2,"有搖樹行為應為猴群",""),"")</f>
        <v/>
      </c>
      <c r="AF51" s="3"/>
      <c r="AH51">
        <f>MATCH(ROUND(M51,0)&amp;ROUND(N51,0),樣點!N:N,0)</f>
        <v>1031</v>
      </c>
      <c r="AI51" s="5">
        <f>IF((F52&amp;J52)=(F51&amp;J51),ABS((DATE(G52,H52,I52)&amp;TIME(O52,P52,0))-(DATE(G51,H51,I51)&amp;TIME(O51,P51,0))),"")</f>
        <v>7.6388890156522393E-3</v>
      </c>
    </row>
    <row r="52" spans="3:35">
      <c r="C52" s="246" t="s">
        <v>21</v>
      </c>
      <c r="D52" s="246" t="s">
        <v>22</v>
      </c>
      <c r="E52" s="246" t="s">
        <v>55</v>
      </c>
      <c r="F52" s="246" t="s">
        <v>56</v>
      </c>
      <c r="G52" s="246">
        <v>2019</v>
      </c>
      <c r="H52" s="246">
        <v>4</v>
      </c>
      <c r="I52" s="246">
        <v>8</v>
      </c>
      <c r="J52" s="246">
        <v>1</v>
      </c>
      <c r="K52" s="246" t="s">
        <v>57</v>
      </c>
      <c r="L52" s="247">
        <v>3</v>
      </c>
      <c r="M52" s="246">
        <v>257666</v>
      </c>
      <c r="N52" s="246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32</v>
      </c>
      <c r="U52" s="246"/>
      <c r="V52" t="str">
        <f>INDEX(樣區!H:H,MATCH(F52,樣區!E:E,0))</f>
        <v>4月,6月</v>
      </c>
      <c r="W52" s="3" t="str">
        <f>IF(ISNUMBER(AH52),"Y","N")</f>
        <v>Y</v>
      </c>
      <c r="X52" s="3" t="str">
        <f>IF(OR(ISBLANK(H52),ISBLANK(I52)),"需記錄日期","")</f>
        <v/>
      </c>
      <c r="Y52" s="3" t="str">
        <f>IF(O52&gt;9,"時間太晚","")</f>
        <v/>
      </c>
      <c r="Z52" s="3" t="str">
        <f>IF(ISBLANK(Q52),"需記錄數量",IF(Q52&gt;2,"2隻以上，請記為猴群",""))</f>
        <v/>
      </c>
      <c r="AA52" s="3" t="str">
        <f>IF(OR(Q52=1,Q52=2),IF(ISTEXT(R52),"","需記錄距離"),"")</f>
        <v/>
      </c>
      <c r="AB52" s="249" t="str">
        <f>IF(S52="Y",IF(Q52&lt;&gt;2,"有叫聲應為猴群",""),"")</f>
        <v/>
      </c>
      <c r="AC52" s="3" t="str">
        <f>IF(ISBLANK(T52),"需記錄棲地類型",IF(LEN(T52)&lt;&gt;2,"請填最主要的棲地類型，其餘的可在備注補充說明",""))</f>
        <v/>
      </c>
      <c r="AD52" s="5" t="str">
        <f t="shared" si="1"/>
        <v/>
      </c>
      <c r="AE52" s="3" t="str">
        <f>IF(COUNTIF(U52,"*搖樹*")=1,IF(Q52&lt;&gt;2,"有搖樹行為應為猴群",""),"")</f>
        <v/>
      </c>
      <c r="AF52" s="3"/>
      <c r="AH52">
        <f>MATCH(ROUND(M52,0)&amp;ROUND(N52,0),樣點!N:N,0)</f>
        <v>1032</v>
      </c>
      <c r="AI52" s="5">
        <f>IF((F53&amp;J53)=(F52&amp;J52),ABS((DATE(G53,H53,I53)&amp;TIME(O53,P53,0))-(DATE(G52,H52,I52)&amp;TIME(O52,P52,0))),"")</f>
        <v>7.6388890156522393E-3</v>
      </c>
    </row>
    <row r="53" spans="3:35">
      <c r="C53" s="246" t="s">
        <v>21</v>
      </c>
      <c r="D53" s="246" t="s">
        <v>22</v>
      </c>
      <c r="E53" s="246" t="s">
        <v>55</v>
      </c>
      <c r="F53" s="246" t="s">
        <v>56</v>
      </c>
      <c r="G53" s="246">
        <v>2019</v>
      </c>
      <c r="H53" s="246">
        <v>4</v>
      </c>
      <c r="I53" s="246">
        <v>8</v>
      </c>
      <c r="J53" s="246">
        <v>1</v>
      </c>
      <c r="K53" s="246" t="s">
        <v>57</v>
      </c>
      <c r="L53" s="247">
        <v>4</v>
      </c>
      <c r="M53" s="246">
        <v>257228</v>
      </c>
      <c r="N53" s="246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32</v>
      </c>
      <c r="U53" s="246"/>
      <c r="V53" t="str">
        <f>INDEX(樣區!H:H,MATCH(F53,樣區!E:E,0))</f>
        <v>4月,6月</v>
      </c>
      <c r="W53" s="3" t="str">
        <f>IF(ISNUMBER(AH53),"Y","N")</f>
        <v>Y</v>
      </c>
      <c r="X53" s="3" t="str">
        <f>IF(OR(ISBLANK(H53),ISBLANK(I53)),"需記錄日期","")</f>
        <v/>
      </c>
      <c r="Y53" s="3" t="str">
        <f>IF(O53&gt;9,"時間太晚","")</f>
        <v/>
      </c>
      <c r="Z53" s="3" t="str">
        <f>IF(ISBLANK(Q53),"需記錄數量",IF(Q53&gt;2,"2隻以上，請記為猴群",""))</f>
        <v/>
      </c>
      <c r="AA53" s="3" t="str">
        <f>IF(OR(Q53=1,Q53=2),IF(ISTEXT(R53),"","需記錄距離"),"")</f>
        <v/>
      </c>
      <c r="AB53" s="249" t="str">
        <f>IF(S53="Y",IF(Q53&lt;&gt;2,"有叫聲應為猴群",""),"")</f>
        <v/>
      </c>
      <c r="AC53" s="3" t="str">
        <f>IF(ISBLANK(T53),"需記錄棲地類型",IF(LEN(T53)&lt;&gt;2,"請填最主要的棲地類型，其餘的可在備注補充說明",""))</f>
        <v/>
      </c>
      <c r="AD53" s="5" t="str">
        <f t="shared" si="1"/>
        <v/>
      </c>
      <c r="AE53" s="3" t="str">
        <f>IF(COUNTIF(U53,"*搖樹*")=1,IF(Q53&lt;&gt;2,"有搖樹行為應為猴群",""),"")</f>
        <v/>
      </c>
      <c r="AF53" s="3"/>
      <c r="AH53">
        <f>MATCH(ROUND(M53,0)&amp;ROUND(N53,0),樣點!N:N,0)</f>
        <v>1033</v>
      </c>
      <c r="AI53" s="5">
        <f>IF((F54&amp;J54)=(F53&amp;J53),ABS((DATE(G54,H54,I54)&amp;TIME(O54,P54,0))-(DATE(G53,H53,I53)&amp;TIME(O53,P53,0))),"")</f>
        <v>7.6388890156522393E-3</v>
      </c>
    </row>
    <row r="54" spans="3:35">
      <c r="C54" s="246" t="s">
        <v>21</v>
      </c>
      <c r="D54" s="246" t="s">
        <v>22</v>
      </c>
      <c r="E54" s="246" t="s">
        <v>55</v>
      </c>
      <c r="F54" s="246" t="s">
        <v>56</v>
      </c>
      <c r="G54" s="246">
        <v>2019</v>
      </c>
      <c r="H54" s="246">
        <v>4</v>
      </c>
      <c r="I54" s="246">
        <v>8</v>
      </c>
      <c r="J54" s="246">
        <v>1</v>
      </c>
      <c r="K54" s="246" t="s">
        <v>57</v>
      </c>
      <c r="L54" s="247">
        <v>5</v>
      </c>
      <c r="M54" s="246">
        <v>256771</v>
      </c>
      <c r="N54" s="246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32</v>
      </c>
      <c r="U54" s="246"/>
      <c r="V54" t="str">
        <f>INDEX(樣區!H:H,MATCH(F54,樣區!E:E,0))</f>
        <v>4月,6月</v>
      </c>
      <c r="W54" s="3" t="str">
        <f>IF(ISNUMBER(AH54),"Y","N")</f>
        <v>Y</v>
      </c>
      <c r="X54" s="3" t="str">
        <f>IF(OR(ISBLANK(H54),ISBLANK(I54)),"需記錄日期","")</f>
        <v/>
      </c>
      <c r="Y54" s="3" t="str">
        <f>IF(O54&gt;9,"時間太晚","")</f>
        <v/>
      </c>
      <c r="Z54" s="3" t="str">
        <f>IF(ISBLANK(Q54),"需記錄數量",IF(Q54&gt;2,"2隻以上，請記為猴群",""))</f>
        <v/>
      </c>
      <c r="AA54" s="3" t="str">
        <f>IF(OR(Q54=1,Q54=2),IF(ISTEXT(R54),"","需記錄距離"),"")</f>
        <v/>
      </c>
      <c r="AB54" s="249" t="str">
        <f>IF(S54="Y",IF(Q54&lt;&gt;2,"有叫聲應為猴群",""),"")</f>
        <v/>
      </c>
      <c r="AC54" s="3" t="str">
        <f>IF(ISBLANK(T54),"需記錄棲地類型",IF(LEN(T54)&lt;&gt;2,"請填最主要的棲地類型，其餘的可在備注補充說明",""))</f>
        <v/>
      </c>
      <c r="AD54" s="5" t="str">
        <f t="shared" si="1"/>
        <v/>
      </c>
      <c r="AE54" s="3" t="str">
        <f>IF(COUNTIF(U54,"*搖樹*")=1,IF(Q54&lt;&gt;2,"有搖樹行為應為猴群",""),"")</f>
        <v/>
      </c>
      <c r="AF54" s="3"/>
      <c r="AH54">
        <f>MATCH(ROUND(M54,0)&amp;ROUND(N54,0),樣點!N:N,0)</f>
        <v>1034</v>
      </c>
      <c r="AI54" s="5">
        <f>IF((F55&amp;J55)=(F54&amp;J54),ABS((DATE(G55,H55,I55)&amp;TIME(O55,P55,0))-(DATE(G54,H54,I54)&amp;TIME(O54,P54,0))),"")</f>
        <v>8.333332953043282E-3</v>
      </c>
    </row>
    <row r="55" spans="3:35">
      <c r="C55" s="246" t="s">
        <v>21</v>
      </c>
      <c r="D55" s="246" t="s">
        <v>22</v>
      </c>
      <c r="E55" s="246" t="s">
        <v>55</v>
      </c>
      <c r="F55" s="246" t="s">
        <v>56</v>
      </c>
      <c r="G55" s="246">
        <v>2019</v>
      </c>
      <c r="H55" s="246">
        <v>4</v>
      </c>
      <c r="I55" s="246">
        <v>8</v>
      </c>
      <c r="J55" s="246">
        <v>1</v>
      </c>
      <c r="K55" s="246" t="s">
        <v>57</v>
      </c>
      <c r="L55" s="247">
        <v>6</v>
      </c>
      <c r="M55" s="246">
        <v>255765</v>
      </c>
      <c r="N55" s="246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32</v>
      </c>
      <c r="U55" s="246"/>
      <c r="V55" t="str">
        <f>INDEX(樣區!H:H,MATCH(F55,樣區!E:E,0))</f>
        <v>4月,6月</v>
      </c>
      <c r="W55" s="3" t="str">
        <f>IF(ISNUMBER(AH55),"Y","N")</f>
        <v>Y</v>
      </c>
      <c r="X55" s="3" t="str">
        <f>IF(OR(ISBLANK(H55),ISBLANK(I55)),"需記錄日期","")</f>
        <v/>
      </c>
      <c r="Y55" s="3" t="str">
        <f>IF(O55&gt;9,"時間太晚","")</f>
        <v/>
      </c>
      <c r="Z55" s="3" t="str">
        <f>IF(ISBLANK(Q55),"需記錄數量",IF(Q55&gt;2,"2隻以上，請記為猴群",""))</f>
        <v/>
      </c>
      <c r="AA55" s="3" t="str">
        <f>IF(OR(Q55=1,Q55=2),IF(ISTEXT(R55),"","需記錄距離"),"")</f>
        <v/>
      </c>
      <c r="AB55" s="249" t="str">
        <f>IF(S55="Y",IF(Q55&lt;&gt;2,"有叫聲應為猴群",""),"")</f>
        <v/>
      </c>
      <c r="AC55" s="3" t="str">
        <f>IF(ISBLANK(T55),"需記錄棲地類型",IF(LEN(T55)&lt;&gt;2,"請填最主要的棲地類型，其餘的可在備注補充說明",""))</f>
        <v/>
      </c>
      <c r="AD55" s="5" t="str">
        <f t="shared" si="1"/>
        <v/>
      </c>
      <c r="AE55" s="3" t="str">
        <f>IF(COUNTIF(U55,"*搖樹*")=1,IF(Q55&lt;&gt;2,"有搖樹行為應為猴群",""),"")</f>
        <v/>
      </c>
      <c r="AF55" s="3"/>
      <c r="AH55">
        <f>MATCH(ROUND(M55,0)&amp;ROUND(N55,0),樣點!N:N,0)</f>
        <v>1035</v>
      </c>
      <c r="AI55" s="5" t="str">
        <f>IF((F56&amp;J56)=(F55&amp;J55),ABS((DATE(G56,H56,I56)&amp;TIME(O56,P56,0))-(DATE(G55,H55,I55)&amp;TIME(O55,P55,0))),"")</f>
        <v/>
      </c>
    </row>
    <row r="56" spans="3:35">
      <c r="C56" s="246" t="s">
        <v>21</v>
      </c>
      <c r="D56" s="246" t="s">
        <v>22</v>
      </c>
      <c r="E56" s="246" t="s">
        <v>58</v>
      </c>
      <c r="F56" s="246" t="s">
        <v>59</v>
      </c>
      <c r="G56" s="246">
        <v>2019</v>
      </c>
      <c r="H56" s="246">
        <v>4</v>
      </c>
      <c r="I56" s="246">
        <v>23</v>
      </c>
      <c r="J56" s="246">
        <v>1</v>
      </c>
      <c r="K56" s="246" t="s">
        <v>60</v>
      </c>
      <c r="L56" s="247">
        <v>1</v>
      </c>
      <c r="M56" s="246">
        <v>249408</v>
      </c>
      <c r="N56" s="246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32</v>
      </c>
      <c r="U56" s="246"/>
      <c r="V56" t="str">
        <f>INDEX(樣區!H:H,MATCH(F56,樣區!E:E,0))</f>
        <v>4月,6月</v>
      </c>
      <c r="W56" s="3" t="str">
        <f>IF(ISNUMBER(AH56),"Y","N")</f>
        <v>Y</v>
      </c>
      <c r="X56" s="3" t="str">
        <f>IF(OR(ISBLANK(H56),ISBLANK(I56)),"需記錄日期","")</f>
        <v/>
      </c>
      <c r="Y56" s="3" t="str">
        <f>IF(O56&gt;9,"時間太晚","")</f>
        <v/>
      </c>
      <c r="Z56" s="3" t="str">
        <f>IF(ISBLANK(Q56),"需記錄數量",IF(Q56&gt;2,"2隻以上，請記為猴群",""))</f>
        <v/>
      </c>
      <c r="AA56" s="3" t="str">
        <f>IF(OR(Q56=1,Q56=2),IF(ISTEXT(R56),"","需記錄距離"),"")</f>
        <v/>
      </c>
      <c r="AB56" s="249" t="str">
        <f>IF(S56="Y",IF(Q56&lt;&gt;2,"有叫聲應為猴群",""),"")</f>
        <v/>
      </c>
      <c r="AC56" s="3" t="str">
        <f>IF(ISBLANK(T56),"需記錄棲地類型",IF(LEN(T56)&lt;&gt;2,"請填最主要的棲地類型，其餘的可在備注補充說明",""))</f>
        <v/>
      </c>
      <c r="AD56" s="5" t="str">
        <f t="shared" si="1"/>
        <v/>
      </c>
      <c r="AE56" s="3" t="str">
        <f>IF(COUNTIF(U56,"*搖樹*")=1,IF(Q56&lt;&gt;2,"有搖樹行為應為猴群",""),"")</f>
        <v/>
      </c>
      <c r="AF56" s="3"/>
      <c r="AH56">
        <f>MATCH(ROUND(M56,0)&amp;ROUND(N56,0),樣點!N:N,0)</f>
        <v>1036</v>
      </c>
      <c r="AI56" s="5">
        <f>IF((F57&amp;J57)=(F56&amp;J56),ABS((DATE(G57,H57,I57)&amp;TIME(O57,P57,0))-(DATE(G56,H56,I56)&amp;TIME(O56,P56,0))),"")</f>
        <v>6.2499999767169356E-3</v>
      </c>
    </row>
    <row r="57" spans="3:35">
      <c r="C57" s="246" t="s">
        <v>21</v>
      </c>
      <c r="D57" s="246" t="s">
        <v>22</v>
      </c>
      <c r="E57" s="246" t="s">
        <v>58</v>
      </c>
      <c r="F57" s="246" t="s">
        <v>59</v>
      </c>
      <c r="G57" s="246">
        <v>2019</v>
      </c>
      <c r="H57" s="246">
        <v>4</v>
      </c>
      <c r="I57" s="246">
        <v>23</v>
      </c>
      <c r="J57" s="246">
        <v>1</v>
      </c>
      <c r="K57" s="246" t="s">
        <v>60</v>
      </c>
      <c r="L57" s="247">
        <v>2</v>
      </c>
      <c r="M57" s="246">
        <v>249564</v>
      </c>
      <c r="N57" s="246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32</v>
      </c>
      <c r="U57" s="246"/>
      <c r="V57" t="str">
        <f>INDEX(樣區!H:H,MATCH(F57,樣區!E:E,0))</f>
        <v>4月,6月</v>
      </c>
      <c r="W57" s="3" t="str">
        <f>IF(ISNUMBER(AH57),"Y","N")</f>
        <v>Y</v>
      </c>
      <c r="X57" s="3" t="str">
        <f>IF(OR(ISBLANK(H57),ISBLANK(I57)),"需記錄日期","")</f>
        <v/>
      </c>
      <c r="Y57" s="3" t="str">
        <f>IF(O57&gt;9,"時間太晚","")</f>
        <v/>
      </c>
      <c r="Z57" s="3" t="str">
        <f>IF(ISBLANK(Q57),"需記錄數量",IF(Q57&gt;2,"2隻以上，請記為猴群",""))</f>
        <v/>
      </c>
      <c r="AA57" s="3" t="str">
        <f>IF(OR(Q57=1,Q57=2),IF(ISTEXT(R57),"","需記錄距離"),"")</f>
        <v/>
      </c>
      <c r="AB57" s="249" t="str">
        <f>IF(S57="Y",IF(Q57&lt;&gt;2,"有叫聲應為猴群",""),"")</f>
        <v/>
      </c>
      <c r="AC57" s="3" t="str">
        <f>IF(ISBLANK(T57),"需記錄棲地類型",IF(LEN(T57)&lt;&gt;2,"請填最主要的棲地類型，其餘的可在備注補充說明",""))</f>
        <v/>
      </c>
      <c r="AD57" s="5" t="str">
        <f t="shared" si="1"/>
        <v/>
      </c>
      <c r="AE57" s="3" t="str">
        <f>IF(COUNTIF(U57,"*搖樹*")=1,IF(Q57&lt;&gt;2,"有搖樹行為應為猴群",""),"")</f>
        <v/>
      </c>
      <c r="AF57" s="3"/>
      <c r="AH57">
        <f>MATCH(ROUND(M57,0)&amp;ROUND(N57,0),樣點!N:N,0)</f>
        <v>1037</v>
      </c>
      <c r="AI57" s="5">
        <f>IF((F58&amp;J58)=(F57&amp;J57),ABS((DATE(G58,H58,I58)&amp;TIME(O58,P58,0))-(DATE(G57,H57,I57)&amp;TIME(O57,P57,0))),"")</f>
        <v>5.5555549915879965E-3</v>
      </c>
    </row>
    <row r="58" spans="3:35">
      <c r="C58" s="246" t="s">
        <v>21</v>
      </c>
      <c r="D58" s="246" t="s">
        <v>22</v>
      </c>
      <c r="E58" s="246" t="s">
        <v>58</v>
      </c>
      <c r="F58" s="246" t="s">
        <v>59</v>
      </c>
      <c r="G58" s="246">
        <v>2019</v>
      </c>
      <c r="H58" s="246">
        <v>4</v>
      </c>
      <c r="I58" s="246">
        <v>23</v>
      </c>
      <c r="J58" s="246">
        <v>1</v>
      </c>
      <c r="K58" s="246" t="s">
        <v>60</v>
      </c>
      <c r="L58" s="247">
        <v>3</v>
      </c>
      <c r="M58" s="246">
        <v>249688</v>
      </c>
      <c r="N58" s="246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61</v>
      </c>
      <c r="U58" s="246"/>
      <c r="V58" t="str">
        <f>INDEX(樣區!H:H,MATCH(F58,樣區!E:E,0))</f>
        <v>4月,6月</v>
      </c>
      <c r="W58" s="3" t="str">
        <f>IF(ISNUMBER(AH58),"Y","N")</f>
        <v>Y</v>
      </c>
      <c r="X58" s="3" t="str">
        <f>IF(OR(ISBLANK(H58),ISBLANK(I58)),"需記錄日期","")</f>
        <v/>
      </c>
      <c r="Y58" s="3" t="str">
        <f>IF(O58&gt;9,"時間太晚","")</f>
        <v/>
      </c>
      <c r="Z58" s="3" t="str">
        <f>IF(ISBLANK(Q58),"需記錄數量",IF(Q58&gt;2,"2隻以上，請記為猴群",""))</f>
        <v/>
      </c>
      <c r="AA58" s="3" t="str">
        <f>IF(OR(Q58=1,Q58=2),IF(ISTEXT(R58),"","需記錄距離"),"")</f>
        <v/>
      </c>
      <c r="AB58" s="249" t="str">
        <f>IF(S58="Y",IF(Q58&lt;&gt;2,"有叫聲應為猴群",""),"")</f>
        <v/>
      </c>
      <c r="AC58" s="3" t="str">
        <f>IF(ISBLANK(T58),"需記錄棲地類型",IF(LEN(T58)&lt;&gt;2,"請填最主要的棲地類型，其餘的可在備注補充說明",""))</f>
        <v/>
      </c>
      <c r="AD58" s="5" t="str">
        <f t="shared" si="1"/>
        <v/>
      </c>
      <c r="AE58" s="3" t="str">
        <f>IF(COUNTIF(U58,"*搖樹*")=1,IF(Q58&lt;&gt;2,"有搖樹行為應為猴群",""),"")</f>
        <v/>
      </c>
      <c r="AF58" s="3"/>
      <c r="AH58">
        <f>MATCH(ROUND(M58,0)&amp;ROUND(N58,0),樣點!N:N,0)</f>
        <v>1038</v>
      </c>
      <c r="AI58" s="5">
        <f>IF((F59&amp;J59)=(F58&amp;J58),ABS((DATE(G59,H59,I59)&amp;TIME(O59,P59,0))-(DATE(G58,H58,I58)&amp;TIME(O58,P58,0))),"")</f>
        <v>6.2500000349245965E-3</v>
      </c>
    </row>
    <row r="59" spans="3:35">
      <c r="C59" s="246" t="s">
        <v>21</v>
      </c>
      <c r="D59" s="246" t="s">
        <v>22</v>
      </c>
      <c r="E59" s="246" t="s">
        <v>58</v>
      </c>
      <c r="F59" s="246" t="s">
        <v>59</v>
      </c>
      <c r="G59" s="246">
        <v>2019</v>
      </c>
      <c r="H59" s="246">
        <v>4</v>
      </c>
      <c r="I59" s="246">
        <v>23</v>
      </c>
      <c r="J59" s="246">
        <v>1</v>
      </c>
      <c r="K59" s="246" t="s">
        <v>60</v>
      </c>
      <c r="L59" s="247">
        <v>4</v>
      </c>
      <c r="M59" s="246">
        <v>249643</v>
      </c>
      <c r="N59" s="246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26</v>
      </c>
      <c r="U59" s="246"/>
      <c r="V59" t="str">
        <f>INDEX(樣區!H:H,MATCH(F59,樣區!E:E,0))</f>
        <v>4月,6月</v>
      </c>
      <c r="W59" s="3" t="str">
        <f>IF(ISNUMBER(AH59),"Y","N")</f>
        <v>Y</v>
      </c>
      <c r="X59" s="3" t="str">
        <f>IF(OR(ISBLANK(H59),ISBLANK(I59)),"需記錄日期","")</f>
        <v/>
      </c>
      <c r="Y59" s="3" t="str">
        <f>IF(O59&gt;9,"時間太晚","")</f>
        <v/>
      </c>
      <c r="Z59" s="3" t="str">
        <f>IF(ISBLANK(Q59),"需記錄數量",IF(Q59&gt;2,"2隻以上，請記為猴群",""))</f>
        <v/>
      </c>
      <c r="AA59" s="3" t="str">
        <f>IF(OR(Q59=1,Q59=2),IF(ISTEXT(R59),"","需記錄距離"),"")</f>
        <v/>
      </c>
      <c r="AB59" s="249" t="str">
        <f>IF(S59="Y",IF(Q59&lt;&gt;2,"有叫聲應為猴群",""),"")</f>
        <v/>
      </c>
      <c r="AC59" s="3" t="str">
        <f>IF(ISBLANK(T59),"需記錄棲地類型",IF(LEN(T59)&lt;&gt;2,"請填最主要的棲地類型，其餘的可在備注補充說明",""))</f>
        <v/>
      </c>
      <c r="AD59" s="5" t="str">
        <f t="shared" si="1"/>
        <v/>
      </c>
      <c r="AE59" s="3" t="str">
        <f>IF(COUNTIF(U59,"*搖樹*")=1,IF(Q59&lt;&gt;2,"有搖樹行為應為猴群",""),"")</f>
        <v/>
      </c>
      <c r="AF59" s="3"/>
      <c r="AH59">
        <f>MATCH(ROUND(M59,0)&amp;ROUND(N59,0),樣點!N:N,0)</f>
        <v>1039</v>
      </c>
      <c r="AI59" s="5">
        <f>IF((F60&amp;J60)=(F59&amp;J59),ABS((DATE(G60,H60,I60)&amp;TIME(O60,P60,0))-(DATE(G59,H59,I59)&amp;TIME(O59,P59,0))),"")</f>
        <v>5.555555981118232E-3</v>
      </c>
    </row>
    <row r="60" spans="3:35">
      <c r="C60" s="246" t="s">
        <v>21</v>
      </c>
      <c r="D60" s="246" t="s">
        <v>22</v>
      </c>
      <c r="E60" s="246" t="s">
        <v>58</v>
      </c>
      <c r="F60" s="246" t="s">
        <v>59</v>
      </c>
      <c r="G60" s="246">
        <v>2019</v>
      </c>
      <c r="H60" s="246">
        <v>4</v>
      </c>
      <c r="I60" s="246">
        <v>23</v>
      </c>
      <c r="J60" s="246">
        <v>1</v>
      </c>
      <c r="K60" s="246" t="s">
        <v>60</v>
      </c>
      <c r="L60" s="247">
        <v>5</v>
      </c>
      <c r="M60" s="246">
        <v>249500</v>
      </c>
      <c r="N60" s="246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32</v>
      </c>
      <c r="U60" s="246"/>
      <c r="V60" t="str">
        <f>INDEX(樣區!H:H,MATCH(F60,樣區!E:E,0))</f>
        <v>4月,6月</v>
      </c>
      <c r="W60" s="3" t="str">
        <f>IF(ISNUMBER(AH60),"Y","N")</f>
        <v>Y</v>
      </c>
      <c r="X60" s="3" t="str">
        <f>IF(OR(ISBLANK(H60),ISBLANK(I60)),"需記錄日期","")</f>
        <v/>
      </c>
      <c r="Y60" s="3" t="str">
        <f>IF(O60&gt;9,"時間太晚","")</f>
        <v/>
      </c>
      <c r="Z60" s="3" t="str">
        <f>IF(ISBLANK(Q60),"需記錄數量",IF(Q60&gt;2,"2隻以上，請記為猴群",""))</f>
        <v/>
      </c>
      <c r="AA60" s="3" t="str">
        <f>IF(OR(Q60=1,Q60=2),IF(ISTEXT(R60),"","需記錄距離"),"")</f>
        <v/>
      </c>
      <c r="AB60" s="249" t="str">
        <f>IF(S60="Y",IF(Q60&lt;&gt;2,"有叫聲應為猴群",""),"")</f>
        <v/>
      </c>
      <c r="AC60" s="3" t="str">
        <f>IF(ISBLANK(T60),"需記錄棲地類型",IF(LEN(T60)&lt;&gt;2,"請填最主要的棲地類型，其餘的可在備注補充說明",""))</f>
        <v/>
      </c>
      <c r="AD60" s="5" t="str">
        <f t="shared" si="1"/>
        <v>需計滿6分鐘</v>
      </c>
      <c r="AE60" s="3" t="str">
        <f>IF(COUNTIF(U60,"*搖樹*")=1,IF(Q60&lt;&gt;2,"有搖樹行為應為猴群",""),"")</f>
        <v/>
      </c>
      <c r="AF60" s="3"/>
      <c r="AH60">
        <f>MATCH(ROUND(M60,0)&amp;ROUND(N60,0),樣點!N:N,0)</f>
        <v>1040</v>
      </c>
      <c r="AI60" s="5">
        <f>IF((F61&amp;J61)=(F60&amp;J60),ABS((DATE(G61,H61,I61)&amp;TIME(O61,P61,0))-(DATE(G60,H60,I60)&amp;TIME(O60,P60,0))),"")</f>
        <v>1.3888890389353037E-3</v>
      </c>
    </row>
    <row r="61" spans="3:35">
      <c r="C61" s="246" t="s">
        <v>21</v>
      </c>
      <c r="D61" s="246" t="s">
        <v>22</v>
      </c>
      <c r="E61" s="246" t="s">
        <v>58</v>
      </c>
      <c r="F61" s="246" t="s">
        <v>59</v>
      </c>
      <c r="G61" s="246">
        <v>2019</v>
      </c>
      <c r="H61" s="246">
        <v>4</v>
      </c>
      <c r="I61" s="246">
        <v>23</v>
      </c>
      <c r="J61" s="246">
        <v>1</v>
      </c>
      <c r="K61" s="246" t="s">
        <v>60</v>
      </c>
      <c r="L61" s="247">
        <v>6</v>
      </c>
      <c r="M61" s="246">
        <v>249686</v>
      </c>
      <c r="N61" s="246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32</v>
      </c>
      <c r="U61" s="246"/>
      <c r="V61" t="str">
        <f>INDEX(樣區!H:H,MATCH(F61,樣區!E:E,0))</f>
        <v>4月,6月</v>
      </c>
      <c r="W61" s="3" t="str">
        <f>IF(ISNUMBER(AH61),"Y","N")</f>
        <v>Y</v>
      </c>
      <c r="X61" s="3" t="str">
        <f>IF(OR(ISBLANK(H61),ISBLANK(I61)),"需記錄日期","")</f>
        <v/>
      </c>
      <c r="Y61" s="3" t="str">
        <f>IF(O61&gt;9,"時間太晚","")</f>
        <v/>
      </c>
      <c r="Z61" s="3" t="str">
        <f>IF(ISBLANK(Q61),"需記錄數量",IF(Q61&gt;2,"2隻以上，請記為猴群",""))</f>
        <v/>
      </c>
      <c r="AA61" s="3" t="str">
        <f>IF(OR(Q61=1,Q61=2),IF(ISTEXT(R61),"","需記錄距離"),"")</f>
        <v/>
      </c>
      <c r="AB61" s="249" t="str">
        <f>IF(S61="Y",IF(Q61&lt;&gt;2,"有叫聲應為猴群",""),"")</f>
        <v/>
      </c>
      <c r="AC61" s="3" t="str">
        <f>IF(ISBLANK(T61),"需記錄棲地類型",IF(LEN(T61)&lt;&gt;2,"請填最主要的棲地類型，其餘的可在備注補充說明",""))</f>
        <v/>
      </c>
      <c r="AD61" s="5" t="str">
        <f t="shared" si="1"/>
        <v/>
      </c>
      <c r="AE61" s="3" t="str">
        <f>IF(COUNTIF(U61,"*搖樹*")=1,IF(Q61&lt;&gt;2,"有搖樹行為應為猴群",""),"")</f>
        <v/>
      </c>
      <c r="AF61" s="3"/>
      <c r="AH61">
        <f>MATCH(ROUND(M61,0)&amp;ROUND(N61,0),樣點!N:N,0)</f>
        <v>1041</v>
      </c>
      <c r="AI61" s="5" t="str">
        <f>IF((F62&amp;J62)=(F61&amp;J61),ABS((DATE(G62,H62,I62)&amp;TIME(O62,P62,0))-(DATE(G61,H61,I61)&amp;TIME(O61,P61,0))),"")</f>
        <v/>
      </c>
    </row>
    <row r="62" spans="3:35">
      <c r="C62" s="246" t="s">
        <v>21</v>
      </c>
      <c r="D62" s="246" t="s">
        <v>22</v>
      </c>
      <c r="E62" s="246" t="s">
        <v>62</v>
      </c>
      <c r="F62" s="246" t="s">
        <v>63</v>
      </c>
      <c r="G62" s="246">
        <v>2019</v>
      </c>
      <c r="H62" s="246">
        <v>5</v>
      </c>
      <c r="I62" s="246">
        <v>3</v>
      </c>
      <c r="J62" s="246">
        <v>1</v>
      </c>
      <c r="K62" s="246" t="s">
        <v>64</v>
      </c>
      <c r="L62" s="247">
        <v>1</v>
      </c>
      <c r="M62" s="246">
        <v>251885</v>
      </c>
      <c r="N62" s="246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31</v>
      </c>
      <c r="U62" s="246"/>
      <c r="V62" t="str">
        <f>INDEX(樣區!H:H,MATCH(F62,樣區!E:E,0))</f>
        <v>4月,6月</v>
      </c>
      <c r="W62" s="3" t="str">
        <f>IF(ISNUMBER(AH62),"Y","N")</f>
        <v>Y</v>
      </c>
      <c r="X62" s="3" t="str">
        <f>IF(OR(ISBLANK(H62),ISBLANK(I62)),"需記錄日期","")</f>
        <v/>
      </c>
      <c r="Y62" s="3" t="str">
        <f>IF(O62&gt;9,"時間太晚","")</f>
        <v/>
      </c>
      <c r="Z62" s="3" t="str">
        <f>IF(ISBLANK(Q62),"需記錄數量",IF(Q62&gt;2,"2隻以上，請記為猴群",""))</f>
        <v/>
      </c>
      <c r="AA62" s="3" t="str">
        <f>IF(OR(Q62=1,Q62=2),IF(ISTEXT(R62),"","需記錄距離"),"")</f>
        <v/>
      </c>
      <c r="AB62" s="249" t="str">
        <f>IF(S62="Y",IF(Q62&lt;&gt;2,"有叫聲應為猴群",""),"")</f>
        <v/>
      </c>
      <c r="AC62" s="3" t="str">
        <f>IF(ISBLANK(T62),"需記錄棲地類型",IF(LEN(T62)&lt;&gt;2,"請填最主要的棲地類型，其餘的可在備注補充說明",""))</f>
        <v/>
      </c>
      <c r="AD62" s="5" t="str">
        <f t="shared" si="1"/>
        <v/>
      </c>
      <c r="AE62" s="3" t="str">
        <f>IF(COUNTIF(U62,"*搖樹*")=1,IF(Q62&lt;&gt;2,"有搖樹行為應為猴群",""),"")</f>
        <v/>
      </c>
      <c r="AF62" s="3"/>
      <c r="AH62">
        <f>MATCH(ROUND(M62,0)&amp;ROUND(N62,0),樣點!N:N,0)</f>
        <v>1042</v>
      </c>
      <c r="AI62" s="5">
        <f>IF((F63&amp;J63)=(F62&amp;J62),ABS((DATE(G63,H63,I63)&amp;TIME(O63,P63,0))-(DATE(G62,H62,I62)&amp;TIME(O62,P62,0))),"")</f>
        <v>3.2638889038935304E-2</v>
      </c>
    </row>
    <row r="63" spans="3:35">
      <c r="C63" s="246" t="s">
        <v>21</v>
      </c>
      <c r="D63" s="246" t="s">
        <v>22</v>
      </c>
      <c r="E63" s="246" t="s">
        <v>62</v>
      </c>
      <c r="F63" s="246" t="s">
        <v>63</v>
      </c>
      <c r="G63" s="246">
        <v>2019</v>
      </c>
      <c r="H63" s="246">
        <v>5</v>
      </c>
      <c r="I63" s="246">
        <v>3</v>
      </c>
      <c r="J63" s="246">
        <v>1</v>
      </c>
      <c r="K63" s="246" t="s">
        <v>64</v>
      </c>
      <c r="L63" s="247">
        <v>2</v>
      </c>
      <c r="M63" s="246">
        <v>251983</v>
      </c>
      <c r="N63" s="246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32</v>
      </c>
      <c r="U63" s="246"/>
      <c r="V63" t="str">
        <f>INDEX(樣區!H:H,MATCH(F63,樣區!E:E,0))</f>
        <v>4月,6月</v>
      </c>
      <c r="W63" s="3" t="str">
        <f>IF(ISNUMBER(AH63),"Y","N")</f>
        <v>Y</v>
      </c>
      <c r="X63" s="3" t="str">
        <f>IF(OR(ISBLANK(H63),ISBLANK(I63)),"需記錄日期","")</f>
        <v/>
      </c>
      <c r="Y63" s="3" t="str">
        <f>IF(O63&gt;9,"時間太晚","")</f>
        <v/>
      </c>
      <c r="Z63" s="3" t="str">
        <f>IF(ISBLANK(Q63),"需記錄數量",IF(Q63&gt;2,"2隻以上，請記為猴群",""))</f>
        <v/>
      </c>
      <c r="AA63" s="3" t="str">
        <f>IF(OR(Q63=1,Q63=2),IF(ISTEXT(R63),"","需記錄距離"),"")</f>
        <v/>
      </c>
      <c r="AB63" s="249" t="str">
        <f>IF(S63="Y",IF(Q63&lt;&gt;2,"有叫聲應為猴群",""),"")</f>
        <v/>
      </c>
      <c r="AC63" s="3" t="str">
        <f>IF(ISBLANK(T63),"需記錄棲地類型",IF(LEN(T63)&lt;&gt;2,"請填最主要的棲地類型，其餘的可在備注補充說明",""))</f>
        <v/>
      </c>
      <c r="AD63" s="5" t="str">
        <f t="shared" si="1"/>
        <v/>
      </c>
      <c r="AE63" s="3" t="str">
        <f>IF(COUNTIF(U63,"*搖樹*")=1,IF(Q63&lt;&gt;2,"有搖樹行為應為猴群",""),"")</f>
        <v/>
      </c>
      <c r="AF63" s="3"/>
      <c r="AH63">
        <f>MATCH(ROUND(M63,0)&amp;ROUND(N63,0),樣點!N:N,0)</f>
        <v>1043</v>
      </c>
      <c r="AI63" s="5">
        <f>IF((F64&amp;J64)=(F63&amp;J63),ABS((DATE(G64,H64,I64)&amp;TIME(O64,P64,0))-(DATE(G63,H63,I63)&amp;TIME(O63,P63,0))),"")</f>
        <v>5.0000000046566129E-2</v>
      </c>
    </row>
    <row r="64" spans="3:35">
      <c r="C64" s="246" t="s">
        <v>21</v>
      </c>
      <c r="D64" s="246" t="s">
        <v>22</v>
      </c>
      <c r="E64" s="246" t="s">
        <v>62</v>
      </c>
      <c r="F64" s="246" t="s">
        <v>63</v>
      </c>
      <c r="G64" s="246">
        <v>2019</v>
      </c>
      <c r="H64" s="246">
        <v>5</v>
      </c>
      <c r="I64" s="246">
        <v>3</v>
      </c>
      <c r="J64" s="246">
        <v>1</v>
      </c>
      <c r="K64" s="246" t="s">
        <v>64</v>
      </c>
      <c r="L64" s="247">
        <v>3</v>
      </c>
      <c r="M64" s="246">
        <v>252174</v>
      </c>
      <c r="N64" s="246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32</v>
      </c>
      <c r="U64" s="246"/>
      <c r="V64" t="str">
        <f>INDEX(樣區!H:H,MATCH(F64,樣區!E:E,0))</f>
        <v>4月,6月</v>
      </c>
      <c r="W64" s="3" t="str">
        <f>IF(ISNUMBER(AH64),"Y","N")</f>
        <v>Y</v>
      </c>
      <c r="X64" s="3" t="str">
        <f>IF(OR(ISBLANK(H64),ISBLANK(I64)),"需記錄日期","")</f>
        <v/>
      </c>
      <c r="Y64" s="3" t="str">
        <f>IF(O64&gt;9,"時間太晚","")</f>
        <v/>
      </c>
      <c r="Z64" s="3" t="str">
        <f>IF(ISBLANK(Q64),"需記錄數量",IF(Q64&gt;2,"2隻以上，請記為猴群",""))</f>
        <v/>
      </c>
      <c r="AA64" s="3" t="str">
        <f>IF(OR(Q64=1,Q64=2),IF(ISTEXT(R64),"","需記錄距離"),"")</f>
        <v/>
      </c>
      <c r="AB64" s="249" t="str">
        <f>IF(S64="Y",IF(Q64&lt;&gt;2,"有叫聲應為猴群",""),"")</f>
        <v/>
      </c>
      <c r="AC64" s="3" t="str">
        <f>IF(ISBLANK(T64),"需記錄棲地類型",IF(LEN(T64)&lt;&gt;2,"請填最主要的棲地類型，其餘的可在備注補充說明",""))</f>
        <v/>
      </c>
      <c r="AD64" s="5" t="str">
        <f t="shared" si="1"/>
        <v/>
      </c>
      <c r="AE64" s="3" t="str">
        <f>IF(COUNTIF(U64,"*搖樹*")=1,IF(Q64&lt;&gt;2,"有搖樹行為應為猴群",""),"")</f>
        <v/>
      </c>
      <c r="AF64" s="3"/>
      <c r="AH64">
        <f>MATCH(ROUND(M64,0)&amp;ROUND(N64,0),樣點!N:N,0)</f>
        <v>1044</v>
      </c>
      <c r="AI64" s="5">
        <f>IF((F65&amp;J65)=(F64&amp;J64),ABS((DATE(G65,H65,I65)&amp;TIME(O65,P65,0))-(DATE(G64,H64,I64)&amp;TIME(O64,P64,0))),"")</f>
        <v>1.1805555957835168E-2</v>
      </c>
    </row>
    <row r="65" spans="3:35">
      <c r="C65" s="246" t="s">
        <v>21</v>
      </c>
      <c r="D65" s="246" t="s">
        <v>22</v>
      </c>
      <c r="E65" s="246" t="s">
        <v>62</v>
      </c>
      <c r="F65" s="246" t="s">
        <v>63</v>
      </c>
      <c r="G65" s="246">
        <v>2019</v>
      </c>
      <c r="H65" s="246">
        <v>5</v>
      </c>
      <c r="I65" s="246">
        <v>3</v>
      </c>
      <c r="J65" s="246">
        <v>1</v>
      </c>
      <c r="K65" s="246" t="s">
        <v>64</v>
      </c>
      <c r="L65" s="247">
        <v>4</v>
      </c>
      <c r="M65" s="246">
        <v>251740</v>
      </c>
      <c r="N65" s="246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31</v>
      </c>
      <c r="U65" s="246"/>
      <c r="V65" t="str">
        <f>INDEX(樣區!H:H,MATCH(F65,樣區!E:E,0))</f>
        <v>4月,6月</v>
      </c>
      <c r="W65" s="3" t="str">
        <f>IF(ISNUMBER(AH65),"Y","N")</f>
        <v>Y</v>
      </c>
      <c r="X65" s="3" t="str">
        <f>IF(OR(ISBLANK(H65),ISBLANK(I65)),"需記錄日期","")</f>
        <v/>
      </c>
      <c r="Y65" s="3" t="str">
        <f>IF(O65&gt;9,"時間太晚","")</f>
        <v/>
      </c>
      <c r="Z65" s="3" t="str">
        <f>IF(ISBLANK(Q65),"需記錄數量",IF(Q65&gt;2,"2隻以上，請記為猴群",""))</f>
        <v/>
      </c>
      <c r="AA65" s="3" t="str">
        <f>IF(OR(Q65=1,Q65=2),IF(ISTEXT(R65),"","需記錄距離"),"")</f>
        <v/>
      </c>
      <c r="AB65" s="249" t="str">
        <f>IF(S65="Y",IF(Q65&lt;&gt;2,"有叫聲應為猴群",""),"")</f>
        <v/>
      </c>
      <c r="AC65" s="3" t="str">
        <f>IF(ISBLANK(T65),"需記錄棲地類型",IF(LEN(T65)&lt;&gt;2,"請填最主要的棲地類型，其餘的可在備注補充說明",""))</f>
        <v/>
      </c>
      <c r="AD65" s="5" t="str">
        <f t="shared" si="1"/>
        <v/>
      </c>
      <c r="AE65" s="3" t="str">
        <f>IF(COUNTIF(U65,"*搖樹*")=1,IF(Q65&lt;&gt;2,"有搖樹行為應為猴群",""),"")</f>
        <v/>
      </c>
      <c r="AF65" s="3"/>
      <c r="AH65">
        <f>MATCH(ROUND(M65,0)&amp;ROUND(N65,0),樣點!N:N,0)</f>
        <v>1045</v>
      </c>
      <c r="AI65" s="5">
        <f>IF((F66&amp;J66)=(F65&amp;J65),ABS((DATE(G66,H66,I66)&amp;TIME(O66,P66,0))-(DATE(G65,H65,I65)&amp;TIME(O65,P65,0))),"")</f>
        <v>1.041666604578495E-2</v>
      </c>
    </row>
    <row r="66" spans="3:35">
      <c r="C66" s="246" t="s">
        <v>21</v>
      </c>
      <c r="D66" s="246" t="s">
        <v>22</v>
      </c>
      <c r="E66" s="246" t="s">
        <v>62</v>
      </c>
      <c r="F66" s="246" t="s">
        <v>63</v>
      </c>
      <c r="G66" s="246">
        <v>2019</v>
      </c>
      <c r="H66" s="246">
        <v>5</v>
      </c>
      <c r="I66" s="246">
        <v>3</v>
      </c>
      <c r="J66" s="246">
        <v>1</v>
      </c>
      <c r="K66" s="246" t="s">
        <v>64</v>
      </c>
      <c r="L66" s="247">
        <v>5</v>
      </c>
      <c r="M66" s="246">
        <v>251683</v>
      </c>
      <c r="N66" s="246">
        <v>2677414</v>
      </c>
      <c r="O66" s="246">
        <v>9</v>
      </c>
      <c r="P66" s="246">
        <v>11</v>
      </c>
      <c r="Q66" s="246">
        <v>2</v>
      </c>
      <c r="R66" s="246" t="s">
        <v>43</v>
      </c>
      <c r="S66" s="246" t="s">
        <v>44</v>
      </c>
      <c r="T66" s="246" t="s">
        <v>32</v>
      </c>
      <c r="U66" s="246"/>
      <c r="V66" t="str">
        <f>INDEX(樣區!H:H,MATCH(F66,樣區!E:E,0))</f>
        <v>4月,6月</v>
      </c>
      <c r="W66" s="3" t="str">
        <f>IF(ISNUMBER(AH66),"Y","N")</f>
        <v>Y</v>
      </c>
      <c r="X66" s="3" t="str">
        <f>IF(OR(ISBLANK(H66),ISBLANK(I66)),"需記錄日期","")</f>
        <v/>
      </c>
      <c r="Y66" s="3" t="str">
        <f>IF(O66&gt;9,"時間太晚","")</f>
        <v/>
      </c>
      <c r="Z66" s="3" t="str">
        <f>IF(ISBLANK(Q66),"需記錄數量",IF(Q66&gt;2,"2隻以上，請記為猴群",""))</f>
        <v/>
      </c>
      <c r="AA66" s="3" t="str">
        <f>IF(OR(Q66=1,Q66=2),IF(ISTEXT(R66),"","需記錄距離"),"")</f>
        <v/>
      </c>
      <c r="AB66" s="249" t="str">
        <f>IF(S66="Y",IF(Q66&lt;&gt;2,"有叫聲應為猴群",""),"")</f>
        <v/>
      </c>
      <c r="AC66" s="3" t="str">
        <f>IF(ISBLANK(T66),"需記錄棲地類型",IF(LEN(T66)&lt;&gt;2,"請填最主要的棲地類型，其餘的可在備注補充說明",""))</f>
        <v/>
      </c>
      <c r="AD66" s="5" t="str">
        <f t="shared" si="1"/>
        <v/>
      </c>
      <c r="AE66" s="3" t="str">
        <f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>IF((F67&amp;J67)=(F66&amp;J66),ABS((DATE(G67,H67,I67)&amp;TIME(O67,P67,0))-(DATE(G66,H66,I66)&amp;TIME(O66,P66,0))),"")</f>
        <v>8.3333340007811785E-3</v>
      </c>
    </row>
    <row r="67" spans="3:35">
      <c r="C67" s="246" t="s">
        <v>21</v>
      </c>
      <c r="D67" s="246" t="s">
        <v>22</v>
      </c>
      <c r="E67" s="246" t="s">
        <v>62</v>
      </c>
      <c r="F67" s="246" t="s">
        <v>63</v>
      </c>
      <c r="G67" s="246">
        <v>2019</v>
      </c>
      <c r="H67" s="246">
        <v>5</v>
      </c>
      <c r="I67" s="246">
        <v>3</v>
      </c>
      <c r="J67" s="246">
        <v>1</v>
      </c>
      <c r="K67" s="246" t="s">
        <v>64</v>
      </c>
      <c r="L67" s="247">
        <v>6</v>
      </c>
      <c r="M67" s="246">
        <v>251912</v>
      </c>
      <c r="N67" s="246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31</v>
      </c>
      <c r="U67" s="246"/>
      <c r="V67" t="str">
        <f>INDEX(樣區!H:H,MATCH(F67,樣區!E:E,0))</f>
        <v>4月,6月</v>
      </c>
      <c r="W67" s="3" t="str">
        <f>IF(ISNUMBER(AH67),"Y","N")</f>
        <v>Y</v>
      </c>
      <c r="X67" s="3" t="str">
        <f>IF(OR(ISBLANK(H67),ISBLANK(I67)),"需記錄日期","")</f>
        <v/>
      </c>
      <c r="Y67" s="3" t="str">
        <f>IF(O67&gt;9,"時間太晚","")</f>
        <v/>
      </c>
      <c r="Z67" s="3" t="str">
        <f>IF(ISBLANK(Q67),"需記錄數量",IF(Q67&gt;2,"2隻以上，請記為猴群",""))</f>
        <v/>
      </c>
      <c r="AA67" s="3" t="str">
        <f>IF(OR(Q67=1,Q67=2),IF(ISTEXT(R67),"","需記錄距離"),"")</f>
        <v/>
      </c>
      <c r="AB67" s="249" t="str">
        <f>IF(S67="Y",IF(Q67&lt;&gt;2,"有叫聲應為猴群",""),"")</f>
        <v/>
      </c>
      <c r="AC67" s="3" t="str">
        <f>IF(ISBLANK(T67),"需記錄棲地類型",IF(LEN(T67)&lt;&gt;2,"請填最主要的棲地類型，其餘的可在備注補充說明",""))</f>
        <v/>
      </c>
      <c r="AD67" s="5" t="str">
        <f t="shared" si="1"/>
        <v/>
      </c>
      <c r="AE67" s="3" t="str">
        <f>IF(COUNTIF(U67,"*搖樹*")=1,IF(Q67&lt;&gt;2,"有搖樹行為應為猴群",""),"")</f>
        <v/>
      </c>
      <c r="AF67" s="3"/>
      <c r="AH67">
        <f>MATCH(ROUND(M67,0)&amp;ROUND(N67,0),樣點!N:N,0)</f>
        <v>1047</v>
      </c>
      <c r="AI67" s="5" t="str">
        <f>IF((F68&amp;J68)=(F67&amp;J67),ABS((DATE(G68,H68,I68)&amp;TIME(O68,P68,0))-(DATE(G67,H67,I67)&amp;TIME(O67,P67,0))),"")</f>
        <v/>
      </c>
    </row>
    <row r="68" spans="3:35">
      <c r="C68" s="246" t="s">
        <v>21</v>
      </c>
      <c r="D68" s="246" t="s">
        <v>22</v>
      </c>
      <c r="E68" s="246" t="s">
        <v>65</v>
      </c>
      <c r="F68" s="246" t="s">
        <v>66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67</v>
      </c>
      <c r="L68" s="247">
        <v>1</v>
      </c>
      <c r="M68" s="246">
        <v>247020</v>
      </c>
      <c r="N68" s="246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26</v>
      </c>
      <c r="U68" s="246"/>
      <c r="V68" t="str">
        <f>INDEX(樣區!H:H,MATCH(F68,樣區!E:E,0))</f>
        <v>4月,6月</v>
      </c>
      <c r="W68" s="3" t="str">
        <f>IF(ISNUMBER(AH68),"Y","N")</f>
        <v>Y</v>
      </c>
      <c r="X68" s="3" t="str">
        <f>IF(OR(ISBLANK(H68),ISBLANK(I68)),"需記錄日期","")</f>
        <v/>
      </c>
      <c r="Y68" s="3" t="str">
        <f>IF(O68&gt;9,"時間太晚","")</f>
        <v/>
      </c>
      <c r="Z68" s="3" t="str">
        <f>IF(ISBLANK(Q68),"需記錄數量",IF(Q68&gt;2,"2隻以上，請記為猴群",""))</f>
        <v/>
      </c>
      <c r="AA68" s="3" t="str">
        <f>IF(OR(Q68=1,Q68=2),IF(ISTEXT(R68),"","需記錄距離"),"")</f>
        <v/>
      </c>
      <c r="AB68" s="249" t="str">
        <f>IF(S68="Y",IF(Q68&lt;&gt;2,"有叫聲應為猴群",""),"")</f>
        <v/>
      </c>
      <c r="AC68" s="3" t="str">
        <f>IF(ISBLANK(T68),"需記錄棲地類型",IF(LEN(T68)&lt;&gt;2,"請填最主要的棲地類型，其餘的可在備注補充說明",""))</f>
        <v/>
      </c>
      <c r="AD68" s="5" t="str">
        <f t="shared" si="1"/>
        <v/>
      </c>
      <c r="AE68" s="3" t="str">
        <f>IF(COUNTIF(U68,"*搖樹*")=1,IF(Q68&lt;&gt;2,"有搖樹行為應為猴群",""),"")</f>
        <v/>
      </c>
      <c r="AF68" s="3"/>
      <c r="AH68">
        <f>MATCH(ROUND(M68,0)&amp;ROUND(N68,0),樣點!N:N,0)</f>
        <v>1048</v>
      </c>
      <c r="AI68" s="5">
        <f>IF((F69&amp;J69)=(F68&amp;J68),ABS((DATE(G69,H69,I69)&amp;TIME(O69,P69,0))-(DATE(G68,H68,I68)&amp;TIME(O68,P68,0))),"")</f>
        <v>6.2500000349245965E-3</v>
      </c>
    </row>
    <row r="69" spans="3:35">
      <c r="C69" s="246" t="s">
        <v>21</v>
      </c>
      <c r="D69" s="246" t="s">
        <v>22</v>
      </c>
      <c r="E69" s="246" t="s">
        <v>65</v>
      </c>
      <c r="F69" s="246" t="s">
        <v>66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67</v>
      </c>
      <c r="L69" s="247">
        <v>2</v>
      </c>
      <c r="M69" s="246">
        <v>246904</v>
      </c>
      <c r="N69" s="246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32</v>
      </c>
      <c r="U69" s="246"/>
      <c r="V69" t="str">
        <f>INDEX(樣區!H:H,MATCH(F69,樣區!E:E,0))</f>
        <v>4月,6月</v>
      </c>
      <c r="W69" s="3" t="str">
        <f>IF(ISNUMBER(AH69),"Y","N")</f>
        <v>Y</v>
      </c>
      <c r="X69" s="3" t="str">
        <f>IF(OR(ISBLANK(H69),ISBLANK(I69)),"需記錄日期","")</f>
        <v/>
      </c>
      <c r="Y69" s="3" t="str">
        <f>IF(O69&gt;9,"時間太晚","")</f>
        <v/>
      </c>
      <c r="Z69" s="3" t="str">
        <f>IF(ISBLANK(Q69),"需記錄數量",IF(Q69&gt;2,"2隻以上，請記為猴群",""))</f>
        <v/>
      </c>
      <c r="AA69" s="3" t="str">
        <f>IF(OR(Q69=1,Q69=2),IF(ISTEXT(R69),"","需記錄距離"),"")</f>
        <v/>
      </c>
      <c r="AB69" s="249" t="str">
        <f>IF(S69="Y",IF(Q69&lt;&gt;2,"有叫聲應為猴群",""),"")</f>
        <v/>
      </c>
      <c r="AC69" s="3" t="str">
        <f>IF(ISBLANK(T69),"需記錄棲地類型",IF(LEN(T69)&lt;&gt;2,"請填最主要的棲地類型，其餘的可在備注補充說明",""))</f>
        <v/>
      </c>
      <c r="AD69" s="5" t="str">
        <f t="shared" si="1"/>
        <v/>
      </c>
      <c r="AE69" s="3" t="str">
        <f>IF(COUNTIF(U69,"*搖樹*")=1,IF(Q69&lt;&gt;2,"有搖樹行為應為猴群",""),"")</f>
        <v/>
      </c>
      <c r="AF69" s="3"/>
      <c r="AH69">
        <f>MATCH(ROUND(M69,0)&amp;ROUND(N69,0),樣點!N:N,0)</f>
        <v>1049</v>
      </c>
      <c r="AI69" s="5">
        <f>IF((F70&amp;J70)=(F69&amp;J69),ABS((DATE(G70,H70,I70)&amp;TIME(O70,P70,0))-(DATE(G69,H69,I69)&amp;TIME(O69,P69,0))),"")</f>
        <v>6.9444439723156393E-3</v>
      </c>
    </row>
    <row r="70" spans="3:35">
      <c r="C70" s="246" t="s">
        <v>21</v>
      </c>
      <c r="D70" s="246" t="s">
        <v>22</v>
      </c>
      <c r="E70" s="246" t="s">
        <v>65</v>
      </c>
      <c r="F70" s="246" t="s">
        <v>66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67</v>
      </c>
      <c r="L70" s="247">
        <v>3</v>
      </c>
      <c r="M70" s="246">
        <v>246778</v>
      </c>
      <c r="N70" s="246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32</v>
      </c>
      <c r="U70" s="246"/>
      <c r="V70" t="str">
        <f>INDEX(樣區!H:H,MATCH(F70,樣區!E:E,0))</f>
        <v>4月,6月</v>
      </c>
      <c r="W70" s="3" t="str">
        <f>IF(ISNUMBER(AH70),"Y","N")</f>
        <v>Y</v>
      </c>
      <c r="X70" s="3" t="str">
        <f>IF(OR(ISBLANK(H70),ISBLANK(I70)),"需記錄日期","")</f>
        <v/>
      </c>
      <c r="Y70" s="3" t="str">
        <f>IF(O70&gt;9,"時間太晚","")</f>
        <v/>
      </c>
      <c r="Z70" s="3" t="str">
        <f>IF(ISBLANK(Q70),"需記錄數量",IF(Q70&gt;2,"2隻以上，請記為猴群",""))</f>
        <v/>
      </c>
      <c r="AA70" s="3" t="str">
        <f>IF(OR(Q70=1,Q70=2),IF(ISTEXT(R70),"","需記錄距離"),"")</f>
        <v/>
      </c>
      <c r="AB70" s="249" t="str">
        <f>IF(S70="Y",IF(Q70&lt;&gt;2,"有叫聲應為猴群",""),"")</f>
        <v/>
      </c>
      <c r="AC70" s="3" t="str">
        <f>IF(ISBLANK(T70),"需記錄棲地類型",IF(LEN(T70)&lt;&gt;2,"請填最主要的棲地類型，其餘的可在備注補充說明",""))</f>
        <v/>
      </c>
      <c r="AD70" s="5" t="str">
        <f t="shared" si="1"/>
        <v/>
      </c>
      <c r="AE70" s="3" t="str">
        <f>IF(COUNTIF(U70,"*搖樹*")=1,IF(Q70&lt;&gt;2,"有搖樹行為應為猴群",""),"")</f>
        <v/>
      </c>
      <c r="AF70" s="3"/>
      <c r="AH70">
        <f>MATCH(ROUND(M70,0)&amp;ROUND(N70,0),樣點!N:N,0)</f>
        <v>1050</v>
      </c>
      <c r="AI70" s="5">
        <f>IF((F71&amp;J71)=(F70&amp;J70),ABS((DATE(G71,H71,I71)&amp;TIME(O71,P71,0))-(DATE(G70,H70,I70)&amp;TIME(O70,P70,0))),"")</f>
        <v>5.555555981118232E-3</v>
      </c>
    </row>
    <row r="71" spans="3:35">
      <c r="C71" s="246" t="s">
        <v>21</v>
      </c>
      <c r="D71" s="246" t="s">
        <v>22</v>
      </c>
      <c r="E71" s="246" t="s">
        <v>65</v>
      </c>
      <c r="F71" s="246" t="s">
        <v>66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67</v>
      </c>
      <c r="L71" s="247">
        <v>4</v>
      </c>
      <c r="M71" s="246">
        <v>246793</v>
      </c>
      <c r="N71" s="246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32</v>
      </c>
      <c r="U71" s="246"/>
      <c r="V71" t="str">
        <f>INDEX(樣區!H:H,MATCH(F71,樣區!E:E,0))</f>
        <v>4月,6月</v>
      </c>
      <c r="W71" s="3" t="str">
        <f>IF(ISNUMBER(AH71),"Y","N")</f>
        <v>Y</v>
      </c>
      <c r="X71" s="3" t="str">
        <f>IF(OR(ISBLANK(H71),ISBLANK(I71)),"需記錄日期","")</f>
        <v/>
      </c>
      <c r="Y71" s="3" t="str">
        <f>IF(O71&gt;9,"時間太晚","")</f>
        <v/>
      </c>
      <c r="Z71" s="3" t="str">
        <f>IF(ISBLANK(Q71),"需記錄數量",IF(Q71&gt;2,"2隻以上，請記為猴群",""))</f>
        <v/>
      </c>
      <c r="AA71" s="3" t="str">
        <f>IF(OR(Q71=1,Q71=2),IF(ISTEXT(R71),"","需記錄距離"),"")</f>
        <v/>
      </c>
      <c r="AB71" s="249" t="str">
        <f>IF(S71="Y",IF(Q71&lt;&gt;2,"有叫聲應為猴群",""),"")</f>
        <v/>
      </c>
      <c r="AC71" s="3" t="str">
        <f>IF(ISBLANK(T71),"需記錄棲地類型",IF(LEN(T71)&lt;&gt;2,"請填最主要的棲地類型，其餘的可在備注補充說明",""))</f>
        <v/>
      </c>
      <c r="AD71" s="5" t="str">
        <f t="shared" si="1"/>
        <v/>
      </c>
      <c r="AE71" s="3" t="str">
        <f>IF(COUNTIF(U71,"*搖樹*")=1,IF(Q71&lt;&gt;2,"有搖樹行為應為猴群",""),"")</f>
        <v/>
      </c>
      <c r="AF71" s="3"/>
      <c r="AH71">
        <f>MATCH(ROUND(M71,0)&amp;ROUND(N71,0),樣點!N:N,0)</f>
        <v>1051</v>
      </c>
      <c r="AI71" s="5">
        <f>IF((F72&amp;J72)=(F71&amp;J71),ABS((DATE(G72,H72,I72)&amp;TIME(O72,P72,0))-(DATE(G71,H71,I71)&amp;TIME(O71,P71,0))),"")</f>
        <v>6.2500000349245965E-3</v>
      </c>
    </row>
    <row r="72" spans="3:35">
      <c r="C72" s="246" t="s">
        <v>21</v>
      </c>
      <c r="D72" s="246" t="s">
        <v>22</v>
      </c>
      <c r="E72" s="246" t="s">
        <v>65</v>
      </c>
      <c r="F72" s="246" t="s">
        <v>66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67</v>
      </c>
      <c r="L72" s="247">
        <v>5</v>
      </c>
      <c r="M72" s="246">
        <v>246980</v>
      </c>
      <c r="N72" s="246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26</v>
      </c>
      <c r="U72" s="246"/>
      <c r="V72" t="str">
        <f>INDEX(樣區!H:H,MATCH(F72,樣區!E:E,0))</f>
        <v>4月,6月</v>
      </c>
      <c r="W72" s="3" t="str">
        <f>IF(ISNUMBER(AH72),"Y","N")</f>
        <v>Y</v>
      </c>
      <c r="X72" s="3" t="str">
        <f>IF(OR(ISBLANK(H72),ISBLANK(I72)),"需記錄日期","")</f>
        <v/>
      </c>
      <c r="Y72" s="3" t="str">
        <f>IF(O72&gt;9,"時間太晚","")</f>
        <v/>
      </c>
      <c r="Z72" s="3" t="str">
        <f>IF(ISBLANK(Q72),"需記錄數量",IF(Q72&gt;2,"2隻以上，請記為猴群",""))</f>
        <v/>
      </c>
      <c r="AA72" s="3" t="str">
        <f>IF(OR(Q72=1,Q72=2),IF(ISTEXT(R72),"","需記錄距離"),"")</f>
        <v/>
      </c>
      <c r="AB72" s="249" t="str">
        <f>IF(S72="Y",IF(Q72&lt;&gt;2,"有叫聲應為猴群",""),"")</f>
        <v/>
      </c>
      <c r="AC72" s="3" t="str">
        <f>IF(ISBLANK(T72),"需記錄棲地類型",IF(LEN(T72)&lt;&gt;2,"請填最主要的棲地類型，其餘的可在備注補充說明",""))</f>
        <v/>
      </c>
      <c r="AD72" s="5" t="str">
        <f t="shared" si="1"/>
        <v/>
      </c>
      <c r="AE72" s="3" t="str">
        <f>IF(COUNTIF(U72,"*搖樹*")=1,IF(Q72&lt;&gt;2,"有搖樹行為應為猴群",""),"")</f>
        <v/>
      </c>
      <c r="AF72" s="3"/>
      <c r="AH72">
        <f>MATCH(ROUND(M72,0)&amp;ROUND(N72,0),樣點!N:N,0)</f>
        <v>1052</v>
      </c>
      <c r="AI72" s="5">
        <f>IF((F73&amp;J73)=(F72&amp;J72),ABS((DATE(G73,H73,I73)&amp;TIME(O73,P73,0))-(DATE(G72,H72,I72)&amp;TIME(O72,P72,0))),"")</f>
        <v>6.9444439723156393E-3</v>
      </c>
    </row>
    <row r="73" spans="3:35">
      <c r="C73" s="246" t="s">
        <v>21</v>
      </c>
      <c r="D73" s="246" t="s">
        <v>22</v>
      </c>
      <c r="E73" s="246" t="s">
        <v>65</v>
      </c>
      <c r="F73" s="246" t="s">
        <v>66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67</v>
      </c>
      <c r="L73" s="247">
        <v>6</v>
      </c>
      <c r="M73" s="246">
        <v>246664</v>
      </c>
      <c r="N73" s="246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26</v>
      </c>
      <c r="U73" s="246"/>
      <c r="V73" t="str">
        <f>INDEX(樣區!H:H,MATCH(F73,樣區!E:E,0))</f>
        <v>4月,6月</v>
      </c>
      <c r="W73" s="3" t="str">
        <f>IF(ISNUMBER(AH73),"Y","N")</f>
        <v>Y</v>
      </c>
      <c r="X73" s="3" t="str">
        <f>IF(OR(ISBLANK(H73),ISBLANK(I73)),"需記錄日期","")</f>
        <v/>
      </c>
      <c r="Y73" s="3" t="str">
        <f>IF(O73&gt;9,"時間太晚","")</f>
        <v/>
      </c>
      <c r="Z73" s="3" t="str">
        <f>IF(ISBLANK(Q73),"需記錄數量",IF(Q73&gt;2,"2隻以上，請記為猴群",""))</f>
        <v/>
      </c>
      <c r="AA73" s="3" t="str">
        <f>IF(OR(Q73=1,Q73=2),IF(ISTEXT(R73),"","需記錄距離"),"")</f>
        <v/>
      </c>
      <c r="AB73" s="249" t="str">
        <f>IF(S73="Y",IF(Q73&lt;&gt;2,"有叫聲應為猴群",""),"")</f>
        <v/>
      </c>
      <c r="AC73" s="3" t="str">
        <f>IF(ISBLANK(T73),"需記錄棲地類型",IF(LEN(T73)&lt;&gt;2,"請填最主要的棲地類型，其餘的可在備注補充說明",""))</f>
        <v/>
      </c>
      <c r="AD73" s="5" t="str">
        <f t="shared" si="1"/>
        <v/>
      </c>
      <c r="AE73" s="3" t="str">
        <f>IF(COUNTIF(U73,"*搖樹*")=1,IF(Q73&lt;&gt;2,"有搖樹行為應為猴群",""),"")</f>
        <v/>
      </c>
      <c r="AF73" s="3"/>
      <c r="AH73">
        <f>MATCH(ROUND(M73,0)&amp;ROUND(N73,0),樣點!N:N,0)</f>
        <v>1053</v>
      </c>
      <c r="AI73" s="5" t="str">
        <f>IF((F74&amp;J74)=(F73&amp;J73),ABS((DATE(G74,H74,I74)&amp;TIME(O74,P74,0))-(DATE(G73,H73,I73)&amp;TIME(O73,P73,0))),"")</f>
        <v/>
      </c>
    </row>
    <row r="74" spans="3:35">
      <c r="C74" s="246" t="s">
        <v>21</v>
      </c>
      <c r="D74" s="246" t="s">
        <v>68</v>
      </c>
      <c r="E74" s="246" t="s">
        <v>4551</v>
      </c>
      <c r="F74" s="246" t="s">
        <v>3897</v>
      </c>
      <c r="G74" s="246">
        <v>2019</v>
      </c>
      <c r="H74" s="246">
        <v>4</v>
      </c>
      <c r="I74" s="246">
        <v>18</v>
      </c>
      <c r="J74" s="246">
        <v>1</v>
      </c>
      <c r="K74" s="246" t="s">
        <v>70</v>
      </c>
      <c r="L74" s="247">
        <v>1</v>
      </c>
      <c r="M74" s="246">
        <v>271708</v>
      </c>
      <c r="N74" s="246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26</v>
      </c>
      <c r="U74" s="246" t="s">
        <v>71</v>
      </c>
      <c r="V74" t="str">
        <f>INDEX(樣區!H:H,MATCH(F74,樣區!E:E,0))</f>
        <v>4月,6月</v>
      </c>
      <c r="W74" s="3" t="str">
        <f>IF(ISNUMBER(AH74),"Y","N")</f>
        <v>Y</v>
      </c>
      <c r="X74" s="3" t="str">
        <f>IF(OR(ISBLANK(H74),ISBLANK(I74)),"需記錄日期","")</f>
        <v/>
      </c>
      <c r="Y74" s="3" t="str">
        <f>IF(O74&gt;9,"時間太晚","")</f>
        <v/>
      </c>
      <c r="Z74" s="3" t="str">
        <f>IF(ISBLANK(Q74),"需記錄數量",IF(Q74&gt;2,"2隻以上，請記為猴群",""))</f>
        <v/>
      </c>
      <c r="AA74" s="3" t="str">
        <f>IF(OR(Q74=1,Q74=2),IF(ISTEXT(R74),"","需記錄距離"),"")</f>
        <v/>
      </c>
      <c r="AB74" s="249" t="str">
        <f>IF(S74="Y",IF(Q74&lt;&gt;2,"有叫聲應為猴群",""),"")</f>
        <v/>
      </c>
      <c r="AC74" s="3" t="str">
        <f>IF(ISBLANK(T74),"需記錄棲地類型",IF(LEN(T74)&lt;&gt;2,"請填最主要的棲地類型，其餘的可在備注補充說明",""))</f>
        <v/>
      </c>
      <c r="AD74" s="5" t="str">
        <f t="shared" si="1"/>
        <v/>
      </c>
      <c r="AE74" s="3" t="str">
        <f>IF(COUNTIF(U74,"*搖樹*")=1,IF(Q74&lt;&gt;2,"有搖樹行為應為猴群",""),"")</f>
        <v/>
      </c>
      <c r="AF74" s="3"/>
      <c r="AH74">
        <f>MATCH(ROUND(M74,0)&amp;ROUND(N74,0),樣點!N:N,0)</f>
        <v>1054</v>
      </c>
      <c r="AI74" s="5">
        <f>IF((F75&amp;J75)=(F74&amp;J74),ABS((DATE(G75,H75,I75)&amp;TIME(O75,P75,0))-(DATE(G74,H74,I74)&amp;TIME(O74,P74,0))),"")</f>
        <v>6.2499999767169356E-3</v>
      </c>
    </row>
    <row r="75" spans="3:35">
      <c r="C75" s="246" t="s">
        <v>21</v>
      </c>
      <c r="D75" s="246" t="s">
        <v>68</v>
      </c>
      <c r="E75" s="246" t="s">
        <v>69</v>
      </c>
      <c r="F75" s="246" t="s">
        <v>3897</v>
      </c>
      <c r="G75" s="246">
        <v>2019</v>
      </c>
      <c r="H75" s="246">
        <v>4</v>
      </c>
      <c r="I75" s="246">
        <v>18</v>
      </c>
      <c r="J75" s="246">
        <v>1</v>
      </c>
      <c r="K75" s="246" t="s">
        <v>70</v>
      </c>
      <c r="L75" s="247">
        <v>2</v>
      </c>
      <c r="M75" s="246">
        <v>271533</v>
      </c>
      <c r="N75" s="246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32</v>
      </c>
      <c r="U75" s="246" t="s">
        <v>71</v>
      </c>
      <c r="V75" t="str">
        <f>INDEX(樣區!H:H,MATCH(F75,樣區!E:E,0))</f>
        <v>4月,6月</v>
      </c>
      <c r="W75" s="3" t="str">
        <f>IF(ISNUMBER(AH75),"Y","N")</f>
        <v>Y</v>
      </c>
      <c r="X75" s="3" t="str">
        <f>IF(OR(ISBLANK(H75),ISBLANK(I75)),"需記錄日期","")</f>
        <v/>
      </c>
      <c r="Y75" s="3" t="str">
        <f>IF(O75&gt;9,"時間太晚","")</f>
        <v/>
      </c>
      <c r="Z75" s="3" t="str">
        <f>IF(ISBLANK(Q75),"需記錄數量",IF(Q75&gt;2,"2隻以上，請記為猴群",""))</f>
        <v/>
      </c>
      <c r="AA75" s="3" t="str">
        <f>IF(OR(Q75=1,Q75=2),IF(ISTEXT(R75),"","需記錄距離"),"")</f>
        <v/>
      </c>
      <c r="AB75" s="249" t="str">
        <f>IF(S75="Y",IF(Q75&lt;&gt;2,"有叫聲應為猴群",""),"")</f>
        <v/>
      </c>
      <c r="AC75" s="3" t="str">
        <f>IF(ISBLANK(T75),"需記錄棲地類型",IF(LEN(T75)&lt;&gt;2,"請填最主要的棲地類型，其餘的可在備注補充說明",""))</f>
        <v/>
      </c>
      <c r="AD75" s="5" t="str">
        <f t="shared" si="1"/>
        <v/>
      </c>
      <c r="AE75" s="3" t="str">
        <f>IF(COUNTIF(U75,"*搖樹*")=1,IF(Q75&lt;&gt;2,"有搖樹行為應為猴群",""),"")</f>
        <v/>
      </c>
      <c r="AF75" s="3"/>
      <c r="AH75">
        <f>MATCH(ROUND(M75,0)&amp;ROUND(N75,0),樣點!N:N,0)</f>
        <v>1055</v>
      </c>
      <c r="AI75" s="5">
        <f>IF((F76&amp;J76)=(F75&amp;J75),ABS((DATE(G76,H76,I76)&amp;TIME(O76,P76,0))-(DATE(G75,H75,I75)&amp;TIME(O75,P75,0))),"")</f>
        <v>4.8611109959892929E-3</v>
      </c>
    </row>
    <row r="76" spans="3:35">
      <c r="C76" s="246" t="s">
        <v>21</v>
      </c>
      <c r="D76" s="246" t="s">
        <v>68</v>
      </c>
      <c r="E76" s="246" t="s">
        <v>69</v>
      </c>
      <c r="F76" s="246" t="s">
        <v>3897</v>
      </c>
      <c r="G76" s="246">
        <v>2019</v>
      </c>
      <c r="H76" s="246">
        <v>4</v>
      </c>
      <c r="I76" s="246">
        <v>18</v>
      </c>
      <c r="J76" s="246">
        <v>1</v>
      </c>
      <c r="K76" s="246" t="s">
        <v>70</v>
      </c>
      <c r="L76" s="247">
        <v>3</v>
      </c>
      <c r="M76" s="246">
        <v>271591</v>
      </c>
      <c r="N76" s="246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26</v>
      </c>
      <c r="U76" s="246" t="s">
        <v>71</v>
      </c>
      <c r="V76" t="str">
        <f>INDEX(樣區!H:H,MATCH(F76,樣區!E:E,0))</f>
        <v>4月,6月</v>
      </c>
      <c r="W76" s="3" t="str">
        <f>IF(ISNUMBER(AH76),"Y","N")</f>
        <v>Y</v>
      </c>
      <c r="X76" s="3" t="str">
        <f>IF(OR(ISBLANK(H76),ISBLANK(I76)),"需記錄日期","")</f>
        <v/>
      </c>
      <c r="Y76" s="3" t="str">
        <f>IF(O76&gt;9,"時間太晚","")</f>
        <v/>
      </c>
      <c r="Z76" s="3" t="str">
        <f>IF(ISBLANK(Q76),"需記錄數量",IF(Q76&gt;2,"2隻以上，請記為猴群",""))</f>
        <v/>
      </c>
      <c r="AA76" s="3" t="str">
        <f>IF(OR(Q76=1,Q76=2),IF(ISTEXT(R76),"","需記錄距離"),"")</f>
        <v/>
      </c>
      <c r="AB76" s="249" t="str">
        <f>IF(S76="Y",IF(Q76&lt;&gt;2,"有叫聲應為猴群",""),"")</f>
        <v/>
      </c>
      <c r="AC76" s="3" t="str">
        <f>IF(ISBLANK(T76),"需記錄棲地類型",IF(LEN(T76)&lt;&gt;2,"請填最主要的棲地類型，其餘的可在備注補充說明",""))</f>
        <v/>
      </c>
      <c r="AD76" s="5" t="str">
        <f t="shared" si="1"/>
        <v/>
      </c>
      <c r="AE76" s="3" t="str">
        <f>IF(COUNTIF(U76,"*搖樹*")=1,IF(Q76&lt;&gt;2,"有搖樹行為應為猴群",""),"")</f>
        <v/>
      </c>
      <c r="AF76" s="3"/>
      <c r="AH76">
        <f>MATCH(ROUND(M76,0)&amp;ROUND(N76,0),樣點!N:N,0)</f>
        <v>1056</v>
      </c>
      <c r="AI76" s="5">
        <f>IF((F77&amp;J77)=(F76&amp;J76),ABS((DATE(G77,H77,I77)&amp;TIME(O77,P77,0))-(DATE(G76,H76,I76)&amp;TIME(O76,P76,0))),"")</f>
        <v>1.0416666977107525E-2</v>
      </c>
    </row>
    <row r="77" spans="3:35">
      <c r="C77" s="246" t="s">
        <v>21</v>
      </c>
      <c r="D77" s="246" t="s">
        <v>68</v>
      </c>
      <c r="E77" s="246" t="s">
        <v>69</v>
      </c>
      <c r="F77" s="246" t="s">
        <v>3897</v>
      </c>
      <c r="G77" s="246">
        <v>2019</v>
      </c>
      <c r="H77" s="246">
        <v>4</v>
      </c>
      <c r="I77" s="246">
        <v>18</v>
      </c>
      <c r="J77" s="246">
        <v>1</v>
      </c>
      <c r="K77" s="246" t="s">
        <v>70</v>
      </c>
      <c r="L77" s="247">
        <v>4</v>
      </c>
      <c r="M77" s="246">
        <v>271652</v>
      </c>
      <c r="N77" s="246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26</v>
      </c>
      <c r="U77" s="246" t="s">
        <v>72</v>
      </c>
      <c r="V77" t="str">
        <f>INDEX(樣區!H:H,MATCH(F77,樣區!E:E,0))</f>
        <v>4月,6月</v>
      </c>
      <c r="W77" s="3" t="str">
        <f>IF(ISNUMBER(AH77),"Y","N")</f>
        <v>Y</v>
      </c>
      <c r="X77" s="3" t="str">
        <f>IF(OR(ISBLANK(H77),ISBLANK(I77)),"需記錄日期","")</f>
        <v/>
      </c>
      <c r="Y77" s="3" t="str">
        <f>IF(O77&gt;9,"時間太晚","")</f>
        <v/>
      </c>
      <c r="Z77" s="3" t="str">
        <f>IF(ISBLANK(Q77),"需記錄數量",IF(Q77&gt;2,"2隻以上，請記為猴群",""))</f>
        <v/>
      </c>
      <c r="AA77" s="3" t="str">
        <f>IF(OR(Q77=1,Q77=2),IF(ISTEXT(R77),"","需記錄距離"),"")</f>
        <v/>
      </c>
      <c r="AB77" s="249" t="str">
        <f>IF(S77="Y",IF(Q77&lt;&gt;2,"有叫聲應為猴群",""),"")</f>
        <v/>
      </c>
      <c r="AC77" s="3" t="str">
        <f>IF(ISBLANK(T77),"需記錄棲地類型",IF(LEN(T77)&lt;&gt;2,"請填最主要的棲地類型，其餘的可在備注補充說明",""))</f>
        <v/>
      </c>
      <c r="AD77" s="5" t="str">
        <f t="shared" ref="AD77" si="2">IF(ISBLANK(O77),"需記錄時間",IFERROR(IF((AI77-TIME(0,5,59))&lt;0,"需計滿6分鐘",""),""))</f>
        <v/>
      </c>
      <c r="AE77" s="3" t="str">
        <f>IF(COUNTIF(U77,"*搖樹*")=1,IF(Q77&lt;&gt;2,"有搖樹行為應為猴群",""),"")</f>
        <v/>
      </c>
      <c r="AF77" s="3"/>
      <c r="AH77">
        <f>MATCH(ROUND(M77,0)&amp;ROUND(N77,0),樣點!N:N,0)</f>
        <v>1057</v>
      </c>
      <c r="AI77" s="5">
        <f>IF((F78&amp;J78)=(F77&amp;J77),ABS((DATE(G78,H78,I78)&amp;TIME(O78,P78,0))-(DATE(G77,H77,I77)&amp;TIME(O77,P77,0))),"")</f>
        <v>5.555555981118232E-3</v>
      </c>
    </row>
    <row r="78" spans="3:35" hidden="1">
      <c r="C78" s="246" t="s">
        <v>21</v>
      </c>
      <c r="D78" s="246" t="s">
        <v>68</v>
      </c>
      <c r="E78" s="246" t="s">
        <v>69</v>
      </c>
      <c r="F78" s="246" t="s">
        <v>3897</v>
      </c>
      <c r="G78" s="246">
        <v>2019</v>
      </c>
      <c r="H78" s="246">
        <v>4</v>
      </c>
      <c r="I78" s="246">
        <v>18</v>
      </c>
      <c r="J78" s="246">
        <v>1</v>
      </c>
      <c r="K78" s="246" t="s">
        <v>70</v>
      </c>
      <c r="L78" s="247">
        <v>5</v>
      </c>
      <c r="M78" s="246">
        <v>271501</v>
      </c>
      <c r="N78" s="246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26</v>
      </c>
      <c r="U78" s="246" t="s">
        <v>72</v>
      </c>
      <c r="V78" t="str">
        <f>INDEX(樣區!H:H,MATCH(F78,樣區!E:E,0))</f>
        <v>4月,6月</v>
      </c>
      <c r="W78" s="3" t="str">
        <f>IF(ISNUMBER(AH78),"Y","N")</f>
        <v>N</v>
      </c>
      <c r="X78" s="3" t="str">
        <f>IF(OR(ISBLANK(H78),ISBLANK(I78)),"需記錄日期","")</f>
        <v/>
      </c>
      <c r="Y78" s="3" t="str">
        <f>IF(O78&gt;9,"時間太晚","")</f>
        <v/>
      </c>
      <c r="Z78" s="3" t="str">
        <f>IF(ISBLANK(Q78),"需記錄數量",IF(Q78&gt;2,"2隻以上，請記為猴群",""))</f>
        <v/>
      </c>
      <c r="AA78" s="3" t="str">
        <f>IF(OR(Q78=1,Q78=2),IF(ISTEXT(R78),"","需記錄距離"),"")</f>
        <v/>
      </c>
      <c r="AB78" s="2" t="str">
        <f>IF(S78="Y",IF(Q78&lt;&gt;2,"有叫聲應為猴群",""),"")</f>
        <v/>
      </c>
      <c r="AC78" s="3" t="str">
        <f>IF(ISBLANK(T78),"需記錄棲地類型",IF(LEN(T78)&lt;&gt;2,"請填最主要的棲地類型，其餘的可在備注補充說明",""))</f>
        <v/>
      </c>
      <c r="AD78" s="5" t="str">
        <f>IF(ISBLANK(O78),"需記錄時間",IFERROR(IF((AI78-TIME(0,5,59))&lt;0,"需計滿6分鍾",""),""))</f>
        <v/>
      </c>
      <c r="AE78" s="3" t="str">
        <f>IF(COUNTIF(U78,"*搖樹*")=1,IF(Q78&lt;&gt;2,"有搖樹行為應為猴群",""),"")</f>
        <v/>
      </c>
      <c r="AF78" s="3"/>
      <c r="AH78" t="e">
        <f>MATCH(ROUND(M78,0)&amp;ROUND(N78,0),樣點!N:N,0)</f>
        <v>#N/A</v>
      </c>
      <c r="AI78" s="5">
        <f>IF((F79&amp;J79)=(F78&amp;J78),ABS((DATE(G79,H79,I79)&amp;TIME(O79,P79,0))-(DATE(G78,H78,I78)&amp;TIME(O78,P78,0))),"")</f>
        <v>4.8611109959892929E-3</v>
      </c>
    </row>
    <row r="79" spans="3:35">
      <c r="C79" s="246" t="s">
        <v>21</v>
      </c>
      <c r="D79" s="246" t="s">
        <v>68</v>
      </c>
      <c r="E79" s="246" t="s">
        <v>69</v>
      </c>
      <c r="F79" s="246" t="s">
        <v>3897</v>
      </c>
      <c r="G79" s="246">
        <v>2019</v>
      </c>
      <c r="H79" s="246">
        <v>4</v>
      </c>
      <c r="I79" s="246">
        <v>18</v>
      </c>
      <c r="J79" s="246">
        <v>1</v>
      </c>
      <c r="K79" s="246" t="s">
        <v>70</v>
      </c>
      <c r="L79" s="247">
        <v>6</v>
      </c>
      <c r="M79" s="246">
        <v>271334</v>
      </c>
      <c r="N79" s="246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26</v>
      </c>
      <c r="U79" s="246" t="s">
        <v>72</v>
      </c>
      <c r="V79" t="str">
        <f>INDEX(樣區!H:H,MATCH(F79,樣區!E:E,0))</f>
        <v>4月,6月</v>
      </c>
      <c r="W79" s="3" t="str">
        <f>IF(ISNUMBER(AH79),"Y","N")</f>
        <v>Y</v>
      </c>
      <c r="X79" s="3" t="str">
        <f>IF(OR(ISBLANK(H79),ISBLANK(I79)),"需記錄日期","")</f>
        <v/>
      </c>
      <c r="Y79" s="3" t="str">
        <f>IF(O79&gt;9,"時間太晚","")</f>
        <v/>
      </c>
      <c r="Z79" s="3" t="str">
        <f>IF(ISBLANK(Q79),"需記錄數量",IF(Q79&gt;2,"2隻以上，請記為猴群",""))</f>
        <v/>
      </c>
      <c r="AA79" s="3" t="str">
        <f>IF(OR(Q79=1,Q79=2),IF(ISTEXT(R79),"","需記錄距離"),"")</f>
        <v/>
      </c>
      <c r="AB79" s="249" t="str">
        <f>IF(S79="Y",IF(Q79&lt;&gt;2,"有叫聲應為猴群",""),"")</f>
        <v/>
      </c>
      <c r="AC79" s="3" t="str">
        <f>IF(ISBLANK(T79),"需記錄棲地類型",IF(LEN(T79)&lt;&gt;2,"請填最主要的棲地類型，其餘的可在備注補充說明",""))</f>
        <v/>
      </c>
      <c r="AD79" s="5" t="str">
        <f t="shared" ref="AD79:AD85" si="3">IF(ISBLANK(O79),"需記錄時間",IFERROR(IF((AI79-TIME(0,5,59))&lt;0,"需計滿6分鐘",""),""))</f>
        <v/>
      </c>
      <c r="AE79" s="3" t="str">
        <f>IF(COUNTIF(U79,"*搖樹*")=1,IF(Q79&lt;&gt;2,"有搖樹行為應為猴群",""),"")</f>
        <v/>
      </c>
      <c r="AF79" s="3"/>
      <c r="AH79">
        <f>MATCH(ROUND(M79,0)&amp;ROUND(N79,0),樣點!N:N,0)</f>
        <v>1059</v>
      </c>
      <c r="AI79" s="5" t="str">
        <f>IF((F80&amp;J80)=(F79&amp;J79),ABS((DATE(G80,H80,I80)&amp;TIME(O80,P80,0))-(DATE(G79,H79,I79)&amp;TIME(O79,P79,0))),"")</f>
        <v/>
      </c>
    </row>
    <row r="80" spans="3:35">
      <c r="C80" s="246" t="s">
        <v>21</v>
      </c>
      <c r="D80" s="246" t="s">
        <v>68</v>
      </c>
      <c r="E80" s="246" t="s">
        <v>73</v>
      </c>
      <c r="F80" s="246" t="s">
        <v>3901</v>
      </c>
      <c r="G80" s="246">
        <v>2019</v>
      </c>
      <c r="H80" s="246">
        <v>5</v>
      </c>
      <c r="I80" s="246">
        <v>7</v>
      </c>
      <c r="J80" s="246">
        <v>1</v>
      </c>
      <c r="K80" s="246" t="s">
        <v>74</v>
      </c>
      <c r="L80" s="247">
        <v>1</v>
      </c>
      <c r="M80" s="246">
        <v>271802</v>
      </c>
      <c r="N80" s="246">
        <v>2680126</v>
      </c>
      <c r="O80" s="246">
        <v>8</v>
      </c>
      <c r="P80" s="246">
        <v>58</v>
      </c>
      <c r="Q80" s="246">
        <v>2</v>
      </c>
      <c r="R80" s="246" t="s">
        <v>75</v>
      </c>
      <c r="S80" s="246" t="s">
        <v>44</v>
      </c>
      <c r="T80" s="246" t="s">
        <v>32</v>
      </c>
      <c r="U80" s="246"/>
      <c r="V80" t="str">
        <f>INDEX(樣區!H:H,MATCH(F80,樣區!E:E,0))</f>
        <v>4月,6月</v>
      </c>
      <c r="W80" s="3" t="str">
        <f>IF(ISNUMBER(AH80),"Y","N")</f>
        <v>Y</v>
      </c>
      <c r="X80" s="3" t="str">
        <f>IF(OR(ISBLANK(H80),ISBLANK(I80)),"需記錄日期","")</f>
        <v/>
      </c>
      <c r="Y80" s="3" t="str">
        <f>IF(O80&gt;9,"時間太晚","")</f>
        <v/>
      </c>
      <c r="Z80" s="3" t="str">
        <f>IF(ISBLANK(Q80),"需記錄數量",IF(Q80&gt;2,"2隻以上，請記為猴群",""))</f>
        <v/>
      </c>
      <c r="AA80" s="3" t="str">
        <f>IF(OR(Q80=1,Q80=2),IF(ISTEXT(R80),"","需記錄距離"),"")</f>
        <v/>
      </c>
      <c r="AB80" s="249" t="str">
        <f>IF(S80="Y",IF(Q80&lt;&gt;2,"有叫聲應為猴群",""),"")</f>
        <v/>
      </c>
      <c r="AC80" s="3" t="str">
        <f>IF(ISBLANK(T80),"需記錄棲地類型",IF(LEN(T80)&lt;&gt;2,"請填最主要的棲地類型，其餘的可在備注補充說明",""))</f>
        <v/>
      </c>
      <c r="AD80" s="5" t="str">
        <f t="shared" si="3"/>
        <v/>
      </c>
      <c r="AE80" s="3" t="str">
        <f>IF(COUNTIF(U80,"*搖樹*")=1,IF(Q80&lt;&gt;2,"有搖樹行為應為猴群",""),"")</f>
        <v/>
      </c>
      <c r="AF80" s="3"/>
      <c r="AH80">
        <f>MATCH(ROUND(M80,0)&amp;ROUND(N80,0),樣點!N:N,0)</f>
        <v>1060</v>
      </c>
      <c r="AI80" s="5">
        <f>IF((F81&amp;J81)=(F80&amp;J80),ABS((DATE(G81,H81,I81)&amp;TIME(O81,P81,0))-(DATE(G80,H80,I80)&amp;TIME(O80,P80,0))),"")</f>
        <v>6.9444439723156393E-3</v>
      </c>
    </row>
    <row r="81" spans="3:35">
      <c r="C81" s="246" t="s">
        <v>21</v>
      </c>
      <c r="D81" s="246" t="s">
        <v>68</v>
      </c>
      <c r="E81" s="246" t="s">
        <v>73</v>
      </c>
      <c r="F81" s="246" t="s">
        <v>3901</v>
      </c>
      <c r="G81" s="246">
        <v>2019</v>
      </c>
      <c r="H81" s="246">
        <v>5</v>
      </c>
      <c r="I81" s="246">
        <v>7</v>
      </c>
      <c r="J81" s="246">
        <v>1</v>
      </c>
      <c r="K81" s="246" t="s">
        <v>74</v>
      </c>
      <c r="L81" s="247">
        <v>2</v>
      </c>
      <c r="M81" s="246">
        <v>271968</v>
      </c>
      <c r="N81" s="246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32</v>
      </c>
      <c r="U81" s="246"/>
      <c r="V81" t="str">
        <f>INDEX(樣區!H:H,MATCH(F81,樣區!E:E,0))</f>
        <v>4月,6月</v>
      </c>
      <c r="W81" s="3" t="str">
        <f>IF(ISNUMBER(AH81),"Y","N")</f>
        <v>Y</v>
      </c>
      <c r="X81" s="3" t="str">
        <f>IF(OR(ISBLANK(H81),ISBLANK(I81)),"需記錄日期","")</f>
        <v/>
      </c>
      <c r="Y81" s="3" t="str">
        <f>IF(O81&gt;9,"時間太晚","")</f>
        <v/>
      </c>
      <c r="Z81" s="3" t="str">
        <f>IF(ISBLANK(Q81),"需記錄數量",IF(Q81&gt;2,"2隻以上，請記為猴群",""))</f>
        <v/>
      </c>
      <c r="AA81" s="3" t="str">
        <f>IF(OR(Q81=1,Q81=2),IF(ISTEXT(R81),"","需記錄距離"),"")</f>
        <v/>
      </c>
      <c r="AB81" s="249" t="str">
        <f>IF(S81="Y",IF(Q81&lt;&gt;2,"有叫聲應為猴群",""),"")</f>
        <v/>
      </c>
      <c r="AC81" s="3" t="str">
        <f>IF(ISBLANK(T81),"需記錄棲地類型",IF(LEN(T81)&lt;&gt;2,"請填最主要的棲地類型，其餘的可在備注補充說明",""))</f>
        <v/>
      </c>
      <c r="AD81" s="5" t="str">
        <f t="shared" si="3"/>
        <v/>
      </c>
      <c r="AE81" s="3" t="str">
        <f>IF(COUNTIF(U81,"*搖樹*")=1,IF(Q81&lt;&gt;2,"有搖樹行為應為猴群",""),"")</f>
        <v/>
      </c>
      <c r="AF81" s="3"/>
      <c r="AH81">
        <f>MATCH(ROUND(M81,0)&amp;ROUND(N81,0),樣點!N:N,0)</f>
        <v>1061</v>
      </c>
      <c r="AI81" s="5">
        <f>IF((F82&amp;J82)=(F81&amp;J81),ABS((DATE(G82,H82,I82)&amp;TIME(O82,P82,0))-(DATE(G81,H81,I81)&amp;TIME(O81,P81,0))),"")</f>
        <v>6.2500000349245965E-3</v>
      </c>
    </row>
    <row r="82" spans="3:35">
      <c r="C82" s="246" t="s">
        <v>21</v>
      </c>
      <c r="D82" s="246" t="s">
        <v>68</v>
      </c>
      <c r="E82" s="246" t="s">
        <v>73</v>
      </c>
      <c r="F82" s="246" t="s">
        <v>3901</v>
      </c>
      <c r="G82" s="246">
        <v>2019</v>
      </c>
      <c r="H82" s="246">
        <v>5</v>
      </c>
      <c r="I82" s="246">
        <v>7</v>
      </c>
      <c r="J82" s="246">
        <v>1</v>
      </c>
      <c r="K82" s="246" t="s">
        <v>74</v>
      </c>
      <c r="L82" s="247">
        <v>3</v>
      </c>
      <c r="M82" s="246">
        <v>271899</v>
      </c>
      <c r="N82" s="246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32</v>
      </c>
      <c r="U82" s="246"/>
      <c r="V82" t="str">
        <f>INDEX(樣區!H:H,MATCH(F82,樣區!E:E,0))</f>
        <v>4月,6月</v>
      </c>
      <c r="W82" s="3" t="str">
        <f>IF(ISNUMBER(AH82),"Y","N")</f>
        <v>Y</v>
      </c>
      <c r="X82" s="3" t="str">
        <f>IF(OR(ISBLANK(H82),ISBLANK(I82)),"需記錄日期","")</f>
        <v/>
      </c>
      <c r="Y82" s="3" t="str">
        <f>IF(O82&gt;9,"時間太晚","")</f>
        <v/>
      </c>
      <c r="Z82" s="3" t="str">
        <f>IF(ISBLANK(Q82),"需記錄數量",IF(Q82&gt;2,"2隻以上，請記為猴群",""))</f>
        <v/>
      </c>
      <c r="AA82" s="3" t="str">
        <f>IF(OR(Q82=1,Q82=2),IF(ISTEXT(R82),"","需記錄距離"),"")</f>
        <v/>
      </c>
      <c r="AB82" s="249" t="str">
        <f>IF(S82="Y",IF(Q82&lt;&gt;2,"有叫聲應為猴群",""),"")</f>
        <v/>
      </c>
      <c r="AC82" s="3" t="str">
        <f>IF(ISBLANK(T82),"需記錄棲地類型",IF(LEN(T82)&lt;&gt;2,"請填最主要的棲地類型，其餘的可在備注補充說明",""))</f>
        <v/>
      </c>
      <c r="AD82" s="5" t="str">
        <f t="shared" si="3"/>
        <v/>
      </c>
      <c r="AE82" s="3" t="str">
        <f>IF(COUNTIF(U82,"*搖樹*")=1,IF(Q82&lt;&gt;2,"有搖樹行為應為猴群",""),"")</f>
        <v/>
      </c>
      <c r="AF82" s="3"/>
      <c r="AH82">
        <f>MATCH(ROUND(M82,0)&amp;ROUND(N82,0),樣點!N:N,0)</f>
        <v>1062</v>
      </c>
      <c r="AI82" s="5">
        <f>IF((F83&amp;J83)=(F82&amp;J82),ABS((DATE(G83,H83,I83)&amp;TIME(O83,P83,0))-(DATE(G82,H82,I82)&amp;TIME(O82,P82,0))),"")</f>
        <v>6.2499999767169356E-3</v>
      </c>
    </row>
    <row r="83" spans="3:35">
      <c r="C83" s="246" t="s">
        <v>21</v>
      </c>
      <c r="D83" s="246" t="s">
        <v>68</v>
      </c>
      <c r="E83" s="246" t="s">
        <v>73</v>
      </c>
      <c r="F83" s="246" t="s">
        <v>3901</v>
      </c>
      <c r="G83" s="246">
        <v>2019</v>
      </c>
      <c r="H83" s="246">
        <v>5</v>
      </c>
      <c r="I83" s="246">
        <v>7</v>
      </c>
      <c r="J83" s="246">
        <v>1</v>
      </c>
      <c r="K83" s="246" t="s">
        <v>74</v>
      </c>
      <c r="L83" s="247">
        <v>4</v>
      </c>
      <c r="M83" s="246">
        <v>271538</v>
      </c>
      <c r="N83" s="246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32</v>
      </c>
      <c r="U83" s="246"/>
      <c r="V83" t="str">
        <f>INDEX(樣區!H:H,MATCH(F83,樣區!E:E,0))</f>
        <v>4月,6月</v>
      </c>
      <c r="W83" s="3" t="str">
        <f>IF(ISNUMBER(AH83),"Y","N")</f>
        <v>Y</v>
      </c>
      <c r="X83" s="3" t="str">
        <f>IF(OR(ISBLANK(H83),ISBLANK(I83)),"需記錄日期","")</f>
        <v/>
      </c>
      <c r="Y83" s="3" t="str">
        <f>IF(O83&gt;9,"時間太晚","")</f>
        <v/>
      </c>
      <c r="Z83" s="3" t="str">
        <f>IF(ISBLANK(Q83),"需記錄數量",IF(Q83&gt;2,"2隻以上，請記為猴群",""))</f>
        <v/>
      </c>
      <c r="AA83" s="3" t="str">
        <f>IF(OR(Q83=1,Q83=2),IF(ISTEXT(R83),"","需記錄距離"),"")</f>
        <v/>
      </c>
      <c r="AB83" s="249" t="str">
        <f>IF(S83="Y",IF(Q83&lt;&gt;2,"有叫聲應為猴群",""),"")</f>
        <v/>
      </c>
      <c r="AC83" s="3" t="str">
        <f>IF(ISBLANK(T83),"需記錄棲地類型",IF(LEN(T83)&lt;&gt;2,"請填最主要的棲地類型，其餘的可在備注補充說明",""))</f>
        <v/>
      </c>
      <c r="AD83" s="5" t="str">
        <f t="shared" si="3"/>
        <v/>
      </c>
      <c r="AE83" s="3" t="str">
        <f>IF(COUNTIF(U83,"*搖樹*")=1,IF(Q83&lt;&gt;2,"有搖樹行為應為猴群",""),"")</f>
        <v/>
      </c>
      <c r="AF83" s="3"/>
      <c r="AH83">
        <f>MATCH(ROUND(M83,0)&amp;ROUND(N83,0),樣點!N:N,0)</f>
        <v>1063</v>
      </c>
      <c r="AI83" s="5">
        <f>IF((F84&amp;J84)=(F83&amp;J83),ABS((DATE(G84,H84,I84)&amp;TIME(O84,P84,0))-(DATE(G83,H83,I83)&amp;TIME(O83,P83,0))),"")</f>
        <v>4.8611109959892929E-3</v>
      </c>
    </row>
    <row r="84" spans="3:35">
      <c r="C84" s="246" t="s">
        <v>21</v>
      </c>
      <c r="D84" s="246" t="s">
        <v>68</v>
      </c>
      <c r="E84" s="246" t="s">
        <v>73</v>
      </c>
      <c r="F84" s="246" t="s">
        <v>3901</v>
      </c>
      <c r="G84" s="246">
        <v>2019</v>
      </c>
      <c r="H84" s="246">
        <v>5</v>
      </c>
      <c r="I84" s="246">
        <v>7</v>
      </c>
      <c r="J84" s="246">
        <v>1</v>
      </c>
      <c r="K84" s="246" t="s">
        <v>74</v>
      </c>
      <c r="L84" s="247">
        <v>5</v>
      </c>
      <c r="M84" s="246">
        <v>271324</v>
      </c>
      <c r="N84" s="246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32</v>
      </c>
      <c r="U84" s="246"/>
      <c r="V84" t="str">
        <f>INDEX(樣區!H:H,MATCH(F84,樣區!E:E,0))</f>
        <v>4月,6月</v>
      </c>
      <c r="W84" s="3" t="str">
        <f>IF(ISNUMBER(AH84),"Y","N")</f>
        <v>Y</v>
      </c>
      <c r="X84" s="3" t="str">
        <f>IF(OR(ISBLANK(H84),ISBLANK(I84)),"需記錄日期","")</f>
        <v/>
      </c>
      <c r="Y84" s="3" t="str">
        <f>IF(O84&gt;9,"時間太晚","")</f>
        <v/>
      </c>
      <c r="Z84" s="3" t="str">
        <f>IF(ISBLANK(Q84),"需記錄數量",IF(Q84&gt;2,"2隻以上，請記為猴群",""))</f>
        <v/>
      </c>
      <c r="AA84" s="3" t="str">
        <f>IF(OR(Q84=1,Q84=2),IF(ISTEXT(R84),"","需記錄距離"),"")</f>
        <v/>
      </c>
      <c r="AB84" s="249" t="str">
        <f>IF(S84="Y",IF(Q84&lt;&gt;2,"有叫聲應為猴群",""),"")</f>
        <v/>
      </c>
      <c r="AC84" s="3" t="str">
        <f>IF(ISBLANK(T84),"需記錄棲地類型",IF(LEN(T84)&lt;&gt;2,"請填最主要的棲地類型，其餘的可在備注補充說明",""))</f>
        <v/>
      </c>
      <c r="AD84" s="5" t="str">
        <f t="shared" si="3"/>
        <v/>
      </c>
      <c r="AE84" s="3" t="str">
        <f>IF(COUNTIF(U84,"*搖樹*")=1,IF(Q84&lt;&gt;2,"有搖樹行為應為猴群",""),"")</f>
        <v/>
      </c>
      <c r="AF84" s="3"/>
      <c r="AH84">
        <f>MATCH(ROUND(M84,0)&amp;ROUND(N84,0),樣點!N:N,0)</f>
        <v>1064</v>
      </c>
      <c r="AI84" s="5">
        <f>IF((F85&amp;J85)=(F84&amp;J84),ABS((DATE(G85,H85,I85)&amp;TIME(O85,P85,0))-(DATE(G84,H84,I84)&amp;TIME(O84,P84,0))),"")</f>
        <v>6.2499999767169356E-3</v>
      </c>
    </row>
    <row r="85" spans="3:35">
      <c r="C85" s="246" t="s">
        <v>21</v>
      </c>
      <c r="D85" s="246" t="s">
        <v>68</v>
      </c>
      <c r="E85" s="246" t="s">
        <v>73</v>
      </c>
      <c r="F85" s="246" t="s">
        <v>3901</v>
      </c>
      <c r="G85" s="246">
        <v>2019</v>
      </c>
      <c r="H85" s="246">
        <v>5</v>
      </c>
      <c r="I85" s="246">
        <v>7</v>
      </c>
      <c r="J85" s="246">
        <v>1</v>
      </c>
      <c r="K85" s="246" t="s">
        <v>74</v>
      </c>
      <c r="L85" s="247">
        <v>6</v>
      </c>
      <c r="M85" s="246">
        <v>271084</v>
      </c>
      <c r="N85" s="246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32</v>
      </c>
      <c r="U85" s="246"/>
      <c r="V85" t="str">
        <f>INDEX(樣區!H:H,MATCH(F85,樣區!E:E,0))</f>
        <v>4月,6月</v>
      </c>
      <c r="W85" s="3" t="str">
        <f>IF(ISNUMBER(AH85),"Y","N")</f>
        <v>Y</v>
      </c>
      <c r="X85" s="3" t="str">
        <f>IF(OR(ISBLANK(H85),ISBLANK(I85)),"需記錄日期","")</f>
        <v/>
      </c>
      <c r="Y85" s="3" t="str">
        <f>IF(O85&gt;9,"時間太晚","")</f>
        <v/>
      </c>
      <c r="Z85" s="3" t="str">
        <f>IF(ISBLANK(Q85),"需記錄數量",IF(Q85&gt;2,"2隻以上，請記為猴群",""))</f>
        <v/>
      </c>
      <c r="AA85" s="3" t="str">
        <f>IF(OR(Q85=1,Q85=2),IF(ISTEXT(R85),"","需記錄距離"),"")</f>
        <v/>
      </c>
      <c r="AB85" s="249" t="str">
        <f>IF(S85="Y",IF(Q85&lt;&gt;2,"有叫聲應為猴群",""),"")</f>
        <v/>
      </c>
      <c r="AC85" s="3" t="str">
        <f>IF(ISBLANK(T85),"需記錄棲地類型",IF(LEN(T85)&lt;&gt;2,"請填最主要的棲地類型，其餘的可在備注補充說明",""))</f>
        <v/>
      </c>
      <c r="AD85" s="5" t="str">
        <f t="shared" si="3"/>
        <v/>
      </c>
      <c r="AE85" s="3" t="str">
        <f>IF(COUNTIF(U85,"*搖樹*")=1,IF(Q85&lt;&gt;2,"有搖樹行為應為猴群",""),"")</f>
        <v/>
      </c>
      <c r="AF85" s="3"/>
      <c r="AH85">
        <f>MATCH(ROUND(M85,0)&amp;ROUND(N85,0),樣點!N:N,0)</f>
        <v>1065</v>
      </c>
      <c r="AI85" s="5">
        <f>IF((F86&amp;J86)=(F85&amp;J85),ABS((DATE(G86,H86,I86)&amp;TIME(O86,P86,0))-(DATE(G85,H85,I85)&amp;TIME(O85,P85,0))),"")</f>
        <v>3.8888888957444578E-2</v>
      </c>
    </row>
    <row r="86" spans="3:35" hidden="1">
      <c r="C86" s="246" t="s">
        <v>21</v>
      </c>
      <c r="D86" s="246" t="s">
        <v>68</v>
      </c>
      <c r="E86" s="246" t="s">
        <v>73</v>
      </c>
      <c r="F86" s="246" t="s">
        <v>3901</v>
      </c>
      <c r="G86" s="246">
        <v>2019</v>
      </c>
      <c r="H86" s="246">
        <v>5</v>
      </c>
      <c r="I86" s="246">
        <v>7</v>
      </c>
      <c r="J86" s="246">
        <v>1</v>
      </c>
      <c r="K86" s="246" t="s">
        <v>74</v>
      </c>
      <c r="L86" s="247">
        <v>7</v>
      </c>
      <c r="M86" s="246">
        <v>271649</v>
      </c>
      <c r="N86" s="246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32</v>
      </c>
      <c r="U86" s="246"/>
      <c r="V86" t="str">
        <f>INDEX(樣區!H:H,MATCH(F86,樣區!E:E,0))</f>
        <v>4月,6月</v>
      </c>
      <c r="W86" s="3" t="str">
        <f>IF(ISNUMBER(AH86),"Y","N")</f>
        <v>N</v>
      </c>
      <c r="X86" s="3" t="str">
        <f>IF(OR(ISBLANK(H86),ISBLANK(I86)),"需記錄日期","")</f>
        <v/>
      </c>
      <c r="Y86" s="3" t="str">
        <f>IF(O86&gt;9,"時間太晚","")</f>
        <v/>
      </c>
      <c r="Z86" s="3" t="str">
        <f>IF(ISBLANK(Q86),"需記錄數量",IF(Q86&gt;2,"2隻以上，請記為猴群",""))</f>
        <v/>
      </c>
      <c r="AA86" s="3" t="str">
        <f>IF(OR(Q86=1,Q86=2),IF(ISTEXT(R86),"","需記錄距離"),"")</f>
        <v/>
      </c>
      <c r="AB86" s="2" t="str">
        <f>IF(S86="Y",IF(Q86&lt;&gt;2,"有叫聲應為猴群",""),"")</f>
        <v/>
      </c>
      <c r="AC86" s="3" t="str">
        <f>IF(ISBLANK(T86),"需記錄棲地類型",IF(LEN(T86)&lt;&gt;2,"請填最主要的棲地類型，其餘的可在備注補充說明",""))</f>
        <v/>
      </c>
      <c r="AD86" s="5" t="str">
        <f>IF(ISBLANK(O86),"需記錄時間",IFERROR(IF((AI86-TIME(0,5,59))&lt;0,"需計滿6分鍾",""),""))</f>
        <v/>
      </c>
      <c r="AE86" s="3" t="str">
        <f>IF(COUNTIF(U86,"*搖樹*")=1,IF(Q86&lt;&gt;2,"有搖樹行為應為猴群",""),"")</f>
        <v/>
      </c>
      <c r="AF86" s="3"/>
      <c r="AH86" t="e">
        <f>MATCH(ROUND(M86,0)&amp;ROUND(N86,0),樣點!N:N,0)</f>
        <v>#N/A</v>
      </c>
      <c r="AI86" s="5" t="str">
        <f>IF((F87&amp;J87)=(F86&amp;J86),ABS((DATE(G87,H87,I87)&amp;TIME(O87,P87,0))-(DATE(G86,H86,I86)&amp;TIME(O86,P86,0))),"")</f>
        <v/>
      </c>
    </row>
    <row r="87" spans="3:35">
      <c r="C87" s="246" t="s">
        <v>21</v>
      </c>
      <c r="D87" s="246" t="s">
        <v>68</v>
      </c>
      <c r="E87" s="246" t="s">
        <v>4571</v>
      </c>
      <c r="F87" s="246" t="s">
        <v>3903</v>
      </c>
      <c r="G87" s="246">
        <v>2019</v>
      </c>
      <c r="H87" s="246">
        <v>5</v>
      </c>
      <c r="I87" s="246">
        <v>8</v>
      </c>
      <c r="J87" s="246">
        <v>1</v>
      </c>
      <c r="K87" s="246" t="s">
        <v>77</v>
      </c>
      <c r="L87" s="247">
        <v>1</v>
      </c>
      <c r="M87" s="246">
        <v>269669</v>
      </c>
      <c r="N87" s="246">
        <v>2682474</v>
      </c>
      <c r="O87" s="246">
        <v>8</v>
      </c>
      <c r="P87" s="246">
        <v>45</v>
      </c>
      <c r="Q87" s="246">
        <v>1</v>
      </c>
      <c r="R87" s="246" t="s">
        <v>75</v>
      </c>
      <c r="S87" s="246" t="s">
        <v>44</v>
      </c>
      <c r="T87" s="246" t="s">
        <v>32</v>
      </c>
      <c r="U87" s="246"/>
      <c r="V87" t="str">
        <f>INDEX(樣區!H:H,MATCH(F87,樣區!E:E,0))</f>
        <v>4月,6月</v>
      </c>
      <c r="W87" s="3" t="str">
        <f>IF(ISNUMBER(AH87),"Y","N")</f>
        <v>Y</v>
      </c>
      <c r="X87" s="3" t="str">
        <f>IF(OR(ISBLANK(H87),ISBLANK(I87)),"需記錄日期","")</f>
        <v/>
      </c>
      <c r="Y87" s="3" t="str">
        <f>IF(O87&gt;9,"時間太晚","")</f>
        <v/>
      </c>
      <c r="Z87" s="3" t="str">
        <f>IF(ISBLANK(Q87),"需記錄數量",IF(Q87&gt;2,"2隻以上，請記為猴群",""))</f>
        <v/>
      </c>
      <c r="AA87" s="3" t="str">
        <f>IF(OR(Q87=1,Q87=2),IF(ISTEXT(R87),"","需記錄距離"),"")</f>
        <v/>
      </c>
      <c r="AB87" s="249" t="str">
        <f>IF(S87="Y",IF(Q87&lt;&gt;2,"有叫聲應為猴群",""),"")</f>
        <v>有叫聲應為猴群</v>
      </c>
      <c r="AC87" s="3" t="str">
        <f>IF(ISBLANK(T87),"需記錄棲地類型",IF(LEN(T87)&lt;&gt;2,"請填最主要的棲地類型，其餘的可在備注補充說明",""))</f>
        <v/>
      </c>
      <c r="AD87" s="5" t="str">
        <f t="shared" ref="AD87:AD93" si="4">IF(ISBLANK(O87),"需記錄時間",IFERROR(IF((AI87-TIME(0,5,59))&lt;0,"需計滿6分鐘",""),""))</f>
        <v/>
      </c>
      <c r="AE87" s="3" t="str">
        <f>IF(COUNTIF(U87,"*搖樹*")=1,IF(Q87&lt;&gt;2,"有搖樹行為應為猴群",""),"")</f>
        <v/>
      </c>
      <c r="AF87" s="3"/>
      <c r="AH87">
        <f>MATCH(ROUND(M87,0)&amp;ROUND(N87,0),樣點!N:N,0)</f>
        <v>1066</v>
      </c>
      <c r="AI87" s="5">
        <f>IF((F88&amp;J88)=(F87&amp;J87),ABS((DATE(G88,H88,I88)&amp;TIME(O88,P88,0))-(DATE(G87,H87,I87)&amp;TIME(O87,P87,0))),"")</f>
        <v>5.5555549915879965E-3</v>
      </c>
    </row>
    <row r="88" spans="3:35">
      <c r="C88" s="246" t="s">
        <v>21</v>
      </c>
      <c r="D88" s="246" t="s">
        <v>68</v>
      </c>
      <c r="E88" s="246" t="s">
        <v>76</v>
      </c>
      <c r="F88" s="246" t="s">
        <v>3903</v>
      </c>
      <c r="G88" s="246">
        <v>2019</v>
      </c>
      <c r="H88" s="246">
        <v>5</v>
      </c>
      <c r="I88" s="246">
        <v>8</v>
      </c>
      <c r="J88" s="246">
        <v>1</v>
      </c>
      <c r="K88" s="246" t="s">
        <v>77</v>
      </c>
      <c r="L88" s="247">
        <v>2</v>
      </c>
      <c r="M88" s="246">
        <v>269669</v>
      </c>
      <c r="N88" s="246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32</v>
      </c>
      <c r="U88" s="246"/>
      <c r="V88" t="str">
        <f>INDEX(樣區!H:H,MATCH(F88,樣區!E:E,0))</f>
        <v>4月,6月</v>
      </c>
      <c r="W88" s="3" t="str">
        <f>IF(ISNUMBER(AH88),"Y","N")</f>
        <v>Y</v>
      </c>
      <c r="X88" s="3" t="str">
        <f>IF(OR(ISBLANK(H88),ISBLANK(I88)),"需記錄日期","")</f>
        <v/>
      </c>
      <c r="Y88" s="3" t="str">
        <f>IF(O88&gt;9,"時間太晚","")</f>
        <v/>
      </c>
      <c r="Z88" s="3" t="str">
        <f>IF(ISBLANK(Q88),"需記錄數量",IF(Q88&gt;2,"2隻以上，請記為猴群",""))</f>
        <v/>
      </c>
      <c r="AA88" s="3" t="str">
        <f>IF(OR(Q88=1,Q88=2),IF(ISTEXT(R88),"","需記錄距離"),"")</f>
        <v/>
      </c>
      <c r="AB88" s="249" t="str">
        <f>IF(S88="Y",IF(Q88&lt;&gt;2,"有叫聲應為猴群",""),"")</f>
        <v/>
      </c>
      <c r="AC88" s="3" t="str">
        <f>IF(ISBLANK(T88),"需記錄棲地類型",IF(LEN(T88)&lt;&gt;2,"請填最主要的棲地類型，其餘的可在備注補充說明",""))</f>
        <v/>
      </c>
      <c r="AD88" s="5" t="str">
        <f t="shared" si="4"/>
        <v/>
      </c>
      <c r="AE88" s="3" t="str">
        <f>IF(COUNTIF(U88,"*搖樹*")=1,IF(Q88&lt;&gt;2,"有搖樹行為應為猴群",""),"")</f>
        <v/>
      </c>
      <c r="AF88" s="3"/>
      <c r="AH88">
        <f>MATCH(ROUND(M88,0)&amp;ROUND(N88,0),樣點!N:N,0)</f>
        <v>1067</v>
      </c>
      <c r="AI88" s="5">
        <f>IF((F89&amp;J89)=(F88&amp;J88),ABS((DATE(G89,H89,I89)&amp;TIME(O89,P89,0))-(DATE(G88,H88,I88)&amp;TIME(O88,P88,0))),"")</f>
        <v>6.2499999767169356E-3</v>
      </c>
    </row>
    <row r="89" spans="3:35">
      <c r="C89" s="246" t="s">
        <v>21</v>
      </c>
      <c r="D89" s="246" t="s">
        <v>68</v>
      </c>
      <c r="E89" s="246" t="s">
        <v>76</v>
      </c>
      <c r="F89" s="246" t="s">
        <v>3903</v>
      </c>
      <c r="G89" s="246">
        <v>2019</v>
      </c>
      <c r="H89" s="246">
        <v>5</v>
      </c>
      <c r="I89" s="246">
        <v>8</v>
      </c>
      <c r="J89" s="246">
        <v>1</v>
      </c>
      <c r="K89" s="246" t="s">
        <v>77</v>
      </c>
      <c r="L89" s="247">
        <v>3</v>
      </c>
      <c r="M89" s="246">
        <v>269891</v>
      </c>
      <c r="N89" s="246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32</v>
      </c>
      <c r="U89" s="246"/>
      <c r="V89" t="str">
        <f>INDEX(樣區!H:H,MATCH(F89,樣區!E:E,0))</f>
        <v>4月,6月</v>
      </c>
      <c r="W89" s="3" t="str">
        <f>IF(ISNUMBER(AH89),"Y","N")</f>
        <v>Y</v>
      </c>
      <c r="X89" s="3" t="str">
        <f>IF(OR(ISBLANK(H89),ISBLANK(I89)),"需記錄日期","")</f>
        <v/>
      </c>
      <c r="Y89" s="3" t="str">
        <f>IF(O89&gt;9,"時間太晚","")</f>
        <v/>
      </c>
      <c r="Z89" s="3" t="str">
        <f>IF(ISBLANK(Q89),"需記錄數量",IF(Q89&gt;2,"2隻以上，請記為猴群",""))</f>
        <v/>
      </c>
      <c r="AA89" s="3" t="str">
        <f>IF(OR(Q89=1,Q89=2),IF(ISTEXT(R89),"","需記錄距離"),"")</f>
        <v/>
      </c>
      <c r="AB89" s="249" t="str">
        <f>IF(S89="Y",IF(Q89&lt;&gt;2,"有叫聲應為猴群",""),"")</f>
        <v/>
      </c>
      <c r="AC89" s="3" t="str">
        <f>IF(ISBLANK(T89),"需記錄棲地類型",IF(LEN(T89)&lt;&gt;2,"請填最主要的棲地類型，其餘的可在備注補充說明",""))</f>
        <v/>
      </c>
      <c r="AD89" s="5" t="str">
        <f t="shared" si="4"/>
        <v/>
      </c>
      <c r="AE89" s="3" t="str">
        <f>IF(COUNTIF(U89,"*搖樹*")=1,IF(Q89&lt;&gt;2,"有搖樹行為應為猴群",""),"")</f>
        <v/>
      </c>
      <c r="AF89" s="3"/>
      <c r="AH89">
        <f>MATCH(ROUND(M89,0)&amp;ROUND(N89,0),樣點!N:N,0)</f>
        <v>1068</v>
      </c>
      <c r="AI89" s="5">
        <f>IF((F90&amp;J90)=(F89&amp;J89),ABS((DATE(G90,H90,I90)&amp;TIME(O90,P90,0))-(DATE(G89,H89,I89)&amp;TIME(O89,P89,0))),"")</f>
        <v>8.3333340007811785E-3</v>
      </c>
    </row>
    <row r="90" spans="3:35">
      <c r="C90" s="246" t="s">
        <v>21</v>
      </c>
      <c r="D90" s="246" t="s">
        <v>68</v>
      </c>
      <c r="E90" s="246" t="s">
        <v>76</v>
      </c>
      <c r="F90" s="246" t="s">
        <v>3903</v>
      </c>
      <c r="G90" s="246">
        <v>2019</v>
      </c>
      <c r="H90" s="246">
        <v>5</v>
      </c>
      <c r="I90" s="246">
        <v>8</v>
      </c>
      <c r="J90" s="246">
        <v>1</v>
      </c>
      <c r="K90" s="246" t="s">
        <v>77</v>
      </c>
      <c r="L90" s="247">
        <v>4</v>
      </c>
      <c r="M90" s="246">
        <v>269507</v>
      </c>
      <c r="N90" s="246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32</v>
      </c>
      <c r="U90" s="246"/>
      <c r="V90" t="str">
        <f>INDEX(樣區!H:H,MATCH(F90,樣區!E:E,0))</f>
        <v>4月,6月</v>
      </c>
      <c r="W90" s="3" t="str">
        <f>IF(ISNUMBER(AH90),"Y","N")</f>
        <v>Y</v>
      </c>
      <c r="X90" s="3" t="str">
        <f>IF(OR(ISBLANK(H90),ISBLANK(I90)),"需記錄日期","")</f>
        <v/>
      </c>
      <c r="Y90" s="3" t="str">
        <f>IF(O90&gt;9,"時間太晚","")</f>
        <v/>
      </c>
      <c r="Z90" s="3" t="str">
        <f>IF(ISBLANK(Q90),"需記錄數量",IF(Q90&gt;2,"2隻以上，請記為猴群",""))</f>
        <v/>
      </c>
      <c r="AA90" s="3" t="str">
        <f>IF(OR(Q90=1,Q90=2),IF(ISTEXT(R90),"","需記錄距離"),"")</f>
        <v/>
      </c>
      <c r="AB90" s="249" t="str">
        <f>IF(S90="Y",IF(Q90&lt;&gt;2,"有叫聲應為猴群",""),"")</f>
        <v/>
      </c>
      <c r="AC90" s="3" t="str">
        <f>IF(ISBLANK(T90),"需記錄棲地類型",IF(LEN(T90)&lt;&gt;2,"請填最主要的棲地類型，其餘的可在備注補充說明",""))</f>
        <v/>
      </c>
      <c r="AD90" s="5" t="str">
        <f t="shared" si="4"/>
        <v/>
      </c>
      <c r="AE90" s="3" t="str">
        <f>IF(COUNTIF(U90,"*搖樹*")=1,IF(Q90&lt;&gt;2,"有搖樹行為應為猴群",""),"")</f>
        <v/>
      </c>
      <c r="AF90" s="3"/>
      <c r="AH90">
        <f>MATCH(ROUND(M90,0)&amp;ROUND(N90,0),樣點!N:N,0)</f>
        <v>1069</v>
      </c>
      <c r="AI90" s="5">
        <f>IF((F91&amp;J91)=(F90&amp;J90),ABS((DATE(G91,H91,I91)&amp;TIME(O91,P91,0))-(DATE(G90,H90,I90)&amp;TIME(O90,P90,0))),"")</f>
        <v>5.5555549915879965E-3</v>
      </c>
    </row>
    <row r="91" spans="3:35">
      <c r="C91" s="246" t="s">
        <v>21</v>
      </c>
      <c r="D91" s="246" t="s">
        <v>68</v>
      </c>
      <c r="E91" s="246" t="s">
        <v>76</v>
      </c>
      <c r="F91" s="246" t="s">
        <v>3903</v>
      </c>
      <c r="G91" s="246">
        <v>2019</v>
      </c>
      <c r="H91" s="246">
        <v>5</v>
      </c>
      <c r="I91" s="246">
        <v>8</v>
      </c>
      <c r="J91" s="246">
        <v>1</v>
      </c>
      <c r="K91" s="246" t="s">
        <v>77</v>
      </c>
      <c r="L91" s="247">
        <v>5</v>
      </c>
      <c r="M91" s="246">
        <v>269393</v>
      </c>
      <c r="N91" s="246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32</v>
      </c>
      <c r="U91" s="246"/>
      <c r="V91" t="str">
        <f>INDEX(樣區!H:H,MATCH(F91,樣區!E:E,0))</f>
        <v>4月,6月</v>
      </c>
      <c r="W91" s="3" t="str">
        <f>IF(ISNUMBER(AH91),"Y","N")</f>
        <v>Y</v>
      </c>
      <c r="X91" s="3" t="str">
        <f>IF(OR(ISBLANK(H91),ISBLANK(I91)),"需記錄日期","")</f>
        <v/>
      </c>
      <c r="Y91" s="3" t="str">
        <f>IF(O91&gt;9,"時間太晚","")</f>
        <v/>
      </c>
      <c r="Z91" s="3" t="str">
        <f>IF(ISBLANK(Q91),"需記錄數量",IF(Q91&gt;2,"2隻以上，請記為猴群",""))</f>
        <v/>
      </c>
      <c r="AA91" s="3" t="str">
        <f>IF(OR(Q91=1,Q91=2),IF(ISTEXT(R91),"","需記錄距離"),"")</f>
        <v/>
      </c>
      <c r="AB91" s="249" t="str">
        <f>IF(S91="Y",IF(Q91&lt;&gt;2,"有叫聲應為猴群",""),"")</f>
        <v/>
      </c>
      <c r="AC91" s="3" t="str">
        <f>IF(ISBLANK(T91),"需記錄棲地類型",IF(LEN(T91)&lt;&gt;2,"請填最主要的棲地類型，其餘的可在備注補充說明",""))</f>
        <v/>
      </c>
      <c r="AD91" s="5" t="str">
        <f t="shared" si="4"/>
        <v/>
      </c>
      <c r="AE91" s="3" t="str">
        <f>IF(COUNTIF(U91,"*搖樹*")=1,IF(Q91&lt;&gt;2,"有搖樹行為應為猴群",""),"")</f>
        <v/>
      </c>
      <c r="AF91" s="3"/>
      <c r="AH91">
        <f>MATCH(ROUND(M91,0)&amp;ROUND(N91,0),樣點!N:N,0)</f>
        <v>1070</v>
      </c>
      <c r="AI91" s="5">
        <f>IF((F92&amp;J92)=(F91&amp;J91),ABS((DATE(G92,H92,I92)&amp;TIME(O92,P92,0))-(DATE(G91,H91,I91)&amp;TIME(O91,P91,0))),"")</f>
        <v>9.0277779963798821E-3</v>
      </c>
    </row>
    <row r="92" spans="3:35">
      <c r="C92" s="246" t="s">
        <v>21</v>
      </c>
      <c r="D92" s="246" t="s">
        <v>68</v>
      </c>
      <c r="E92" s="246" t="s">
        <v>76</v>
      </c>
      <c r="F92" s="246" t="s">
        <v>3903</v>
      </c>
      <c r="G92" s="246">
        <v>2019</v>
      </c>
      <c r="H92" s="246">
        <v>5</v>
      </c>
      <c r="I92" s="246">
        <v>8</v>
      </c>
      <c r="J92" s="246">
        <v>1</v>
      </c>
      <c r="K92" s="246" t="s">
        <v>77</v>
      </c>
      <c r="L92" s="247">
        <v>6</v>
      </c>
      <c r="M92" s="246">
        <v>269572</v>
      </c>
      <c r="N92" s="246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32</v>
      </c>
      <c r="U92" s="246"/>
      <c r="V92" t="str">
        <f>INDEX(樣區!H:H,MATCH(F92,樣區!E:E,0))</f>
        <v>4月,6月</v>
      </c>
      <c r="W92" s="3" t="str">
        <f>IF(ISNUMBER(AH92),"Y","N")</f>
        <v>Y</v>
      </c>
      <c r="X92" s="3" t="str">
        <f>IF(OR(ISBLANK(H92),ISBLANK(I92)),"需記錄日期","")</f>
        <v/>
      </c>
      <c r="Y92" s="3" t="str">
        <f>IF(O92&gt;9,"時間太晚","")</f>
        <v/>
      </c>
      <c r="Z92" s="3" t="str">
        <f>IF(ISBLANK(Q92),"需記錄數量",IF(Q92&gt;2,"2隻以上，請記為猴群",""))</f>
        <v/>
      </c>
      <c r="AA92" s="3" t="str">
        <f>IF(OR(Q92=1,Q92=2),IF(ISTEXT(R92),"","需記錄距離"),"")</f>
        <v/>
      </c>
      <c r="AB92" s="249" t="str">
        <f>IF(S92="Y",IF(Q92&lt;&gt;2,"有叫聲應為猴群",""),"")</f>
        <v/>
      </c>
      <c r="AC92" s="3" t="str">
        <f>IF(ISBLANK(T92),"需記錄棲地類型",IF(LEN(T92)&lt;&gt;2,"請填最主要的棲地類型，其餘的可在備注補充說明",""))</f>
        <v/>
      </c>
      <c r="AD92" s="5" t="str">
        <f t="shared" si="4"/>
        <v/>
      </c>
      <c r="AE92" s="3" t="str">
        <f>IF(COUNTIF(U92,"*搖樹*")=1,IF(Q92&lt;&gt;2,"有搖樹行為應為猴群",""),"")</f>
        <v/>
      </c>
      <c r="AF92" s="3"/>
      <c r="AH92">
        <f>MATCH(ROUND(M92,0)&amp;ROUND(N92,0),樣點!N:N,0)</f>
        <v>1071</v>
      </c>
      <c r="AI92" s="5">
        <f>IF((F93&amp;J93)=(F92&amp;J92),ABS((DATE(G93,H93,I93)&amp;TIME(O93,P93,0))-(DATE(G92,H92,I92)&amp;TIME(O92,P92,0))),"")</f>
        <v>4.0972221991978586E-2</v>
      </c>
    </row>
    <row r="93" spans="3:35">
      <c r="C93" s="246" t="s">
        <v>21</v>
      </c>
      <c r="D93" s="246" t="s">
        <v>68</v>
      </c>
      <c r="E93" s="246" t="s">
        <v>76</v>
      </c>
      <c r="F93" s="246" t="s">
        <v>3903</v>
      </c>
      <c r="G93" s="246">
        <v>2019</v>
      </c>
      <c r="H93" s="246">
        <v>5</v>
      </c>
      <c r="I93" s="246">
        <v>8</v>
      </c>
      <c r="J93" s="246">
        <v>1</v>
      </c>
      <c r="K93" s="246" t="s">
        <v>77</v>
      </c>
      <c r="L93" s="247">
        <v>7</v>
      </c>
      <c r="M93" s="246">
        <v>269656</v>
      </c>
      <c r="N93" s="246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32</v>
      </c>
      <c r="U93" s="246"/>
      <c r="V93" t="str">
        <f>INDEX(樣區!H:H,MATCH(F93,樣區!E:E,0))</f>
        <v>4月,6月</v>
      </c>
      <c r="W93" s="3" t="str">
        <f>IF(ISNUMBER(AH93),"Y","N")</f>
        <v>Y</v>
      </c>
      <c r="X93" s="3" t="str">
        <f>IF(OR(ISBLANK(H93),ISBLANK(I93)),"需記錄日期","")</f>
        <v/>
      </c>
      <c r="Y93" s="3" t="str">
        <f>IF(O93&gt;9,"時間太晚","")</f>
        <v/>
      </c>
      <c r="Z93" s="3" t="str">
        <f>IF(ISBLANK(Q93),"需記錄數量",IF(Q93&gt;2,"2隻以上，請記為猴群",""))</f>
        <v/>
      </c>
      <c r="AA93" s="3" t="str">
        <f>IF(OR(Q93=1,Q93=2),IF(ISTEXT(R93),"","需記錄距離"),"")</f>
        <v/>
      </c>
      <c r="AB93" s="249" t="str">
        <f>IF(S93="Y",IF(Q93&lt;&gt;2,"有叫聲應為猴群",""),"")</f>
        <v/>
      </c>
      <c r="AC93" s="3" t="str">
        <f>IF(ISBLANK(T93),"需記錄棲地類型",IF(LEN(T93)&lt;&gt;2,"請填最主要的棲地類型，其餘的可在備注補充說明",""))</f>
        <v/>
      </c>
      <c r="AD93" s="5" t="str">
        <f t="shared" si="4"/>
        <v/>
      </c>
      <c r="AE93" s="3" t="str">
        <f>IF(COUNTIF(U93,"*搖樹*")=1,IF(Q93&lt;&gt;2,"有搖樹行為應為猴群",""),"")</f>
        <v/>
      </c>
      <c r="AF93" s="3"/>
      <c r="AH93">
        <f>MATCH(ROUND(M93,0)&amp;ROUND(N93,0),樣點!N:N,0)</f>
        <v>1072</v>
      </c>
      <c r="AI93" s="5" t="str">
        <f>IF((F94&amp;J94)=(F93&amp;J93),ABS((DATE(G94,H94,I94)&amp;TIME(O94,P94,0))-(DATE(G93,H93,I93)&amp;TIME(O93,P93,0))),"")</f>
        <v/>
      </c>
    </row>
    <row r="94" spans="3:35" hidden="1">
      <c r="C94" s="246" t="s">
        <v>21</v>
      </c>
      <c r="D94" s="246" t="s">
        <v>68</v>
      </c>
      <c r="E94" s="246" t="s">
        <v>78</v>
      </c>
      <c r="F94" s="246" t="s">
        <v>3905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79</v>
      </c>
      <c r="L94" s="247">
        <v>1</v>
      </c>
      <c r="M94" s="246">
        <v>280018</v>
      </c>
      <c r="N94" s="246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32</v>
      </c>
      <c r="U94" s="246"/>
      <c r="V94" t="str">
        <f>INDEX(樣區!H:H,MATCH(F94,樣區!E:E,0))</f>
        <v>4月,6月</v>
      </c>
      <c r="W94" s="3" t="str">
        <f>IF(ISNUMBER(AH94),"Y","N")</f>
        <v>N</v>
      </c>
      <c r="X94" s="3" t="str">
        <f>IF(OR(ISBLANK(H94),ISBLANK(I94)),"需記錄日期","")</f>
        <v/>
      </c>
      <c r="Y94" s="3" t="str">
        <f>IF(O94&gt;9,"時間太晚","")</f>
        <v>時間太晚</v>
      </c>
      <c r="Z94" s="3" t="str">
        <f>IF(ISBLANK(Q94),"需記錄數量",IF(Q94&gt;2,"2隻以上，請記為猴群",""))</f>
        <v/>
      </c>
      <c r="AA94" s="3" t="str">
        <f>IF(OR(Q94=1,Q94=2),IF(ISTEXT(R94),"","需記錄距離"),"")</f>
        <v/>
      </c>
      <c r="AB94" s="2" t="str">
        <f>IF(S94="Y",IF(Q94&lt;&gt;2,"有叫聲應為猴群",""),"")</f>
        <v/>
      </c>
      <c r="AC94" s="3" t="str">
        <f>IF(ISBLANK(T94),"需記錄棲地類型",IF(LEN(T94)&lt;&gt;2,"請填最主要的棲地類型，其餘的可在備注補充說明",""))</f>
        <v/>
      </c>
      <c r="AD94" s="5" t="str">
        <f>IF(ISBLANK(O94),"需記錄時間",IFERROR(IF((AI94-TIME(0,5,59))&lt;0,"需計滿6分鍾",""),""))</f>
        <v/>
      </c>
      <c r="AE94" s="3" t="str">
        <f>IF(COUNTIF(U94,"*搖樹*")=1,IF(Q94&lt;&gt;2,"有搖樹行為應為猴群",""),"")</f>
        <v/>
      </c>
      <c r="AF94" s="3"/>
      <c r="AH94" t="e">
        <f>MATCH(ROUND(M94,0)&amp;ROUND(N94,0),樣點!N:N,0)</f>
        <v>#N/A</v>
      </c>
      <c r="AI94" s="5">
        <f>IF((F95&amp;J95)=(F94&amp;J94),ABS((DATE(G95,H95,I95)&amp;TIME(O95,P95,0))-(DATE(G94,H94,I94)&amp;TIME(O94,P94,0))),"")</f>
        <v>6.9444439723156393E-3</v>
      </c>
    </row>
    <row r="95" spans="3:35" hidden="1">
      <c r="C95" s="246" t="s">
        <v>21</v>
      </c>
      <c r="D95" s="246" t="s">
        <v>68</v>
      </c>
      <c r="E95" s="246" t="s">
        <v>78</v>
      </c>
      <c r="F95" s="246" t="s">
        <v>3905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79</v>
      </c>
      <c r="L95" s="247">
        <v>2</v>
      </c>
      <c r="M95" s="246">
        <v>280246</v>
      </c>
      <c r="N95" s="246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32</v>
      </c>
      <c r="U95" s="246"/>
      <c r="V95" t="str">
        <f>INDEX(樣區!H:H,MATCH(F95,樣區!E:E,0))</f>
        <v>4月,6月</v>
      </c>
      <c r="W95" s="3" t="str">
        <f>IF(ISNUMBER(AH95),"Y","N")</f>
        <v>N</v>
      </c>
      <c r="X95" s="3" t="str">
        <f>IF(OR(ISBLANK(H95),ISBLANK(I95)),"需記錄日期","")</f>
        <v/>
      </c>
      <c r="Y95" s="3" t="str">
        <f>IF(O95&gt;9,"時間太晚","")</f>
        <v>時間太晚</v>
      </c>
      <c r="Z95" s="3" t="str">
        <f>IF(ISBLANK(Q95),"需記錄數量",IF(Q95&gt;2,"2隻以上，請記為猴群",""))</f>
        <v/>
      </c>
      <c r="AA95" s="3" t="str">
        <f>IF(OR(Q95=1,Q95=2),IF(ISTEXT(R95),"","需記錄距離"),"")</f>
        <v/>
      </c>
      <c r="AB95" s="2" t="str">
        <f>IF(S95="Y",IF(Q95&lt;&gt;2,"有叫聲應為猴群",""),"")</f>
        <v/>
      </c>
      <c r="AC95" s="3" t="str">
        <f>IF(ISBLANK(T95),"需記錄棲地類型",IF(LEN(T95)&lt;&gt;2,"請填最主要的棲地類型，其餘的可在備注補充說明",""))</f>
        <v/>
      </c>
      <c r="AD95" s="5" t="str">
        <f>IF(ISBLANK(O95),"需記錄時間",IFERROR(IF((AI95-TIME(0,5,59))&lt;0,"需計滿6分鍾",""),""))</f>
        <v/>
      </c>
      <c r="AE95" s="3" t="str">
        <f>IF(COUNTIF(U95,"*搖樹*")=1,IF(Q95&lt;&gt;2,"有搖樹行為應為猴群",""),"")</f>
        <v/>
      </c>
      <c r="AF95" s="3"/>
      <c r="AH95" t="e">
        <f>MATCH(ROUND(M95,0)&amp;ROUND(N95,0),樣點!N:N,0)</f>
        <v>#N/A</v>
      </c>
      <c r="AI95" s="5">
        <f>IF((F96&amp;J96)=(F95&amp;J95),ABS((DATE(G96,H96,I96)&amp;TIME(O96,P96,0))-(DATE(G95,H95,I95)&amp;TIME(O95,P95,0))),"")</f>
        <v>6.9444450200535357E-3</v>
      </c>
    </row>
    <row r="96" spans="3:35" hidden="1">
      <c r="C96" s="246" t="s">
        <v>21</v>
      </c>
      <c r="D96" s="246" t="s">
        <v>68</v>
      </c>
      <c r="E96" s="246" t="s">
        <v>78</v>
      </c>
      <c r="F96" s="246" t="s">
        <v>3905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79</v>
      </c>
      <c r="L96" s="247">
        <v>3</v>
      </c>
      <c r="M96" s="246">
        <v>280617</v>
      </c>
      <c r="N96" s="246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32</v>
      </c>
      <c r="U96" s="246"/>
      <c r="V96" t="str">
        <f>INDEX(樣區!H:H,MATCH(F96,樣區!E:E,0))</f>
        <v>4月,6月</v>
      </c>
      <c r="W96" s="3" t="str">
        <f>IF(ISNUMBER(AH96),"Y","N")</f>
        <v>N</v>
      </c>
      <c r="X96" s="3" t="str">
        <f>IF(OR(ISBLANK(H96),ISBLANK(I96)),"需記錄日期","")</f>
        <v/>
      </c>
      <c r="Y96" s="3" t="str">
        <f>IF(O96&gt;9,"時間太晚","")</f>
        <v>時間太晚</v>
      </c>
      <c r="Z96" s="3" t="str">
        <f>IF(ISBLANK(Q96),"需記錄數量",IF(Q96&gt;2,"2隻以上，請記為猴群",""))</f>
        <v/>
      </c>
      <c r="AA96" s="3" t="str">
        <f>IF(OR(Q96=1,Q96=2),IF(ISTEXT(R96),"","需記錄距離"),"")</f>
        <v/>
      </c>
      <c r="AB96" s="2" t="str">
        <f>IF(S96="Y",IF(Q96&lt;&gt;2,"有叫聲應為猴群",""),"")</f>
        <v/>
      </c>
      <c r="AC96" s="3" t="str">
        <f>IF(ISBLANK(T96),"需記錄棲地類型",IF(LEN(T96)&lt;&gt;2,"請填最主要的棲地類型，其餘的可在備注補充說明",""))</f>
        <v/>
      </c>
      <c r="AD96" s="5" t="str">
        <f>IF(ISBLANK(O96),"需記錄時間",IFERROR(IF((AI96-TIME(0,5,59))&lt;0,"需計滿6分鍾",""),""))</f>
        <v/>
      </c>
      <c r="AE96" s="3" t="str">
        <f>IF(COUNTIF(U96,"*搖樹*")=1,IF(Q96&lt;&gt;2,"有搖樹行為應為猴群",""),"")</f>
        <v/>
      </c>
      <c r="AF96" s="3"/>
      <c r="AH96" t="e">
        <f>MATCH(ROUND(M96,0)&amp;ROUND(N96,0),樣點!N:N,0)</f>
        <v>#N/A</v>
      </c>
      <c r="AI96" s="5">
        <f>IF((F97&amp;J97)=(F96&amp;J96),ABS((DATE(G97,H97,I97)&amp;TIME(O97,P97,0))-(DATE(G96,H96,I96)&amp;TIME(O96,P96,0))),"")</f>
        <v>8.3333330112509429E-3</v>
      </c>
    </row>
    <row r="97" spans="3:35" hidden="1">
      <c r="C97" s="246" t="s">
        <v>21</v>
      </c>
      <c r="D97" s="246" t="s">
        <v>68</v>
      </c>
      <c r="E97" s="246" t="s">
        <v>78</v>
      </c>
      <c r="F97" s="246" t="s">
        <v>3905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79</v>
      </c>
      <c r="L97" s="247">
        <v>4</v>
      </c>
      <c r="M97" s="246">
        <v>281027</v>
      </c>
      <c r="N97" s="246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32</v>
      </c>
      <c r="U97" s="246"/>
      <c r="V97" t="str">
        <f>INDEX(樣區!H:H,MATCH(F97,樣區!E:E,0))</f>
        <v>4月,6月</v>
      </c>
      <c r="W97" s="3" t="str">
        <f>IF(ISNUMBER(AH97),"Y","N")</f>
        <v>N</v>
      </c>
      <c r="X97" s="3" t="str">
        <f>IF(OR(ISBLANK(H97),ISBLANK(I97)),"需記錄日期","")</f>
        <v/>
      </c>
      <c r="Y97" s="3" t="str">
        <f>IF(O97&gt;9,"時間太晚","")</f>
        <v>時間太晚</v>
      </c>
      <c r="Z97" s="3" t="str">
        <f>IF(ISBLANK(Q97),"需記錄數量",IF(Q97&gt;2,"2隻以上，請記為猴群",""))</f>
        <v/>
      </c>
      <c r="AA97" s="3" t="str">
        <f>IF(OR(Q97=1,Q97=2),IF(ISTEXT(R97),"","需記錄距離"),"")</f>
        <v/>
      </c>
      <c r="AB97" s="2" t="str">
        <f>IF(S97="Y",IF(Q97&lt;&gt;2,"有叫聲應為猴群",""),"")</f>
        <v/>
      </c>
      <c r="AC97" s="3" t="str">
        <f>IF(ISBLANK(T97),"需記錄棲地類型",IF(LEN(T97)&lt;&gt;2,"請填最主要的棲地類型，其餘的可在備注補充說明",""))</f>
        <v/>
      </c>
      <c r="AD97" s="5" t="str">
        <f>IF(ISBLANK(O97),"需記錄時間",IFERROR(IF((AI97-TIME(0,5,59))&lt;0,"需計滿6分鍾",""),""))</f>
        <v/>
      </c>
      <c r="AE97" s="3" t="str">
        <f>IF(COUNTIF(U97,"*搖樹*")=1,IF(Q97&lt;&gt;2,"有搖樹行為應為猴群",""),"")</f>
        <v/>
      </c>
      <c r="AF97" s="3"/>
      <c r="AH97" t="e">
        <f>MATCH(ROUND(M97,0)&amp;ROUND(N97,0),樣點!N:N,0)</f>
        <v>#N/A</v>
      </c>
      <c r="AI97" s="5">
        <f>IF((F98&amp;J98)=(F97&amp;J97),ABS((DATE(G98,H98,I98)&amp;TIME(O98,P98,0))-(DATE(G97,H97,I97)&amp;TIME(O97,P97,0))),"")</f>
        <v>1.3888888992369175E-2</v>
      </c>
    </row>
    <row r="98" spans="3:35" hidden="1">
      <c r="C98" s="246" t="s">
        <v>21</v>
      </c>
      <c r="D98" s="246" t="s">
        <v>68</v>
      </c>
      <c r="E98" s="246" t="s">
        <v>78</v>
      </c>
      <c r="F98" s="246" t="s">
        <v>3905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79</v>
      </c>
      <c r="L98" s="247">
        <v>5</v>
      </c>
      <c r="M98" s="246">
        <v>281167</v>
      </c>
      <c r="N98" s="246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31</v>
      </c>
      <c r="U98" s="246"/>
      <c r="V98" t="str">
        <f>INDEX(樣區!H:H,MATCH(F98,樣區!E:E,0))</f>
        <v>4月,6月</v>
      </c>
      <c r="W98" s="3" t="str">
        <f>IF(ISNUMBER(AH98),"Y","N")</f>
        <v>N</v>
      </c>
      <c r="X98" s="3" t="str">
        <f>IF(OR(ISBLANK(H98),ISBLANK(I98)),"需記錄日期","")</f>
        <v/>
      </c>
      <c r="Y98" s="3" t="str">
        <f>IF(O98&gt;9,"時間太晚","")</f>
        <v>時間太晚</v>
      </c>
      <c r="Z98" s="3" t="str">
        <f>IF(ISBLANK(Q98),"需記錄數量",IF(Q98&gt;2,"2隻以上，請記為猴群",""))</f>
        <v/>
      </c>
      <c r="AA98" s="3" t="str">
        <f>IF(OR(Q98=1,Q98=2),IF(ISTEXT(R98),"","需記錄距離"),"")</f>
        <v/>
      </c>
      <c r="AB98" s="2" t="str">
        <f>IF(S98="Y",IF(Q98&lt;&gt;2,"有叫聲應為猴群",""),"")</f>
        <v/>
      </c>
      <c r="AC98" s="3" t="str">
        <f>IF(ISBLANK(T98),"需記錄棲地類型",IF(LEN(T98)&lt;&gt;2,"請填最主要的棲地類型，其餘的可在備注補充說明",""))</f>
        <v/>
      </c>
      <c r="AD98" s="5" t="str">
        <f>IF(ISBLANK(O98),"需記錄時間",IFERROR(IF((AI98-TIME(0,5,59))&lt;0,"需計滿6分鍾",""),""))</f>
        <v/>
      </c>
      <c r="AE98" s="3" t="str">
        <f>IF(COUNTIF(U98,"*搖樹*")=1,IF(Q98&lt;&gt;2,"有搖樹行為應為猴群",""),"")</f>
        <v/>
      </c>
      <c r="AF98" s="3"/>
      <c r="AH98" t="e">
        <f>MATCH(ROUND(M98,0)&amp;ROUND(N98,0),樣點!N:N,0)</f>
        <v>#N/A</v>
      </c>
      <c r="AI98" s="5">
        <f>IF((F99&amp;J99)=(F98&amp;J98),ABS((DATE(G99,H99,I99)&amp;TIME(O99,P99,0))-(DATE(G98,H98,I98)&amp;TIME(O98,P98,0))),"")</f>
        <v>1.8055555003229529E-2</v>
      </c>
    </row>
    <row r="99" spans="3:35" hidden="1">
      <c r="C99" s="246" t="s">
        <v>21</v>
      </c>
      <c r="D99" s="246" t="s">
        <v>68</v>
      </c>
      <c r="E99" s="246" t="s">
        <v>78</v>
      </c>
      <c r="F99" s="246" t="s">
        <v>3905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79</v>
      </c>
      <c r="L99" s="247">
        <v>6</v>
      </c>
      <c r="M99" s="246">
        <v>280721</v>
      </c>
      <c r="N99" s="246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31</v>
      </c>
      <c r="U99" s="246"/>
      <c r="V99" t="str">
        <f>INDEX(樣區!H:H,MATCH(F99,樣區!E:E,0))</f>
        <v>4月,6月</v>
      </c>
      <c r="W99" s="3" t="str">
        <f>IF(ISNUMBER(AH99),"Y","N")</f>
        <v>N</v>
      </c>
      <c r="X99" s="3" t="str">
        <f>IF(OR(ISBLANK(H99),ISBLANK(I99)),"需記錄日期","")</f>
        <v/>
      </c>
      <c r="Y99" s="3" t="str">
        <f>IF(O99&gt;9,"時間太晚","")</f>
        <v>時間太晚</v>
      </c>
      <c r="Z99" s="3" t="str">
        <f>IF(ISBLANK(Q99),"需記錄數量",IF(Q99&gt;2,"2隻以上，請記為猴群",""))</f>
        <v/>
      </c>
      <c r="AA99" s="3" t="str">
        <f>IF(OR(Q99=1,Q99=2),IF(ISTEXT(R99),"","需記錄距離"),"")</f>
        <v/>
      </c>
      <c r="AB99" s="2" t="str">
        <f>IF(S99="Y",IF(Q99&lt;&gt;2,"有叫聲應為猴群",""),"")</f>
        <v/>
      </c>
      <c r="AC99" s="3" t="str">
        <f>IF(ISBLANK(T99),"需記錄棲地類型",IF(LEN(T99)&lt;&gt;2,"請填最主要的棲地類型，其餘的可在備注補充說明",""))</f>
        <v/>
      </c>
      <c r="AD99" s="5" t="str">
        <f>IF(ISBLANK(O99),"需記錄時間",IFERROR(IF((AI99-TIME(0,5,59))&lt;0,"需計滿6分鍾",""),""))</f>
        <v/>
      </c>
      <c r="AE99" s="3" t="str">
        <f>IF(COUNTIF(U99,"*搖樹*")=1,IF(Q99&lt;&gt;2,"有搖樹行為應為猴群",""),"")</f>
        <v/>
      </c>
      <c r="AF99" s="3"/>
      <c r="AH99" t="e">
        <f>MATCH(ROUND(M99,0)&amp;ROUND(N99,0),樣點!N:N,0)</f>
        <v>#N/A</v>
      </c>
      <c r="AI99" s="5" t="str">
        <f>IF((F100&amp;J100)=(F99&amp;J99),ABS((DATE(G100,H100,I100)&amp;TIME(O100,P100,0))-(DATE(G99,H99,I99)&amp;TIME(O99,P99,0))),"")</f>
        <v/>
      </c>
    </row>
    <row r="100" spans="3:35" hidden="1">
      <c r="C100" s="246" t="s">
        <v>21</v>
      </c>
      <c r="D100" s="246" t="s">
        <v>68</v>
      </c>
      <c r="E100" s="246" t="s">
        <v>80</v>
      </c>
      <c r="F100" s="246" t="s">
        <v>3908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79</v>
      </c>
      <c r="L100" s="247">
        <v>1</v>
      </c>
      <c r="M100" s="246">
        <v>280700</v>
      </c>
      <c r="N100" s="246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31</v>
      </c>
      <c r="U100" s="246"/>
      <c r="V100" t="str">
        <f>INDEX(樣區!H:H,MATCH(F100,樣區!E:E,0))</f>
        <v>4月,6月</v>
      </c>
      <c r="W100" s="3" t="str">
        <f>IF(ISNUMBER(AH100),"Y","N")</f>
        <v>N</v>
      </c>
      <c r="X100" s="3" t="str">
        <f>IF(OR(ISBLANK(H100),ISBLANK(I100)),"需記錄日期","")</f>
        <v/>
      </c>
      <c r="Y100" s="3" t="str">
        <f>IF(O100&gt;9,"時間太晚","")</f>
        <v>時間太晚</v>
      </c>
      <c r="Z100" s="3" t="str">
        <f>IF(ISBLANK(Q100),"需記錄數量",IF(Q100&gt;2,"2隻以上，請記為猴群",""))</f>
        <v/>
      </c>
      <c r="AA100" s="3" t="str">
        <f>IF(OR(Q100=1,Q100=2),IF(ISTEXT(R100),"","需記錄距離"),"")</f>
        <v/>
      </c>
      <c r="AB100" s="2" t="str">
        <f>IF(S100="Y",IF(Q100&lt;&gt;2,"有叫聲應為猴群",""),"")</f>
        <v/>
      </c>
      <c r="AC100" s="3" t="str">
        <f>IF(ISBLANK(T100),"需記錄棲地類型",IF(LEN(T100)&lt;&gt;2,"請填最主要的棲地類型，其餘的可在備注補充說明",""))</f>
        <v/>
      </c>
      <c r="AD100" s="5" t="str">
        <f>IF(ISBLANK(O100),"需記錄時間",IFERROR(IF((AI100-TIME(0,5,59))&lt;0,"需計滿6分鍾",""),""))</f>
        <v/>
      </c>
      <c r="AE100" s="3" t="str">
        <f>IF(COUNTIF(U100,"*搖樹*")=1,IF(Q100&lt;&gt;2,"有搖樹行為應為猴群",""),"")</f>
        <v/>
      </c>
      <c r="AF100" s="3"/>
      <c r="AH100" t="e">
        <f>MATCH(ROUND(M100,0)&amp;ROUND(N100,0),樣點!N:N,0)</f>
        <v>#N/A</v>
      </c>
      <c r="AI100" s="5">
        <f>IF((F101&amp;J101)=(F100&amp;J100),ABS((DATE(G101,H101,I101)&amp;TIME(O101,P101,0))-(DATE(G100,H100,I100)&amp;TIME(O100,P100,0))),"")</f>
        <v>9.7222219919785857E-3</v>
      </c>
    </row>
    <row r="101" spans="3:35" hidden="1">
      <c r="C101" s="246" t="s">
        <v>21</v>
      </c>
      <c r="D101" s="246" t="s">
        <v>68</v>
      </c>
      <c r="E101" s="246" t="s">
        <v>80</v>
      </c>
      <c r="F101" s="246" t="s">
        <v>3908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79</v>
      </c>
      <c r="L101" s="247">
        <v>2</v>
      </c>
      <c r="M101" s="246">
        <v>281076</v>
      </c>
      <c r="N101" s="246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32</v>
      </c>
      <c r="U101" s="246"/>
      <c r="V101" t="str">
        <f>INDEX(樣區!H:H,MATCH(F101,樣區!E:E,0))</f>
        <v>4月,6月</v>
      </c>
      <c r="W101" s="3" t="str">
        <f>IF(ISNUMBER(AH101),"Y","N")</f>
        <v>N</v>
      </c>
      <c r="X101" s="3" t="str">
        <f>IF(OR(ISBLANK(H101),ISBLANK(I101)),"需記錄日期","")</f>
        <v/>
      </c>
      <c r="Y101" s="3" t="str">
        <f>IF(O101&gt;9,"時間太晚","")</f>
        <v>時間太晚</v>
      </c>
      <c r="Z101" s="3" t="str">
        <f>IF(ISBLANK(Q101),"需記錄數量",IF(Q101&gt;2,"2隻以上，請記為猴群",""))</f>
        <v/>
      </c>
      <c r="AA101" s="3" t="str">
        <f>IF(OR(Q101=1,Q101=2),IF(ISTEXT(R101),"","需記錄距離"),"")</f>
        <v/>
      </c>
      <c r="AB101" s="2" t="str">
        <f>IF(S101="Y",IF(Q101&lt;&gt;2,"有叫聲應為猴群",""),"")</f>
        <v/>
      </c>
      <c r="AC101" s="3" t="str">
        <f>IF(ISBLANK(T101),"需記錄棲地類型",IF(LEN(T101)&lt;&gt;2,"請填最主要的棲地類型，其餘的可在備注補充說明",""))</f>
        <v/>
      </c>
      <c r="AD101" s="5" t="str">
        <f>IF(ISBLANK(O101),"需記錄時間",IFERROR(IF((AI101-TIME(0,5,59))&lt;0,"需計滿6分鍾",""),""))</f>
        <v/>
      </c>
      <c r="AE101" s="3" t="str">
        <f>IF(COUNTIF(U101,"*搖樹*")=1,IF(Q101&lt;&gt;2,"有搖樹行為應為猴群",""),"")</f>
        <v/>
      </c>
      <c r="AF101" s="3"/>
      <c r="AH101" t="e">
        <f>MATCH(ROUND(M101,0)&amp;ROUND(N101,0),樣點!N:N,0)</f>
        <v>#N/A</v>
      </c>
      <c r="AI101" s="5">
        <f>IF((F102&amp;J102)=(F101&amp;J101),ABS((DATE(G102,H102,I102)&amp;TIME(O102,P102,0))-(DATE(G101,H101,I101)&amp;TIME(O101,P101,0))),"")</f>
        <v>5.5555560393258929E-3</v>
      </c>
    </row>
    <row r="102" spans="3:35" hidden="1">
      <c r="C102" s="246" t="s">
        <v>21</v>
      </c>
      <c r="D102" s="246" t="s">
        <v>68</v>
      </c>
      <c r="E102" s="246" t="s">
        <v>80</v>
      </c>
      <c r="F102" s="246" t="s">
        <v>3908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79</v>
      </c>
      <c r="L102" s="247">
        <v>3</v>
      </c>
      <c r="M102" s="246">
        <v>281046</v>
      </c>
      <c r="N102" s="246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32</v>
      </c>
      <c r="U102" s="246"/>
      <c r="V102" t="str">
        <f>INDEX(樣區!H:H,MATCH(F102,樣區!E:E,0))</f>
        <v>4月,6月</v>
      </c>
      <c r="W102" s="3" t="str">
        <f>IF(ISNUMBER(AH102),"Y","N")</f>
        <v>N</v>
      </c>
      <c r="X102" s="3" t="str">
        <f>IF(OR(ISBLANK(H102),ISBLANK(I102)),"需記錄日期","")</f>
        <v/>
      </c>
      <c r="Y102" s="3" t="str">
        <f>IF(O102&gt;9,"時間太晚","")</f>
        <v>時間太晚</v>
      </c>
      <c r="Z102" s="3" t="str">
        <f>IF(ISBLANK(Q102),"需記錄數量",IF(Q102&gt;2,"2隻以上，請記為猴群",""))</f>
        <v/>
      </c>
      <c r="AA102" s="3" t="str">
        <f>IF(OR(Q102=1,Q102=2),IF(ISTEXT(R102),"","需記錄距離"),"")</f>
        <v/>
      </c>
      <c r="AB102" s="2" t="str">
        <f>IF(S102="Y",IF(Q102&lt;&gt;2,"有叫聲應為猴群",""),"")</f>
        <v/>
      </c>
      <c r="AC102" s="3" t="str">
        <f>IF(ISBLANK(T102),"需記錄棲地類型",IF(LEN(T102)&lt;&gt;2,"請填最主要的棲地類型，其餘的可在備注補充說明",""))</f>
        <v/>
      </c>
      <c r="AD102" s="5" t="str">
        <f>IF(ISBLANK(O102),"需記錄時間",IFERROR(IF((AI102-TIME(0,5,59))&lt;0,"需計滿6分鍾",""),""))</f>
        <v/>
      </c>
      <c r="AE102" s="3" t="str">
        <f>IF(COUNTIF(U102,"*搖樹*")=1,IF(Q102&lt;&gt;2,"有搖樹行為應為猴群",""),"")</f>
        <v/>
      </c>
      <c r="AF102" s="3"/>
      <c r="AH102" t="e">
        <f>MATCH(ROUND(M102,0)&amp;ROUND(N102,0),樣點!N:N,0)</f>
        <v>#N/A</v>
      </c>
      <c r="AI102" s="5">
        <f>IF((F103&amp;J103)=(F102&amp;J102),ABS((DATE(G103,H103,I103)&amp;TIME(O103,P103,0))-(DATE(G102,H102,I102)&amp;TIME(O102,P102,0))),"")</f>
        <v>6.2499999767169356E-3</v>
      </c>
    </row>
    <row r="103" spans="3:35" hidden="1">
      <c r="C103" s="246" t="s">
        <v>21</v>
      </c>
      <c r="D103" s="246" t="s">
        <v>68</v>
      </c>
      <c r="E103" s="246" t="s">
        <v>80</v>
      </c>
      <c r="F103" s="246" t="s">
        <v>3908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79</v>
      </c>
      <c r="L103" s="247">
        <v>4</v>
      </c>
      <c r="M103" s="246">
        <v>280789</v>
      </c>
      <c r="N103" s="246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32</v>
      </c>
      <c r="U103" s="246"/>
      <c r="V103" t="str">
        <f>INDEX(樣區!H:H,MATCH(F103,樣區!E:E,0))</f>
        <v>4月,6月</v>
      </c>
      <c r="W103" s="3" t="str">
        <f>IF(ISNUMBER(AH103),"Y","N")</f>
        <v>N</v>
      </c>
      <c r="X103" s="3" t="str">
        <f>IF(OR(ISBLANK(H103),ISBLANK(I103)),"需記錄日期","")</f>
        <v/>
      </c>
      <c r="Y103" s="3" t="str">
        <f>IF(O103&gt;9,"時間太晚","")</f>
        <v>時間太晚</v>
      </c>
      <c r="Z103" s="3" t="str">
        <f>IF(ISBLANK(Q103),"需記錄數量",IF(Q103&gt;2,"2隻以上，請記為猴群",""))</f>
        <v/>
      </c>
      <c r="AA103" s="3" t="str">
        <f>IF(OR(Q103=1,Q103=2),IF(ISTEXT(R103),"","需記錄距離"),"")</f>
        <v/>
      </c>
      <c r="AB103" s="2" t="str">
        <f>IF(S103="Y",IF(Q103&lt;&gt;2,"有叫聲應為猴群",""),"")</f>
        <v/>
      </c>
      <c r="AC103" s="3" t="str">
        <f>IF(ISBLANK(T103),"需記錄棲地類型",IF(LEN(T103)&lt;&gt;2,"請填最主要的棲地類型，其餘的可在備注補充說明",""))</f>
        <v/>
      </c>
      <c r="AD103" s="5" t="str">
        <f>IF(ISBLANK(O103),"需記錄時間",IFERROR(IF((AI103-TIME(0,5,59))&lt;0,"需計滿6分鍾",""),""))</f>
        <v/>
      </c>
      <c r="AE103" s="3" t="str">
        <f>IF(COUNTIF(U103,"*搖樹*")=1,IF(Q103&lt;&gt;2,"有搖樹行為應為猴群",""),"")</f>
        <v/>
      </c>
      <c r="AF103" s="3"/>
      <c r="AH103" t="e">
        <f>MATCH(ROUND(M103,0)&amp;ROUND(N103,0),樣點!N:N,0)</f>
        <v>#N/A</v>
      </c>
      <c r="AI103" s="5">
        <f>IF((F104&amp;J104)=(F103&amp;J103),ABS((DATE(G104,H104,I104)&amp;TIME(O104,P104,0))-(DATE(G103,H103,I103)&amp;TIME(O103,P103,0))),"")</f>
        <v>5.5555549915879965E-3</v>
      </c>
    </row>
    <row r="104" spans="3:35" hidden="1">
      <c r="C104" s="246" t="s">
        <v>21</v>
      </c>
      <c r="D104" s="246" t="s">
        <v>68</v>
      </c>
      <c r="E104" s="246" t="s">
        <v>80</v>
      </c>
      <c r="F104" s="246" t="s">
        <v>3908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79</v>
      </c>
      <c r="L104" s="247">
        <v>5</v>
      </c>
      <c r="M104" s="246">
        <v>281225</v>
      </c>
      <c r="N104" s="246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61</v>
      </c>
      <c r="U104" s="246"/>
      <c r="V104" t="str">
        <f>INDEX(樣區!H:H,MATCH(F104,樣區!E:E,0))</f>
        <v>4月,6月</v>
      </c>
      <c r="W104" s="3" t="str">
        <f>IF(ISNUMBER(AH104),"Y","N")</f>
        <v>N</v>
      </c>
      <c r="X104" s="3" t="str">
        <f>IF(OR(ISBLANK(H104),ISBLANK(I104)),"需記錄日期","")</f>
        <v/>
      </c>
      <c r="Y104" s="3" t="str">
        <f>IF(O104&gt;9,"時間太晚","")</f>
        <v>時間太晚</v>
      </c>
      <c r="Z104" s="3" t="str">
        <f>IF(ISBLANK(Q104),"需記錄數量",IF(Q104&gt;2,"2隻以上，請記為猴群",""))</f>
        <v/>
      </c>
      <c r="AA104" s="3" t="str">
        <f>IF(OR(Q104=1,Q104=2),IF(ISTEXT(R104),"","需記錄距離"),"")</f>
        <v/>
      </c>
      <c r="AB104" s="2" t="str">
        <f>IF(S104="Y",IF(Q104&lt;&gt;2,"有叫聲應為猴群",""),"")</f>
        <v/>
      </c>
      <c r="AC104" s="3" t="str">
        <f>IF(ISBLANK(T104),"需記錄棲地類型",IF(LEN(T104)&lt;&gt;2,"請填最主要的棲地類型，其餘的可在備注補充說明",""))</f>
        <v/>
      </c>
      <c r="AD104" s="5" t="str">
        <f>IF(ISBLANK(O104),"需記錄時間",IFERROR(IF((AI104-TIME(0,5,59))&lt;0,"需計滿6分鍾",""),""))</f>
        <v/>
      </c>
      <c r="AE104" s="3" t="str">
        <f>IF(COUNTIF(U104,"*搖樹*")=1,IF(Q104&lt;&gt;2,"有搖樹行為應為猴群",""),"")</f>
        <v/>
      </c>
      <c r="AF104" s="3"/>
      <c r="AH104" t="e">
        <f>MATCH(ROUND(M104,0)&amp;ROUND(N104,0),樣點!N:N,0)</f>
        <v>#N/A</v>
      </c>
      <c r="AI104" s="5">
        <f>IF((F105&amp;J105)=(F104&amp;J104),ABS((DATE(G105,H105,I105)&amp;TIME(O105,P105,0))-(DATE(G104,H104,I104)&amp;TIME(O104,P104,0))),"")</f>
        <v>6.9444450200535357E-3</v>
      </c>
    </row>
    <row r="105" spans="3:35" hidden="1">
      <c r="C105" s="246" t="s">
        <v>21</v>
      </c>
      <c r="D105" s="246" t="s">
        <v>68</v>
      </c>
      <c r="E105" s="246" t="s">
        <v>80</v>
      </c>
      <c r="F105" s="246" t="s">
        <v>3908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79</v>
      </c>
      <c r="L105" s="247">
        <v>6</v>
      </c>
      <c r="M105" s="246">
        <v>281286</v>
      </c>
      <c r="N105" s="246">
        <v>2678194</v>
      </c>
      <c r="O105" s="246">
        <v>10</v>
      </c>
      <c r="P105" s="246">
        <v>55</v>
      </c>
      <c r="Q105" s="246">
        <v>1</v>
      </c>
      <c r="R105" s="246" t="s">
        <v>75</v>
      </c>
      <c r="S105" s="246" t="s">
        <v>44</v>
      </c>
      <c r="T105" s="246" t="s">
        <v>32</v>
      </c>
      <c r="U105" s="246" t="s">
        <v>81</v>
      </c>
      <c r="V105" t="str">
        <f>INDEX(樣區!H:H,MATCH(F105,樣區!E:E,0))</f>
        <v>4月,6月</v>
      </c>
      <c r="W105" s="3" t="str">
        <f>IF(ISNUMBER(AH105),"Y","N")</f>
        <v>N</v>
      </c>
      <c r="X105" s="3" t="str">
        <f>IF(OR(ISBLANK(H105),ISBLANK(I105)),"需記錄日期","")</f>
        <v/>
      </c>
      <c r="Y105" s="3" t="str">
        <f>IF(O105&gt;9,"時間太晚","")</f>
        <v>時間太晚</v>
      </c>
      <c r="Z105" s="3" t="str">
        <f>IF(ISBLANK(Q105),"需記錄數量",IF(Q105&gt;2,"2隻以上，請記為猴群",""))</f>
        <v/>
      </c>
      <c r="AA105" s="3" t="str">
        <f>IF(OR(Q105=1,Q105=2),IF(ISTEXT(R105),"","需記錄距離"),"")</f>
        <v/>
      </c>
      <c r="AB105" s="2" t="str">
        <f>IF(S105="Y",IF(Q105&lt;&gt;2,"有叫聲應為猴群",""),"")</f>
        <v>有叫聲應為猴群</v>
      </c>
      <c r="AC105" s="3" t="str">
        <f>IF(ISBLANK(T105),"需記錄棲地類型",IF(LEN(T105)&lt;&gt;2,"請填最主要的棲地類型，其餘的可在備注補充說明",""))</f>
        <v/>
      </c>
      <c r="AD105" s="5" t="str">
        <f>IF(ISBLANK(O105),"需記錄時間",IFERROR(IF((AI105-TIME(0,5,59))&lt;0,"需計滿6分鍾",""),""))</f>
        <v/>
      </c>
      <c r="AE105" s="3" t="str">
        <f>IF(COUNTIF(U105,"*搖樹*")=1,IF(Q105&lt;&gt;2,"有搖樹行為應為猴群",""),"")</f>
        <v/>
      </c>
      <c r="AF105" s="3"/>
      <c r="AH105" t="e">
        <f>MATCH(ROUND(M105,0)&amp;ROUND(N105,0),樣點!N:N,0)</f>
        <v>#N/A</v>
      </c>
      <c r="AI105" s="5" t="str">
        <f>IF((F106&amp;J106)=(F105&amp;J105),ABS((DATE(G106,H106,I106)&amp;TIME(O106,P106,0))-(DATE(G105,H105,I105)&amp;TIME(O105,P105,0))),"")</f>
        <v/>
      </c>
    </row>
    <row r="106" spans="3:35" hidden="1">
      <c r="C106" s="246" t="s">
        <v>21</v>
      </c>
      <c r="D106" s="246" t="s">
        <v>68</v>
      </c>
      <c r="E106" s="246" t="s">
        <v>82</v>
      </c>
      <c r="F106" s="246" t="s">
        <v>3911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79</v>
      </c>
      <c r="L106" s="247">
        <v>1</v>
      </c>
      <c r="M106" s="246">
        <v>281076</v>
      </c>
      <c r="N106" s="246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32</v>
      </c>
      <c r="U106" s="246" t="s">
        <v>83</v>
      </c>
      <c r="V106" t="str">
        <f>INDEX(樣區!H:H,MATCH(F106,樣區!E:E,0))</f>
        <v>4月,6月</v>
      </c>
      <c r="W106" s="3" t="str">
        <f>IF(ISNUMBER(AH106),"Y","N")</f>
        <v>N</v>
      </c>
      <c r="X106" s="3" t="str">
        <f>IF(OR(ISBLANK(H106),ISBLANK(I106)),"需記錄日期","")</f>
        <v/>
      </c>
      <c r="Y106" s="3" t="str">
        <f>IF(O106&gt;9,"時間太晚","")</f>
        <v>時間太晚</v>
      </c>
      <c r="Z106" s="3" t="str">
        <f>IF(ISBLANK(Q106),"需記錄數量",IF(Q106&gt;2,"2隻以上，請記為猴群",""))</f>
        <v/>
      </c>
      <c r="AA106" s="3" t="str">
        <f>IF(OR(Q106=1,Q106=2),IF(ISTEXT(R106),"","需記錄距離"),"")</f>
        <v/>
      </c>
      <c r="AB106" s="2" t="str">
        <f>IF(S106="Y",IF(Q106&lt;&gt;2,"有叫聲應為猴群",""),"")</f>
        <v/>
      </c>
      <c r="AC106" s="3" t="str">
        <f>IF(ISBLANK(T106),"需記錄棲地類型",IF(LEN(T106)&lt;&gt;2,"請填最主要的棲地類型，其餘的可在備注補充說明",""))</f>
        <v/>
      </c>
      <c r="AD106" s="5" t="str">
        <f>IF(ISBLANK(O106),"需記錄時間",IFERROR(IF((AI106-TIME(0,5,59))&lt;0,"需計滿6分鍾",""),""))</f>
        <v/>
      </c>
      <c r="AE106" s="3" t="str">
        <f>IF(COUNTIF(U106,"*搖樹*")=1,IF(Q106&lt;&gt;2,"有搖樹行為應為猴群",""),"")</f>
        <v/>
      </c>
      <c r="AF106" s="3"/>
      <c r="AH106" t="e">
        <f>MATCH(ROUND(M106,0)&amp;ROUND(N106,0),樣點!N:N,0)</f>
        <v>#N/A</v>
      </c>
      <c r="AI106" s="5">
        <f>IF((F107&amp;J107)=(F106&amp;J106),ABS((DATE(G107,H107,I107)&amp;TIME(O107,P107,0))-(DATE(G106,H106,I106)&amp;TIME(O106,P106,0))),"")</f>
        <v>7.6388890156522393E-3</v>
      </c>
    </row>
    <row r="107" spans="3:35" hidden="1">
      <c r="C107" s="246" t="s">
        <v>21</v>
      </c>
      <c r="D107" s="246" t="s">
        <v>68</v>
      </c>
      <c r="E107" s="246" t="s">
        <v>82</v>
      </c>
      <c r="F107" s="246" t="s">
        <v>3911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79</v>
      </c>
      <c r="L107" s="247">
        <v>2</v>
      </c>
      <c r="M107" s="246">
        <v>280328</v>
      </c>
      <c r="N107" s="246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32</v>
      </c>
      <c r="U107" s="246" t="s">
        <v>83</v>
      </c>
      <c r="V107" t="str">
        <f>INDEX(樣區!H:H,MATCH(F107,樣區!E:E,0))</f>
        <v>4月,6月</v>
      </c>
      <c r="W107" s="3" t="str">
        <f>IF(ISNUMBER(AH107),"Y","N")</f>
        <v>N</v>
      </c>
      <c r="X107" s="3" t="str">
        <f>IF(OR(ISBLANK(H107),ISBLANK(I107)),"需記錄日期","")</f>
        <v/>
      </c>
      <c r="Y107" s="3" t="str">
        <f>IF(O107&gt;9,"時間太晚","")</f>
        <v>時間太晚</v>
      </c>
      <c r="Z107" s="3" t="str">
        <f>IF(ISBLANK(Q107),"需記錄數量",IF(Q107&gt;2,"2隻以上，請記為猴群",""))</f>
        <v/>
      </c>
      <c r="AA107" s="3" t="str">
        <f>IF(OR(Q107=1,Q107=2),IF(ISTEXT(R107),"","需記錄距離"),"")</f>
        <v/>
      </c>
      <c r="AB107" s="2" t="str">
        <f>IF(S107="Y",IF(Q107&lt;&gt;2,"有叫聲應為猴群",""),"")</f>
        <v/>
      </c>
      <c r="AC107" s="3" t="str">
        <f>IF(ISBLANK(T107),"需記錄棲地類型",IF(LEN(T107)&lt;&gt;2,"請填最主要的棲地類型，其餘的可在備注補充說明",""))</f>
        <v/>
      </c>
      <c r="AD107" s="5" t="str">
        <f>IF(ISBLANK(O107),"需記錄時間",IFERROR(IF((AI107-TIME(0,5,59))&lt;0,"需計滿6分鍾",""),""))</f>
        <v/>
      </c>
      <c r="AE107" s="3" t="str">
        <f>IF(COUNTIF(U107,"*搖樹*")=1,IF(Q107&lt;&gt;2,"有搖樹行為應為猴群",""),"")</f>
        <v/>
      </c>
      <c r="AF107" s="3"/>
      <c r="AH107" t="e">
        <f>MATCH(ROUND(M107,0)&amp;ROUND(N107,0),樣點!N:N,0)</f>
        <v>#N/A</v>
      </c>
      <c r="AI107" s="5">
        <f>IF((F108&amp;J108)=(F107&amp;J107),ABS((DATE(G108,H108,I108)&amp;TIME(O108,P108,0))-(DATE(G107,H107,I107)&amp;TIME(O107,P107,0))),"")</f>
        <v>9.0277770068496466E-3</v>
      </c>
    </row>
    <row r="108" spans="3:35" hidden="1">
      <c r="C108" s="246" t="s">
        <v>21</v>
      </c>
      <c r="D108" s="246" t="s">
        <v>68</v>
      </c>
      <c r="E108" s="246" t="s">
        <v>82</v>
      </c>
      <c r="F108" s="246" t="s">
        <v>3911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79</v>
      </c>
      <c r="L108" s="247">
        <v>3</v>
      </c>
      <c r="M108" s="246">
        <v>279967</v>
      </c>
      <c r="N108" s="246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32</v>
      </c>
      <c r="U108" s="246"/>
      <c r="V108" t="str">
        <f>INDEX(樣區!H:H,MATCH(F108,樣區!E:E,0))</f>
        <v>4月,6月</v>
      </c>
      <c r="W108" s="3" t="str">
        <f>IF(ISNUMBER(AH108),"Y","N")</f>
        <v>N</v>
      </c>
      <c r="X108" s="3" t="str">
        <f>IF(OR(ISBLANK(H108),ISBLANK(I108)),"需記錄日期","")</f>
        <v/>
      </c>
      <c r="Y108" s="3" t="str">
        <f>IF(O108&gt;9,"時間太晚","")</f>
        <v>時間太晚</v>
      </c>
      <c r="Z108" s="3" t="str">
        <f>IF(ISBLANK(Q108),"需記錄數量",IF(Q108&gt;2,"2隻以上，請記為猴群",""))</f>
        <v/>
      </c>
      <c r="AA108" s="3" t="str">
        <f>IF(OR(Q108=1,Q108=2),IF(ISTEXT(R108),"","需記錄距離"),"")</f>
        <v/>
      </c>
      <c r="AB108" s="2" t="str">
        <f>IF(S108="Y",IF(Q108&lt;&gt;2,"有叫聲應為猴群",""),"")</f>
        <v/>
      </c>
      <c r="AC108" s="3" t="str">
        <f>IF(ISBLANK(T108),"需記錄棲地類型",IF(LEN(T108)&lt;&gt;2,"請填最主要的棲地類型，其餘的可在備注補充說明",""))</f>
        <v/>
      </c>
      <c r="AD108" s="5" t="str">
        <f>IF(ISBLANK(O108),"需記錄時間",IFERROR(IF((AI108-TIME(0,5,59))&lt;0,"需計滿6分鍾",""),""))</f>
        <v/>
      </c>
      <c r="AE108" s="3" t="str">
        <f>IF(COUNTIF(U108,"*搖樹*")=1,IF(Q108&lt;&gt;2,"有搖樹行為應為猴群",""),"")</f>
        <v/>
      </c>
      <c r="AF108" s="3"/>
      <c r="AH108" t="e">
        <f>MATCH(ROUND(M108,0)&amp;ROUND(N108,0),樣點!N:N,0)</f>
        <v>#N/A</v>
      </c>
      <c r="AI108" s="5">
        <f>IF((F109&amp;J109)=(F108&amp;J108),ABS((DATE(G109,H109,I109)&amp;TIME(O109,P109,0))-(DATE(G108,H108,I108)&amp;TIME(O108,P108,0))),"")</f>
        <v>9.7222229815088212E-3</v>
      </c>
    </row>
    <row r="109" spans="3:35" hidden="1">
      <c r="C109" s="246" t="s">
        <v>21</v>
      </c>
      <c r="D109" s="246" t="s">
        <v>68</v>
      </c>
      <c r="E109" s="246" t="s">
        <v>82</v>
      </c>
      <c r="F109" s="246" t="s">
        <v>3911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79</v>
      </c>
      <c r="L109" s="247">
        <v>4</v>
      </c>
      <c r="M109" s="246">
        <v>280242</v>
      </c>
      <c r="N109" s="246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32</v>
      </c>
      <c r="U109" s="246"/>
      <c r="V109" t="str">
        <f>INDEX(樣區!H:H,MATCH(F109,樣區!E:E,0))</f>
        <v>4月,6月</v>
      </c>
      <c r="W109" s="3" t="str">
        <f>IF(ISNUMBER(AH109),"Y","N")</f>
        <v>N</v>
      </c>
      <c r="X109" s="3" t="str">
        <f>IF(OR(ISBLANK(H109),ISBLANK(I109)),"需記錄日期","")</f>
        <v/>
      </c>
      <c r="Y109" s="3" t="str">
        <f>IF(O109&gt;9,"時間太晚","")</f>
        <v>時間太晚</v>
      </c>
      <c r="Z109" s="3" t="str">
        <f>IF(ISBLANK(Q109),"需記錄數量",IF(Q109&gt;2,"2隻以上，請記為猴群",""))</f>
        <v/>
      </c>
      <c r="AA109" s="3" t="str">
        <f>IF(OR(Q109=1,Q109=2),IF(ISTEXT(R109),"","需記錄距離"),"")</f>
        <v/>
      </c>
      <c r="AB109" s="2" t="str">
        <f>IF(S109="Y",IF(Q109&lt;&gt;2,"有叫聲應為猴群",""),"")</f>
        <v/>
      </c>
      <c r="AC109" s="3" t="str">
        <f>IF(ISBLANK(T109),"需記錄棲地類型",IF(LEN(T109)&lt;&gt;2,"請填最主要的棲地類型，其餘的可在備注補充說明",""))</f>
        <v/>
      </c>
      <c r="AD109" s="5" t="str">
        <f>IF(ISBLANK(O109),"需記錄時間",IFERROR(IF((AI109-TIME(0,5,59))&lt;0,"需計滿6分鍾",""),""))</f>
        <v/>
      </c>
      <c r="AE109" s="3" t="str">
        <f>IF(COUNTIF(U109,"*搖樹*")=1,IF(Q109&lt;&gt;2,"有搖樹行為應為猴群",""),"")</f>
        <v/>
      </c>
      <c r="AF109" s="3"/>
      <c r="AH109" t="e">
        <f>MATCH(ROUND(M109,0)&amp;ROUND(N109,0),樣點!N:N,0)</f>
        <v>#N/A</v>
      </c>
      <c r="AI109" s="5">
        <f>IF((F110&amp;J110)=(F109&amp;J109),ABS((DATE(G110,H110,I110)&amp;TIME(O110,P110,0))-(DATE(G109,H109,I109)&amp;TIME(O109,P109,0))),"")</f>
        <v>7.6388890156522393E-3</v>
      </c>
    </row>
    <row r="110" spans="3:35" hidden="1">
      <c r="C110" s="246" t="s">
        <v>21</v>
      </c>
      <c r="D110" s="246" t="s">
        <v>68</v>
      </c>
      <c r="E110" s="246" t="s">
        <v>82</v>
      </c>
      <c r="F110" s="246" t="s">
        <v>3911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79</v>
      </c>
      <c r="L110" s="247">
        <v>5</v>
      </c>
      <c r="M110" s="246">
        <v>280070</v>
      </c>
      <c r="N110" s="246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32</v>
      </c>
      <c r="U110" s="246"/>
      <c r="V110" t="str">
        <f>INDEX(樣區!H:H,MATCH(F110,樣區!E:E,0))</f>
        <v>4月,6月</v>
      </c>
      <c r="W110" s="3" t="str">
        <f>IF(ISNUMBER(AH110),"Y","N")</f>
        <v>N</v>
      </c>
      <c r="X110" s="3" t="str">
        <f>IF(OR(ISBLANK(H110),ISBLANK(I110)),"需記錄日期","")</f>
        <v/>
      </c>
      <c r="Y110" s="3" t="str">
        <f>IF(O110&gt;9,"時間太晚","")</f>
        <v>時間太晚</v>
      </c>
      <c r="Z110" s="3" t="str">
        <f>IF(ISBLANK(Q110),"需記錄數量",IF(Q110&gt;2,"2隻以上，請記為猴群",""))</f>
        <v/>
      </c>
      <c r="AA110" s="3" t="str">
        <f>IF(OR(Q110=1,Q110=2),IF(ISTEXT(R110),"","需記錄距離"),"")</f>
        <v/>
      </c>
      <c r="AB110" s="2" t="str">
        <f>IF(S110="Y",IF(Q110&lt;&gt;2,"有叫聲應為猴群",""),"")</f>
        <v/>
      </c>
      <c r="AC110" s="3" t="str">
        <f>IF(ISBLANK(T110),"需記錄棲地類型",IF(LEN(T110)&lt;&gt;2,"請填最主要的棲地類型，其餘的可在備注補充說明",""))</f>
        <v/>
      </c>
      <c r="AD110" s="5" t="str">
        <f>IF(ISBLANK(O110),"需記錄時間",IFERROR(IF((AI110-TIME(0,5,59))&lt;0,"需計滿6分鍾",""),""))</f>
        <v/>
      </c>
      <c r="AE110" s="3" t="str">
        <f>IF(COUNTIF(U110,"*搖樹*")=1,IF(Q110&lt;&gt;2,"有搖樹行為應為猴群",""),"")</f>
        <v/>
      </c>
      <c r="AF110" s="3"/>
      <c r="AH110" t="e">
        <f>MATCH(ROUND(M110,0)&amp;ROUND(N110,0),樣點!N:N,0)</f>
        <v>#N/A</v>
      </c>
      <c r="AI110" s="5">
        <f>IF((F111&amp;J111)=(F110&amp;J110),ABS((DATE(G111,H111,I111)&amp;TIME(O111,P111,0))-(DATE(G110,H110,I110)&amp;TIME(O110,P110,0))),"")</f>
        <v>9.7222219919785857E-3</v>
      </c>
    </row>
    <row r="111" spans="3:35" hidden="1">
      <c r="C111" s="246" t="s">
        <v>21</v>
      </c>
      <c r="D111" s="246" t="s">
        <v>68</v>
      </c>
      <c r="E111" s="246" t="s">
        <v>82</v>
      </c>
      <c r="F111" s="246" t="s">
        <v>3911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79</v>
      </c>
      <c r="L111" s="247">
        <v>6</v>
      </c>
      <c r="M111" s="246">
        <v>281045</v>
      </c>
      <c r="N111" s="246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32</v>
      </c>
      <c r="U111" s="246"/>
      <c r="V111" t="str">
        <f>INDEX(樣區!H:H,MATCH(F111,樣區!E:E,0))</f>
        <v>4月,6月</v>
      </c>
      <c r="W111" s="3" t="str">
        <f>IF(ISNUMBER(AH111),"Y","N")</f>
        <v>N</v>
      </c>
      <c r="X111" s="3" t="str">
        <f>IF(OR(ISBLANK(H111),ISBLANK(I111)),"需記錄日期","")</f>
        <v/>
      </c>
      <c r="Y111" s="3" t="str">
        <f>IF(O111&gt;9,"時間太晚","")</f>
        <v>時間太晚</v>
      </c>
      <c r="Z111" s="3" t="str">
        <f>IF(ISBLANK(Q111),"需記錄數量",IF(Q111&gt;2,"2隻以上，請記為猴群",""))</f>
        <v/>
      </c>
      <c r="AA111" s="3" t="str">
        <f>IF(OR(Q111=1,Q111=2),IF(ISTEXT(R111),"","需記錄距離"),"")</f>
        <v/>
      </c>
      <c r="AB111" s="2" t="str">
        <f>IF(S111="Y",IF(Q111&lt;&gt;2,"有叫聲應為猴群",""),"")</f>
        <v/>
      </c>
      <c r="AC111" s="3" t="str">
        <f>IF(ISBLANK(T111),"需記錄棲地類型",IF(LEN(T111)&lt;&gt;2,"請填最主要的棲地類型，其餘的可在備注補充說明",""))</f>
        <v/>
      </c>
      <c r="AD111" s="5" t="str">
        <f>IF(ISBLANK(O111),"需記錄時間",IFERROR(IF((AI111-TIME(0,5,59))&lt;0,"需計滿6分鍾",""),""))</f>
        <v/>
      </c>
      <c r="AE111" s="3" t="str">
        <f>IF(COUNTIF(U111,"*搖樹*")=1,IF(Q111&lt;&gt;2,"有搖樹行為應為猴群",""),"")</f>
        <v/>
      </c>
      <c r="AF111" s="3"/>
      <c r="AH111" t="e">
        <f>MATCH(ROUND(M111,0)&amp;ROUND(N111,0),樣點!N:N,0)</f>
        <v>#N/A</v>
      </c>
      <c r="AI111" s="5" t="str">
        <f>IF((F112&amp;J112)=(F111&amp;J111),ABS((DATE(G112,H112,I112)&amp;TIME(O112,P112,0))-(DATE(G111,H111,I111)&amp;TIME(O111,P111,0))),"")</f>
        <v/>
      </c>
    </row>
    <row r="112" spans="3:35">
      <c r="C112" s="246" t="s">
        <v>21</v>
      </c>
      <c r="D112" s="246" t="s">
        <v>68</v>
      </c>
      <c r="E112" s="246" t="s">
        <v>84</v>
      </c>
      <c r="F112" s="246" t="s">
        <v>3914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85</v>
      </c>
      <c r="L112" s="247">
        <v>1</v>
      </c>
      <c r="M112" s="246">
        <v>276235</v>
      </c>
      <c r="N112" s="246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31</v>
      </c>
      <c r="U112" s="246"/>
      <c r="V112" t="str">
        <f>INDEX(樣區!H:H,MATCH(F112,樣區!E:E,0))</f>
        <v>4月,6月</v>
      </c>
      <c r="W112" s="3" t="str">
        <f>IF(ISNUMBER(AH112),"Y","N")</f>
        <v>Y</v>
      </c>
      <c r="X112" s="3" t="str">
        <f>IF(OR(ISBLANK(H112),ISBLANK(I112)),"需記錄日期","")</f>
        <v/>
      </c>
      <c r="Y112" s="3" t="str">
        <f>IF(O112&gt;9,"時間太晚","")</f>
        <v/>
      </c>
      <c r="Z112" s="3" t="str">
        <f>IF(ISBLANK(Q112),"需記錄數量",IF(Q112&gt;2,"2隻以上，請記為猴群",""))</f>
        <v/>
      </c>
      <c r="AA112" s="3" t="str">
        <f>IF(OR(Q112=1,Q112=2),IF(ISTEXT(R112),"","需記錄距離"),"")</f>
        <v/>
      </c>
      <c r="AB112" s="249" t="str">
        <f>IF(S112="Y",IF(Q112&lt;&gt;2,"有叫聲應為猴群",""),"")</f>
        <v/>
      </c>
      <c r="AC112" s="3" t="str">
        <f>IF(ISBLANK(T112),"需記錄棲地類型",IF(LEN(T112)&lt;&gt;2,"請填最主要的棲地類型，其餘的可在備注補充說明",""))</f>
        <v/>
      </c>
      <c r="AD112" s="5" t="str">
        <f t="shared" ref="AD112:AD130" si="5">IF(ISBLANK(O112),"需記錄時間",IFERROR(IF((AI112-TIME(0,5,59))&lt;0,"需計滿6分鐘",""),""))</f>
        <v/>
      </c>
      <c r="AE112" s="3" t="str">
        <f>IF(COUNTIF(U112,"*搖樹*")=1,IF(Q112&lt;&gt;2,"有搖樹行為應為猴群",""),"")</f>
        <v/>
      </c>
      <c r="AF112" s="3"/>
      <c r="AH112">
        <f>MATCH(ROUND(M112,0)&amp;ROUND(N112,0),樣點!N:N,0)</f>
        <v>1091</v>
      </c>
      <c r="AI112" s="5">
        <f>IF((F113&amp;J113)=(F112&amp;J112),ABS((DATE(G113,H113,I113)&amp;TIME(O113,P113,0))-(DATE(G112,H112,I112)&amp;TIME(O112,P112,0))),"")</f>
        <v>4.8611109959892929E-3</v>
      </c>
    </row>
    <row r="113" spans="3:35">
      <c r="C113" s="246" t="s">
        <v>21</v>
      </c>
      <c r="D113" s="246" t="s">
        <v>68</v>
      </c>
      <c r="E113" s="246" t="s">
        <v>84</v>
      </c>
      <c r="F113" s="246" t="s">
        <v>3914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85</v>
      </c>
      <c r="L113" s="247">
        <v>2</v>
      </c>
      <c r="M113" s="246">
        <v>276015</v>
      </c>
      <c r="N113" s="246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31</v>
      </c>
      <c r="U113" s="246"/>
      <c r="V113" t="str">
        <f>INDEX(樣區!H:H,MATCH(F113,樣區!E:E,0))</f>
        <v>4月,6月</v>
      </c>
      <c r="W113" s="3" t="str">
        <f>IF(ISNUMBER(AH113),"Y","N")</f>
        <v>Y</v>
      </c>
      <c r="X113" s="3" t="str">
        <f>IF(OR(ISBLANK(H113),ISBLANK(I113)),"需記錄日期","")</f>
        <v/>
      </c>
      <c r="Y113" s="3" t="str">
        <f>IF(O113&gt;9,"時間太晚","")</f>
        <v/>
      </c>
      <c r="Z113" s="3" t="str">
        <f>IF(ISBLANK(Q113),"需記錄數量",IF(Q113&gt;2,"2隻以上，請記為猴群",""))</f>
        <v/>
      </c>
      <c r="AA113" s="3" t="str">
        <f>IF(OR(Q113=1,Q113=2),IF(ISTEXT(R113),"","需記錄距離"),"")</f>
        <v/>
      </c>
      <c r="AB113" s="249" t="str">
        <f>IF(S113="Y",IF(Q113&lt;&gt;2,"有叫聲應為猴群",""),"")</f>
        <v/>
      </c>
      <c r="AC113" s="3" t="str">
        <f>IF(ISBLANK(T113),"需記錄棲地類型",IF(LEN(T113)&lt;&gt;2,"請填最主要的棲地類型，其餘的可在備注補充說明",""))</f>
        <v/>
      </c>
      <c r="AD113" s="5" t="str">
        <f t="shared" si="5"/>
        <v/>
      </c>
      <c r="AE113" s="3" t="str">
        <f>IF(COUNTIF(U113,"*搖樹*")=1,IF(Q113&lt;&gt;2,"有搖樹行為應為猴群",""),"")</f>
        <v/>
      </c>
      <c r="AF113" s="3"/>
      <c r="AH113">
        <f>MATCH(ROUND(M113,0)&amp;ROUND(N113,0),樣點!N:N,0)</f>
        <v>1092</v>
      </c>
      <c r="AI113" s="5">
        <f>IF((F114&amp;J114)=(F113&amp;J113),ABS((DATE(G114,H114,I114)&amp;TIME(O114,P114,0))-(DATE(G113,H113,I113)&amp;TIME(O113,P113,0))),"")</f>
        <v>5.5555560393258929E-3</v>
      </c>
    </row>
    <row r="114" spans="3:35">
      <c r="C114" s="246" t="s">
        <v>21</v>
      </c>
      <c r="D114" s="246" t="s">
        <v>68</v>
      </c>
      <c r="E114" s="246" t="s">
        <v>84</v>
      </c>
      <c r="F114" s="246" t="s">
        <v>3914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85</v>
      </c>
      <c r="L114" s="247">
        <v>3</v>
      </c>
      <c r="M114" s="246">
        <v>275903</v>
      </c>
      <c r="N114" s="246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31</v>
      </c>
      <c r="U114" s="246"/>
      <c r="V114" t="str">
        <f>INDEX(樣區!H:H,MATCH(F114,樣區!E:E,0))</f>
        <v>4月,6月</v>
      </c>
      <c r="W114" s="3" t="str">
        <f>IF(ISNUMBER(AH114),"Y","N")</f>
        <v>Y</v>
      </c>
      <c r="X114" s="3" t="str">
        <f>IF(OR(ISBLANK(H114),ISBLANK(I114)),"需記錄日期","")</f>
        <v/>
      </c>
      <c r="Y114" s="3" t="str">
        <f>IF(O114&gt;9,"時間太晚","")</f>
        <v/>
      </c>
      <c r="Z114" s="3" t="str">
        <f>IF(ISBLANK(Q114),"需記錄數量",IF(Q114&gt;2,"2隻以上，請記為猴群",""))</f>
        <v/>
      </c>
      <c r="AA114" s="3" t="str">
        <f>IF(OR(Q114=1,Q114=2),IF(ISTEXT(R114),"","需記錄距離"),"")</f>
        <v/>
      </c>
      <c r="AB114" s="249" t="str">
        <f>IF(S114="Y",IF(Q114&lt;&gt;2,"有叫聲應為猴群",""),"")</f>
        <v/>
      </c>
      <c r="AC114" s="3" t="str">
        <f>IF(ISBLANK(T114),"需記錄棲地類型",IF(LEN(T114)&lt;&gt;2,"請填最主要的棲地類型，其餘的可在備注補充說明",""))</f>
        <v/>
      </c>
      <c r="AD114" s="5" t="str">
        <f t="shared" si="5"/>
        <v/>
      </c>
      <c r="AE114" s="3" t="str">
        <f>IF(COUNTIF(U114,"*搖樹*")=1,IF(Q114&lt;&gt;2,"有搖樹行為應為猴群",""),"")</f>
        <v/>
      </c>
      <c r="AF114" s="3"/>
      <c r="AH114">
        <f>MATCH(ROUND(M114,0)&amp;ROUND(N114,0),樣點!N:N,0)</f>
        <v>1093</v>
      </c>
      <c r="AI114" s="5">
        <f>IF((F115&amp;J115)=(F114&amp;J114),ABS((DATE(G115,H115,I115)&amp;TIME(O115,P115,0))-(DATE(G114,H114,I114)&amp;TIME(O114,P114,0))),"")</f>
        <v>6.2499999767169356E-3</v>
      </c>
    </row>
    <row r="115" spans="3:35">
      <c r="C115" s="246" t="s">
        <v>21</v>
      </c>
      <c r="D115" s="246" t="s">
        <v>68</v>
      </c>
      <c r="E115" s="246" t="s">
        <v>84</v>
      </c>
      <c r="F115" s="246" t="s">
        <v>3914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85</v>
      </c>
      <c r="L115" s="247">
        <v>4</v>
      </c>
      <c r="M115" s="246">
        <v>275759</v>
      </c>
      <c r="N115" s="246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31</v>
      </c>
      <c r="U115" s="246"/>
      <c r="V115" t="str">
        <f>INDEX(樣區!H:H,MATCH(F115,樣區!E:E,0))</f>
        <v>4月,6月</v>
      </c>
      <c r="W115" s="3" t="str">
        <f>IF(ISNUMBER(AH115),"Y","N")</f>
        <v>Y</v>
      </c>
      <c r="X115" s="3" t="str">
        <f>IF(OR(ISBLANK(H115),ISBLANK(I115)),"需記錄日期","")</f>
        <v/>
      </c>
      <c r="Y115" s="3" t="str">
        <f>IF(O115&gt;9,"時間太晚","")</f>
        <v>時間太晚</v>
      </c>
      <c r="Z115" s="3" t="str">
        <f>IF(ISBLANK(Q115),"需記錄數量",IF(Q115&gt;2,"2隻以上，請記為猴群",""))</f>
        <v/>
      </c>
      <c r="AA115" s="3" t="str">
        <f>IF(OR(Q115=1,Q115=2),IF(ISTEXT(R115),"","需記錄距離"),"")</f>
        <v/>
      </c>
      <c r="AB115" s="249" t="str">
        <f>IF(S115="Y",IF(Q115&lt;&gt;2,"有叫聲應為猴群",""),"")</f>
        <v/>
      </c>
      <c r="AC115" s="3" t="str">
        <f>IF(ISBLANK(T115),"需記錄棲地類型",IF(LEN(T115)&lt;&gt;2,"請填最主要的棲地類型，其餘的可在備注補充說明",""))</f>
        <v/>
      </c>
      <c r="AD115" s="5" t="str">
        <f t="shared" si="5"/>
        <v/>
      </c>
      <c r="AE115" s="3" t="str">
        <f>IF(COUNTIF(U115,"*搖樹*")=1,IF(Q115&lt;&gt;2,"有搖樹行為應為猴群",""),"")</f>
        <v/>
      </c>
      <c r="AF115" s="3"/>
      <c r="AH115">
        <f>MATCH(ROUND(M115,0)&amp;ROUND(N115,0),樣點!N:N,0)</f>
        <v>1094</v>
      </c>
      <c r="AI115" s="5">
        <f>IF((F116&amp;J116)=(F115&amp;J115),ABS((DATE(G116,H116,I116)&amp;TIME(O116,P116,0))-(DATE(G115,H115,I115)&amp;TIME(O115,P115,0))),"")</f>
        <v>4.1666670003905892E-3</v>
      </c>
    </row>
    <row r="116" spans="3:35">
      <c r="C116" s="246" t="s">
        <v>21</v>
      </c>
      <c r="D116" s="246" t="s">
        <v>68</v>
      </c>
      <c r="E116" s="246" t="s">
        <v>84</v>
      </c>
      <c r="F116" s="246" t="s">
        <v>3914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85</v>
      </c>
      <c r="L116" s="247">
        <v>5</v>
      </c>
      <c r="M116" s="246">
        <v>275918</v>
      </c>
      <c r="N116" s="246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31</v>
      </c>
      <c r="U116" s="246"/>
      <c r="V116" t="str">
        <f>INDEX(樣區!H:H,MATCH(F116,樣區!E:E,0))</f>
        <v>4月,6月</v>
      </c>
      <c r="W116" s="3" t="str">
        <f>IF(ISNUMBER(AH116),"Y","N")</f>
        <v>Y</v>
      </c>
      <c r="X116" s="3" t="str">
        <f>IF(OR(ISBLANK(H116),ISBLANK(I116)),"需記錄日期","")</f>
        <v/>
      </c>
      <c r="Y116" s="3" t="str">
        <f>IF(O116&gt;9,"時間太晚","")</f>
        <v>時間太晚</v>
      </c>
      <c r="Z116" s="3" t="str">
        <f>IF(ISBLANK(Q116),"需記錄數量",IF(Q116&gt;2,"2隻以上，請記為猴群",""))</f>
        <v/>
      </c>
      <c r="AA116" s="3" t="str">
        <f>IF(OR(Q116=1,Q116=2),IF(ISTEXT(R116),"","需記錄距離"),"")</f>
        <v/>
      </c>
      <c r="AB116" s="249" t="str">
        <f>IF(S116="Y",IF(Q116&lt;&gt;2,"有叫聲應為猴群",""),"")</f>
        <v/>
      </c>
      <c r="AC116" s="3" t="str">
        <f>IF(ISBLANK(T116),"需記錄棲地類型",IF(LEN(T116)&lt;&gt;2,"請填最主要的棲地類型，其餘的可在備注補充說明",""))</f>
        <v/>
      </c>
      <c r="AD116" s="5" t="str">
        <f t="shared" si="5"/>
        <v/>
      </c>
      <c r="AE116" s="3" t="str">
        <f>IF(COUNTIF(U116,"*搖樹*")=1,IF(Q116&lt;&gt;2,"有搖樹行為應為猴群",""),"")</f>
        <v/>
      </c>
      <c r="AF116" s="3"/>
      <c r="AH116">
        <f>MATCH(ROUND(M116,0)&amp;ROUND(N116,0),樣點!N:N,0)</f>
        <v>1095</v>
      </c>
      <c r="AI116" s="5">
        <f>IF((F117&amp;J117)=(F116&amp;J116),ABS((DATE(G117,H117,I117)&amp;TIME(O117,P117,0))-(DATE(G116,H116,I116)&amp;TIME(O116,P116,0))),"")</f>
        <v>5.5555549915879965E-3</v>
      </c>
    </row>
    <row r="117" spans="3:35">
      <c r="C117" s="246" t="s">
        <v>21</v>
      </c>
      <c r="D117" s="246" t="s">
        <v>68</v>
      </c>
      <c r="E117" s="246" t="s">
        <v>84</v>
      </c>
      <c r="F117" s="246" t="s">
        <v>3914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85</v>
      </c>
      <c r="L117" s="247">
        <v>6</v>
      </c>
      <c r="M117" s="246">
        <v>275868</v>
      </c>
      <c r="N117" s="246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31</v>
      </c>
      <c r="U117" s="246"/>
      <c r="V117" t="str">
        <f>INDEX(樣區!H:H,MATCH(F117,樣區!E:E,0))</f>
        <v>4月,6月</v>
      </c>
      <c r="W117" s="3" t="str">
        <f>IF(ISNUMBER(AH117),"Y","N")</f>
        <v>Y</v>
      </c>
      <c r="X117" s="3" t="str">
        <f>IF(OR(ISBLANK(H117),ISBLANK(I117)),"需記錄日期","")</f>
        <v/>
      </c>
      <c r="Y117" s="3" t="str">
        <f>IF(O117&gt;9,"時間太晚","")</f>
        <v>時間太晚</v>
      </c>
      <c r="Z117" s="3" t="str">
        <f>IF(ISBLANK(Q117),"需記錄數量",IF(Q117&gt;2,"2隻以上，請記為猴群",""))</f>
        <v/>
      </c>
      <c r="AA117" s="3" t="str">
        <f>IF(OR(Q117=1,Q117=2),IF(ISTEXT(R117),"","需記錄距離"),"")</f>
        <v/>
      </c>
      <c r="AB117" s="249" t="str">
        <f>IF(S117="Y",IF(Q117&lt;&gt;2,"有叫聲應為猴群",""),"")</f>
        <v/>
      </c>
      <c r="AC117" s="3" t="str">
        <f>IF(ISBLANK(T117),"需記錄棲地類型",IF(LEN(T117)&lt;&gt;2,"請填最主要的棲地類型，其餘的可在備注補充說明",""))</f>
        <v/>
      </c>
      <c r="AD117" s="5" t="str">
        <f t="shared" si="5"/>
        <v/>
      </c>
      <c r="AE117" s="3" t="str">
        <f>IF(COUNTIF(U117,"*搖樹*")=1,IF(Q117&lt;&gt;2,"有搖樹行為應為猴群",""),"")</f>
        <v/>
      </c>
      <c r="AF117" s="3"/>
      <c r="AH117">
        <f>MATCH(ROUND(M117,0)&amp;ROUND(N117,0),樣點!N:N,0)</f>
        <v>1096</v>
      </c>
      <c r="AI117" s="5" t="str">
        <f>IF((F118&amp;J118)=(F117&amp;J117),ABS((DATE(G118,H118,I118)&amp;TIME(O118,P118,0))-(DATE(G117,H117,I117)&amp;TIME(O117,P117,0))),"")</f>
        <v/>
      </c>
    </row>
    <row r="118" spans="3:35">
      <c r="C118" s="246" t="s">
        <v>21</v>
      </c>
      <c r="D118" s="246" t="s">
        <v>68</v>
      </c>
      <c r="E118" s="246" t="s">
        <v>86</v>
      </c>
      <c r="F118" s="246" t="s">
        <v>3916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85</v>
      </c>
      <c r="L118" s="247">
        <v>1</v>
      </c>
      <c r="M118" s="246">
        <v>273577</v>
      </c>
      <c r="N118" s="246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32</v>
      </c>
      <c r="U118" s="246"/>
      <c r="V118" t="str">
        <f>INDEX(樣區!H:H,MATCH(F118,樣區!E:E,0))</f>
        <v>4月,6月</v>
      </c>
      <c r="W118" s="3" t="str">
        <f>IF(ISNUMBER(AH118),"Y","N")</f>
        <v>Y</v>
      </c>
      <c r="X118" s="3" t="str">
        <f>IF(OR(ISBLANK(H118),ISBLANK(I118)),"需記錄日期","")</f>
        <v/>
      </c>
      <c r="Y118" s="3" t="str">
        <f>IF(O118&gt;9,"時間太晚","")</f>
        <v/>
      </c>
      <c r="Z118" s="3" t="str">
        <f>IF(ISBLANK(Q118),"需記錄數量",IF(Q118&gt;2,"2隻以上，請記為猴群",""))</f>
        <v/>
      </c>
      <c r="AA118" s="3" t="str">
        <f>IF(OR(Q118=1,Q118=2),IF(ISTEXT(R118),"","需記錄距離"),"")</f>
        <v/>
      </c>
      <c r="AB118" s="249" t="str">
        <f>IF(S118="Y",IF(Q118&lt;&gt;2,"有叫聲應為猴群",""),"")</f>
        <v/>
      </c>
      <c r="AC118" s="3" t="str">
        <f>IF(ISBLANK(T118),"需記錄棲地類型",IF(LEN(T118)&lt;&gt;2,"請填最主要的棲地類型，其餘的可在備注補充說明",""))</f>
        <v/>
      </c>
      <c r="AD118" s="5" t="str">
        <f t="shared" si="5"/>
        <v/>
      </c>
      <c r="AE118" s="3" t="str">
        <f>IF(COUNTIF(U118,"*搖樹*")=1,IF(Q118&lt;&gt;2,"有搖樹行為應為猴群",""),"")</f>
        <v/>
      </c>
      <c r="AF118" s="3"/>
      <c r="AH118">
        <f>MATCH(ROUND(M118,0)&amp;ROUND(N118,0),樣點!N:N,0)</f>
        <v>1097</v>
      </c>
      <c r="AI118" s="5">
        <f>IF((F119&amp;J119)=(F118&amp;J118),ABS((DATE(G119,H119,I119)&amp;TIME(O119,P119,0))-(DATE(G118,H118,I118)&amp;TIME(O118,P118,0))),"")</f>
        <v>8.3333330112509429E-3</v>
      </c>
    </row>
    <row r="119" spans="3:35">
      <c r="C119" s="246" t="s">
        <v>21</v>
      </c>
      <c r="D119" s="246" t="s">
        <v>68</v>
      </c>
      <c r="E119" s="246" t="s">
        <v>86</v>
      </c>
      <c r="F119" s="246" t="s">
        <v>3916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85</v>
      </c>
      <c r="L119" s="247">
        <v>2</v>
      </c>
      <c r="M119" s="246">
        <v>273607</v>
      </c>
      <c r="N119" s="246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32</v>
      </c>
      <c r="U119" s="246"/>
      <c r="V119" t="str">
        <f>INDEX(樣區!H:H,MATCH(F119,樣區!E:E,0))</f>
        <v>4月,6月</v>
      </c>
      <c r="W119" s="3" t="str">
        <f>IF(ISNUMBER(AH119),"Y","N")</f>
        <v>Y</v>
      </c>
      <c r="X119" s="3" t="str">
        <f>IF(OR(ISBLANK(H119),ISBLANK(I119)),"需記錄日期","")</f>
        <v/>
      </c>
      <c r="Y119" s="3" t="str">
        <f>IF(O119&gt;9,"時間太晚","")</f>
        <v>時間太晚</v>
      </c>
      <c r="Z119" s="3" t="str">
        <f>IF(ISBLANK(Q119),"需記錄數量",IF(Q119&gt;2,"2隻以上，請記為猴群",""))</f>
        <v/>
      </c>
      <c r="AA119" s="3" t="str">
        <f>IF(OR(Q119=1,Q119=2),IF(ISTEXT(R119),"","需記錄距離"),"")</f>
        <v/>
      </c>
      <c r="AB119" s="249" t="str">
        <f>IF(S119="Y",IF(Q119&lt;&gt;2,"有叫聲應為猴群",""),"")</f>
        <v/>
      </c>
      <c r="AC119" s="3" t="str">
        <f>IF(ISBLANK(T119),"需記錄棲地類型",IF(LEN(T119)&lt;&gt;2,"請填最主要的棲地類型，其餘的可在備注補充說明",""))</f>
        <v/>
      </c>
      <c r="AD119" s="5" t="str">
        <f t="shared" si="5"/>
        <v/>
      </c>
      <c r="AE119" s="3" t="str">
        <f>IF(COUNTIF(U119,"*搖樹*")=1,IF(Q119&lt;&gt;2,"有搖樹行為應為猴群",""),"")</f>
        <v/>
      </c>
      <c r="AF119" s="3"/>
      <c r="AH119">
        <f>MATCH(ROUND(M119,0)&amp;ROUND(N119,0),樣點!N:N,0)</f>
        <v>1098</v>
      </c>
      <c r="AI119" s="5">
        <f>IF((F120&amp;J120)=(F119&amp;J119),ABS((DATE(G120,H120,I120)&amp;TIME(O120,P120,0))-(DATE(G119,H119,I119)&amp;TIME(O119,P119,0))),"")</f>
        <v>8.3333340007811785E-3</v>
      </c>
    </row>
    <row r="120" spans="3:35">
      <c r="C120" s="246" t="s">
        <v>21</v>
      </c>
      <c r="D120" s="246" t="s">
        <v>68</v>
      </c>
      <c r="E120" s="246" t="s">
        <v>86</v>
      </c>
      <c r="F120" s="246" t="s">
        <v>3916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85</v>
      </c>
      <c r="L120" s="247">
        <v>3</v>
      </c>
      <c r="M120" s="246">
        <v>273603</v>
      </c>
      <c r="N120" s="246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32</v>
      </c>
      <c r="U120" s="246"/>
      <c r="V120" t="str">
        <f>INDEX(樣區!H:H,MATCH(F120,樣區!E:E,0))</f>
        <v>4月,6月</v>
      </c>
      <c r="W120" s="3" t="str">
        <f>IF(ISNUMBER(AH120),"Y","N")</f>
        <v>Y</v>
      </c>
      <c r="X120" s="3" t="str">
        <f>IF(OR(ISBLANK(H120),ISBLANK(I120)),"需記錄日期","")</f>
        <v/>
      </c>
      <c r="Y120" s="3" t="str">
        <f>IF(O120&gt;9,"時間太晚","")</f>
        <v>時間太晚</v>
      </c>
      <c r="Z120" s="3" t="str">
        <f>IF(ISBLANK(Q120),"需記錄數量",IF(Q120&gt;2,"2隻以上，請記為猴群",""))</f>
        <v/>
      </c>
      <c r="AA120" s="3" t="str">
        <f>IF(OR(Q120=1,Q120=2),IF(ISTEXT(R120),"","需記錄距離"),"")</f>
        <v/>
      </c>
      <c r="AB120" s="249" t="str">
        <f>IF(S120="Y",IF(Q120&lt;&gt;2,"有叫聲應為猴群",""),"")</f>
        <v/>
      </c>
      <c r="AC120" s="3" t="str">
        <f>IF(ISBLANK(T120),"需記錄棲地類型",IF(LEN(T120)&lt;&gt;2,"請填最主要的棲地類型，其餘的可在備注補充說明",""))</f>
        <v/>
      </c>
      <c r="AD120" s="5" t="str">
        <f t="shared" si="5"/>
        <v/>
      </c>
      <c r="AE120" s="3" t="str">
        <f>IF(COUNTIF(U120,"*搖樹*")=1,IF(Q120&lt;&gt;2,"有搖樹行為應為猴群",""),"")</f>
        <v/>
      </c>
      <c r="AF120" s="3"/>
      <c r="AH120">
        <f>MATCH(ROUND(M120,0)&amp;ROUND(N120,0),樣點!N:N,0)</f>
        <v>1099</v>
      </c>
      <c r="AI120" s="5">
        <f>IF((F121&amp;J121)=(F120&amp;J120),ABS((DATE(G121,H121,I121)&amp;TIME(O121,P121,0))-(DATE(G120,H120,I120)&amp;TIME(O120,P120,0))),"")</f>
        <v>5.5555549915879965E-3</v>
      </c>
    </row>
    <row r="121" spans="3:35">
      <c r="C121" s="246" t="s">
        <v>21</v>
      </c>
      <c r="D121" s="246" t="s">
        <v>68</v>
      </c>
      <c r="E121" s="246" t="s">
        <v>86</v>
      </c>
      <c r="F121" s="246" t="s">
        <v>3916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85</v>
      </c>
      <c r="L121" s="247">
        <v>4</v>
      </c>
      <c r="M121" s="246">
        <v>273552</v>
      </c>
      <c r="N121" s="246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32</v>
      </c>
      <c r="U121" s="246"/>
      <c r="V121" t="str">
        <f>INDEX(樣區!H:H,MATCH(F121,樣區!E:E,0))</f>
        <v>4月,6月</v>
      </c>
      <c r="W121" s="3" t="str">
        <f>IF(ISNUMBER(AH121),"Y","N")</f>
        <v>Y</v>
      </c>
      <c r="X121" s="3" t="str">
        <f>IF(OR(ISBLANK(H121),ISBLANK(I121)),"需記錄日期","")</f>
        <v/>
      </c>
      <c r="Y121" s="3" t="str">
        <f>IF(O121&gt;9,"時間太晚","")</f>
        <v>時間太晚</v>
      </c>
      <c r="Z121" s="3" t="str">
        <f>IF(ISBLANK(Q121),"需記錄數量",IF(Q121&gt;2,"2隻以上，請記為猴群",""))</f>
        <v/>
      </c>
      <c r="AA121" s="3" t="str">
        <f>IF(OR(Q121=1,Q121=2),IF(ISTEXT(R121),"","需記錄距離"),"")</f>
        <v/>
      </c>
      <c r="AB121" s="249" t="str">
        <f>IF(S121="Y",IF(Q121&lt;&gt;2,"有叫聲應為猴群",""),"")</f>
        <v/>
      </c>
      <c r="AC121" s="3" t="str">
        <f>IF(ISBLANK(T121),"需記錄棲地類型",IF(LEN(T121)&lt;&gt;2,"請填最主要的棲地類型，其餘的可在備注補充說明",""))</f>
        <v/>
      </c>
      <c r="AD121" s="5" t="str">
        <f t="shared" si="5"/>
        <v/>
      </c>
      <c r="AE121" s="3" t="str">
        <f>IF(COUNTIF(U121,"*搖樹*")=1,IF(Q121&lt;&gt;2,"有搖樹行為應為猴群",""),"")</f>
        <v/>
      </c>
      <c r="AF121" s="3"/>
      <c r="AH121">
        <f>MATCH(ROUND(M121,0)&amp;ROUND(N121,0),樣點!N:N,0)</f>
        <v>1100</v>
      </c>
      <c r="AI121" s="5">
        <f>IF((F122&amp;J122)=(F121&amp;J121),ABS((DATE(G122,H122,I122)&amp;TIME(O122,P122,0))-(DATE(G121,H121,I121)&amp;TIME(O121,P121,0))),"")</f>
        <v>5.555555981118232E-3</v>
      </c>
    </row>
    <row r="122" spans="3:35">
      <c r="C122" s="246" t="s">
        <v>21</v>
      </c>
      <c r="D122" s="246" t="s">
        <v>68</v>
      </c>
      <c r="E122" s="246" t="s">
        <v>86</v>
      </c>
      <c r="F122" s="246" t="s">
        <v>3916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85</v>
      </c>
      <c r="L122" s="247">
        <v>5</v>
      </c>
      <c r="M122" s="246">
        <v>273410</v>
      </c>
      <c r="N122" s="246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32</v>
      </c>
      <c r="U122" s="246"/>
      <c r="V122" t="str">
        <f>INDEX(樣區!H:H,MATCH(F122,樣區!E:E,0))</f>
        <v>4月,6月</v>
      </c>
      <c r="W122" s="3" t="str">
        <f>IF(ISNUMBER(AH122),"Y","N")</f>
        <v>Y</v>
      </c>
      <c r="X122" s="3" t="str">
        <f>IF(OR(ISBLANK(H122),ISBLANK(I122)),"需記錄日期","")</f>
        <v/>
      </c>
      <c r="Y122" s="3" t="str">
        <f>IF(O122&gt;9,"時間太晚","")</f>
        <v>時間太晚</v>
      </c>
      <c r="Z122" s="3" t="str">
        <f>IF(ISBLANK(Q122),"需記錄數量",IF(Q122&gt;2,"2隻以上，請記為猴群",""))</f>
        <v/>
      </c>
      <c r="AA122" s="3" t="str">
        <f>IF(OR(Q122=1,Q122=2),IF(ISTEXT(R122),"","需記錄距離"),"")</f>
        <v/>
      </c>
      <c r="AB122" s="249" t="str">
        <f>IF(S122="Y",IF(Q122&lt;&gt;2,"有叫聲應為猴群",""),"")</f>
        <v/>
      </c>
      <c r="AC122" s="3" t="str">
        <f>IF(ISBLANK(T122),"需記錄棲地類型",IF(LEN(T122)&lt;&gt;2,"請填最主要的棲地類型，其餘的可在備注補充說明",""))</f>
        <v/>
      </c>
      <c r="AD122" s="5" t="str">
        <f t="shared" si="5"/>
        <v/>
      </c>
      <c r="AE122" s="3" t="str">
        <f>IF(COUNTIF(U122,"*搖樹*")=1,IF(Q122&lt;&gt;2,"有搖樹行為應為猴群",""),"")</f>
        <v/>
      </c>
      <c r="AF122" s="3"/>
      <c r="AH122">
        <f>MATCH(ROUND(M122,0)&amp;ROUND(N122,0),樣點!N:N,0)</f>
        <v>1101</v>
      </c>
      <c r="AI122" s="5">
        <f>IF((F123&amp;J123)=(F122&amp;J122),ABS((DATE(G123,H123,I123)&amp;TIME(O123,P123,0))-(DATE(G122,H122,I122)&amp;TIME(O122,P122,0))),"")</f>
        <v>4.1666670003905892E-3</v>
      </c>
    </row>
    <row r="123" spans="3:35">
      <c r="C123" s="246" t="s">
        <v>21</v>
      </c>
      <c r="D123" s="246" t="s">
        <v>68</v>
      </c>
      <c r="E123" s="246" t="s">
        <v>86</v>
      </c>
      <c r="F123" s="246" t="s">
        <v>3916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85</v>
      </c>
      <c r="L123" s="247">
        <v>6</v>
      </c>
      <c r="M123" s="246">
        <v>273212</v>
      </c>
      <c r="N123" s="246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32</v>
      </c>
      <c r="U123" s="246"/>
      <c r="V123" t="str">
        <f>INDEX(樣區!H:H,MATCH(F123,樣區!E:E,0))</f>
        <v>4月,6月</v>
      </c>
      <c r="W123" s="3" t="str">
        <f>IF(ISNUMBER(AH123),"Y","N")</f>
        <v>Y</v>
      </c>
      <c r="X123" s="3" t="str">
        <f>IF(OR(ISBLANK(H123),ISBLANK(I123)),"需記錄日期","")</f>
        <v/>
      </c>
      <c r="Y123" s="3" t="str">
        <f>IF(O123&gt;9,"時間太晚","")</f>
        <v>時間太晚</v>
      </c>
      <c r="Z123" s="3" t="str">
        <f>IF(ISBLANK(Q123),"需記錄數量",IF(Q123&gt;2,"2隻以上，請記為猴群",""))</f>
        <v/>
      </c>
      <c r="AA123" s="3" t="str">
        <f>IF(OR(Q123=1,Q123=2),IF(ISTEXT(R123),"","需記錄距離"),"")</f>
        <v/>
      </c>
      <c r="AB123" s="249" t="str">
        <f>IF(S123="Y",IF(Q123&lt;&gt;2,"有叫聲應為猴群",""),"")</f>
        <v/>
      </c>
      <c r="AC123" s="3" t="str">
        <f>IF(ISBLANK(T123),"需記錄棲地類型",IF(LEN(T123)&lt;&gt;2,"請填最主要的棲地類型，其餘的可在備注補充說明",""))</f>
        <v/>
      </c>
      <c r="AD123" s="5" t="str">
        <f t="shared" si="5"/>
        <v/>
      </c>
      <c r="AE123" s="3" t="str">
        <f>IF(COUNTIF(U123,"*搖樹*")=1,IF(Q123&lt;&gt;2,"有搖樹行為應為猴群",""),"")</f>
        <v/>
      </c>
      <c r="AF123" s="3"/>
      <c r="AH123">
        <f>MATCH(ROUND(M123,0)&amp;ROUND(N123,0),樣點!N:N,0)</f>
        <v>1102</v>
      </c>
      <c r="AI123" s="5" t="str">
        <f>IF((F124&amp;J124)=(F123&amp;J123),ABS((DATE(G124,H124,I124)&amp;TIME(O124,P124,0))-(DATE(G123,H123,I123)&amp;TIME(O123,P123,0))),"")</f>
        <v/>
      </c>
    </row>
    <row r="124" spans="3:35">
      <c r="C124" s="246" t="s">
        <v>21</v>
      </c>
      <c r="D124" s="246" t="s">
        <v>68</v>
      </c>
      <c r="E124" s="246" t="s">
        <v>87</v>
      </c>
      <c r="F124" s="246" t="s">
        <v>3918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88</v>
      </c>
      <c r="L124" s="247">
        <v>1</v>
      </c>
      <c r="M124" s="246">
        <v>282373</v>
      </c>
      <c r="N124" s="246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32</v>
      </c>
      <c r="U124" s="246"/>
      <c r="V124" t="str">
        <f>INDEX(樣區!H:H,MATCH(F124,樣區!E:E,0))</f>
        <v>4月,6月</v>
      </c>
      <c r="W124" s="3" t="str">
        <f>IF(ISNUMBER(AH124),"Y","N")</f>
        <v>Y</v>
      </c>
      <c r="X124" s="3" t="str">
        <f>IF(OR(ISBLANK(H124),ISBLANK(I124)),"需記錄日期","")</f>
        <v/>
      </c>
      <c r="Y124" s="3" t="str">
        <f>IF(O124&gt;9,"時間太晚","")</f>
        <v/>
      </c>
      <c r="Z124" s="3" t="str">
        <f>IF(ISBLANK(Q124),"需記錄數量",IF(Q124&gt;2,"2隻以上，請記為猴群",""))</f>
        <v/>
      </c>
      <c r="AA124" s="3" t="str">
        <f>IF(OR(Q124=1,Q124=2),IF(ISTEXT(R124),"","需記錄距離"),"")</f>
        <v/>
      </c>
      <c r="AB124" s="249" t="str">
        <f>IF(S124="Y",IF(Q124&lt;&gt;2,"有叫聲應為猴群",""),"")</f>
        <v/>
      </c>
      <c r="AC124" s="3" t="str">
        <f>IF(ISBLANK(T124),"需記錄棲地類型",IF(LEN(T124)&lt;&gt;2,"請填最主要的棲地類型，其餘的可在備注補充說明",""))</f>
        <v/>
      </c>
      <c r="AD124" s="5" t="str">
        <f t="shared" si="5"/>
        <v/>
      </c>
      <c r="AE124" s="3" t="str">
        <f>IF(COUNTIF(U124,"*搖樹*")=1,IF(Q124&lt;&gt;2,"有搖樹行為應為猴群",""),"")</f>
        <v/>
      </c>
      <c r="AF124" s="3"/>
      <c r="AH124">
        <f>MATCH(ROUND(M124,0)&amp;ROUND(N124,0),樣點!N:N,0)</f>
        <v>1103</v>
      </c>
      <c r="AI124" s="5">
        <f>IF((F125&amp;J125)=(F124&amp;J124),ABS((DATE(G125,H125,I125)&amp;TIME(O125,P125,0))-(DATE(G124,H124,I124)&amp;TIME(O124,P124,0))),"")</f>
        <v>6.2499999767169356E-3</v>
      </c>
    </row>
    <row r="125" spans="3:35">
      <c r="C125" s="246" t="s">
        <v>21</v>
      </c>
      <c r="D125" s="246" t="s">
        <v>68</v>
      </c>
      <c r="E125" s="246" t="s">
        <v>87</v>
      </c>
      <c r="F125" s="246" t="s">
        <v>3918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88</v>
      </c>
      <c r="L125" s="247">
        <v>2</v>
      </c>
      <c r="M125" s="246">
        <v>282184</v>
      </c>
      <c r="N125" s="246">
        <v>2693550</v>
      </c>
      <c r="O125" s="246">
        <v>8</v>
      </c>
      <c r="P125" s="246">
        <v>48</v>
      </c>
      <c r="Q125" s="246">
        <v>1</v>
      </c>
      <c r="R125" s="246" t="s">
        <v>89</v>
      </c>
      <c r="S125" s="246" t="s">
        <v>90</v>
      </c>
      <c r="T125" s="246" t="s">
        <v>32</v>
      </c>
      <c r="U125" s="246"/>
      <c r="V125" t="str">
        <f>INDEX(樣區!H:H,MATCH(F125,樣區!E:E,0))</f>
        <v>4月,6月</v>
      </c>
      <c r="W125" s="3" t="str">
        <f>IF(ISNUMBER(AH125),"Y","N")</f>
        <v>Y</v>
      </c>
      <c r="X125" s="3" t="str">
        <f>IF(OR(ISBLANK(H125),ISBLANK(I125)),"需記錄日期","")</f>
        <v/>
      </c>
      <c r="Y125" s="3" t="str">
        <f>IF(O125&gt;9,"時間太晚","")</f>
        <v/>
      </c>
      <c r="Z125" s="3" t="str">
        <f>IF(ISBLANK(Q125),"需記錄數量",IF(Q125&gt;2,"2隻以上，請記為猴群",""))</f>
        <v/>
      </c>
      <c r="AA125" s="3" t="str">
        <f>IF(OR(Q125=1,Q125=2),IF(ISTEXT(R125),"","需記錄距離"),"")</f>
        <v/>
      </c>
      <c r="AB125" s="249" t="str">
        <f>IF(S125="Y",IF(Q125&lt;&gt;2,"有叫聲應為猴群",""),"")</f>
        <v/>
      </c>
      <c r="AC125" s="3" t="str">
        <f>IF(ISBLANK(T125),"需記錄棲地類型",IF(LEN(T125)&lt;&gt;2,"請填最主要的棲地類型，其餘的可在備注補充說明",""))</f>
        <v/>
      </c>
      <c r="AD125" s="5" t="str">
        <f t="shared" si="5"/>
        <v/>
      </c>
      <c r="AE125" s="3" t="str">
        <f>IF(COUNTIF(U125,"*搖樹*")=1,IF(Q125&lt;&gt;2,"有搖樹行為應為猴群",""),"")</f>
        <v/>
      </c>
      <c r="AF125" s="3"/>
      <c r="AH125">
        <f>MATCH(ROUND(M125,0)&amp;ROUND(N125,0),樣點!N:N,0)</f>
        <v>1104</v>
      </c>
      <c r="AI125" s="5">
        <f>IF((F126&amp;J126)=(F125&amp;J125),ABS((DATE(G126,H126,I126)&amp;TIME(O126,P126,0))-(DATE(G125,H125,I125)&amp;TIME(O125,P125,0))),"")</f>
        <v>8.3333340007811785E-3</v>
      </c>
    </row>
    <row r="126" spans="3:35">
      <c r="C126" s="246" t="s">
        <v>21</v>
      </c>
      <c r="D126" s="246" t="s">
        <v>68</v>
      </c>
      <c r="E126" s="246" t="s">
        <v>87</v>
      </c>
      <c r="F126" s="246" t="s">
        <v>3918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88</v>
      </c>
      <c r="L126" s="247">
        <v>3</v>
      </c>
      <c r="M126" s="246">
        <v>281988</v>
      </c>
      <c r="N126" s="246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32</v>
      </c>
      <c r="U126" s="246"/>
      <c r="V126" t="str">
        <f>INDEX(樣區!H:H,MATCH(F126,樣區!E:E,0))</f>
        <v>4月,6月</v>
      </c>
      <c r="W126" s="3" t="str">
        <f>IF(ISNUMBER(AH126),"Y","N")</f>
        <v>Y</v>
      </c>
      <c r="X126" s="3" t="str">
        <f>IF(OR(ISBLANK(H126),ISBLANK(I126)),"需記錄日期","")</f>
        <v/>
      </c>
      <c r="Y126" s="3" t="str">
        <f>IF(O126&gt;9,"時間太晚","")</f>
        <v/>
      </c>
      <c r="Z126" s="3" t="str">
        <f>IF(ISBLANK(Q126),"需記錄數量",IF(Q126&gt;2,"2隻以上，請記為猴群",""))</f>
        <v/>
      </c>
      <c r="AA126" s="3" t="str">
        <f>IF(OR(Q126=1,Q126=2),IF(ISTEXT(R126),"","需記錄距離"),"")</f>
        <v/>
      </c>
      <c r="AB126" s="249" t="str">
        <f>IF(S126="Y",IF(Q126&lt;&gt;2,"有叫聲應為猴群",""),"")</f>
        <v/>
      </c>
      <c r="AC126" s="3" t="str">
        <f>IF(ISBLANK(T126),"需記錄棲地類型",IF(LEN(T126)&lt;&gt;2,"請填最主要的棲地類型，其餘的可在備注補充說明",""))</f>
        <v/>
      </c>
      <c r="AD126" s="5" t="str">
        <f t="shared" si="5"/>
        <v/>
      </c>
      <c r="AE126" s="3" t="str">
        <f>IF(COUNTIF(U126,"*搖樹*")=1,IF(Q126&lt;&gt;2,"有搖樹行為應為猴群",""),"")</f>
        <v/>
      </c>
      <c r="AF126" s="3"/>
      <c r="AH126">
        <f>MATCH(ROUND(M126,0)&amp;ROUND(N126,0),樣點!N:N,0)</f>
        <v>1105</v>
      </c>
      <c r="AI126" s="5">
        <f>IF((F127&amp;J127)=(F126&amp;J126),ABS((DATE(G127,H127,I127)&amp;TIME(O127,P127,0))-(DATE(G126,H126,I126)&amp;TIME(O126,P126,0))),"")</f>
        <v>7.6388880261220038E-3</v>
      </c>
    </row>
    <row r="127" spans="3:35">
      <c r="C127" s="246" t="s">
        <v>21</v>
      </c>
      <c r="D127" s="246" t="s">
        <v>68</v>
      </c>
      <c r="E127" s="246" t="s">
        <v>87</v>
      </c>
      <c r="F127" s="246" t="s">
        <v>3918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88</v>
      </c>
      <c r="L127" s="247">
        <v>4</v>
      </c>
      <c r="M127" s="246">
        <v>282068</v>
      </c>
      <c r="N127" s="246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32</v>
      </c>
      <c r="U127" s="246"/>
      <c r="V127" t="str">
        <f>INDEX(樣區!H:H,MATCH(F127,樣區!E:E,0))</f>
        <v>4月,6月</v>
      </c>
      <c r="W127" s="3" t="str">
        <f>IF(ISNUMBER(AH127),"Y","N")</f>
        <v>Y</v>
      </c>
      <c r="X127" s="3" t="str">
        <f>IF(OR(ISBLANK(H127),ISBLANK(I127)),"需記錄日期","")</f>
        <v/>
      </c>
      <c r="Y127" s="3" t="str">
        <f>IF(O127&gt;9,"時間太晚","")</f>
        <v/>
      </c>
      <c r="Z127" s="3" t="str">
        <f>IF(ISBLANK(Q127),"需記錄數量",IF(Q127&gt;2,"2隻以上，請記為猴群",""))</f>
        <v/>
      </c>
      <c r="AA127" s="3" t="str">
        <f>IF(OR(Q127=1,Q127=2),IF(ISTEXT(R127),"","需記錄距離"),"")</f>
        <v/>
      </c>
      <c r="AB127" s="249" t="str">
        <f>IF(S127="Y",IF(Q127&lt;&gt;2,"有叫聲應為猴群",""),"")</f>
        <v/>
      </c>
      <c r="AC127" s="3" t="str">
        <f>IF(ISBLANK(T127),"需記錄棲地類型",IF(LEN(T127)&lt;&gt;2,"請填最主要的棲地類型，其餘的可在備注補充說明",""))</f>
        <v/>
      </c>
      <c r="AD127" s="5" t="str">
        <f t="shared" si="5"/>
        <v/>
      </c>
      <c r="AE127" s="3" t="str">
        <f>IF(COUNTIF(U127,"*搖樹*")=1,IF(Q127&lt;&gt;2,"有搖樹行為應為猴群",""),"")</f>
        <v/>
      </c>
      <c r="AF127" s="3"/>
      <c r="AH127">
        <f>MATCH(ROUND(M127,0)&amp;ROUND(N127,0),樣點!N:N,0)</f>
        <v>1106</v>
      </c>
      <c r="AI127" s="5">
        <f>IF((F128&amp;J128)=(F127&amp;J127),ABS((DATE(G128,H128,I128)&amp;TIME(O128,P128,0))-(DATE(G127,H127,I127)&amp;TIME(O127,P127,0))),"")</f>
        <v>7.6388889574445784E-3</v>
      </c>
    </row>
    <row r="128" spans="3:35">
      <c r="C128" s="246" t="s">
        <v>21</v>
      </c>
      <c r="D128" s="246" t="s">
        <v>68</v>
      </c>
      <c r="E128" s="246" t="s">
        <v>87</v>
      </c>
      <c r="F128" s="246" t="s">
        <v>3918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88</v>
      </c>
      <c r="L128" s="247">
        <v>5</v>
      </c>
      <c r="M128" s="246">
        <v>281944</v>
      </c>
      <c r="N128" s="246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32</v>
      </c>
      <c r="U128" s="246"/>
      <c r="V128" t="str">
        <f>INDEX(樣區!H:H,MATCH(F128,樣區!E:E,0))</f>
        <v>4月,6月</v>
      </c>
      <c r="W128" s="3" t="str">
        <f>IF(ISNUMBER(AH128),"Y","N")</f>
        <v>Y</v>
      </c>
      <c r="X128" s="3" t="str">
        <f>IF(OR(ISBLANK(H128),ISBLANK(I128)),"需記錄日期","")</f>
        <v/>
      </c>
      <c r="Y128" s="3" t="str">
        <f>IF(O128&gt;9,"時間太晚","")</f>
        <v/>
      </c>
      <c r="Z128" s="3" t="str">
        <f>IF(ISBLANK(Q128),"需記錄數量",IF(Q128&gt;2,"2隻以上，請記為猴群",""))</f>
        <v/>
      </c>
      <c r="AA128" s="3" t="str">
        <f>IF(OR(Q128=1,Q128=2),IF(ISTEXT(R128),"","需記錄距離"),"")</f>
        <v/>
      </c>
      <c r="AB128" s="249" t="str">
        <f>IF(S128="Y",IF(Q128&lt;&gt;2,"有叫聲應為猴群",""),"")</f>
        <v/>
      </c>
      <c r="AC128" s="3" t="str">
        <f>IF(ISBLANK(T128),"需記錄棲地類型",IF(LEN(T128)&lt;&gt;2,"請填最主要的棲地類型，其餘的可在備注補充說明",""))</f>
        <v/>
      </c>
      <c r="AD128" s="5" t="str">
        <f t="shared" si="5"/>
        <v/>
      </c>
      <c r="AE128" s="3" t="str">
        <f>IF(COUNTIF(U128,"*搖樹*")=1,IF(Q128&lt;&gt;2,"有搖樹行為應為猴群",""),"")</f>
        <v/>
      </c>
      <c r="AF128" s="3"/>
      <c r="AH128">
        <f>MATCH(ROUND(M128,0)&amp;ROUND(N128,0),樣點!N:N,0)</f>
        <v>1107</v>
      </c>
      <c r="AI128" s="5">
        <f>IF((F129&amp;J129)=(F128&amp;J128),ABS((DATE(G129,H129,I129)&amp;TIME(O129,P129,0))-(DATE(G128,H128,I128)&amp;TIME(O128,P128,0))),"")</f>
        <v>6.9444450200535357E-3</v>
      </c>
    </row>
    <row r="129" spans="3:35">
      <c r="C129" s="246" t="s">
        <v>21</v>
      </c>
      <c r="D129" s="246" t="s">
        <v>68</v>
      </c>
      <c r="E129" s="246" t="s">
        <v>87</v>
      </c>
      <c r="F129" s="246" t="s">
        <v>3918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88</v>
      </c>
      <c r="L129" s="247">
        <v>6</v>
      </c>
      <c r="M129" s="246">
        <v>281758</v>
      </c>
      <c r="N129" s="246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32</v>
      </c>
      <c r="U129" s="246"/>
      <c r="V129" t="str">
        <f>INDEX(樣區!H:H,MATCH(F129,樣區!E:E,0))</f>
        <v>4月,6月</v>
      </c>
      <c r="W129" s="3" t="str">
        <f>IF(ISNUMBER(AH129),"Y","N")</f>
        <v>Y</v>
      </c>
      <c r="X129" s="3" t="str">
        <f>IF(OR(ISBLANK(H129),ISBLANK(I129)),"需記錄日期","")</f>
        <v/>
      </c>
      <c r="Y129" s="3" t="str">
        <f>IF(O129&gt;9,"時間太晚","")</f>
        <v/>
      </c>
      <c r="Z129" s="3" t="str">
        <f>IF(ISBLANK(Q129),"需記錄數量",IF(Q129&gt;2,"2隻以上，請記為猴群",""))</f>
        <v/>
      </c>
      <c r="AA129" s="3" t="str">
        <f>IF(OR(Q129=1,Q129=2),IF(ISTEXT(R129),"","需記錄距離"),"")</f>
        <v/>
      </c>
      <c r="AB129" s="249" t="str">
        <f>IF(S129="Y",IF(Q129&lt;&gt;2,"有叫聲應為猴群",""),"")</f>
        <v/>
      </c>
      <c r="AC129" s="3" t="str">
        <f>IF(ISBLANK(T129),"需記錄棲地類型",IF(LEN(T129)&lt;&gt;2,"請填最主要的棲地類型，其餘的可在備注補充說明",""))</f>
        <v/>
      </c>
      <c r="AD129" s="5" t="str">
        <f t="shared" si="5"/>
        <v/>
      </c>
      <c r="AE129" s="3" t="str">
        <f>IF(COUNTIF(U129,"*搖樹*")=1,IF(Q129&lt;&gt;2,"有搖樹行為應為猴群",""),"")</f>
        <v/>
      </c>
      <c r="AF129" s="3"/>
      <c r="AH129">
        <f>MATCH(ROUND(M129,0)&amp;ROUND(N129,0),樣點!N:N,0)</f>
        <v>1108</v>
      </c>
      <c r="AI129" s="5">
        <f>IF((F130&amp;J130)=(F129&amp;J129),ABS((DATE(G130,H130,I130)&amp;TIME(O130,P130,0))-(DATE(G129,H129,I129)&amp;TIME(O129,P129,0))),"")</f>
        <v>6.9444439723156393E-3</v>
      </c>
    </row>
    <row r="130" spans="3:35">
      <c r="C130" s="246" t="s">
        <v>21</v>
      </c>
      <c r="D130" s="246" t="s">
        <v>68</v>
      </c>
      <c r="E130" s="246" t="s">
        <v>87</v>
      </c>
      <c r="F130" s="246" t="s">
        <v>3918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88</v>
      </c>
      <c r="L130" s="247">
        <v>7</v>
      </c>
      <c r="M130" s="246">
        <v>281558</v>
      </c>
      <c r="N130" s="246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32</v>
      </c>
      <c r="U130" s="246"/>
      <c r="V130" t="str">
        <f>INDEX(樣區!H:H,MATCH(F130,樣區!E:E,0))</f>
        <v>4月,6月</v>
      </c>
      <c r="W130" s="3" t="str">
        <f>IF(ISNUMBER(AH130),"Y","N")</f>
        <v>Y</v>
      </c>
      <c r="X130" s="3" t="str">
        <f>IF(OR(ISBLANK(H130),ISBLANK(I130)),"需記錄日期","")</f>
        <v/>
      </c>
      <c r="Y130" s="3" t="str">
        <f>IF(O130&gt;9,"時間太晚","")</f>
        <v/>
      </c>
      <c r="Z130" s="3" t="str">
        <f>IF(ISBLANK(Q130),"需記錄數量",IF(Q130&gt;2,"2隻以上，請記為猴群",""))</f>
        <v/>
      </c>
      <c r="AA130" s="3" t="str">
        <f>IF(OR(Q130=1,Q130=2),IF(ISTEXT(R130),"","需記錄距離"),"")</f>
        <v/>
      </c>
      <c r="AB130" s="249" t="str">
        <f>IF(S130="Y",IF(Q130&lt;&gt;2,"有叫聲應為猴群",""),"")</f>
        <v/>
      </c>
      <c r="AC130" s="3" t="str">
        <f>IF(ISBLANK(T130),"需記錄棲地類型",IF(LEN(T130)&lt;&gt;2,"請填最主要的棲地類型，其餘的可在備注補充說明",""))</f>
        <v/>
      </c>
      <c r="AD130" s="5" t="str">
        <f t="shared" si="5"/>
        <v/>
      </c>
      <c r="AE130" s="3" t="str">
        <f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>IF((F131&amp;J131)=(F130&amp;J130),ABS((DATE(G131,H131,I131)&amp;TIME(O131,P131,0))-(DATE(G130,H130,I130)&amp;TIME(O130,P130,0))),"")</f>
        <v/>
      </c>
    </row>
    <row r="131" spans="3:35" hidden="1">
      <c r="C131" s="246" t="s">
        <v>21</v>
      </c>
      <c r="D131" s="246" t="s">
        <v>68</v>
      </c>
      <c r="E131" s="246" t="s">
        <v>91</v>
      </c>
      <c r="F131" s="246" t="s">
        <v>3920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92</v>
      </c>
      <c r="L131" s="247">
        <v>1</v>
      </c>
      <c r="M131" s="246">
        <v>284528</v>
      </c>
      <c r="N131" s="246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32</v>
      </c>
      <c r="U131" s="246"/>
      <c r="V131" t="str">
        <f>INDEX(樣區!H:H,MATCH(F131,樣區!E:E,0))</f>
        <v>4月,6月</v>
      </c>
      <c r="W131" s="3" t="str">
        <f>IF(ISNUMBER(AH131),"Y","N")</f>
        <v>N</v>
      </c>
      <c r="X131" s="3" t="str">
        <f>IF(OR(ISBLANK(H131),ISBLANK(I131)),"需記錄日期","")</f>
        <v/>
      </c>
      <c r="Y131" s="3" t="str">
        <f>IF(O131&gt;9,"時間太晚","")</f>
        <v/>
      </c>
      <c r="Z131" s="3" t="str">
        <f>IF(ISBLANK(Q131),"需記錄數量",IF(Q131&gt;2,"2隻以上，請記為猴群",""))</f>
        <v/>
      </c>
      <c r="AA131" s="3" t="str">
        <f>IF(OR(Q131=1,Q131=2),IF(ISTEXT(R131),"","需記錄距離"),"")</f>
        <v/>
      </c>
      <c r="AB131" s="2" t="str">
        <f>IF(S131="Y",IF(Q131&lt;&gt;2,"有叫聲應為猴群",""),"")</f>
        <v/>
      </c>
      <c r="AC131" s="3" t="str">
        <f>IF(ISBLANK(T131),"需記錄棲地類型",IF(LEN(T131)&lt;&gt;2,"請填最主要的棲地類型，其餘的可在備注補充說明",""))</f>
        <v/>
      </c>
      <c r="AD131" s="5" t="str">
        <f>IF(ISBLANK(O131),"需記錄時間",IFERROR(IF((AI131-TIME(0,5,59))&lt;0,"需計滿6分鍾",""),""))</f>
        <v/>
      </c>
      <c r="AE131" s="3" t="str">
        <f>IF(COUNTIF(U131,"*搖樹*")=1,IF(Q131&lt;&gt;2,"有搖樹行為應為猴群",""),"")</f>
        <v/>
      </c>
      <c r="AF131" s="3"/>
      <c r="AH131" t="e">
        <f>MATCH(ROUND(M131,0)&amp;ROUND(N131,0),樣點!N:N,0)</f>
        <v>#N/A</v>
      </c>
      <c r="AI131" s="5">
        <f>IF((F132&amp;J132)=(F131&amp;J131),ABS((DATE(G132,H132,I132)&amp;TIME(O132,P132,0))-(DATE(G131,H131,I131)&amp;TIME(O131,P131,0))),"")</f>
        <v>4.8611109959892929E-3</v>
      </c>
    </row>
    <row r="132" spans="3:35" hidden="1">
      <c r="C132" s="246" t="s">
        <v>21</v>
      </c>
      <c r="D132" s="246" t="s">
        <v>68</v>
      </c>
      <c r="E132" s="246" t="s">
        <v>91</v>
      </c>
      <c r="F132" s="246" t="s">
        <v>3920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92</v>
      </c>
      <c r="L132" s="247">
        <v>2</v>
      </c>
      <c r="M132" s="246">
        <v>284458</v>
      </c>
      <c r="N132" s="246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32</v>
      </c>
      <c r="U132" s="246"/>
      <c r="V132" t="str">
        <f>INDEX(樣區!H:H,MATCH(F132,樣區!E:E,0))</f>
        <v>4月,6月</v>
      </c>
      <c r="W132" s="3" t="str">
        <f>IF(ISNUMBER(AH132),"Y","N")</f>
        <v>N</v>
      </c>
      <c r="X132" s="3" t="str">
        <f>IF(OR(ISBLANK(H132),ISBLANK(I132)),"需記錄日期","")</f>
        <v/>
      </c>
      <c r="Y132" s="3" t="str">
        <f>IF(O132&gt;9,"時間太晚","")</f>
        <v/>
      </c>
      <c r="Z132" s="3" t="str">
        <f>IF(ISBLANK(Q132),"需記錄數量",IF(Q132&gt;2,"2隻以上，請記為猴群",""))</f>
        <v/>
      </c>
      <c r="AA132" s="3" t="str">
        <f>IF(OR(Q132=1,Q132=2),IF(ISTEXT(R132),"","需記錄距離"),"")</f>
        <v/>
      </c>
      <c r="AB132" s="2" t="str">
        <f>IF(S132="Y",IF(Q132&lt;&gt;2,"有叫聲應為猴群",""),"")</f>
        <v/>
      </c>
      <c r="AC132" s="3" t="str">
        <f>IF(ISBLANK(T132),"需記錄棲地類型",IF(LEN(T132)&lt;&gt;2,"請填最主要的棲地類型，其餘的可在備注補充說明",""))</f>
        <v/>
      </c>
      <c r="AD132" s="5" t="str">
        <f>IF(ISBLANK(O132),"需記錄時間",IFERROR(IF((AI132-TIME(0,5,59))&lt;0,"需計滿6分鍾",""),""))</f>
        <v/>
      </c>
      <c r="AE132" s="3" t="str">
        <f>IF(COUNTIF(U132,"*搖樹*")=1,IF(Q132&lt;&gt;2,"有搖樹行為應為猴群",""),"")</f>
        <v/>
      </c>
      <c r="AF132" s="3"/>
      <c r="AH132" t="e">
        <f>MATCH(ROUND(M132,0)&amp;ROUND(N132,0),樣點!N:N,0)</f>
        <v>#N/A</v>
      </c>
      <c r="AI132" s="5">
        <f>IF((F133&amp;J133)=(F132&amp;J132),ABS((DATE(G133,H133,I133)&amp;TIME(O133,P133,0))-(DATE(G132,H132,I132)&amp;TIME(O132,P132,0))),"")</f>
        <v>5.5555549915879965E-3</v>
      </c>
    </row>
    <row r="133" spans="3:35" hidden="1">
      <c r="C133" s="246" t="s">
        <v>21</v>
      </c>
      <c r="D133" s="246" t="s">
        <v>68</v>
      </c>
      <c r="E133" s="246" t="s">
        <v>91</v>
      </c>
      <c r="F133" s="246" t="s">
        <v>3920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92</v>
      </c>
      <c r="L133" s="247">
        <v>3</v>
      </c>
      <c r="M133" s="246">
        <v>284147</v>
      </c>
      <c r="N133" s="246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32</v>
      </c>
      <c r="U133" s="246"/>
      <c r="V133" t="str">
        <f>INDEX(樣區!H:H,MATCH(F133,樣區!E:E,0))</f>
        <v>4月,6月</v>
      </c>
      <c r="W133" s="3" t="str">
        <f>IF(ISNUMBER(AH133),"Y","N")</f>
        <v>N</v>
      </c>
      <c r="X133" s="3" t="str">
        <f>IF(OR(ISBLANK(H133),ISBLANK(I133)),"需記錄日期","")</f>
        <v/>
      </c>
      <c r="Y133" s="3" t="str">
        <f>IF(O133&gt;9,"時間太晚","")</f>
        <v/>
      </c>
      <c r="Z133" s="3" t="str">
        <f>IF(ISBLANK(Q133),"需記錄數量",IF(Q133&gt;2,"2隻以上，請記為猴群",""))</f>
        <v/>
      </c>
      <c r="AA133" s="3" t="str">
        <f>IF(OR(Q133=1,Q133=2),IF(ISTEXT(R133),"","需記錄距離"),"")</f>
        <v/>
      </c>
      <c r="AB133" s="2" t="str">
        <f>IF(S133="Y",IF(Q133&lt;&gt;2,"有叫聲應為猴群",""),"")</f>
        <v/>
      </c>
      <c r="AC133" s="3" t="str">
        <f>IF(ISBLANK(T133),"需記錄棲地類型",IF(LEN(T133)&lt;&gt;2,"請填最主要的棲地類型，其餘的可在備注補充說明",""))</f>
        <v/>
      </c>
      <c r="AD133" s="5" t="str">
        <f>IF(ISBLANK(O133),"需記錄時間",IFERROR(IF((AI133-TIME(0,5,59))&lt;0,"需計滿6分鍾",""),""))</f>
        <v/>
      </c>
      <c r="AE133" s="3" t="str">
        <f>IF(COUNTIF(U133,"*搖樹*")=1,IF(Q133&lt;&gt;2,"有搖樹行為應為猴群",""),"")</f>
        <v/>
      </c>
      <c r="AF133" s="3"/>
      <c r="AH133" t="e">
        <f>MATCH(ROUND(M133,0)&amp;ROUND(N133,0),樣點!N:N,0)</f>
        <v>#N/A</v>
      </c>
      <c r="AI133" s="5">
        <f>IF((F134&amp;J134)=(F133&amp;J133),ABS((DATE(G134,H134,I134)&amp;TIME(O134,P134,0))-(DATE(G133,H133,I133)&amp;TIME(O133,P133,0))),"")</f>
        <v>4.1666670003905892E-3</v>
      </c>
    </row>
    <row r="134" spans="3:35">
      <c r="C134" s="246" t="s">
        <v>21</v>
      </c>
      <c r="D134" s="246" t="s">
        <v>68</v>
      </c>
      <c r="E134" s="246" t="s">
        <v>91</v>
      </c>
      <c r="F134" s="246" t="s">
        <v>3920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92</v>
      </c>
      <c r="L134" s="247">
        <v>4</v>
      </c>
      <c r="M134" s="246">
        <v>284570</v>
      </c>
      <c r="N134" s="246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32</v>
      </c>
      <c r="U134" s="246"/>
      <c r="V134" t="str">
        <f>INDEX(樣區!H:H,MATCH(F134,樣區!E:E,0))</f>
        <v>4月,6月</v>
      </c>
      <c r="W134" s="3" t="str">
        <f>IF(ISNUMBER(AH134),"Y","N")</f>
        <v>Y</v>
      </c>
      <c r="X134" s="3" t="str">
        <f>IF(OR(ISBLANK(H134),ISBLANK(I134)),"需記錄日期","")</f>
        <v/>
      </c>
      <c r="Y134" s="3" t="str">
        <f>IF(O134&gt;9,"時間太晚","")</f>
        <v/>
      </c>
      <c r="Z134" s="3" t="str">
        <f>IF(ISBLANK(Q134),"需記錄數量",IF(Q134&gt;2,"2隻以上，請記為猴群",""))</f>
        <v/>
      </c>
      <c r="AA134" s="3" t="str">
        <f>IF(OR(Q134=1,Q134=2),IF(ISTEXT(R134),"","需記錄距離"),"")</f>
        <v/>
      </c>
      <c r="AB134" s="249" t="str">
        <f>IF(S134="Y",IF(Q134&lt;&gt;2,"有叫聲應為猴群",""),"")</f>
        <v/>
      </c>
      <c r="AC134" s="3" t="str">
        <f>IF(ISBLANK(T134),"需記錄棲地類型",IF(LEN(T134)&lt;&gt;2,"請填最主要的棲地類型，其餘的可在備注補充說明",""))</f>
        <v/>
      </c>
      <c r="AD134" s="5" t="str">
        <f t="shared" ref="AD134:AD137" si="6">IF(ISBLANK(O134),"需記錄時間",IFERROR(IF((AI134-TIME(0,5,59))&lt;0,"需計滿6分鐘",""),""))</f>
        <v/>
      </c>
      <c r="AE134" s="3" t="str">
        <f>IF(COUNTIF(U134,"*搖樹*")=1,IF(Q134&lt;&gt;2,"有搖樹行為應為猴群",""),"")</f>
        <v/>
      </c>
      <c r="AF134" s="3"/>
      <c r="AH134">
        <f>MATCH(ROUND(M134,0)&amp;ROUND(N134,0),樣點!N:N,0)</f>
        <v>1112</v>
      </c>
      <c r="AI134" s="5">
        <f>IF((F135&amp;J135)=(F134&amp;J134),ABS((DATE(G135,H135,I135)&amp;TIME(O135,P135,0))-(DATE(G134,H134,I134)&amp;TIME(O134,P134,0))),"")</f>
        <v>4.1666670003905892E-3</v>
      </c>
    </row>
    <row r="135" spans="3:35">
      <c r="C135" s="246" t="s">
        <v>21</v>
      </c>
      <c r="D135" s="246" t="s">
        <v>68</v>
      </c>
      <c r="E135" s="246" t="s">
        <v>91</v>
      </c>
      <c r="F135" s="246" t="s">
        <v>3920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92</v>
      </c>
      <c r="L135" s="247">
        <v>5</v>
      </c>
      <c r="M135" s="246">
        <v>285172</v>
      </c>
      <c r="N135" s="246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32</v>
      </c>
      <c r="U135" s="246"/>
      <c r="V135" t="str">
        <f>INDEX(樣區!H:H,MATCH(F135,樣區!E:E,0))</f>
        <v>4月,6月</v>
      </c>
      <c r="W135" s="3" t="str">
        <f>IF(ISNUMBER(AH135),"Y","N")</f>
        <v>Y</v>
      </c>
      <c r="X135" s="3" t="str">
        <f>IF(OR(ISBLANK(H135),ISBLANK(I135)),"需記錄日期","")</f>
        <v/>
      </c>
      <c r="Y135" s="3" t="str">
        <f>IF(O135&gt;9,"時間太晚","")</f>
        <v/>
      </c>
      <c r="Z135" s="3" t="str">
        <f>IF(ISBLANK(Q135),"需記錄數量",IF(Q135&gt;2,"2隻以上，請記為猴群",""))</f>
        <v/>
      </c>
      <c r="AA135" s="3" t="str">
        <f>IF(OR(Q135=1,Q135=2),IF(ISTEXT(R135),"","需記錄距離"),"")</f>
        <v/>
      </c>
      <c r="AB135" s="249" t="str">
        <f>IF(S135="Y",IF(Q135&lt;&gt;2,"有叫聲應為猴群",""),"")</f>
        <v/>
      </c>
      <c r="AC135" s="3" t="str">
        <f>IF(ISBLANK(T135),"需記錄棲地類型",IF(LEN(T135)&lt;&gt;2,"請填最主要的棲地類型，其餘的可在備注補充說明",""))</f>
        <v/>
      </c>
      <c r="AD135" s="5" t="str">
        <f t="shared" si="6"/>
        <v/>
      </c>
      <c r="AE135" s="3" t="str">
        <f>IF(COUNTIF(U135,"*搖樹*")=1,IF(Q135&lt;&gt;2,"有搖樹行為應為猴群",""),"")</f>
        <v/>
      </c>
      <c r="AF135" s="3"/>
      <c r="AH135">
        <f>MATCH(ROUND(M135,0)&amp;ROUND(N135,0),樣點!N:N,0)</f>
        <v>1113</v>
      </c>
      <c r="AI135" s="5">
        <f>IF((F136&amp;J136)=(F135&amp;J135),ABS((DATE(G136,H136,I136)&amp;TIME(O136,P136,0))-(DATE(G135,H135,I135)&amp;TIME(O135,P135,0))),"")</f>
        <v>4.1666660108603537E-3</v>
      </c>
    </row>
    <row r="136" spans="3:35">
      <c r="C136" s="246" t="s">
        <v>21</v>
      </c>
      <c r="D136" s="246" t="s">
        <v>68</v>
      </c>
      <c r="E136" s="246" t="s">
        <v>91</v>
      </c>
      <c r="F136" s="246" t="s">
        <v>3920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92</v>
      </c>
      <c r="L136" s="247">
        <v>6</v>
      </c>
      <c r="M136" s="246">
        <v>285261</v>
      </c>
      <c r="N136" s="246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32</v>
      </c>
      <c r="U136" s="246"/>
      <c r="V136" t="str">
        <f>INDEX(樣區!H:H,MATCH(F136,樣區!E:E,0))</f>
        <v>4月,6月</v>
      </c>
      <c r="W136" s="3" t="str">
        <f>IF(ISNUMBER(AH136),"Y","N")</f>
        <v>Y</v>
      </c>
      <c r="X136" s="3" t="str">
        <f>IF(OR(ISBLANK(H136),ISBLANK(I136)),"需記錄日期","")</f>
        <v/>
      </c>
      <c r="Y136" s="3" t="str">
        <f>IF(O136&gt;9,"時間太晚","")</f>
        <v/>
      </c>
      <c r="Z136" s="3" t="str">
        <f>IF(ISBLANK(Q136),"需記錄數量",IF(Q136&gt;2,"2隻以上，請記為猴群",""))</f>
        <v/>
      </c>
      <c r="AA136" s="3" t="str">
        <f>IF(OR(Q136=1,Q136=2),IF(ISTEXT(R136),"","需記錄距離"),"")</f>
        <v/>
      </c>
      <c r="AB136" s="249" t="str">
        <f>IF(S136="Y",IF(Q136&lt;&gt;2,"有叫聲應為猴群",""),"")</f>
        <v/>
      </c>
      <c r="AC136" s="3" t="str">
        <f>IF(ISBLANK(T136),"需記錄棲地類型",IF(LEN(T136)&lt;&gt;2,"請填最主要的棲地類型，其餘的可在備注補充說明",""))</f>
        <v/>
      </c>
      <c r="AD136" s="5" t="str">
        <f t="shared" si="6"/>
        <v/>
      </c>
      <c r="AE136" s="3" t="str">
        <f>IF(COUNTIF(U136,"*搖樹*")=1,IF(Q136&lt;&gt;2,"有搖樹行為應為猴群",""),"")</f>
        <v/>
      </c>
      <c r="AF136" s="3"/>
      <c r="AH136">
        <f>MATCH(ROUND(M136,0)&amp;ROUND(N136,0),樣點!N:N,0)</f>
        <v>1114</v>
      </c>
      <c r="AI136" s="5">
        <f>IF((F137&amp;J137)=(F136&amp;J136),ABS((DATE(G137,H137,I137)&amp;TIME(O137,P137,0))-(DATE(G136,H136,I136)&amp;TIME(O136,P136,0))),"")</f>
        <v>4.8611109959892929E-3</v>
      </c>
    </row>
    <row r="137" spans="3:35">
      <c r="C137" s="246" t="s">
        <v>21</v>
      </c>
      <c r="D137" s="246" t="s">
        <v>68</v>
      </c>
      <c r="E137" s="246" t="s">
        <v>91</v>
      </c>
      <c r="F137" s="246" t="s">
        <v>3920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92</v>
      </c>
      <c r="L137" s="247">
        <v>7</v>
      </c>
      <c r="M137" s="246">
        <v>285395</v>
      </c>
      <c r="N137" s="246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32</v>
      </c>
      <c r="U137" s="246"/>
      <c r="V137" t="str">
        <f>INDEX(樣區!H:H,MATCH(F137,樣區!E:E,0))</f>
        <v>4月,6月</v>
      </c>
      <c r="W137" s="3" t="str">
        <f>IF(ISNUMBER(AH137),"Y","N")</f>
        <v>Y</v>
      </c>
      <c r="X137" s="3" t="str">
        <f>IF(OR(ISBLANK(H137),ISBLANK(I137)),"需記錄日期","")</f>
        <v/>
      </c>
      <c r="Y137" s="3" t="str">
        <f>IF(O137&gt;9,"時間太晚","")</f>
        <v/>
      </c>
      <c r="Z137" s="3" t="str">
        <f>IF(ISBLANK(Q137),"需記錄數量",IF(Q137&gt;2,"2隻以上，請記為猴群",""))</f>
        <v/>
      </c>
      <c r="AA137" s="3" t="str">
        <f>IF(OR(Q137=1,Q137=2),IF(ISTEXT(R137),"","需記錄距離"),"")</f>
        <v/>
      </c>
      <c r="AB137" s="249" t="str">
        <f>IF(S137="Y",IF(Q137&lt;&gt;2,"有叫聲應為猴群",""),"")</f>
        <v/>
      </c>
      <c r="AC137" s="3" t="str">
        <f>IF(ISBLANK(T137),"需記錄棲地類型",IF(LEN(T137)&lt;&gt;2,"請填最主要的棲地類型，其餘的可在備注補充說明",""))</f>
        <v/>
      </c>
      <c r="AD137" s="5" t="str">
        <f t="shared" si="6"/>
        <v/>
      </c>
      <c r="AE137" s="3" t="str">
        <f>IF(COUNTIF(U137,"*搖樹*")=1,IF(Q137&lt;&gt;2,"有搖樹行為應為猴群",""),"")</f>
        <v/>
      </c>
      <c r="AF137" s="3"/>
      <c r="AH137">
        <f>MATCH(ROUND(M137,0)&amp;ROUND(N137,0),樣點!N:N,0)</f>
        <v>1115</v>
      </c>
      <c r="AI137" s="5" t="str">
        <f>IF((F138&amp;J138)=(F137&amp;J137),ABS((DATE(G138,H138,I138)&amp;TIME(O138,P138,0))-(DATE(G137,H137,I137)&amp;TIME(O137,P137,0))),"")</f>
        <v/>
      </c>
    </row>
    <row r="138" spans="3:35" hidden="1">
      <c r="C138" s="246" t="s">
        <v>21</v>
      </c>
      <c r="D138" s="246" t="s">
        <v>68</v>
      </c>
      <c r="E138" s="246" t="s">
        <v>93</v>
      </c>
      <c r="F138" s="246" t="s">
        <v>3922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92</v>
      </c>
      <c r="L138" s="247">
        <v>1</v>
      </c>
      <c r="M138" s="246">
        <v>284207</v>
      </c>
      <c r="N138" s="246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32</v>
      </c>
      <c r="U138" s="246"/>
      <c r="V138" t="str">
        <f>INDEX(樣區!H:H,MATCH(F138,樣區!E:E,0))</f>
        <v>4月,6月</v>
      </c>
      <c r="W138" s="3" t="str">
        <f>IF(ISNUMBER(AH138),"Y","N")</f>
        <v>N</v>
      </c>
      <c r="X138" s="3" t="str">
        <f>IF(OR(ISBLANK(H138),ISBLANK(I138)),"需記錄日期","")</f>
        <v/>
      </c>
      <c r="Y138" s="3" t="str">
        <f>IF(O138&gt;9,"時間太晚","")</f>
        <v/>
      </c>
      <c r="Z138" s="3" t="str">
        <f>IF(ISBLANK(Q138),"需記錄數量",IF(Q138&gt;2,"2隻以上，請記為猴群",""))</f>
        <v/>
      </c>
      <c r="AA138" s="3" t="str">
        <f>IF(OR(Q138=1,Q138=2),IF(ISTEXT(R138),"","需記錄距離"),"")</f>
        <v/>
      </c>
      <c r="AB138" s="2" t="str">
        <f>IF(S138="Y",IF(Q138&lt;&gt;2,"有叫聲應為猴群",""),"")</f>
        <v/>
      </c>
      <c r="AC138" s="3" t="str">
        <f>IF(ISBLANK(T138),"需記錄棲地類型",IF(LEN(T138)&lt;&gt;2,"請填最主要的棲地類型，其餘的可在備注補充說明",""))</f>
        <v/>
      </c>
      <c r="AD138" s="5" t="str">
        <f>IF(ISBLANK(O138),"需記錄時間",IFERROR(IF((AI138-TIME(0,5,59))&lt;0,"需計滿6分鍾",""),""))</f>
        <v/>
      </c>
      <c r="AE138" s="3" t="str">
        <f>IF(COUNTIF(U138,"*搖樹*")=1,IF(Q138&lt;&gt;2,"有搖樹行為應為猴群",""),"")</f>
        <v/>
      </c>
      <c r="AF138" s="3"/>
      <c r="AH138" t="e">
        <f>MATCH(ROUND(M138,0)&amp;ROUND(N138,0),樣點!N:N,0)</f>
        <v>#N/A</v>
      </c>
      <c r="AI138" s="5">
        <f>IF((F139&amp;J139)=(F138&amp;J138),ABS((DATE(G139,H139,I139)&amp;TIME(O139,P139,0))-(DATE(G138,H138,I138)&amp;TIME(O138,P138,0))),"")</f>
        <v>4.8611119855195284E-3</v>
      </c>
    </row>
    <row r="139" spans="3:35" hidden="1">
      <c r="C139" s="246" t="s">
        <v>21</v>
      </c>
      <c r="D139" s="246" t="s">
        <v>68</v>
      </c>
      <c r="E139" s="246" t="s">
        <v>93</v>
      </c>
      <c r="F139" s="246" t="s">
        <v>3922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92</v>
      </c>
      <c r="L139" s="247">
        <v>2</v>
      </c>
      <c r="M139" s="246">
        <v>284081</v>
      </c>
      <c r="N139" s="246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32</v>
      </c>
      <c r="U139" s="246"/>
      <c r="V139" t="str">
        <f>INDEX(樣區!H:H,MATCH(F139,樣區!E:E,0))</f>
        <v>4月,6月</v>
      </c>
      <c r="W139" s="3" t="str">
        <f>IF(ISNUMBER(AH139),"Y","N")</f>
        <v>N</v>
      </c>
      <c r="X139" s="3" t="str">
        <f>IF(OR(ISBLANK(H139),ISBLANK(I139)),"需記錄日期","")</f>
        <v/>
      </c>
      <c r="Y139" s="3" t="str">
        <f>IF(O139&gt;9,"時間太晚","")</f>
        <v/>
      </c>
      <c r="Z139" s="3" t="str">
        <f>IF(ISBLANK(Q139),"需記錄數量",IF(Q139&gt;2,"2隻以上，請記為猴群",""))</f>
        <v/>
      </c>
      <c r="AA139" s="3" t="str">
        <f>IF(OR(Q139=1,Q139=2),IF(ISTEXT(R139),"","需記錄距離"),"")</f>
        <v/>
      </c>
      <c r="AB139" s="2" t="str">
        <f>IF(S139="Y",IF(Q139&lt;&gt;2,"有叫聲應為猴群",""),"")</f>
        <v/>
      </c>
      <c r="AC139" s="3" t="str">
        <f>IF(ISBLANK(T139),"需記錄棲地類型",IF(LEN(T139)&lt;&gt;2,"請填最主要的棲地類型，其餘的可在備注補充說明",""))</f>
        <v/>
      </c>
      <c r="AD139" s="5" t="str">
        <f>IF(ISBLANK(O139),"需記錄時間",IFERROR(IF((AI139-TIME(0,5,59))&lt;0,"需計滿6分鍾",""),""))</f>
        <v/>
      </c>
      <c r="AE139" s="3" t="str">
        <f>IF(COUNTIF(U139,"*搖樹*")=1,IF(Q139&lt;&gt;2,"有搖樹行為應為猴群",""),"")</f>
        <v/>
      </c>
      <c r="AF139" s="3"/>
      <c r="AH139" t="e">
        <f>MATCH(ROUND(M139,0)&amp;ROUND(N139,0),樣點!N:N,0)</f>
        <v>#N/A</v>
      </c>
      <c r="AI139" s="5">
        <f>IF((F140&amp;J140)=(F139&amp;J139),ABS((DATE(G140,H140,I140)&amp;TIME(O140,P140,0))-(DATE(G139,H139,I139)&amp;TIME(O139,P139,0))),"")</f>
        <v>6.2499999767169356E-3</v>
      </c>
    </row>
    <row r="140" spans="3:35" hidden="1">
      <c r="C140" s="246" t="s">
        <v>21</v>
      </c>
      <c r="D140" s="246" t="s">
        <v>68</v>
      </c>
      <c r="E140" s="246" t="s">
        <v>93</v>
      </c>
      <c r="F140" s="246" t="s">
        <v>3922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92</v>
      </c>
      <c r="L140" s="247">
        <v>3</v>
      </c>
      <c r="M140" s="246">
        <v>283878</v>
      </c>
      <c r="N140" s="246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32</v>
      </c>
      <c r="U140" s="246"/>
      <c r="V140" t="str">
        <f>INDEX(樣區!H:H,MATCH(F140,樣區!E:E,0))</f>
        <v>4月,6月</v>
      </c>
      <c r="W140" s="3" t="str">
        <f>IF(ISNUMBER(AH140),"Y","N")</f>
        <v>N</v>
      </c>
      <c r="X140" s="3" t="str">
        <f>IF(OR(ISBLANK(H140),ISBLANK(I140)),"需記錄日期","")</f>
        <v/>
      </c>
      <c r="Y140" s="3" t="str">
        <f>IF(O140&gt;9,"時間太晚","")</f>
        <v/>
      </c>
      <c r="Z140" s="3" t="str">
        <f>IF(ISBLANK(Q140),"需記錄數量",IF(Q140&gt;2,"2隻以上，請記為猴群",""))</f>
        <v/>
      </c>
      <c r="AA140" s="3" t="str">
        <f>IF(OR(Q140=1,Q140=2),IF(ISTEXT(R140),"","需記錄距離"),"")</f>
        <v/>
      </c>
      <c r="AB140" s="2" t="str">
        <f>IF(S140="Y",IF(Q140&lt;&gt;2,"有叫聲應為猴群",""),"")</f>
        <v/>
      </c>
      <c r="AC140" s="3" t="str">
        <f>IF(ISBLANK(T140),"需記錄棲地類型",IF(LEN(T140)&lt;&gt;2,"請填最主要的棲地類型，其餘的可在備注補充說明",""))</f>
        <v/>
      </c>
      <c r="AD140" s="5" t="str">
        <f>IF(ISBLANK(O140),"需記錄時間",IFERROR(IF((AI140-TIME(0,5,59))&lt;0,"需計滿6分鍾",""),""))</f>
        <v/>
      </c>
      <c r="AE140" s="3" t="str">
        <f>IF(COUNTIF(U140,"*搖樹*")=1,IF(Q140&lt;&gt;2,"有搖樹行為應為猴群",""),"")</f>
        <v/>
      </c>
      <c r="AF140" s="3"/>
      <c r="AH140" t="e">
        <f>MATCH(ROUND(M140,0)&amp;ROUND(N140,0),樣點!N:N,0)</f>
        <v>#N/A</v>
      </c>
      <c r="AI140" s="5">
        <f>IF((F141&amp;J141)=(F140&amp;J140),ABS((DATE(G141,H141,I141)&amp;TIME(O141,P141,0))-(DATE(G140,H140,I140)&amp;TIME(O140,P140,0))),"")</f>
        <v>6.2500000349245965E-3</v>
      </c>
    </row>
    <row r="141" spans="3:35" hidden="1">
      <c r="C141" s="246" t="s">
        <v>21</v>
      </c>
      <c r="D141" s="246" t="s">
        <v>68</v>
      </c>
      <c r="E141" s="246" t="s">
        <v>93</v>
      </c>
      <c r="F141" s="246" t="s">
        <v>3922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92</v>
      </c>
      <c r="L141" s="247">
        <v>4</v>
      </c>
      <c r="M141" s="246">
        <v>283675</v>
      </c>
      <c r="N141" s="246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32</v>
      </c>
      <c r="U141" s="246"/>
      <c r="V141" t="str">
        <f>INDEX(樣區!H:H,MATCH(F141,樣區!E:E,0))</f>
        <v>4月,6月</v>
      </c>
      <c r="W141" s="3" t="str">
        <f>IF(ISNUMBER(AH141),"Y","N")</f>
        <v>N</v>
      </c>
      <c r="X141" s="3" t="str">
        <f>IF(OR(ISBLANK(H141),ISBLANK(I141)),"需記錄日期","")</f>
        <v/>
      </c>
      <c r="Y141" s="3" t="str">
        <f>IF(O141&gt;9,"時間太晚","")</f>
        <v/>
      </c>
      <c r="Z141" s="3" t="str">
        <f>IF(ISBLANK(Q141),"需記錄數量",IF(Q141&gt;2,"2隻以上，請記為猴群",""))</f>
        <v/>
      </c>
      <c r="AA141" s="3" t="str">
        <f>IF(OR(Q141=1,Q141=2),IF(ISTEXT(R141),"","需記錄距離"),"")</f>
        <v/>
      </c>
      <c r="AB141" s="2" t="str">
        <f>IF(S141="Y",IF(Q141&lt;&gt;2,"有叫聲應為猴群",""),"")</f>
        <v/>
      </c>
      <c r="AC141" s="3" t="str">
        <f>IF(ISBLANK(T141),"需記錄棲地類型",IF(LEN(T141)&lt;&gt;2,"請填最主要的棲地類型，其餘的可在備注補充說明",""))</f>
        <v/>
      </c>
      <c r="AD141" s="5" t="str">
        <f>IF(ISBLANK(O141),"需記錄時間",IFERROR(IF((AI141-TIME(0,5,59))&lt;0,"需計滿6分鍾",""),""))</f>
        <v/>
      </c>
      <c r="AE141" s="3" t="str">
        <f>IF(COUNTIF(U141,"*搖樹*")=1,IF(Q141&lt;&gt;2,"有搖樹行為應為猴群",""),"")</f>
        <v/>
      </c>
      <c r="AF141" s="3"/>
      <c r="AH141" t="e">
        <f>MATCH(ROUND(M141,0)&amp;ROUND(N141,0),樣點!N:N,0)</f>
        <v>#N/A</v>
      </c>
      <c r="AI141" s="5">
        <f>IF((F142&amp;J142)=(F141&amp;J141),ABS((DATE(G142,H142,I142)&amp;TIME(O142,P142,0))-(DATE(G141,H141,I141)&amp;TIME(O141,P141,0))),"")</f>
        <v>6.2499999767169356E-3</v>
      </c>
    </row>
    <row r="142" spans="3:35" hidden="1">
      <c r="C142" s="246" t="s">
        <v>21</v>
      </c>
      <c r="D142" s="246" t="s">
        <v>68</v>
      </c>
      <c r="E142" s="246" t="s">
        <v>93</v>
      </c>
      <c r="F142" s="246" t="s">
        <v>3922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92</v>
      </c>
      <c r="L142" s="247">
        <v>5</v>
      </c>
      <c r="M142" s="246">
        <v>283617</v>
      </c>
      <c r="N142" s="246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32</v>
      </c>
      <c r="U142" s="246"/>
      <c r="V142" t="str">
        <f>INDEX(樣區!H:H,MATCH(F142,樣區!E:E,0))</f>
        <v>4月,6月</v>
      </c>
      <c r="W142" s="3" t="str">
        <f>IF(ISNUMBER(AH142),"Y","N")</f>
        <v>N</v>
      </c>
      <c r="X142" s="3" t="str">
        <f>IF(OR(ISBLANK(H142),ISBLANK(I142)),"需記錄日期","")</f>
        <v/>
      </c>
      <c r="Y142" s="3" t="str">
        <f>IF(O142&gt;9,"時間太晚","")</f>
        <v/>
      </c>
      <c r="Z142" s="3" t="str">
        <f>IF(ISBLANK(Q142),"需記錄數量",IF(Q142&gt;2,"2隻以上，請記為猴群",""))</f>
        <v/>
      </c>
      <c r="AA142" s="3" t="str">
        <f>IF(OR(Q142=1,Q142=2),IF(ISTEXT(R142),"","需記錄距離"),"")</f>
        <v/>
      </c>
      <c r="AB142" s="2" t="str">
        <f>IF(S142="Y",IF(Q142&lt;&gt;2,"有叫聲應為猴群",""),"")</f>
        <v/>
      </c>
      <c r="AC142" s="3" t="str">
        <f>IF(ISBLANK(T142),"需記錄棲地類型",IF(LEN(T142)&lt;&gt;2,"請填最主要的棲地類型，其餘的可在備注補充說明",""))</f>
        <v/>
      </c>
      <c r="AD142" s="5" t="str">
        <f>IF(ISBLANK(O142),"需記錄時間",IFERROR(IF((AI142-TIME(0,5,59))&lt;0,"需計滿6分鍾",""),""))</f>
        <v/>
      </c>
      <c r="AE142" s="3" t="str">
        <f>IF(COUNTIF(U142,"*搖樹*")=1,IF(Q142&lt;&gt;2,"有搖樹行為應為猴群",""),"")</f>
        <v/>
      </c>
      <c r="AF142" s="3"/>
      <c r="AH142" t="e">
        <f>MATCH(ROUND(M142,0)&amp;ROUND(N142,0),樣點!N:N,0)</f>
        <v>#N/A</v>
      </c>
      <c r="AI142" s="5">
        <f>IF((F143&amp;J143)=(F142&amp;J142),ABS((DATE(G143,H143,I143)&amp;TIME(O143,P143,0))-(DATE(G142,H142,I142)&amp;TIME(O142,P142,0))),"")</f>
        <v>4.1666660108603537E-3</v>
      </c>
    </row>
    <row r="143" spans="3:35">
      <c r="C143" s="246" t="s">
        <v>21</v>
      </c>
      <c r="D143" s="246" t="s">
        <v>68</v>
      </c>
      <c r="E143" s="246" t="s">
        <v>93</v>
      </c>
      <c r="F143" s="246" t="s">
        <v>3922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92</v>
      </c>
      <c r="L143" s="247">
        <v>6</v>
      </c>
      <c r="M143" s="246">
        <v>283472</v>
      </c>
      <c r="N143" s="246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32</v>
      </c>
      <c r="U143" s="246"/>
      <c r="V143" t="str">
        <f>INDEX(樣區!H:H,MATCH(F143,樣區!E:E,0))</f>
        <v>4月,6月</v>
      </c>
      <c r="W143" s="3" t="str">
        <f>IF(ISNUMBER(AH143),"Y","N")</f>
        <v>Y</v>
      </c>
      <c r="X143" s="3" t="str">
        <f>IF(OR(ISBLANK(H143),ISBLANK(I143)),"需記錄日期","")</f>
        <v/>
      </c>
      <c r="Y143" s="3" t="str">
        <f>IF(O143&gt;9,"時間太晚","")</f>
        <v/>
      </c>
      <c r="Z143" s="3" t="str">
        <f>IF(ISBLANK(Q143),"需記錄數量",IF(Q143&gt;2,"2隻以上，請記為猴群",""))</f>
        <v/>
      </c>
      <c r="AA143" s="3" t="str">
        <f>IF(OR(Q143=1,Q143=2),IF(ISTEXT(R143),"","需記錄距離"),"")</f>
        <v/>
      </c>
      <c r="AB143" s="249" t="str">
        <f>IF(S143="Y",IF(Q143&lt;&gt;2,"有叫聲應為猴群",""),"")</f>
        <v/>
      </c>
      <c r="AC143" s="3" t="str">
        <f>IF(ISBLANK(T143),"需記錄棲地類型",IF(LEN(T143)&lt;&gt;2,"請填最主要的棲地類型，其餘的可在備注補充說明",""))</f>
        <v/>
      </c>
      <c r="AD143" s="5" t="str">
        <f t="shared" ref="AD143:AD144" si="7">IF(ISBLANK(O143),"需記錄時間",IFERROR(IF((AI143-TIME(0,5,59))&lt;0,"需計滿6分鐘",""),""))</f>
        <v/>
      </c>
      <c r="AE143" s="3" t="str">
        <f>IF(COUNTIF(U143,"*搖樹*")=1,IF(Q143&lt;&gt;2,"有搖樹行為應為猴群",""),"")</f>
        <v/>
      </c>
      <c r="AF143" s="3"/>
      <c r="AH143">
        <f>MATCH(ROUND(M143,0)&amp;ROUND(N143,0),樣點!N:N,0)</f>
        <v>1121</v>
      </c>
      <c r="AI143" s="5">
        <f>IF((F144&amp;J144)=(F143&amp;J143),ABS((DATE(G144,H144,I144)&amp;TIME(O144,P144,0))-(DATE(G143,H143,I143)&amp;TIME(O143,P143,0))),"")</f>
        <v>4.8611109959892929E-3</v>
      </c>
    </row>
    <row r="144" spans="3:35">
      <c r="C144" s="246" t="s">
        <v>21</v>
      </c>
      <c r="D144" s="246" t="s">
        <v>68</v>
      </c>
      <c r="E144" s="246" t="s">
        <v>93</v>
      </c>
      <c r="F144" s="246" t="s">
        <v>3922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92</v>
      </c>
      <c r="L144" s="247">
        <v>7</v>
      </c>
      <c r="M144" s="246">
        <v>283295</v>
      </c>
      <c r="N144" s="246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32</v>
      </c>
      <c r="U144" s="246"/>
      <c r="V144" t="str">
        <f>INDEX(樣區!H:H,MATCH(F144,樣區!E:E,0))</f>
        <v>4月,6月</v>
      </c>
      <c r="W144" s="3" t="str">
        <f>IF(ISNUMBER(AH144),"Y","N")</f>
        <v>Y</v>
      </c>
      <c r="X144" s="3" t="str">
        <f>IF(OR(ISBLANK(H144),ISBLANK(I144)),"需記錄日期","")</f>
        <v/>
      </c>
      <c r="Y144" s="3" t="str">
        <f>IF(O144&gt;9,"時間太晚","")</f>
        <v/>
      </c>
      <c r="Z144" s="3" t="str">
        <f>IF(ISBLANK(Q144),"需記錄數量",IF(Q144&gt;2,"2隻以上，請記為猴群",""))</f>
        <v/>
      </c>
      <c r="AA144" s="3" t="str">
        <f>IF(OR(Q144=1,Q144=2),IF(ISTEXT(R144),"","需記錄距離"),"")</f>
        <v/>
      </c>
      <c r="AB144" s="249" t="str">
        <f>IF(S144="Y",IF(Q144&lt;&gt;2,"有叫聲應為猴群",""),"")</f>
        <v/>
      </c>
      <c r="AC144" s="3" t="str">
        <f>IF(ISBLANK(T144),"需記錄棲地類型",IF(LEN(T144)&lt;&gt;2,"請填最主要的棲地類型，其餘的可在備注補充說明",""))</f>
        <v/>
      </c>
      <c r="AD144" s="5" t="str">
        <f t="shared" si="7"/>
        <v/>
      </c>
      <c r="AE144" s="3" t="str">
        <f>IF(COUNTIF(U144,"*搖樹*")=1,IF(Q144&lt;&gt;2,"有搖樹行為應為猴群",""),"")</f>
        <v/>
      </c>
      <c r="AF144" s="3"/>
      <c r="AH144">
        <f>MATCH(ROUND(M144,0)&amp;ROUND(N144,0),樣點!N:N,0)</f>
        <v>1122</v>
      </c>
      <c r="AI144" s="5" t="str">
        <f>IF((F145&amp;J145)=(F144&amp;J144),ABS((DATE(G145,H145,I145)&amp;TIME(O145,P145,0))-(DATE(G144,H144,I144)&amp;TIME(O144,P144,0))),"")</f>
        <v/>
      </c>
    </row>
    <row r="145" spans="3:35" hidden="1">
      <c r="C145" s="246" t="s">
        <v>21</v>
      </c>
      <c r="D145" s="246" t="s">
        <v>68</v>
      </c>
      <c r="E145" s="246" t="s">
        <v>94</v>
      </c>
      <c r="F145" s="246" t="s">
        <v>3924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95</v>
      </c>
      <c r="L145" s="247">
        <v>1</v>
      </c>
      <c r="M145" s="246">
        <v>278816</v>
      </c>
      <c r="N145" s="246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26</v>
      </c>
      <c r="U145" s="246"/>
      <c r="V145" t="str">
        <f>INDEX(樣區!H:H,MATCH(F145,樣區!E:E,0))</f>
        <v>4月,6月</v>
      </c>
      <c r="W145" s="3" t="str">
        <f>IF(ISNUMBER(AH145),"Y","N")</f>
        <v>N</v>
      </c>
      <c r="X145" s="3" t="str">
        <f>IF(OR(ISBLANK(H145),ISBLANK(I145)),"需記錄日期","")</f>
        <v/>
      </c>
      <c r="Y145" s="3" t="str">
        <f>IF(O145&gt;9,"時間太晚","")</f>
        <v/>
      </c>
      <c r="Z145" s="3" t="str">
        <f>IF(ISBLANK(Q145),"需記錄數量",IF(Q145&gt;2,"2隻以上，請記為猴群",""))</f>
        <v/>
      </c>
      <c r="AA145" s="3" t="str">
        <f>IF(OR(Q145=1,Q145=2),IF(ISTEXT(R145),"","需記錄距離"),"")</f>
        <v/>
      </c>
      <c r="AB145" s="2" t="str">
        <f>IF(S145="Y",IF(Q145&lt;&gt;2,"有叫聲應為猴群",""),"")</f>
        <v/>
      </c>
      <c r="AC145" s="3" t="str">
        <f>IF(ISBLANK(T145),"需記錄棲地類型",IF(LEN(T145)&lt;&gt;2,"請填最主要的棲地類型，其餘的可在備注補充說明",""))</f>
        <v/>
      </c>
      <c r="AD145" s="5" t="str">
        <f>IF(ISBLANK(O145),"需記錄時間",IFERROR(IF((AI145-TIME(0,5,59))&lt;0,"需計滿6分鍾",""),""))</f>
        <v/>
      </c>
      <c r="AE145" s="3" t="str">
        <f>IF(COUNTIF(U145,"*搖樹*")=1,IF(Q145&lt;&gt;2,"有搖樹行為應為猴群",""),"")</f>
        <v/>
      </c>
      <c r="AF145" s="3"/>
      <c r="AH145" t="e">
        <f>MATCH(ROUND(M145,0)&amp;ROUND(N145,0),樣點!N:N,0)</f>
        <v>#N/A</v>
      </c>
      <c r="AI145" s="5">
        <f>IF((F146&amp;J146)=(F145&amp;J145),ABS((DATE(G146,H146,I146)&amp;TIME(O146,P146,0))-(DATE(G145,H145,I145)&amp;TIME(O145,P145,0))),"")</f>
        <v>4.1666660108603537E-3</v>
      </c>
    </row>
    <row r="146" spans="3:35">
      <c r="C146" s="246" t="s">
        <v>21</v>
      </c>
      <c r="D146" s="246" t="s">
        <v>68</v>
      </c>
      <c r="E146" s="246" t="s">
        <v>94</v>
      </c>
      <c r="F146" s="246" t="s">
        <v>3924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95</v>
      </c>
      <c r="L146" s="247">
        <v>2</v>
      </c>
      <c r="M146" s="246">
        <v>279921</v>
      </c>
      <c r="N146" s="246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32</v>
      </c>
      <c r="U146" s="246"/>
      <c r="V146" t="str">
        <f>INDEX(樣區!H:H,MATCH(F146,樣區!E:E,0))</f>
        <v>4月,6月</v>
      </c>
      <c r="W146" s="3" t="str">
        <f>IF(ISNUMBER(AH146),"Y","N")</f>
        <v>Y</v>
      </c>
      <c r="X146" s="3" t="str">
        <f>IF(OR(ISBLANK(H146),ISBLANK(I146)),"需記錄日期","")</f>
        <v/>
      </c>
      <c r="Y146" s="3" t="str">
        <f>IF(O146&gt;9,"時間太晚","")</f>
        <v/>
      </c>
      <c r="Z146" s="3" t="str">
        <f>IF(ISBLANK(Q146),"需記錄數量",IF(Q146&gt;2,"2隻以上，請記為猴群",""))</f>
        <v/>
      </c>
      <c r="AA146" s="3" t="str">
        <f>IF(OR(Q146=1,Q146=2),IF(ISTEXT(R146),"","需記錄距離"),"")</f>
        <v/>
      </c>
      <c r="AB146" s="249" t="str">
        <f>IF(S146="Y",IF(Q146&lt;&gt;2,"有叫聲應為猴群",""),"")</f>
        <v/>
      </c>
      <c r="AC146" s="3" t="str">
        <f>IF(ISBLANK(T146),"需記錄棲地類型",IF(LEN(T146)&lt;&gt;2,"請填最主要的棲地類型，其餘的可在備注補充說明",""))</f>
        <v/>
      </c>
      <c r="AD146" s="5" t="str">
        <f t="shared" ref="AD146:AD153" si="8">IF(ISBLANK(O146),"需記錄時間",IFERROR(IF((AI146-TIME(0,5,59))&lt;0,"需計滿6分鐘",""),""))</f>
        <v/>
      </c>
      <c r="AE146" s="3" t="str">
        <f>IF(COUNTIF(U146,"*搖樹*")=1,IF(Q146&lt;&gt;2,"有搖樹行為應為猴群",""),"")</f>
        <v/>
      </c>
      <c r="AF146" s="3"/>
      <c r="AH146">
        <f>MATCH(ROUND(M146,0)&amp;ROUND(N146,0),樣點!N:N,0)</f>
        <v>1124</v>
      </c>
      <c r="AI146" s="5">
        <f>IF((F147&amp;J147)=(F146&amp;J146),ABS((DATE(G147,H147,I147)&amp;TIME(O147,P147,0))-(DATE(G146,H146,I146)&amp;TIME(O146,P146,0))),"")</f>
        <v>4.1666670003905892E-3</v>
      </c>
    </row>
    <row r="147" spans="3:35">
      <c r="C147" s="246" t="s">
        <v>21</v>
      </c>
      <c r="D147" s="246" t="s">
        <v>68</v>
      </c>
      <c r="E147" s="246" t="s">
        <v>94</v>
      </c>
      <c r="F147" s="246" t="s">
        <v>3924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95</v>
      </c>
      <c r="L147" s="247">
        <v>3</v>
      </c>
      <c r="M147" s="246">
        <v>280102</v>
      </c>
      <c r="N147" s="246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32</v>
      </c>
      <c r="U147" s="246"/>
      <c r="V147" t="str">
        <f>INDEX(樣區!H:H,MATCH(F147,樣區!E:E,0))</f>
        <v>4月,6月</v>
      </c>
      <c r="W147" s="3" t="str">
        <f>IF(ISNUMBER(AH147),"Y","N")</f>
        <v>Y</v>
      </c>
      <c r="X147" s="3" t="str">
        <f>IF(OR(ISBLANK(H147),ISBLANK(I147)),"需記錄日期","")</f>
        <v/>
      </c>
      <c r="Y147" s="3" t="str">
        <f>IF(O147&gt;9,"時間太晚","")</f>
        <v/>
      </c>
      <c r="Z147" s="3" t="str">
        <f>IF(ISBLANK(Q147),"需記錄數量",IF(Q147&gt;2,"2隻以上，請記為猴群",""))</f>
        <v/>
      </c>
      <c r="AA147" s="3" t="str">
        <f>IF(OR(Q147=1,Q147=2),IF(ISTEXT(R147),"","需記錄距離"),"")</f>
        <v/>
      </c>
      <c r="AB147" s="249" t="str">
        <f>IF(S147="Y",IF(Q147&lt;&gt;2,"有叫聲應為猴群",""),"")</f>
        <v/>
      </c>
      <c r="AC147" s="3" t="str">
        <f>IF(ISBLANK(T147),"需記錄棲地類型",IF(LEN(T147)&lt;&gt;2,"請填最主要的棲地類型，其餘的可在備注補充說明",""))</f>
        <v/>
      </c>
      <c r="AD147" s="5" t="str">
        <f t="shared" si="8"/>
        <v/>
      </c>
      <c r="AE147" s="3" t="str">
        <f>IF(COUNTIF(U147,"*搖樹*")=1,IF(Q147&lt;&gt;2,"有搖樹行為應為猴群",""),"")</f>
        <v/>
      </c>
      <c r="AF147" s="3"/>
      <c r="AH147">
        <f>MATCH(ROUND(M147,0)&amp;ROUND(N147,0),樣點!N:N,0)</f>
        <v>1125</v>
      </c>
      <c r="AI147" s="5">
        <f>IF((F148&amp;J148)=(F147&amp;J147),ABS((DATE(G148,H148,I148)&amp;TIME(O148,P148,0))-(DATE(G147,H147,I147)&amp;TIME(O147,P147,0))),"")</f>
        <v>4.1666670003905892E-3</v>
      </c>
    </row>
    <row r="148" spans="3:35">
      <c r="C148" s="246" t="s">
        <v>21</v>
      </c>
      <c r="D148" s="246" t="s">
        <v>68</v>
      </c>
      <c r="E148" s="246" t="s">
        <v>94</v>
      </c>
      <c r="F148" s="246" t="s">
        <v>3924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95</v>
      </c>
      <c r="L148" s="247">
        <v>4</v>
      </c>
      <c r="M148" s="246">
        <v>280068</v>
      </c>
      <c r="N148" s="246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32</v>
      </c>
      <c r="U148" s="246"/>
      <c r="V148" t="str">
        <f>INDEX(樣區!H:H,MATCH(F148,樣區!E:E,0))</f>
        <v>4月,6月</v>
      </c>
      <c r="W148" s="3" t="str">
        <f>IF(ISNUMBER(AH148),"Y","N")</f>
        <v>Y</v>
      </c>
      <c r="X148" s="3" t="str">
        <f>IF(OR(ISBLANK(H148),ISBLANK(I148)),"需記錄日期","")</f>
        <v/>
      </c>
      <c r="Y148" s="3" t="str">
        <f>IF(O148&gt;9,"時間太晚","")</f>
        <v>時間太晚</v>
      </c>
      <c r="Z148" s="3" t="str">
        <f>IF(ISBLANK(Q148),"需記錄數量",IF(Q148&gt;2,"2隻以上，請記為猴群",""))</f>
        <v/>
      </c>
      <c r="AA148" s="3" t="str">
        <f>IF(OR(Q148=1,Q148=2),IF(ISTEXT(R148),"","需記錄距離"),"")</f>
        <v/>
      </c>
      <c r="AB148" s="249" t="str">
        <f>IF(S148="Y",IF(Q148&lt;&gt;2,"有叫聲應為猴群",""),"")</f>
        <v/>
      </c>
      <c r="AC148" s="3" t="str">
        <f>IF(ISBLANK(T148),"需記錄棲地類型",IF(LEN(T148)&lt;&gt;2,"請填最主要的棲地類型，其餘的可在備注補充說明",""))</f>
        <v/>
      </c>
      <c r="AD148" s="5" t="str">
        <f t="shared" si="8"/>
        <v/>
      </c>
      <c r="AE148" s="3" t="str">
        <f>IF(COUNTIF(U148,"*搖樹*")=1,IF(Q148&lt;&gt;2,"有搖樹行為應為猴群",""),"")</f>
        <v/>
      </c>
      <c r="AF148" s="3"/>
      <c r="AH148">
        <f>MATCH(ROUND(M148,0)&amp;ROUND(N148,0),樣點!N:N,0)</f>
        <v>1126</v>
      </c>
      <c r="AI148" s="5">
        <f>IF((F149&amp;J149)=(F148&amp;J148),ABS((DATE(G149,H149,I149)&amp;TIME(O149,P149,0))-(DATE(G148,H148,I148)&amp;TIME(O148,P148,0))),"")</f>
        <v>9.0277770068496466E-3</v>
      </c>
    </row>
    <row r="149" spans="3:35">
      <c r="C149" s="246" t="s">
        <v>21</v>
      </c>
      <c r="D149" s="246" t="s">
        <v>68</v>
      </c>
      <c r="E149" s="246" t="s">
        <v>94</v>
      </c>
      <c r="F149" s="246" t="s">
        <v>3924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95</v>
      </c>
      <c r="L149" s="247">
        <v>5</v>
      </c>
      <c r="M149" s="246">
        <v>280236</v>
      </c>
      <c r="N149" s="246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32</v>
      </c>
      <c r="U149" s="246"/>
      <c r="V149" t="str">
        <f>INDEX(樣區!H:H,MATCH(F149,樣區!E:E,0))</f>
        <v>4月,6月</v>
      </c>
      <c r="W149" s="3" t="str">
        <f>IF(ISNUMBER(AH149),"Y","N")</f>
        <v>Y</v>
      </c>
      <c r="X149" s="3" t="str">
        <f>IF(OR(ISBLANK(H149),ISBLANK(I149)),"需記錄日期","")</f>
        <v/>
      </c>
      <c r="Y149" s="3" t="str">
        <f>IF(O149&gt;9,"時間太晚","")</f>
        <v>時間太晚</v>
      </c>
      <c r="Z149" s="3" t="str">
        <f>IF(ISBLANK(Q149),"需記錄數量",IF(Q149&gt;2,"2隻以上，請記為猴群",""))</f>
        <v/>
      </c>
      <c r="AA149" s="3" t="str">
        <f>IF(OR(Q149=1,Q149=2),IF(ISTEXT(R149),"","需記錄距離"),"")</f>
        <v/>
      </c>
      <c r="AB149" s="249" t="str">
        <f>IF(S149="Y",IF(Q149&lt;&gt;2,"有叫聲應為猴群",""),"")</f>
        <v/>
      </c>
      <c r="AC149" s="3" t="str">
        <f>IF(ISBLANK(T149),"需記錄棲地類型",IF(LEN(T149)&lt;&gt;2,"請填最主要的棲地類型，其餘的可在備注補充說明",""))</f>
        <v/>
      </c>
      <c r="AD149" s="5" t="str">
        <f t="shared" si="8"/>
        <v/>
      </c>
      <c r="AE149" s="3" t="str">
        <f>IF(COUNTIF(U149,"*搖樹*")=1,IF(Q149&lt;&gt;2,"有搖樹行為應為猴群",""),"")</f>
        <v/>
      </c>
      <c r="AF149" s="3"/>
      <c r="AH149">
        <f>MATCH(ROUND(M149,0)&amp;ROUND(N149,0),樣點!N:N,0)</f>
        <v>1127</v>
      </c>
      <c r="AI149" s="5">
        <f>IF((F150&amp;J150)=(F149&amp;J149),ABS((DATE(G150,H150,I150)&amp;TIME(O150,P150,0))-(DATE(G149,H149,I149)&amp;TIME(O149,P149,0))),"")</f>
        <v>6.9444449618458748E-3</v>
      </c>
    </row>
    <row r="150" spans="3:35">
      <c r="C150" s="246" t="s">
        <v>21</v>
      </c>
      <c r="D150" s="246" t="s">
        <v>68</v>
      </c>
      <c r="E150" s="246" t="s">
        <v>94</v>
      </c>
      <c r="F150" s="246" t="s">
        <v>3924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95</v>
      </c>
      <c r="L150" s="247">
        <v>6</v>
      </c>
      <c r="M150" s="246">
        <v>280421</v>
      </c>
      <c r="N150" s="246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32</v>
      </c>
      <c r="U150" s="246"/>
      <c r="V150" t="str">
        <f>INDEX(樣區!H:H,MATCH(F150,樣區!E:E,0))</f>
        <v>4月,6月</v>
      </c>
      <c r="W150" s="3" t="str">
        <f>IF(ISNUMBER(AH150),"Y","N")</f>
        <v>Y</v>
      </c>
      <c r="X150" s="3" t="str">
        <f>IF(OR(ISBLANK(H150),ISBLANK(I150)),"需記錄日期","")</f>
        <v/>
      </c>
      <c r="Y150" s="3" t="str">
        <f>IF(O150&gt;9,"時間太晚","")</f>
        <v>時間太晚</v>
      </c>
      <c r="Z150" s="3" t="str">
        <f>IF(ISBLANK(Q150),"需記錄數量",IF(Q150&gt;2,"2隻以上，請記為猴群",""))</f>
        <v/>
      </c>
      <c r="AA150" s="3" t="str">
        <f>IF(OR(Q150=1,Q150=2),IF(ISTEXT(R150),"","需記錄距離"),"")</f>
        <v/>
      </c>
      <c r="AB150" s="249" t="str">
        <f>IF(S150="Y",IF(Q150&lt;&gt;2,"有叫聲應為猴群",""),"")</f>
        <v/>
      </c>
      <c r="AC150" s="3" t="str">
        <f>IF(ISBLANK(T150),"需記錄棲地類型",IF(LEN(T150)&lt;&gt;2,"請填最主要的棲地類型，其餘的可在備注補充說明",""))</f>
        <v/>
      </c>
      <c r="AD150" s="5" t="str">
        <f t="shared" si="8"/>
        <v/>
      </c>
      <c r="AE150" s="3" t="str">
        <f>IF(COUNTIF(U150,"*搖樹*")=1,IF(Q150&lt;&gt;2,"有搖樹行為應為猴群",""),"")</f>
        <v/>
      </c>
      <c r="AF150" s="3"/>
      <c r="AH150">
        <f>MATCH(ROUND(M150,0)&amp;ROUND(N150,0),樣點!N:N,0)</f>
        <v>1128</v>
      </c>
      <c r="AI150" s="5" t="str">
        <f>IF((F151&amp;J151)=(F150&amp;J150),ABS((DATE(G151,H151,I151)&amp;TIME(O151,P151,0))-(DATE(G150,H150,I150)&amp;TIME(O150,P150,0))),"")</f>
        <v/>
      </c>
    </row>
    <row r="151" spans="3:35">
      <c r="C151" s="246" t="s">
        <v>21</v>
      </c>
      <c r="D151" s="246" t="s">
        <v>68</v>
      </c>
      <c r="E151" s="246" t="s">
        <v>96</v>
      </c>
      <c r="F151" s="246" t="s">
        <v>3926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95</v>
      </c>
      <c r="L151" s="247">
        <v>1</v>
      </c>
      <c r="M151" s="246">
        <v>278871</v>
      </c>
      <c r="N151" s="246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32</v>
      </c>
      <c r="U151" s="246"/>
      <c r="V151" t="str">
        <f>INDEX(樣區!H:H,MATCH(F151,樣區!E:E,0))</f>
        <v>4月,6月</v>
      </c>
      <c r="W151" s="3" t="str">
        <f>IF(ISNUMBER(AH151),"Y","N")</f>
        <v>Y</v>
      </c>
      <c r="X151" s="3" t="str">
        <f>IF(OR(ISBLANK(H151),ISBLANK(I151)),"需記錄日期","")</f>
        <v/>
      </c>
      <c r="Y151" s="3" t="str">
        <f>IF(O151&gt;9,"時間太晚","")</f>
        <v/>
      </c>
      <c r="Z151" s="3" t="str">
        <f>IF(ISBLANK(Q151),"需記錄數量",IF(Q151&gt;2,"2隻以上，請記為猴群",""))</f>
        <v/>
      </c>
      <c r="AA151" s="3" t="str">
        <f>IF(OR(Q151=1,Q151=2),IF(ISTEXT(R151),"","需記錄距離"),"")</f>
        <v/>
      </c>
      <c r="AB151" s="249" t="str">
        <f>IF(S151="Y",IF(Q151&lt;&gt;2,"有叫聲應為猴群",""),"")</f>
        <v/>
      </c>
      <c r="AC151" s="3" t="str">
        <f>IF(ISBLANK(T151),"需記錄棲地類型",IF(LEN(T151)&lt;&gt;2,"請填最主要的棲地類型，其餘的可在備注補充說明",""))</f>
        <v/>
      </c>
      <c r="AD151" s="5" t="str">
        <f t="shared" si="8"/>
        <v/>
      </c>
      <c r="AE151" s="3" t="str">
        <f>IF(COUNTIF(U151,"*搖樹*")=1,IF(Q151&lt;&gt;2,"有搖樹行為應為猴群",""),"")</f>
        <v/>
      </c>
      <c r="AF151" s="3"/>
      <c r="AH151">
        <f>MATCH(ROUND(M151,0)&amp;ROUND(N151,0),樣點!N:N,0)</f>
        <v>1129</v>
      </c>
      <c r="AI151" s="5">
        <f>IF((F152&amp;J152)=(F151&amp;J151),ABS((DATE(G152,H152,I152)&amp;TIME(O152,P152,0))-(DATE(G151,H151,I151)&amp;TIME(O151,P151,0))),"")</f>
        <v>1.1805554968304932E-2</v>
      </c>
    </row>
    <row r="152" spans="3:35">
      <c r="C152" s="246" t="s">
        <v>21</v>
      </c>
      <c r="D152" s="246" t="s">
        <v>68</v>
      </c>
      <c r="E152" s="246" t="s">
        <v>96</v>
      </c>
      <c r="F152" s="246" t="s">
        <v>3926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95</v>
      </c>
      <c r="L152" s="247">
        <v>2</v>
      </c>
      <c r="M152" s="246">
        <v>279064</v>
      </c>
      <c r="N152" s="246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32</v>
      </c>
      <c r="U152" s="246"/>
      <c r="V152" t="str">
        <f>INDEX(樣區!H:H,MATCH(F152,樣區!E:E,0))</f>
        <v>4月,6月</v>
      </c>
      <c r="W152" s="3" t="str">
        <f>IF(ISNUMBER(AH152),"Y","N")</f>
        <v>Y</v>
      </c>
      <c r="X152" s="3" t="str">
        <f>IF(OR(ISBLANK(H152),ISBLANK(I152)),"需記錄日期","")</f>
        <v/>
      </c>
      <c r="Y152" s="3" t="str">
        <f>IF(O152&gt;9,"時間太晚","")</f>
        <v/>
      </c>
      <c r="Z152" s="3" t="str">
        <f>IF(ISBLANK(Q152),"需記錄數量",IF(Q152&gt;2,"2隻以上，請記為猴群",""))</f>
        <v/>
      </c>
      <c r="AA152" s="3" t="str">
        <f>IF(OR(Q152=1,Q152=2),IF(ISTEXT(R152),"","需記錄距離"),"")</f>
        <v/>
      </c>
      <c r="AB152" s="249" t="str">
        <f>IF(S152="Y",IF(Q152&lt;&gt;2,"有叫聲應為猴群",""),"")</f>
        <v/>
      </c>
      <c r="AC152" s="3" t="str">
        <f>IF(ISBLANK(T152),"需記錄棲地類型",IF(LEN(T152)&lt;&gt;2,"請填最主要的棲地類型，其餘的可在備注補充說明",""))</f>
        <v/>
      </c>
      <c r="AD152" s="5" t="str">
        <f t="shared" si="8"/>
        <v/>
      </c>
      <c r="AE152" s="3" t="str">
        <f>IF(COUNTIF(U152,"*搖樹*")=1,IF(Q152&lt;&gt;2,"有搖樹行為應為猴群",""),"")</f>
        <v/>
      </c>
      <c r="AF152" s="3"/>
      <c r="AH152">
        <f>MATCH(ROUND(M152,0)&amp;ROUND(N152,0),樣點!N:N,0)</f>
        <v>1130</v>
      </c>
      <c r="AI152" s="5">
        <f>IF((F153&amp;J153)=(F152&amp;J152),ABS((DATE(G153,H153,I153)&amp;TIME(O153,P153,0))-(DATE(G152,H152,I152)&amp;TIME(O152,P152,0))),"")</f>
        <v>4.1666670003905892E-3</v>
      </c>
    </row>
    <row r="153" spans="3:35">
      <c r="C153" s="246" t="s">
        <v>21</v>
      </c>
      <c r="D153" s="246" t="s">
        <v>68</v>
      </c>
      <c r="E153" s="246" t="s">
        <v>96</v>
      </c>
      <c r="F153" s="246" t="s">
        <v>3926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95</v>
      </c>
      <c r="L153" s="247">
        <v>3</v>
      </c>
      <c r="M153" s="246">
        <v>279042</v>
      </c>
      <c r="N153" s="246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32</v>
      </c>
      <c r="U153" s="246"/>
      <c r="V153" t="str">
        <f>INDEX(樣區!H:H,MATCH(F153,樣區!E:E,0))</f>
        <v>4月,6月</v>
      </c>
      <c r="W153" s="3" t="str">
        <f>IF(ISNUMBER(AH153),"Y","N")</f>
        <v>Y</v>
      </c>
      <c r="X153" s="3" t="str">
        <f>IF(OR(ISBLANK(H153),ISBLANK(I153)),"需記錄日期","")</f>
        <v/>
      </c>
      <c r="Y153" s="3" t="str">
        <f>IF(O153&gt;9,"時間太晚","")</f>
        <v/>
      </c>
      <c r="Z153" s="3" t="str">
        <f>IF(ISBLANK(Q153),"需記錄數量",IF(Q153&gt;2,"2隻以上，請記為猴群",""))</f>
        <v/>
      </c>
      <c r="AA153" s="3" t="str">
        <f>IF(OR(Q153=1,Q153=2),IF(ISTEXT(R153),"","需記錄距離"),"")</f>
        <v/>
      </c>
      <c r="AB153" s="249" t="str">
        <f>IF(S153="Y",IF(Q153&lt;&gt;2,"有叫聲應為猴群",""),"")</f>
        <v/>
      </c>
      <c r="AC153" s="3" t="str">
        <f>IF(ISBLANK(T153),"需記錄棲地類型",IF(LEN(T153)&lt;&gt;2,"請填最主要的棲地類型，其餘的可在備注補充說明",""))</f>
        <v/>
      </c>
      <c r="AD153" s="5" t="str">
        <f t="shared" si="8"/>
        <v/>
      </c>
      <c r="AE153" s="3" t="str">
        <f>IF(COUNTIF(U153,"*搖樹*")=1,IF(Q153&lt;&gt;2,"有搖樹行為應為猴群",""),"")</f>
        <v/>
      </c>
      <c r="AF153" s="3"/>
      <c r="AH153">
        <f>MATCH(ROUND(M153,0)&amp;ROUND(N153,0),樣點!N:N,0)</f>
        <v>1131</v>
      </c>
      <c r="AI153" s="5">
        <f>IF((F154&amp;J154)=(F153&amp;J153),ABS((DATE(G154,H154,I154)&amp;TIME(O154,P154,0))-(DATE(G153,H153,I153)&amp;TIME(O153,P153,0))),"")</f>
        <v>4.1666670003905892E-3</v>
      </c>
    </row>
    <row r="154" spans="3:35" hidden="1">
      <c r="C154" s="246" t="s">
        <v>21</v>
      </c>
      <c r="D154" s="246" t="s">
        <v>68</v>
      </c>
      <c r="E154" s="246" t="s">
        <v>96</v>
      </c>
      <c r="F154" s="246" t="s">
        <v>3926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95</v>
      </c>
      <c r="L154" s="247">
        <v>4</v>
      </c>
      <c r="M154" s="246">
        <v>279168</v>
      </c>
      <c r="N154" s="246">
        <v>2688370</v>
      </c>
      <c r="O154" s="246">
        <v>9</v>
      </c>
      <c r="P154" s="246">
        <v>9</v>
      </c>
      <c r="Q154" s="246">
        <v>2</v>
      </c>
      <c r="R154" s="246" t="s">
        <v>89</v>
      </c>
      <c r="S154" s="246" t="s">
        <v>44</v>
      </c>
      <c r="T154" s="246" t="s">
        <v>32</v>
      </c>
      <c r="U154" s="246"/>
      <c r="V154" t="str">
        <f>INDEX(樣區!H:H,MATCH(F154,樣區!E:E,0))</f>
        <v>4月,6月</v>
      </c>
      <c r="W154" s="3" t="str">
        <f>IF(ISNUMBER(AH154),"Y","N")</f>
        <v>N</v>
      </c>
      <c r="X154" s="3" t="str">
        <f>IF(OR(ISBLANK(H154),ISBLANK(I154)),"需記錄日期","")</f>
        <v/>
      </c>
      <c r="Y154" s="3" t="str">
        <f>IF(O154&gt;9,"時間太晚","")</f>
        <v/>
      </c>
      <c r="Z154" s="3" t="str">
        <f>IF(ISBLANK(Q154),"需記錄數量",IF(Q154&gt;2,"2隻以上，請記為猴群",""))</f>
        <v/>
      </c>
      <c r="AA154" s="3" t="str">
        <f>IF(OR(Q154=1,Q154=2),IF(ISTEXT(R154),"","需記錄距離"),"")</f>
        <v/>
      </c>
      <c r="AB154" s="2" t="str">
        <f>IF(S154="Y",IF(Q154&lt;&gt;2,"有叫聲應為猴群",""),"")</f>
        <v/>
      </c>
      <c r="AC154" s="3" t="str">
        <f>IF(ISBLANK(T154),"需記錄棲地類型",IF(LEN(T154)&lt;&gt;2,"請填最主要的棲地類型，其餘的可在備注補充說明",""))</f>
        <v/>
      </c>
      <c r="AD154" s="5" t="str">
        <f>IF(ISBLANK(O154),"需記錄時間",IFERROR(IF((AI154-TIME(0,5,59))&lt;0,"需計滿6分鍾",""),""))</f>
        <v/>
      </c>
      <c r="AE154" s="3" t="str">
        <f>IF(COUNTIF(U154,"*搖樹*")=1,IF(Q154&lt;&gt;2,"有搖樹行為應為猴群",""),"")</f>
        <v/>
      </c>
      <c r="AF154" s="3"/>
      <c r="AH154" t="e">
        <f>MATCH(ROUND(M154,0)&amp;ROUND(N154,0),樣點!N:N,0)</f>
        <v>#N/A</v>
      </c>
      <c r="AI154" s="5">
        <f>IF((F155&amp;J155)=(F154&amp;J154),ABS((DATE(G155,H155,I155)&amp;TIME(O155,P155,0))-(DATE(G154,H154,I154)&amp;TIME(O154,P154,0))),"")</f>
        <v>4.1666660108603537E-3</v>
      </c>
    </row>
    <row r="155" spans="3:35">
      <c r="C155" s="246" t="s">
        <v>21</v>
      </c>
      <c r="D155" s="246" t="s">
        <v>68</v>
      </c>
      <c r="E155" s="246" t="s">
        <v>96</v>
      </c>
      <c r="F155" s="246" t="s">
        <v>3926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95</v>
      </c>
      <c r="L155" s="247">
        <v>5</v>
      </c>
      <c r="M155" s="246">
        <v>279453</v>
      </c>
      <c r="N155" s="246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26</v>
      </c>
      <c r="U155" s="246"/>
      <c r="V155" t="str">
        <f>INDEX(樣區!H:H,MATCH(F155,樣區!E:E,0))</f>
        <v>4月,6月</v>
      </c>
      <c r="W155" s="3" t="str">
        <f>IF(ISNUMBER(AH155),"Y","N")</f>
        <v>Y</v>
      </c>
      <c r="X155" s="3" t="str">
        <f>IF(OR(ISBLANK(H155),ISBLANK(I155)),"需記錄日期","")</f>
        <v/>
      </c>
      <c r="Y155" s="3" t="str">
        <f>IF(O155&gt;9,"時間太晚","")</f>
        <v/>
      </c>
      <c r="Z155" s="3" t="str">
        <f>IF(ISBLANK(Q155),"需記錄數量",IF(Q155&gt;2,"2隻以上，請記為猴群",""))</f>
        <v/>
      </c>
      <c r="AA155" s="3" t="str">
        <f>IF(OR(Q155=1,Q155=2),IF(ISTEXT(R155),"","需記錄距離"),"")</f>
        <v/>
      </c>
      <c r="AB155" s="249" t="str">
        <f>IF(S155="Y",IF(Q155&lt;&gt;2,"有叫聲應為猴群",""),"")</f>
        <v/>
      </c>
      <c r="AC155" s="3" t="str">
        <f>IF(ISBLANK(T155),"需記錄棲地類型",IF(LEN(T155)&lt;&gt;2,"請填最主要的棲地類型，其餘的可在備注補充說明",""))</f>
        <v/>
      </c>
      <c r="AD155" s="5" t="str">
        <f t="shared" ref="AD155:AD208" si="9">IF(ISBLANK(O155),"需記錄時間",IFERROR(IF((AI155-TIME(0,5,59))&lt;0,"需計滿6分鐘",""),""))</f>
        <v/>
      </c>
      <c r="AE155" s="3" t="str">
        <f>IF(COUNTIF(U155,"*搖樹*")=1,IF(Q155&lt;&gt;2,"有搖樹行為應為猴群",""),"")</f>
        <v/>
      </c>
      <c r="AF155" s="3"/>
      <c r="AH155">
        <f>MATCH(ROUND(M155,0)&amp;ROUND(N155,0),樣點!N:N,0)</f>
        <v>1132</v>
      </c>
      <c r="AI155" s="5">
        <f>IF((F156&amp;J156)=(F155&amp;J155),ABS((DATE(G156,H156,I156)&amp;TIME(O156,P156,0))-(DATE(G155,H155,I155)&amp;TIME(O155,P155,0))),"")</f>
        <v>4.1666670003905892E-3</v>
      </c>
    </row>
    <row r="156" spans="3:35">
      <c r="C156" s="246" t="s">
        <v>21</v>
      </c>
      <c r="D156" s="246" t="s">
        <v>68</v>
      </c>
      <c r="E156" s="246" t="s">
        <v>96</v>
      </c>
      <c r="F156" s="246" t="s">
        <v>3926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95</v>
      </c>
      <c r="L156" s="247">
        <v>6</v>
      </c>
      <c r="M156" s="246">
        <v>279363</v>
      </c>
      <c r="N156" s="246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26</v>
      </c>
      <c r="U156" s="246"/>
      <c r="V156" t="str">
        <f>INDEX(樣區!H:H,MATCH(F156,樣區!E:E,0))</f>
        <v>4月,6月</v>
      </c>
      <c r="W156" s="3" t="str">
        <f>IF(ISNUMBER(AH156),"Y","N")</f>
        <v>Y</v>
      </c>
      <c r="X156" s="3" t="str">
        <f>IF(OR(ISBLANK(H156),ISBLANK(I156)),"需記錄日期","")</f>
        <v/>
      </c>
      <c r="Y156" s="3" t="str">
        <f>IF(O156&gt;9,"時間太晚","")</f>
        <v/>
      </c>
      <c r="Z156" s="3" t="str">
        <f>IF(ISBLANK(Q156),"需記錄數量",IF(Q156&gt;2,"2隻以上，請記為猴群",""))</f>
        <v/>
      </c>
      <c r="AA156" s="3" t="str">
        <f>IF(OR(Q156=1,Q156=2),IF(ISTEXT(R156),"","需記錄距離"),"")</f>
        <v/>
      </c>
      <c r="AB156" s="249" t="str">
        <f>IF(S156="Y",IF(Q156&lt;&gt;2,"有叫聲應為猴群",""),"")</f>
        <v/>
      </c>
      <c r="AC156" s="3" t="str">
        <f>IF(ISBLANK(T156),"需記錄棲地類型",IF(LEN(T156)&lt;&gt;2,"請填最主要的棲地類型，其餘的可在備注補充說明",""))</f>
        <v/>
      </c>
      <c r="AD156" s="5" t="str">
        <f t="shared" si="9"/>
        <v/>
      </c>
      <c r="AE156" s="3" t="str">
        <f>IF(COUNTIF(U156,"*搖樹*")=1,IF(Q156&lt;&gt;2,"有搖樹行為應為猴群",""),"")</f>
        <v/>
      </c>
      <c r="AF156" s="3"/>
      <c r="AH156">
        <f>MATCH(ROUND(M156,0)&amp;ROUND(N156,0),樣點!N:N,0)</f>
        <v>1133</v>
      </c>
      <c r="AI156" s="5" t="str">
        <f>IF((F157&amp;J157)=(F156&amp;J156),ABS((DATE(G157,H157,I157)&amp;TIME(O157,P157,0))-(DATE(G156,H156,I156)&amp;TIME(O156,P156,0))),"")</f>
        <v/>
      </c>
    </row>
    <row r="157" spans="3:35">
      <c r="C157" s="246" t="s">
        <v>21</v>
      </c>
      <c r="D157" s="246" t="s">
        <v>97</v>
      </c>
      <c r="E157" s="246" t="s">
        <v>98</v>
      </c>
      <c r="F157" s="246" t="s">
        <v>99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100</v>
      </c>
      <c r="L157" s="247">
        <v>1</v>
      </c>
      <c r="M157" s="246">
        <v>252508</v>
      </c>
      <c r="N157" s="246">
        <v>2689015</v>
      </c>
      <c r="O157" s="246">
        <v>6</v>
      </c>
      <c r="P157" s="246">
        <v>24</v>
      </c>
      <c r="Q157" s="246">
        <v>0</v>
      </c>
      <c r="R157" s="246"/>
      <c r="S157" s="246" t="s">
        <v>90</v>
      </c>
      <c r="T157" s="246" t="s">
        <v>32</v>
      </c>
      <c r="U157" s="246"/>
      <c r="V157" t="str">
        <f>INDEX(樣區!H:H,MATCH(F157,樣區!E:E,0))</f>
        <v>4月,6月</v>
      </c>
      <c r="W157" s="3" t="str">
        <f>IF(ISNUMBER(AH157),"Y","N")</f>
        <v>Y</v>
      </c>
      <c r="X157" s="3" t="str">
        <f>IF(OR(ISBLANK(H157),ISBLANK(I157)),"需記錄日期","")</f>
        <v/>
      </c>
      <c r="Y157" s="3" t="str">
        <f>IF(O157&gt;9,"時間太晚","")</f>
        <v/>
      </c>
      <c r="Z157" s="3" t="str">
        <f>IF(ISBLANK(Q157),"需記錄數量",IF(Q157&gt;2,"2隻以上，請記為猴群",""))</f>
        <v/>
      </c>
      <c r="AA157" s="3" t="str">
        <f>IF(OR(Q157=1,Q157=2),IF(ISTEXT(R157),"","需記錄距離"),"")</f>
        <v/>
      </c>
      <c r="AB157" s="249" t="str">
        <f>IF(S157="Y",IF(Q157&lt;&gt;2,"有叫聲應為猴群",""),"")</f>
        <v/>
      </c>
      <c r="AC157" s="3" t="str">
        <f>IF(ISBLANK(T157),"需記錄棲地類型",IF(LEN(T157)&lt;&gt;2,"請填最主要的棲地類型，其餘的可在備注補充說明",""))</f>
        <v/>
      </c>
      <c r="AD157" s="5" t="str">
        <f t="shared" si="9"/>
        <v/>
      </c>
      <c r="AE157" s="3" t="str">
        <f>IF(COUNTIF(U157,"*搖樹*")=1,IF(Q157&lt;&gt;2,"有搖樹行為應為猴群",""),"")</f>
        <v/>
      </c>
      <c r="AF157" s="3"/>
      <c r="AH157">
        <f>MATCH(ROUND(M157,0)&amp;ROUND(N157,0),樣點!N:N,0)</f>
        <v>1207</v>
      </c>
      <c r="AI157" s="5">
        <f>IF((F158&amp;J158)=(F157&amp;J157),ABS((DATE(G158,H158,I158)&amp;TIME(O158,P158,0))-(DATE(G157,H157,I157)&amp;TIME(O157,P157,0))),"")</f>
        <v>7.6388889574445784E-3</v>
      </c>
    </row>
    <row r="158" spans="3:35">
      <c r="C158" s="246" t="s">
        <v>21</v>
      </c>
      <c r="D158" s="246" t="s">
        <v>97</v>
      </c>
      <c r="E158" s="246" t="s">
        <v>98</v>
      </c>
      <c r="F158" s="246" t="s">
        <v>99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100</v>
      </c>
      <c r="L158" s="247">
        <v>2</v>
      </c>
      <c r="M158" s="246">
        <v>252638</v>
      </c>
      <c r="N158" s="246">
        <v>2689203</v>
      </c>
      <c r="O158" s="246">
        <v>6</v>
      </c>
      <c r="P158" s="246">
        <v>35</v>
      </c>
      <c r="Q158" s="246">
        <v>0</v>
      </c>
      <c r="R158" s="246"/>
      <c r="S158" s="246" t="s">
        <v>90</v>
      </c>
      <c r="T158" s="246" t="s">
        <v>32</v>
      </c>
      <c r="U158" s="246"/>
      <c r="V158" t="str">
        <f>INDEX(樣區!H:H,MATCH(F158,樣區!E:E,0))</f>
        <v>4月,6月</v>
      </c>
      <c r="W158" s="3" t="str">
        <f>IF(ISNUMBER(AH158),"Y","N")</f>
        <v>Y</v>
      </c>
      <c r="X158" s="3" t="str">
        <f>IF(OR(ISBLANK(H158),ISBLANK(I158)),"需記錄日期","")</f>
        <v/>
      </c>
      <c r="Y158" s="3" t="str">
        <f>IF(O158&gt;9,"時間太晚","")</f>
        <v/>
      </c>
      <c r="Z158" s="3" t="str">
        <f>IF(ISBLANK(Q158),"需記錄數量",IF(Q158&gt;2,"2隻以上，請記為猴群",""))</f>
        <v/>
      </c>
      <c r="AA158" s="3" t="str">
        <f>IF(OR(Q158=1,Q158=2),IF(ISTEXT(R158),"","需記錄距離"),"")</f>
        <v/>
      </c>
      <c r="AB158" s="249" t="str">
        <f>IF(S158="Y",IF(Q158&lt;&gt;2,"有叫聲應為猴群",""),"")</f>
        <v/>
      </c>
      <c r="AC158" s="3" t="str">
        <f>IF(ISBLANK(T158),"需記錄棲地類型",IF(LEN(T158)&lt;&gt;2,"請填最主要的棲地類型，其餘的可在備注補充說明",""))</f>
        <v/>
      </c>
      <c r="AD158" s="5" t="str">
        <f t="shared" si="9"/>
        <v/>
      </c>
      <c r="AE158" s="3" t="str">
        <f>IF(COUNTIF(U158,"*搖樹*")=1,IF(Q158&lt;&gt;2,"有搖樹行為應為猴群",""),"")</f>
        <v/>
      </c>
      <c r="AF158" s="3"/>
      <c r="AH158">
        <f>MATCH(ROUND(M158,0)&amp;ROUND(N158,0),樣點!N:N,0)</f>
        <v>1208</v>
      </c>
      <c r="AI158" s="5">
        <f>IF((F159&amp;J159)=(F158&amp;J158),ABS((DATE(G159,H159,I159)&amp;TIME(O159,P159,0))-(DATE(G158,H158,I158)&amp;TIME(O158,P158,0))),"")</f>
        <v>9.0277779963798821E-3</v>
      </c>
    </row>
    <row r="159" spans="3:35">
      <c r="C159" s="246" t="s">
        <v>21</v>
      </c>
      <c r="D159" s="246" t="s">
        <v>97</v>
      </c>
      <c r="E159" s="246" t="s">
        <v>98</v>
      </c>
      <c r="F159" s="246" t="s">
        <v>99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100</v>
      </c>
      <c r="L159" s="247">
        <v>3</v>
      </c>
      <c r="M159" s="246">
        <v>252824</v>
      </c>
      <c r="N159" s="246">
        <v>2689382</v>
      </c>
      <c r="O159" s="246">
        <v>6</v>
      </c>
      <c r="P159" s="246">
        <v>48</v>
      </c>
      <c r="Q159" s="246">
        <v>0</v>
      </c>
      <c r="R159" s="246"/>
      <c r="S159" s="246" t="s">
        <v>90</v>
      </c>
      <c r="T159" s="246" t="s">
        <v>32</v>
      </c>
      <c r="U159" s="246"/>
      <c r="V159" t="str">
        <f>INDEX(樣區!H:H,MATCH(F159,樣區!E:E,0))</f>
        <v>4月,6月</v>
      </c>
      <c r="W159" s="3" t="str">
        <f>IF(ISNUMBER(AH159),"Y","N")</f>
        <v>Y</v>
      </c>
      <c r="X159" s="3" t="str">
        <f>IF(OR(ISBLANK(H159),ISBLANK(I159)),"需記錄日期","")</f>
        <v/>
      </c>
      <c r="Y159" s="3" t="str">
        <f>IF(O159&gt;9,"時間太晚","")</f>
        <v/>
      </c>
      <c r="Z159" s="3" t="str">
        <f>IF(ISBLANK(Q159),"需記錄數量",IF(Q159&gt;2,"2隻以上，請記為猴群",""))</f>
        <v/>
      </c>
      <c r="AA159" s="3" t="str">
        <f>IF(OR(Q159=1,Q159=2),IF(ISTEXT(R159),"","需記錄距離"),"")</f>
        <v/>
      </c>
      <c r="AB159" s="249" t="str">
        <f>IF(S159="Y",IF(Q159&lt;&gt;2,"有叫聲應為猴群",""),"")</f>
        <v/>
      </c>
      <c r="AC159" s="3" t="str">
        <f>IF(ISBLANK(T159),"需記錄棲地類型",IF(LEN(T159)&lt;&gt;2,"請填最主要的棲地類型，其餘的可在備注補充說明",""))</f>
        <v/>
      </c>
      <c r="AD159" s="5" t="str">
        <f t="shared" si="9"/>
        <v/>
      </c>
      <c r="AE159" s="3" t="str">
        <f>IF(COUNTIF(U159,"*搖樹*")=1,IF(Q159&lt;&gt;2,"有搖樹行為應為猴群",""),"")</f>
        <v/>
      </c>
      <c r="AF159" s="3"/>
      <c r="AH159">
        <f>MATCH(ROUND(M159,0)&amp;ROUND(N159,0),樣點!N:N,0)</f>
        <v>1209</v>
      </c>
      <c r="AI159" s="5">
        <f>IF((F160&amp;J160)=(F159&amp;J159),ABS((DATE(G160,H160,I160)&amp;TIME(O160,P160,0))-(DATE(G159,H159,I159)&amp;TIME(O159,P159,0))),"")</f>
        <v>9.0277779963798821E-3</v>
      </c>
    </row>
    <row r="160" spans="3:35">
      <c r="C160" s="246" t="s">
        <v>21</v>
      </c>
      <c r="D160" s="246" t="s">
        <v>97</v>
      </c>
      <c r="E160" s="246" t="s">
        <v>98</v>
      </c>
      <c r="F160" s="246" t="s">
        <v>99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100</v>
      </c>
      <c r="L160" s="247">
        <v>4</v>
      </c>
      <c r="M160" s="246">
        <v>253078</v>
      </c>
      <c r="N160" s="246">
        <v>2689366</v>
      </c>
      <c r="O160" s="246">
        <v>7</v>
      </c>
      <c r="P160" s="246">
        <v>1</v>
      </c>
      <c r="Q160" s="246">
        <v>0</v>
      </c>
      <c r="R160" s="246"/>
      <c r="S160" s="246" t="s">
        <v>90</v>
      </c>
      <c r="T160" s="246" t="s">
        <v>32</v>
      </c>
      <c r="U160" s="246" t="s">
        <v>101</v>
      </c>
      <c r="V160" t="str">
        <f>INDEX(樣區!H:H,MATCH(F160,樣區!E:E,0))</f>
        <v>4月,6月</v>
      </c>
      <c r="W160" s="3" t="str">
        <f>IF(ISNUMBER(AH160),"Y","N")</f>
        <v>Y</v>
      </c>
      <c r="X160" s="3" t="str">
        <f>IF(OR(ISBLANK(H160),ISBLANK(I160)),"需記錄日期","")</f>
        <v/>
      </c>
      <c r="Y160" s="3" t="str">
        <f>IF(O160&gt;9,"時間太晚","")</f>
        <v/>
      </c>
      <c r="Z160" s="3" t="str">
        <f>IF(ISBLANK(Q160),"需記錄數量",IF(Q160&gt;2,"2隻以上，請記為猴群",""))</f>
        <v/>
      </c>
      <c r="AA160" s="3" t="str">
        <f>IF(OR(Q160=1,Q160=2),IF(ISTEXT(R160),"","需記錄距離"),"")</f>
        <v/>
      </c>
      <c r="AB160" s="249" t="str">
        <f>IF(S160="Y",IF(Q160&lt;&gt;2,"有叫聲應為猴群",""),"")</f>
        <v/>
      </c>
      <c r="AC160" s="3" t="str">
        <f>IF(ISBLANK(T160),"需記錄棲地類型",IF(LEN(T160)&lt;&gt;2,"請填最主要的棲地類型，其餘的可在備注補充說明",""))</f>
        <v/>
      </c>
      <c r="AD160" s="5" t="str">
        <f t="shared" si="9"/>
        <v/>
      </c>
      <c r="AE160" s="3" t="str">
        <f>IF(COUNTIF(U160,"*搖樹*")=1,IF(Q160&lt;&gt;2,"有搖樹行為應為猴群",""),"")</f>
        <v/>
      </c>
      <c r="AF160" s="3"/>
      <c r="AH160">
        <f>MATCH(ROUND(M160,0)&amp;ROUND(N160,0),樣點!N:N,0)</f>
        <v>1210</v>
      </c>
      <c r="AI160" s="5">
        <f>IF((F161&amp;J161)=(F160&amp;J160),ABS((DATE(G161,H161,I161)&amp;TIME(O161,P161,0))-(DATE(G160,H160,I160)&amp;TIME(O160,P160,0))),"")</f>
        <v>1.041666604578495E-2</v>
      </c>
    </row>
    <row r="161" spans="3:35">
      <c r="C161" s="246" t="s">
        <v>21</v>
      </c>
      <c r="D161" s="246" t="s">
        <v>97</v>
      </c>
      <c r="E161" s="246" t="s">
        <v>98</v>
      </c>
      <c r="F161" s="246" t="s">
        <v>99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100</v>
      </c>
      <c r="L161" s="247">
        <v>5</v>
      </c>
      <c r="M161" s="246">
        <v>253300</v>
      </c>
      <c r="N161" s="246">
        <v>2689534</v>
      </c>
      <c r="O161" s="246">
        <v>7</v>
      </c>
      <c r="P161" s="246">
        <v>16</v>
      </c>
      <c r="Q161" s="246">
        <v>0</v>
      </c>
      <c r="R161" s="246"/>
      <c r="S161" s="246" t="s">
        <v>90</v>
      </c>
      <c r="T161" s="246" t="s">
        <v>32</v>
      </c>
      <c r="U161" s="246" t="s">
        <v>102</v>
      </c>
      <c r="V161" t="str">
        <f>INDEX(樣區!H:H,MATCH(F161,樣區!E:E,0))</f>
        <v>4月,6月</v>
      </c>
      <c r="W161" s="3" t="str">
        <f>IF(ISNUMBER(AH161),"Y","N")</f>
        <v>Y</v>
      </c>
      <c r="X161" s="3" t="str">
        <f>IF(OR(ISBLANK(H161),ISBLANK(I161)),"需記錄日期","")</f>
        <v/>
      </c>
      <c r="Y161" s="3" t="str">
        <f>IF(O161&gt;9,"時間太晚","")</f>
        <v/>
      </c>
      <c r="Z161" s="3" t="str">
        <f>IF(ISBLANK(Q161),"需記錄數量",IF(Q161&gt;2,"2隻以上，請記為猴群",""))</f>
        <v/>
      </c>
      <c r="AA161" s="3" t="str">
        <f>IF(OR(Q161=1,Q161=2),IF(ISTEXT(R161),"","需記錄距離"),"")</f>
        <v/>
      </c>
      <c r="AB161" s="249" t="str">
        <f>IF(S161="Y",IF(Q161&lt;&gt;2,"有叫聲應為猴群",""),"")</f>
        <v/>
      </c>
      <c r="AC161" s="3" t="str">
        <f>IF(ISBLANK(T161),"需記錄棲地類型",IF(LEN(T161)&lt;&gt;2,"請填最主要的棲地類型，其餘的可在備注補充說明",""))</f>
        <v/>
      </c>
      <c r="AD161" s="5" t="str">
        <f t="shared" si="9"/>
        <v/>
      </c>
      <c r="AE161" s="3" t="str">
        <f>IF(COUNTIF(U161,"*搖樹*")=1,IF(Q161&lt;&gt;2,"有搖樹行為應為猴群",""),"")</f>
        <v/>
      </c>
      <c r="AF161" s="3"/>
      <c r="AH161">
        <f>MATCH(ROUND(M161,0)&amp;ROUND(N161,0),樣點!N:N,0)</f>
        <v>1211</v>
      </c>
      <c r="AI161" s="5">
        <f>IF((F162&amp;J162)=(F161&amp;J161),ABS((DATE(G162,H162,I162)&amp;TIME(O162,P162,0))-(DATE(G161,H161,I161)&amp;TIME(O161,P161,0))),"")</f>
        <v>8.3333340007811785E-3</v>
      </c>
    </row>
    <row r="162" spans="3:35">
      <c r="C162" s="246" t="s">
        <v>21</v>
      </c>
      <c r="D162" s="246" t="s">
        <v>97</v>
      </c>
      <c r="E162" s="246" t="s">
        <v>98</v>
      </c>
      <c r="F162" s="246" t="s">
        <v>99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100</v>
      </c>
      <c r="L162" s="247">
        <v>6</v>
      </c>
      <c r="M162" s="246">
        <v>253377</v>
      </c>
      <c r="N162" s="246">
        <v>2689290</v>
      </c>
      <c r="O162" s="246">
        <v>7</v>
      </c>
      <c r="P162" s="246">
        <v>28</v>
      </c>
      <c r="Q162" s="246">
        <v>0</v>
      </c>
      <c r="R162" s="246"/>
      <c r="S162" s="246" t="s">
        <v>90</v>
      </c>
      <c r="T162" s="246" t="s">
        <v>32</v>
      </c>
      <c r="U162" s="246"/>
      <c r="V162" t="str">
        <f>INDEX(樣區!H:H,MATCH(F162,樣區!E:E,0))</f>
        <v>4月,6月</v>
      </c>
      <c r="W162" s="3" t="str">
        <f>IF(ISNUMBER(AH162),"Y","N")</f>
        <v>Y</v>
      </c>
      <c r="X162" s="3" t="str">
        <f>IF(OR(ISBLANK(H162),ISBLANK(I162)),"需記錄日期","")</f>
        <v/>
      </c>
      <c r="Y162" s="3" t="str">
        <f>IF(O162&gt;9,"時間太晚","")</f>
        <v/>
      </c>
      <c r="Z162" s="3" t="str">
        <f>IF(ISBLANK(Q162),"需記錄數量",IF(Q162&gt;2,"2隻以上，請記為猴群",""))</f>
        <v/>
      </c>
      <c r="AA162" s="3" t="str">
        <f>IF(OR(Q162=1,Q162=2),IF(ISTEXT(R162),"","需記錄距離"),"")</f>
        <v/>
      </c>
      <c r="AB162" s="249" t="str">
        <f>IF(S162="Y",IF(Q162&lt;&gt;2,"有叫聲應為猴群",""),"")</f>
        <v/>
      </c>
      <c r="AC162" s="3" t="str">
        <f>IF(ISBLANK(T162),"需記錄棲地類型",IF(LEN(T162)&lt;&gt;2,"請填最主要的棲地類型，其餘的可在備注補充說明",""))</f>
        <v/>
      </c>
      <c r="AD162" s="5" t="str">
        <f t="shared" si="9"/>
        <v/>
      </c>
      <c r="AE162" s="3" t="str">
        <f>IF(COUNTIF(U162,"*搖樹*")=1,IF(Q162&lt;&gt;2,"有搖樹行為應為猴群",""),"")</f>
        <v/>
      </c>
      <c r="AF162" s="3"/>
      <c r="AH162">
        <f>MATCH(ROUND(M162,0)&amp;ROUND(N162,0),樣點!N:N,0)</f>
        <v>1212</v>
      </c>
      <c r="AI162" s="5" t="str">
        <f>IF((F163&amp;J163)=(F162&amp;J162),ABS((DATE(G163,H163,I163)&amp;TIME(O163,P163,0))-(DATE(G162,H162,I162)&amp;TIME(O162,P162,0))),"")</f>
        <v/>
      </c>
    </row>
    <row r="163" spans="3:35">
      <c r="C163" s="246" t="s">
        <v>21</v>
      </c>
      <c r="D163" s="246" t="s">
        <v>97</v>
      </c>
      <c r="E163" s="246" t="s">
        <v>103</v>
      </c>
      <c r="F163" s="246" t="s">
        <v>104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105</v>
      </c>
      <c r="L163" s="247">
        <v>1</v>
      </c>
      <c r="M163" s="246">
        <v>253961</v>
      </c>
      <c r="N163" s="246">
        <v>2688928</v>
      </c>
      <c r="O163" s="246">
        <v>6</v>
      </c>
      <c r="P163" s="246">
        <v>48</v>
      </c>
      <c r="Q163" s="246">
        <v>0</v>
      </c>
      <c r="R163" s="246"/>
      <c r="S163" s="246" t="s">
        <v>90</v>
      </c>
      <c r="T163" s="246" t="s">
        <v>32</v>
      </c>
      <c r="U163" s="246" t="s">
        <v>106</v>
      </c>
      <c r="V163" t="str">
        <f>INDEX(樣區!H:H,MATCH(F163,樣區!E:E,0))</f>
        <v>4月,6月</v>
      </c>
      <c r="W163" s="3" t="str">
        <f>IF(ISNUMBER(AH163),"Y","N")</f>
        <v>Y</v>
      </c>
      <c r="X163" s="3" t="str">
        <f>IF(OR(ISBLANK(H163),ISBLANK(I163)),"需記錄日期","")</f>
        <v/>
      </c>
      <c r="Y163" s="3" t="str">
        <f>IF(O163&gt;9,"時間太晚","")</f>
        <v/>
      </c>
      <c r="Z163" s="3" t="str">
        <f>IF(ISBLANK(Q163),"需記錄數量",IF(Q163&gt;2,"2隻以上，請記為猴群",""))</f>
        <v/>
      </c>
      <c r="AA163" s="3" t="str">
        <f>IF(OR(Q163=1,Q163=2),IF(ISTEXT(R163),"","需記錄距離"),"")</f>
        <v/>
      </c>
      <c r="AB163" s="249" t="str">
        <f>IF(S163="Y",IF(Q163&lt;&gt;2,"有叫聲應為猴群",""),"")</f>
        <v/>
      </c>
      <c r="AC163" s="3" t="str">
        <f>IF(ISBLANK(T163),"需記錄棲地類型",IF(LEN(T163)&lt;&gt;2,"請填最主要的棲地類型，其餘的可在備注補充說明",""))</f>
        <v/>
      </c>
      <c r="AD163" s="5" t="str">
        <f t="shared" si="9"/>
        <v/>
      </c>
      <c r="AE163" s="3" t="str">
        <f>IF(COUNTIF(U163,"*搖樹*")=1,IF(Q163&lt;&gt;2,"有搖樹行為應為猴群",""),"")</f>
        <v/>
      </c>
      <c r="AF163" s="3"/>
      <c r="AH163">
        <f>MATCH(ROUND(M163,0)&amp;ROUND(N163,0),樣點!N:N,0)</f>
        <v>1213</v>
      </c>
      <c r="AI163" s="5">
        <f>IF((F164&amp;J164)=(F163&amp;J163),ABS((DATE(G164,H164,I164)&amp;TIME(O164,P164,0))-(DATE(G163,H163,I163)&amp;TIME(O163,P163,0))),"")</f>
        <v>9.0277779963798821E-3</v>
      </c>
    </row>
    <row r="164" spans="3:35">
      <c r="C164" s="246" t="s">
        <v>21</v>
      </c>
      <c r="D164" s="246" t="s">
        <v>97</v>
      </c>
      <c r="E164" s="246" t="s">
        <v>103</v>
      </c>
      <c r="F164" s="246" t="s">
        <v>104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105</v>
      </c>
      <c r="L164" s="247">
        <v>2</v>
      </c>
      <c r="M164" s="246">
        <v>254161</v>
      </c>
      <c r="N164" s="246">
        <v>2688852</v>
      </c>
      <c r="O164" s="246">
        <v>7</v>
      </c>
      <c r="P164" s="246">
        <v>1</v>
      </c>
      <c r="Q164" s="246">
        <v>0</v>
      </c>
      <c r="R164" s="246"/>
      <c r="S164" s="246" t="s">
        <v>90</v>
      </c>
      <c r="T164" s="246" t="s">
        <v>30</v>
      </c>
      <c r="U164" s="246"/>
      <c r="V164" t="str">
        <f>INDEX(樣區!H:H,MATCH(F164,樣區!E:E,0))</f>
        <v>4月,6月</v>
      </c>
      <c r="W164" s="3" t="str">
        <f>IF(ISNUMBER(AH164),"Y","N")</f>
        <v>Y</v>
      </c>
      <c r="X164" s="3" t="str">
        <f>IF(OR(ISBLANK(H164),ISBLANK(I164)),"需記錄日期","")</f>
        <v/>
      </c>
      <c r="Y164" s="3" t="str">
        <f>IF(O164&gt;9,"時間太晚","")</f>
        <v/>
      </c>
      <c r="Z164" s="3" t="str">
        <f>IF(ISBLANK(Q164),"需記錄數量",IF(Q164&gt;2,"2隻以上，請記為猴群",""))</f>
        <v/>
      </c>
      <c r="AA164" s="3" t="str">
        <f>IF(OR(Q164=1,Q164=2),IF(ISTEXT(R164),"","需記錄距離"),"")</f>
        <v/>
      </c>
      <c r="AB164" s="249" t="str">
        <f>IF(S164="Y",IF(Q164&lt;&gt;2,"有叫聲應為猴群",""),"")</f>
        <v/>
      </c>
      <c r="AC164" s="3" t="str">
        <f>IF(ISBLANK(T164),"需記錄棲地類型",IF(LEN(T164)&lt;&gt;2,"請填最主要的棲地類型，其餘的可在備注補充說明",""))</f>
        <v/>
      </c>
      <c r="AD164" s="5" t="str">
        <f t="shared" si="9"/>
        <v/>
      </c>
      <c r="AE164" s="3" t="str">
        <f>IF(COUNTIF(U164,"*搖樹*")=1,IF(Q164&lt;&gt;2,"有搖樹行為應為猴群",""),"")</f>
        <v/>
      </c>
      <c r="AF164" s="3"/>
      <c r="AH164">
        <f>MATCH(ROUND(M164,0)&amp;ROUND(N164,0),樣點!N:N,0)</f>
        <v>1214</v>
      </c>
      <c r="AI164" s="5">
        <f>IF((F165&amp;J165)=(F164&amp;J164),ABS((DATE(G165,H165,I165)&amp;TIME(O165,P165,0))-(DATE(G164,H164,I164)&amp;TIME(O164,P164,0))),"")</f>
        <v>1.041666604578495E-2</v>
      </c>
    </row>
    <row r="165" spans="3:35">
      <c r="C165" s="246" t="s">
        <v>21</v>
      </c>
      <c r="D165" s="246" t="s">
        <v>97</v>
      </c>
      <c r="E165" s="246" t="s">
        <v>103</v>
      </c>
      <c r="F165" s="246" t="s">
        <v>104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105</v>
      </c>
      <c r="L165" s="247">
        <v>3</v>
      </c>
      <c r="M165" s="246">
        <v>254306</v>
      </c>
      <c r="N165" s="246">
        <v>2688700</v>
      </c>
      <c r="O165" s="246">
        <v>7</v>
      </c>
      <c r="P165" s="246">
        <v>16</v>
      </c>
      <c r="Q165" s="246">
        <v>0</v>
      </c>
      <c r="R165" s="246"/>
      <c r="S165" s="246" t="s">
        <v>90</v>
      </c>
      <c r="T165" s="246" t="s">
        <v>30</v>
      </c>
      <c r="U165" s="246"/>
      <c r="V165" t="str">
        <f>INDEX(樣區!H:H,MATCH(F165,樣區!E:E,0))</f>
        <v>4月,6月</v>
      </c>
      <c r="W165" s="3" t="str">
        <f>IF(ISNUMBER(AH165),"Y","N")</f>
        <v>Y</v>
      </c>
      <c r="X165" s="3" t="str">
        <f>IF(OR(ISBLANK(H165),ISBLANK(I165)),"需記錄日期","")</f>
        <v/>
      </c>
      <c r="Y165" s="3" t="str">
        <f>IF(O165&gt;9,"時間太晚","")</f>
        <v/>
      </c>
      <c r="Z165" s="3" t="str">
        <f>IF(ISBLANK(Q165),"需記錄數量",IF(Q165&gt;2,"2隻以上，請記為猴群",""))</f>
        <v/>
      </c>
      <c r="AA165" s="3" t="str">
        <f>IF(OR(Q165=1,Q165=2),IF(ISTEXT(R165),"","需記錄距離"),"")</f>
        <v/>
      </c>
      <c r="AB165" s="249" t="str">
        <f>IF(S165="Y",IF(Q165&lt;&gt;2,"有叫聲應為猴群",""),"")</f>
        <v/>
      </c>
      <c r="AC165" s="3" t="str">
        <f>IF(ISBLANK(T165),"需記錄棲地類型",IF(LEN(T165)&lt;&gt;2,"請填最主要的棲地類型，其餘的可在備注補充說明",""))</f>
        <v/>
      </c>
      <c r="AD165" s="5" t="str">
        <f t="shared" si="9"/>
        <v/>
      </c>
      <c r="AE165" s="3" t="str">
        <f>IF(COUNTIF(U165,"*搖樹*")=1,IF(Q165&lt;&gt;2,"有搖樹行為應為猴群",""),"")</f>
        <v/>
      </c>
      <c r="AF165" s="3"/>
      <c r="AH165">
        <f>MATCH(ROUND(M165,0)&amp;ROUND(N165,0),樣點!N:N,0)</f>
        <v>1215</v>
      </c>
      <c r="AI165" s="5">
        <f>IF((F166&amp;J166)=(F165&amp;J165),ABS((DATE(G166,H166,I166)&amp;TIME(O166,P166,0))-(DATE(G165,H165,I165)&amp;TIME(O165,P165,0))),"")</f>
        <v>6.2499999767169356E-3</v>
      </c>
    </row>
    <row r="166" spans="3:35">
      <c r="C166" s="246" t="s">
        <v>21</v>
      </c>
      <c r="D166" s="246" t="s">
        <v>97</v>
      </c>
      <c r="E166" s="246" t="s">
        <v>103</v>
      </c>
      <c r="F166" s="246" t="s">
        <v>104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105</v>
      </c>
      <c r="L166" s="247">
        <v>4</v>
      </c>
      <c r="M166" s="246">
        <v>254516</v>
      </c>
      <c r="N166" s="246">
        <v>2688533</v>
      </c>
      <c r="O166" s="246">
        <v>7</v>
      </c>
      <c r="P166" s="246">
        <v>25</v>
      </c>
      <c r="Q166" s="246">
        <v>0</v>
      </c>
      <c r="R166" s="246"/>
      <c r="S166" s="246" t="s">
        <v>90</v>
      </c>
      <c r="T166" s="246" t="s">
        <v>32</v>
      </c>
      <c r="U166" s="246" t="s">
        <v>107</v>
      </c>
      <c r="V166" t="str">
        <f>INDEX(樣區!H:H,MATCH(F166,樣區!E:E,0))</f>
        <v>4月,6月</v>
      </c>
      <c r="W166" s="3" t="str">
        <f>IF(ISNUMBER(AH166),"Y","N")</f>
        <v>Y</v>
      </c>
      <c r="X166" s="3" t="str">
        <f>IF(OR(ISBLANK(H166),ISBLANK(I166)),"需記錄日期","")</f>
        <v/>
      </c>
      <c r="Y166" s="3" t="str">
        <f>IF(O166&gt;9,"時間太晚","")</f>
        <v/>
      </c>
      <c r="Z166" s="3" t="str">
        <f>IF(ISBLANK(Q166),"需記錄數量",IF(Q166&gt;2,"2隻以上，請記為猴群",""))</f>
        <v/>
      </c>
      <c r="AA166" s="3" t="str">
        <f>IF(OR(Q166=1,Q166=2),IF(ISTEXT(R166),"","需記錄距離"),"")</f>
        <v/>
      </c>
      <c r="AB166" s="249" t="str">
        <f>IF(S166="Y",IF(Q166&lt;&gt;2,"有叫聲應為猴群",""),"")</f>
        <v/>
      </c>
      <c r="AC166" s="3" t="str">
        <f>IF(ISBLANK(T166),"需記錄棲地類型",IF(LEN(T166)&lt;&gt;2,"請填最主要的棲地類型，其餘的可在備注補充說明",""))</f>
        <v/>
      </c>
      <c r="AD166" s="5" t="str">
        <f t="shared" si="9"/>
        <v/>
      </c>
      <c r="AE166" s="3" t="str">
        <f>IF(COUNTIF(U166,"*搖樹*")=1,IF(Q166&lt;&gt;2,"有搖樹行為應為猴群",""),"")</f>
        <v/>
      </c>
      <c r="AF166" s="3"/>
      <c r="AH166">
        <f>MATCH(ROUND(M166,0)&amp;ROUND(N166,0),樣點!N:N,0)</f>
        <v>1216</v>
      </c>
      <c r="AI166" s="5">
        <f>IF((F167&amp;J167)=(F166&amp;J166),ABS((DATE(G167,H167,I167)&amp;TIME(O167,P167,0))-(DATE(G166,H166,I166)&amp;TIME(O166,P166,0))),"")</f>
        <v>1.1805556016042829E-2</v>
      </c>
    </row>
    <row r="167" spans="3:35">
      <c r="C167" s="246" t="s">
        <v>21</v>
      </c>
      <c r="D167" s="246" t="s">
        <v>97</v>
      </c>
      <c r="E167" s="246" t="s">
        <v>103</v>
      </c>
      <c r="F167" s="246" t="s">
        <v>104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105</v>
      </c>
      <c r="L167" s="247">
        <v>5</v>
      </c>
      <c r="M167" s="246">
        <v>254633</v>
      </c>
      <c r="N167" s="246">
        <v>2688703</v>
      </c>
      <c r="O167" s="246">
        <v>7</v>
      </c>
      <c r="P167" s="246">
        <v>42</v>
      </c>
      <c r="Q167" s="246">
        <v>0</v>
      </c>
      <c r="R167" s="246"/>
      <c r="S167" s="246" t="s">
        <v>90</v>
      </c>
      <c r="T167" s="246" t="s">
        <v>32</v>
      </c>
      <c r="U167" s="246" t="s">
        <v>108</v>
      </c>
      <c r="V167" t="str">
        <f>INDEX(樣區!H:H,MATCH(F167,樣區!E:E,0))</f>
        <v>4月,6月</v>
      </c>
      <c r="W167" s="3" t="str">
        <f>IF(ISNUMBER(AH167),"Y","N")</f>
        <v>Y</v>
      </c>
      <c r="X167" s="3" t="str">
        <f>IF(OR(ISBLANK(H167),ISBLANK(I167)),"需記錄日期","")</f>
        <v/>
      </c>
      <c r="Y167" s="3" t="str">
        <f>IF(O167&gt;9,"時間太晚","")</f>
        <v/>
      </c>
      <c r="Z167" s="3" t="str">
        <f>IF(ISBLANK(Q167),"需記錄數量",IF(Q167&gt;2,"2隻以上，請記為猴群",""))</f>
        <v/>
      </c>
      <c r="AA167" s="3" t="str">
        <f>IF(OR(Q167=1,Q167=2),IF(ISTEXT(R167),"","需記錄距離"),"")</f>
        <v/>
      </c>
      <c r="AB167" s="249" t="str">
        <f>IF(S167="Y",IF(Q167&lt;&gt;2,"有叫聲應為猴群",""),"")</f>
        <v/>
      </c>
      <c r="AC167" s="3" t="str">
        <f>IF(ISBLANK(T167),"需記錄棲地類型",IF(LEN(T167)&lt;&gt;2,"請填最主要的棲地類型，其餘的可在備注補充說明",""))</f>
        <v/>
      </c>
      <c r="AD167" s="5" t="str">
        <f t="shared" si="9"/>
        <v/>
      </c>
      <c r="AE167" s="3" t="str">
        <f>IF(COUNTIF(U167,"*搖樹*")=1,IF(Q167&lt;&gt;2,"有搖樹行為應為猴群",""),"")</f>
        <v/>
      </c>
      <c r="AF167" s="3"/>
      <c r="AH167">
        <f>MATCH(ROUND(M167,0)&amp;ROUND(N167,0),樣點!N:N,0)</f>
        <v>1217</v>
      </c>
      <c r="AI167" s="5">
        <f>IF((F168&amp;J168)=(F167&amp;J167),ABS((DATE(G168,H168,I168)&amp;TIME(O168,P168,0))-(DATE(G167,H167,I167)&amp;TIME(O167,P167,0))),"")</f>
        <v>8.3333330112509429E-3</v>
      </c>
    </row>
    <row r="168" spans="3:35">
      <c r="C168" s="246" t="s">
        <v>21</v>
      </c>
      <c r="D168" s="246" t="s">
        <v>97</v>
      </c>
      <c r="E168" s="246" t="s">
        <v>103</v>
      </c>
      <c r="F168" s="246" t="s">
        <v>104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105</v>
      </c>
      <c r="L168" s="247">
        <v>6</v>
      </c>
      <c r="M168" s="246">
        <v>254810</v>
      </c>
      <c r="N168" s="246">
        <v>2688885</v>
      </c>
      <c r="O168" s="246">
        <v>7</v>
      </c>
      <c r="P168" s="246">
        <v>54</v>
      </c>
      <c r="Q168" s="246">
        <v>0</v>
      </c>
      <c r="R168" s="246"/>
      <c r="S168" s="246" t="s">
        <v>90</v>
      </c>
      <c r="T168" s="246" t="s">
        <v>32</v>
      </c>
      <c r="U168" s="246" t="s">
        <v>109</v>
      </c>
      <c r="V168" t="str">
        <f>INDEX(樣區!H:H,MATCH(F168,樣區!E:E,0))</f>
        <v>4月,6月</v>
      </c>
      <c r="W168" s="3" t="str">
        <f>IF(ISNUMBER(AH168),"Y","N")</f>
        <v>Y</v>
      </c>
      <c r="X168" s="3" t="str">
        <f>IF(OR(ISBLANK(H168),ISBLANK(I168)),"需記錄日期","")</f>
        <v/>
      </c>
      <c r="Y168" s="3" t="str">
        <f>IF(O168&gt;9,"時間太晚","")</f>
        <v/>
      </c>
      <c r="Z168" s="3" t="str">
        <f>IF(ISBLANK(Q168),"需記錄數量",IF(Q168&gt;2,"2隻以上，請記為猴群",""))</f>
        <v/>
      </c>
      <c r="AA168" s="3" t="str">
        <f>IF(OR(Q168=1,Q168=2),IF(ISTEXT(R168),"","需記錄距離"),"")</f>
        <v/>
      </c>
      <c r="AB168" s="249" t="str">
        <f>IF(S168="Y",IF(Q168&lt;&gt;2,"有叫聲應為猴群",""),"")</f>
        <v/>
      </c>
      <c r="AC168" s="3" t="str">
        <f>IF(ISBLANK(T168),"需記錄棲地類型",IF(LEN(T168)&lt;&gt;2,"請填最主要的棲地類型，其餘的可在備注補充說明",""))</f>
        <v/>
      </c>
      <c r="AD168" s="5" t="str">
        <f t="shared" si="9"/>
        <v/>
      </c>
      <c r="AE168" s="3" t="str">
        <f>IF(COUNTIF(U168,"*搖樹*")=1,IF(Q168&lt;&gt;2,"有搖樹行為應為猴群",""),"")</f>
        <v/>
      </c>
      <c r="AF168" s="3"/>
      <c r="AH168">
        <f>MATCH(ROUND(M168,0)&amp;ROUND(N168,0),樣點!N:N,0)</f>
        <v>1218</v>
      </c>
      <c r="AI168" s="5" t="str">
        <f>IF((F169&amp;J169)=(F168&amp;J168),ABS((DATE(G169,H169,I169)&amp;TIME(O169,P169,0))-(DATE(G168,H168,I168)&amp;TIME(O168,P168,0))),"")</f>
        <v/>
      </c>
    </row>
    <row r="169" spans="3:35">
      <c r="C169" s="246" t="s">
        <v>21</v>
      </c>
      <c r="D169" s="246" t="s">
        <v>97</v>
      </c>
      <c r="E169" s="246" t="s">
        <v>110</v>
      </c>
      <c r="F169" s="246" t="s">
        <v>111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112</v>
      </c>
      <c r="L169" s="247">
        <v>5</v>
      </c>
      <c r="M169" s="246">
        <v>239439</v>
      </c>
      <c r="N169" s="246">
        <v>2679924</v>
      </c>
      <c r="O169" s="246">
        <v>8</v>
      </c>
      <c r="P169" s="246">
        <v>0</v>
      </c>
      <c r="Q169" s="246">
        <v>0</v>
      </c>
      <c r="R169" s="246"/>
      <c r="S169" s="246" t="s">
        <v>90</v>
      </c>
      <c r="T169" s="246" t="s">
        <v>31</v>
      </c>
      <c r="U169" s="246"/>
      <c r="V169" t="str">
        <f>INDEX(樣區!H:H,MATCH(F169,樣區!E:E,0))</f>
        <v>4月,6月</v>
      </c>
      <c r="W169" s="3" t="str">
        <f>IF(ISNUMBER(AH169),"Y","N")</f>
        <v>Y</v>
      </c>
      <c r="X169" s="3" t="str">
        <f>IF(OR(ISBLANK(H169),ISBLANK(I169)),"需記錄日期","")</f>
        <v/>
      </c>
      <c r="Y169" s="3" t="str">
        <f>IF(O169&gt;9,"時間太晚","")</f>
        <v/>
      </c>
      <c r="Z169" s="3" t="str">
        <f>IF(ISBLANK(Q169),"需記錄數量",IF(Q169&gt;2,"2隻以上，請記為猴群",""))</f>
        <v/>
      </c>
      <c r="AA169" s="3" t="str">
        <f>IF(OR(Q169=1,Q169=2),IF(ISTEXT(R169),"","需記錄距離"),"")</f>
        <v/>
      </c>
      <c r="AB169" s="249" t="str">
        <f>IF(S169="Y",IF(Q169&lt;&gt;2,"有叫聲應為猴群",""),"")</f>
        <v/>
      </c>
      <c r="AC169" s="3" t="str">
        <f>IF(ISBLANK(T169),"需記錄棲地類型",IF(LEN(T169)&lt;&gt;2,"請填最主要的棲地類型，其餘的可在備注補充說明",""))</f>
        <v/>
      </c>
      <c r="AD169" s="5" t="str">
        <f t="shared" si="9"/>
        <v/>
      </c>
      <c r="AE169" s="3" t="str">
        <f>IF(COUNTIF(U169,"*搖樹*")=1,IF(Q169&lt;&gt;2,"有搖樹行為應為猴群",""),"")</f>
        <v/>
      </c>
      <c r="AF169" s="3"/>
      <c r="AH169">
        <f>MATCH(ROUND(M169,0)&amp;ROUND(N169,0),樣點!N:N,0)</f>
        <v>1219</v>
      </c>
      <c r="AI169" s="5">
        <f>IF((F170&amp;J170)=(F169&amp;J169),ABS((DATE(G170,H170,I170)&amp;TIME(O170,P170,0))-(DATE(G169,H169,I169)&amp;TIME(O169,P169,0))),"")</f>
        <v>6.9444439723156393E-3</v>
      </c>
    </row>
    <row r="170" spans="3:35">
      <c r="C170" s="246" t="s">
        <v>21</v>
      </c>
      <c r="D170" s="246" t="s">
        <v>97</v>
      </c>
      <c r="E170" s="246" t="s">
        <v>110</v>
      </c>
      <c r="F170" s="246" t="s">
        <v>111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112</v>
      </c>
      <c r="L170" s="247">
        <v>10</v>
      </c>
      <c r="M170" s="246">
        <v>239257</v>
      </c>
      <c r="N170" s="246">
        <v>2680381</v>
      </c>
      <c r="O170" s="246">
        <v>8</v>
      </c>
      <c r="P170" s="246">
        <v>10</v>
      </c>
      <c r="Q170" s="246">
        <v>0</v>
      </c>
      <c r="R170" s="246"/>
      <c r="S170" s="246" t="s">
        <v>90</v>
      </c>
      <c r="T170" s="246" t="s">
        <v>26</v>
      </c>
      <c r="U170" s="246" t="s">
        <v>113</v>
      </c>
      <c r="V170" t="str">
        <f>INDEX(樣區!H:H,MATCH(F170,樣區!E:E,0))</f>
        <v>4月,6月</v>
      </c>
      <c r="W170" s="3" t="str">
        <f>IF(ISNUMBER(AH170),"Y","N")</f>
        <v>Y</v>
      </c>
      <c r="X170" s="3" t="str">
        <f>IF(OR(ISBLANK(H170),ISBLANK(I170)),"需記錄日期","")</f>
        <v/>
      </c>
      <c r="Y170" s="3" t="str">
        <f>IF(O170&gt;9,"時間太晚","")</f>
        <v/>
      </c>
      <c r="Z170" s="3" t="str">
        <f>IF(ISBLANK(Q170),"需記錄數量",IF(Q170&gt;2,"2隻以上，請記為猴群",""))</f>
        <v/>
      </c>
      <c r="AA170" s="3" t="str">
        <f>IF(OR(Q170=1,Q170=2),IF(ISTEXT(R170),"","需記錄距離"),"")</f>
        <v/>
      </c>
      <c r="AB170" s="249" t="str">
        <f>IF(S170="Y",IF(Q170&lt;&gt;2,"有叫聲應為猴群",""),"")</f>
        <v/>
      </c>
      <c r="AC170" s="3" t="str">
        <f>IF(ISBLANK(T170),"需記錄棲地類型",IF(LEN(T170)&lt;&gt;2,"請填最主要的棲地類型，其餘的可在備注補充說明",""))</f>
        <v/>
      </c>
      <c r="AD170" s="5" t="str">
        <f t="shared" si="9"/>
        <v/>
      </c>
      <c r="AE170" s="3" t="str">
        <f>IF(COUNTIF(U170,"*搖樹*")=1,IF(Q170&lt;&gt;2,"有搖樹行為應為猴群",""),"")</f>
        <v/>
      </c>
      <c r="AF170" s="3"/>
      <c r="AH170">
        <f>MATCH(ROUND(M170,0)&amp;ROUND(N170,0),樣點!N:N,0)</f>
        <v>1220</v>
      </c>
      <c r="AI170" s="5">
        <f>IF((F171&amp;J171)=(F170&amp;J170),ABS((DATE(G171,H171,I171)&amp;TIME(O171,P171,0))-(DATE(G170,H170,I170)&amp;TIME(O170,P170,0))),"")</f>
        <v>2.3611110984347761E-2</v>
      </c>
    </row>
    <row r="171" spans="3:35">
      <c r="C171" s="246" t="s">
        <v>21</v>
      </c>
      <c r="D171" s="246" t="s">
        <v>97</v>
      </c>
      <c r="E171" s="246" t="s">
        <v>110</v>
      </c>
      <c r="F171" s="246" t="s">
        <v>111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112</v>
      </c>
      <c r="L171" s="247">
        <v>12</v>
      </c>
      <c r="M171" s="246">
        <v>239817</v>
      </c>
      <c r="N171" s="246">
        <v>2680696</v>
      </c>
      <c r="O171" s="246">
        <v>8</v>
      </c>
      <c r="P171" s="246">
        <v>44</v>
      </c>
      <c r="Q171" s="246">
        <v>0</v>
      </c>
      <c r="R171" s="246"/>
      <c r="S171" s="246" t="s">
        <v>90</v>
      </c>
      <c r="T171" s="246" t="s">
        <v>54</v>
      </c>
      <c r="U171" s="246" t="s">
        <v>114</v>
      </c>
      <c r="V171" t="str">
        <f>INDEX(樣區!H:H,MATCH(F171,樣區!E:E,0))</f>
        <v>4月,6月</v>
      </c>
      <c r="W171" s="3" t="str">
        <f>IF(ISNUMBER(AH171),"Y","N")</f>
        <v>Y</v>
      </c>
      <c r="X171" s="3" t="str">
        <f>IF(OR(ISBLANK(H171),ISBLANK(I171)),"需記錄日期","")</f>
        <v/>
      </c>
      <c r="Y171" s="3" t="str">
        <f>IF(O171&gt;9,"時間太晚","")</f>
        <v/>
      </c>
      <c r="Z171" s="3" t="str">
        <f>IF(ISBLANK(Q171),"需記錄數量",IF(Q171&gt;2,"2隻以上，請記為猴群",""))</f>
        <v/>
      </c>
      <c r="AA171" s="3" t="str">
        <f>IF(OR(Q171=1,Q171=2),IF(ISTEXT(R171),"","需記錄距離"),"")</f>
        <v/>
      </c>
      <c r="AB171" s="249" t="str">
        <f>IF(S171="Y",IF(Q171&lt;&gt;2,"有叫聲應為猴群",""),"")</f>
        <v/>
      </c>
      <c r="AC171" s="3" t="str">
        <f>IF(ISBLANK(T171),"需記錄棲地類型",IF(LEN(T171)&lt;&gt;2,"請填最主要的棲地類型，其餘的可在備注補充說明",""))</f>
        <v/>
      </c>
      <c r="AD171" s="5" t="str">
        <f t="shared" si="9"/>
        <v/>
      </c>
      <c r="AE171" s="3" t="str">
        <f>IF(COUNTIF(U171,"*搖樹*")=1,IF(Q171&lt;&gt;2,"有搖樹行為應為猴群",""),"")</f>
        <v/>
      </c>
      <c r="AF171" s="3"/>
      <c r="AH171">
        <f>MATCH(ROUND(M171,0)&amp;ROUND(N171,0),樣點!N:N,0)</f>
        <v>1221</v>
      </c>
      <c r="AI171" s="5">
        <f>IF((F172&amp;J172)=(F171&amp;J171),ABS((DATE(G172,H172,I172)&amp;TIME(O172,P172,0))-(DATE(G171,H171,I171)&amp;TIME(O171,P171,0))),"")</f>
        <v>7.6388890156522393E-3</v>
      </c>
    </row>
    <row r="172" spans="3:35">
      <c r="C172" s="246" t="s">
        <v>21</v>
      </c>
      <c r="D172" s="246" t="s">
        <v>97</v>
      </c>
      <c r="E172" s="246" t="s">
        <v>110</v>
      </c>
      <c r="F172" s="246" t="s">
        <v>111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112</v>
      </c>
      <c r="L172" s="247">
        <v>13</v>
      </c>
      <c r="M172" s="246">
        <v>239987</v>
      </c>
      <c r="N172" s="246">
        <v>2680498</v>
      </c>
      <c r="O172" s="246">
        <v>8</v>
      </c>
      <c r="P172" s="246">
        <v>55</v>
      </c>
      <c r="Q172" s="246">
        <v>0</v>
      </c>
      <c r="R172" s="246"/>
      <c r="S172" s="246" t="s">
        <v>90</v>
      </c>
      <c r="T172" s="246" t="s">
        <v>26</v>
      </c>
      <c r="U172" s="246"/>
      <c r="V172" t="str">
        <f>INDEX(樣區!H:H,MATCH(F172,樣區!E:E,0))</f>
        <v>4月,6月</v>
      </c>
      <c r="W172" s="3" t="str">
        <f>IF(ISNUMBER(AH172),"Y","N")</f>
        <v>Y</v>
      </c>
      <c r="X172" s="3" t="str">
        <f>IF(OR(ISBLANK(H172),ISBLANK(I172)),"需記錄日期","")</f>
        <v/>
      </c>
      <c r="Y172" s="3" t="str">
        <f>IF(O172&gt;9,"時間太晚","")</f>
        <v/>
      </c>
      <c r="Z172" s="3" t="str">
        <f>IF(ISBLANK(Q172),"需記錄數量",IF(Q172&gt;2,"2隻以上，請記為猴群",""))</f>
        <v/>
      </c>
      <c r="AA172" s="3" t="str">
        <f>IF(OR(Q172=1,Q172=2),IF(ISTEXT(R172),"","需記錄距離"),"")</f>
        <v/>
      </c>
      <c r="AB172" s="249" t="str">
        <f>IF(S172="Y",IF(Q172&lt;&gt;2,"有叫聲應為猴群",""),"")</f>
        <v/>
      </c>
      <c r="AC172" s="3" t="str">
        <f>IF(ISBLANK(T172),"需記錄棲地類型",IF(LEN(T172)&lt;&gt;2,"請填最主要的棲地類型，其餘的可在備注補充說明",""))</f>
        <v/>
      </c>
      <c r="AD172" s="5" t="str">
        <f t="shared" si="9"/>
        <v/>
      </c>
      <c r="AE172" s="3" t="str">
        <f>IF(COUNTIF(U172,"*搖樹*")=1,IF(Q172&lt;&gt;2,"有搖樹行為應為猴群",""),"")</f>
        <v/>
      </c>
      <c r="AF172" s="3"/>
      <c r="AH172">
        <f>MATCH(ROUND(M172,0)&amp;ROUND(N172,0),樣點!N:N,0)</f>
        <v>1222</v>
      </c>
      <c r="AI172" s="5">
        <f>IF((F173&amp;J173)=(F172&amp;J172),ABS((DATE(G173,H173,I173)&amp;TIME(O173,P173,0))-(DATE(G172,H172,I172)&amp;TIME(O172,P172,0))),"")</f>
        <v>8.3333340007811785E-3</v>
      </c>
    </row>
    <row r="173" spans="3:35">
      <c r="C173" s="246" t="s">
        <v>21</v>
      </c>
      <c r="D173" s="246" t="s">
        <v>97</v>
      </c>
      <c r="E173" s="246" t="s">
        <v>110</v>
      </c>
      <c r="F173" s="246" t="s">
        <v>111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112</v>
      </c>
      <c r="L173" s="247">
        <v>14</v>
      </c>
      <c r="M173" s="246">
        <v>240008</v>
      </c>
      <c r="N173" s="246">
        <v>2680276</v>
      </c>
      <c r="O173" s="246">
        <v>9</v>
      </c>
      <c r="P173" s="246">
        <v>7</v>
      </c>
      <c r="Q173" s="246">
        <v>0</v>
      </c>
      <c r="R173" s="246"/>
      <c r="S173" s="246" t="s">
        <v>90</v>
      </c>
      <c r="T173" s="246" t="s">
        <v>31</v>
      </c>
      <c r="U173" s="246"/>
      <c r="V173" t="str">
        <f>INDEX(樣區!H:H,MATCH(F173,樣區!E:E,0))</f>
        <v>4月,6月</v>
      </c>
      <c r="W173" s="3" t="str">
        <f>IF(ISNUMBER(AH173),"Y","N")</f>
        <v>Y</v>
      </c>
      <c r="X173" s="3" t="str">
        <f>IF(OR(ISBLANK(H173),ISBLANK(I173)),"需記錄日期","")</f>
        <v/>
      </c>
      <c r="Y173" s="3" t="str">
        <f>IF(O173&gt;9,"時間太晚","")</f>
        <v/>
      </c>
      <c r="Z173" s="3" t="str">
        <f>IF(ISBLANK(Q173),"需記錄數量",IF(Q173&gt;2,"2隻以上，請記為猴群",""))</f>
        <v/>
      </c>
      <c r="AA173" s="3" t="str">
        <f>IF(OR(Q173=1,Q173=2),IF(ISTEXT(R173),"","需記錄距離"),"")</f>
        <v/>
      </c>
      <c r="AB173" s="249" t="str">
        <f>IF(S173="Y",IF(Q173&lt;&gt;2,"有叫聲應為猴群",""),"")</f>
        <v/>
      </c>
      <c r="AC173" s="3" t="str">
        <f>IF(ISBLANK(T173),"需記錄棲地類型",IF(LEN(T173)&lt;&gt;2,"請填最主要的棲地類型，其餘的可在備注補充說明",""))</f>
        <v/>
      </c>
      <c r="AD173" s="5" t="str">
        <f t="shared" si="9"/>
        <v/>
      </c>
      <c r="AE173" s="3" t="str">
        <f>IF(COUNTIF(U173,"*搖樹*")=1,IF(Q173&lt;&gt;2,"有搖樹行為應為猴群",""),"")</f>
        <v/>
      </c>
      <c r="AF173" s="3"/>
      <c r="AH173">
        <f>MATCH(ROUND(M173,0)&amp;ROUND(N173,0),樣點!N:N,0)</f>
        <v>1223</v>
      </c>
      <c r="AI173" s="5">
        <f>IF((F174&amp;J174)=(F173&amp;J173),ABS((DATE(G174,H174,I174)&amp;TIME(O174,P174,0))-(DATE(G173,H173,I173)&amp;TIME(O173,P173,0))),"")</f>
        <v>2.2222222993150353E-2</v>
      </c>
    </row>
    <row r="174" spans="3:35">
      <c r="C174" s="246" t="s">
        <v>21</v>
      </c>
      <c r="D174" s="246" t="s">
        <v>97</v>
      </c>
      <c r="E174" s="246" t="s">
        <v>110</v>
      </c>
      <c r="F174" s="246" t="s">
        <v>111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112</v>
      </c>
      <c r="L174" s="247">
        <v>15</v>
      </c>
      <c r="M174" s="246">
        <v>239939</v>
      </c>
      <c r="N174" s="246">
        <v>2680945</v>
      </c>
      <c r="O174" s="246">
        <v>8</v>
      </c>
      <c r="P174" s="246">
        <v>35</v>
      </c>
      <c r="Q174" s="246">
        <v>0</v>
      </c>
      <c r="R174" s="246"/>
      <c r="S174" s="246" t="s">
        <v>90</v>
      </c>
      <c r="T174" s="246" t="s">
        <v>54</v>
      </c>
      <c r="U174" s="246" t="s">
        <v>114</v>
      </c>
      <c r="V174" t="str">
        <f>INDEX(樣區!H:H,MATCH(F174,樣區!E:E,0))</f>
        <v>4月,6月</v>
      </c>
      <c r="W174" s="3" t="str">
        <f>IF(ISNUMBER(AH174),"Y","N")</f>
        <v>Y</v>
      </c>
      <c r="X174" s="3" t="str">
        <f>IF(OR(ISBLANK(H174),ISBLANK(I174)),"需記錄日期","")</f>
        <v/>
      </c>
      <c r="Y174" s="3" t="str">
        <f>IF(O174&gt;9,"時間太晚","")</f>
        <v/>
      </c>
      <c r="Z174" s="3" t="str">
        <f>IF(ISBLANK(Q174),"需記錄數量",IF(Q174&gt;2,"2隻以上，請記為猴群",""))</f>
        <v/>
      </c>
      <c r="AA174" s="3" t="str">
        <f>IF(OR(Q174=1,Q174=2),IF(ISTEXT(R174),"","需記錄距離"),"")</f>
        <v/>
      </c>
      <c r="AB174" s="249" t="str">
        <f>IF(S174="Y",IF(Q174&lt;&gt;2,"有叫聲應為猴群",""),"")</f>
        <v/>
      </c>
      <c r="AC174" s="3" t="str">
        <f>IF(ISBLANK(T174),"需記錄棲地類型",IF(LEN(T174)&lt;&gt;2,"請填最主要的棲地類型，其餘的可在備注補充說明",""))</f>
        <v/>
      </c>
      <c r="AD174" s="5" t="str">
        <f t="shared" si="9"/>
        <v/>
      </c>
      <c r="AE174" s="3" t="str">
        <f>IF(COUNTIF(U174,"*搖樹*")=1,IF(Q174&lt;&gt;2,"有搖樹行為應為猴群",""),"")</f>
        <v/>
      </c>
      <c r="AF174" s="3"/>
      <c r="AH174">
        <f>MATCH(ROUND(M174,0)&amp;ROUND(N174,0),樣點!N:N,0)</f>
        <v>1224</v>
      </c>
      <c r="AI174" s="5">
        <f>IF((F175&amp;J175)=(F174&amp;J174),ABS((DATE(G175,H175,I175)&amp;TIME(O175,P175,0))-(DATE(G174,H174,I174)&amp;TIME(O174,P174,0))),"")</f>
        <v>9.7222219919785857E-3</v>
      </c>
    </row>
    <row r="175" spans="3:35">
      <c r="C175" s="246" t="s">
        <v>21</v>
      </c>
      <c r="D175" s="246" t="s">
        <v>97</v>
      </c>
      <c r="E175" s="246" t="s">
        <v>110</v>
      </c>
      <c r="F175" s="246" t="s">
        <v>111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112</v>
      </c>
      <c r="L175" s="247">
        <v>16</v>
      </c>
      <c r="M175" s="246">
        <v>239622</v>
      </c>
      <c r="N175" s="246">
        <v>2680413</v>
      </c>
      <c r="O175" s="246">
        <v>8</v>
      </c>
      <c r="P175" s="246">
        <v>21</v>
      </c>
      <c r="Q175" s="246">
        <v>0</v>
      </c>
      <c r="R175" s="246"/>
      <c r="S175" s="246" t="s">
        <v>90</v>
      </c>
      <c r="T175" s="246" t="s">
        <v>26</v>
      </c>
      <c r="U175" s="246" t="s">
        <v>113</v>
      </c>
      <c r="V175" t="str">
        <f>INDEX(樣區!H:H,MATCH(F175,樣區!E:E,0))</f>
        <v>4月,6月</v>
      </c>
      <c r="W175" s="3" t="str">
        <f>IF(ISNUMBER(AH175),"Y","N")</f>
        <v>Y</v>
      </c>
      <c r="X175" s="3" t="str">
        <f>IF(OR(ISBLANK(H175),ISBLANK(I175)),"需記錄日期","")</f>
        <v/>
      </c>
      <c r="Y175" s="3" t="str">
        <f>IF(O175&gt;9,"時間太晚","")</f>
        <v/>
      </c>
      <c r="Z175" s="3" t="str">
        <f>IF(ISBLANK(Q175),"需記錄數量",IF(Q175&gt;2,"2隻以上，請記為猴群",""))</f>
        <v/>
      </c>
      <c r="AA175" s="3" t="str">
        <f>IF(OR(Q175=1,Q175=2),IF(ISTEXT(R175),"","需記錄距離"),"")</f>
        <v/>
      </c>
      <c r="AB175" s="249" t="str">
        <f>IF(S175="Y",IF(Q175&lt;&gt;2,"有叫聲應為猴群",""),"")</f>
        <v/>
      </c>
      <c r="AC175" s="3" t="str">
        <f>IF(ISBLANK(T175),"需記錄棲地類型",IF(LEN(T175)&lt;&gt;2,"請填最主要的棲地類型，其餘的可在備注補充說明",""))</f>
        <v/>
      </c>
      <c r="AD175" s="5" t="str">
        <f t="shared" si="9"/>
        <v/>
      </c>
      <c r="AE175" s="3" t="str">
        <f>IF(COUNTIF(U175,"*搖樹*")=1,IF(Q175&lt;&gt;2,"有搖樹行為應為猴群",""),"")</f>
        <v/>
      </c>
      <c r="AF175" s="3"/>
      <c r="AH175">
        <f>MATCH(ROUND(M175,0)&amp;ROUND(N175,0),樣點!N:N,0)</f>
        <v>1225</v>
      </c>
      <c r="AI175" s="5">
        <f>IF((F176&amp;J176)=(F175&amp;J175),ABS((DATE(G176,H176,I176)&amp;TIME(O176,P176,0))-(DATE(G175,H175,I175)&amp;TIME(O175,P175,0))),"")</f>
        <v>3.8194444961845875E-2</v>
      </c>
    </row>
    <row r="176" spans="3:35">
      <c r="C176" s="246" t="s">
        <v>21</v>
      </c>
      <c r="D176" s="246" t="s">
        <v>97</v>
      </c>
      <c r="E176" s="246" t="s">
        <v>110</v>
      </c>
      <c r="F176" s="246" t="s">
        <v>111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112</v>
      </c>
      <c r="L176" s="247">
        <v>17</v>
      </c>
      <c r="M176" s="246">
        <v>240116</v>
      </c>
      <c r="N176" s="246">
        <v>2679921</v>
      </c>
      <c r="O176" s="246">
        <v>9</v>
      </c>
      <c r="P176" s="246">
        <v>16</v>
      </c>
      <c r="Q176" s="246">
        <v>0</v>
      </c>
      <c r="R176" s="246"/>
      <c r="S176" s="246" t="s">
        <v>90</v>
      </c>
      <c r="T176" s="246" t="s">
        <v>26</v>
      </c>
      <c r="U176" s="246"/>
      <c r="V176" t="str">
        <f>INDEX(樣區!H:H,MATCH(F176,樣區!E:E,0))</f>
        <v>4月,6月</v>
      </c>
      <c r="W176" s="3" t="str">
        <f>IF(ISNUMBER(AH176),"Y","N")</f>
        <v>Y</v>
      </c>
      <c r="X176" s="3" t="str">
        <f>IF(OR(ISBLANK(H176),ISBLANK(I176)),"需記錄日期","")</f>
        <v/>
      </c>
      <c r="Y176" s="3" t="str">
        <f>IF(O176&gt;9,"時間太晚","")</f>
        <v/>
      </c>
      <c r="Z176" s="3" t="str">
        <f>IF(ISBLANK(Q176),"需記錄數量",IF(Q176&gt;2,"2隻以上，請記為猴群",""))</f>
        <v/>
      </c>
      <c r="AA176" s="3" t="str">
        <f>IF(OR(Q176=1,Q176=2),IF(ISTEXT(R176),"","需記錄距離"),"")</f>
        <v/>
      </c>
      <c r="AB176" s="249" t="str">
        <f>IF(S176="Y",IF(Q176&lt;&gt;2,"有叫聲應為猴群",""),"")</f>
        <v/>
      </c>
      <c r="AC176" s="3" t="str">
        <f>IF(ISBLANK(T176),"需記錄棲地類型",IF(LEN(T176)&lt;&gt;2,"請填最主要的棲地類型，其餘的可在備注補充說明",""))</f>
        <v/>
      </c>
      <c r="AD176" s="5" t="str">
        <f t="shared" si="9"/>
        <v/>
      </c>
      <c r="AE176" s="3" t="str">
        <f>IF(COUNTIF(U176,"*搖樹*")=1,IF(Q176&lt;&gt;2,"有搖樹行為應為猴群",""),"")</f>
        <v/>
      </c>
      <c r="AF176" s="3"/>
      <c r="AH176">
        <f>MATCH(ROUND(M176,0)&amp;ROUND(N176,0),樣點!N:N,0)</f>
        <v>1226</v>
      </c>
      <c r="AI176" s="5">
        <f>IF((F177&amp;J177)=(F176&amp;J176),ABS((DATE(G177,H177,I177)&amp;TIME(O177,P177,0))-(DATE(G176,H176,I176)&amp;TIME(O176,P176,0))),"")</f>
        <v>6.2500000349245965E-3</v>
      </c>
    </row>
    <row r="177" spans="3:35">
      <c r="C177" s="246" t="s">
        <v>21</v>
      </c>
      <c r="D177" s="246" t="s">
        <v>97</v>
      </c>
      <c r="E177" s="246" t="s">
        <v>110</v>
      </c>
      <c r="F177" s="246" t="s">
        <v>111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112</v>
      </c>
      <c r="L177" s="247">
        <v>18</v>
      </c>
      <c r="M177" s="246">
        <v>240148</v>
      </c>
      <c r="N177" s="246">
        <v>2679596</v>
      </c>
      <c r="O177" s="246">
        <v>9</v>
      </c>
      <c r="P177" s="246">
        <v>25</v>
      </c>
      <c r="Q177" s="246">
        <v>0</v>
      </c>
      <c r="R177" s="246"/>
      <c r="S177" s="246" t="s">
        <v>90</v>
      </c>
      <c r="T177" s="246" t="s">
        <v>26</v>
      </c>
      <c r="U177" s="246"/>
      <c r="V177" t="str">
        <f>INDEX(樣區!H:H,MATCH(F177,樣區!E:E,0))</f>
        <v>4月,6月</v>
      </c>
      <c r="W177" s="3" t="str">
        <f>IF(ISNUMBER(AH177),"Y","N")</f>
        <v>Y</v>
      </c>
      <c r="X177" s="3" t="str">
        <f>IF(OR(ISBLANK(H177),ISBLANK(I177)),"需記錄日期","")</f>
        <v/>
      </c>
      <c r="Y177" s="3" t="str">
        <f>IF(O177&gt;9,"時間太晚","")</f>
        <v/>
      </c>
      <c r="Z177" s="3" t="str">
        <f>IF(ISBLANK(Q177),"需記錄數量",IF(Q177&gt;2,"2隻以上，請記為猴群",""))</f>
        <v/>
      </c>
      <c r="AA177" s="3" t="str">
        <f>IF(OR(Q177=1,Q177=2),IF(ISTEXT(R177),"","需記錄距離"),"")</f>
        <v/>
      </c>
      <c r="AB177" s="249" t="str">
        <f>IF(S177="Y",IF(Q177&lt;&gt;2,"有叫聲應為猴群",""),"")</f>
        <v/>
      </c>
      <c r="AC177" s="3" t="str">
        <f>IF(ISBLANK(T177),"需記錄棲地類型",IF(LEN(T177)&lt;&gt;2,"請填最主要的棲地類型，其餘的可在備注補充說明",""))</f>
        <v/>
      </c>
      <c r="AD177" s="5" t="str">
        <f t="shared" si="9"/>
        <v/>
      </c>
      <c r="AE177" s="3" t="str">
        <f>IF(COUNTIF(U177,"*搖樹*")=1,IF(Q177&lt;&gt;2,"有搖樹行為應為猴群",""),"")</f>
        <v/>
      </c>
      <c r="AF177" s="3"/>
      <c r="AH177">
        <f>MATCH(ROUND(M177,0)&amp;ROUND(N177,0),樣點!N:N,0)</f>
        <v>1227</v>
      </c>
      <c r="AI177" s="5" t="str">
        <f>IF((F178&amp;J178)=(F177&amp;J177),ABS((DATE(G178,H178,I178)&amp;TIME(O178,P178,0))-(DATE(G177,H177,I177)&amp;TIME(O177,P177,0))),"")</f>
        <v/>
      </c>
    </row>
    <row r="178" spans="3:35">
      <c r="C178" s="246" t="s">
        <v>21</v>
      </c>
      <c r="D178" s="246" t="s">
        <v>97</v>
      </c>
      <c r="E178" s="246" t="s">
        <v>115</v>
      </c>
      <c r="F178" s="246" t="s">
        <v>116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117</v>
      </c>
      <c r="L178" s="247">
        <v>1</v>
      </c>
      <c r="M178" s="246">
        <v>247436</v>
      </c>
      <c r="N178" s="246">
        <v>2682208</v>
      </c>
      <c r="O178" s="246">
        <v>7</v>
      </c>
      <c r="P178" s="246">
        <v>7</v>
      </c>
      <c r="Q178" s="246">
        <v>0</v>
      </c>
      <c r="R178" s="246"/>
      <c r="S178" s="246" t="s">
        <v>90</v>
      </c>
      <c r="T178" s="246" t="s">
        <v>32</v>
      </c>
      <c r="U178" s="246"/>
      <c r="V178" t="str">
        <f>INDEX(樣區!H:H,MATCH(F178,樣區!E:E,0))</f>
        <v>4月,6月</v>
      </c>
      <c r="W178" s="3" t="str">
        <f>IF(ISNUMBER(AH178),"Y","N")</f>
        <v>Y</v>
      </c>
      <c r="X178" s="3" t="str">
        <f>IF(OR(ISBLANK(H178),ISBLANK(I178)),"需記錄日期","")</f>
        <v/>
      </c>
      <c r="Y178" s="3" t="str">
        <f>IF(O178&gt;9,"時間太晚","")</f>
        <v/>
      </c>
      <c r="Z178" s="3" t="str">
        <f>IF(ISBLANK(Q178),"需記錄數量",IF(Q178&gt;2,"2隻以上，請記為猴群",""))</f>
        <v/>
      </c>
      <c r="AA178" s="3" t="str">
        <f>IF(OR(Q178=1,Q178=2),IF(ISTEXT(R178),"","需記錄距離"),"")</f>
        <v/>
      </c>
      <c r="AB178" s="249" t="str">
        <f>IF(S178="Y",IF(Q178&lt;&gt;2,"有叫聲應為猴群",""),"")</f>
        <v/>
      </c>
      <c r="AC178" s="3" t="str">
        <f>IF(ISBLANK(T178),"需記錄棲地類型",IF(LEN(T178)&lt;&gt;2,"請填最主要的棲地類型，其餘的可在備注補充說明",""))</f>
        <v/>
      </c>
      <c r="AD178" s="5" t="str">
        <f t="shared" si="9"/>
        <v/>
      </c>
      <c r="AE178" s="3" t="str">
        <f>IF(COUNTIF(U178,"*搖樹*")=1,IF(Q178&lt;&gt;2,"有搖樹行為應為猴群",""),"")</f>
        <v/>
      </c>
      <c r="AF178" s="3"/>
      <c r="AH178">
        <f>MATCH(ROUND(M178,0)&amp;ROUND(N178,0),樣點!N:N,0)</f>
        <v>1228</v>
      </c>
      <c r="AI178" s="5">
        <f>IF((F179&amp;J179)=(F178&amp;J178),ABS((DATE(G179,H179,I179)&amp;TIME(O179,P179,0))-(DATE(G178,H178,I178)&amp;TIME(O178,P178,0))),"")</f>
        <v>4.8611109959892929E-3</v>
      </c>
    </row>
    <row r="179" spans="3:35">
      <c r="C179" s="246" t="s">
        <v>21</v>
      </c>
      <c r="D179" s="246" t="s">
        <v>97</v>
      </c>
      <c r="E179" s="246" t="s">
        <v>115</v>
      </c>
      <c r="F179" s="246" t="s">
        <v>116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117</v>
      </c>
      <c r="L179" s="247">
        <v>2</v>
      </c>
      <c r="M179" s="246">
        <v>247512</v>
      </c>
      <c r="N179" s="246">
        <v>2682344</v>
      </c>
      <c r="O179" s="246">
        <v>7</v>
      </c>
      <c r="P179" s="246">
        <v>14</v>
      </c>
      <c r="Q179" s="246">
        <v>2</v>
      </c>
      <c r="R179" s="246" t="s">
        <v>43</v>
      </c>
      <c r="S179" s="246" t="s">
        <v>44</v>
      </c>
      <c r="T179" s="246" t="s">
        <v>32</v>
      </c>
      <c r="U179" s="246" t="s">
        <v>118</v>
      </c>
      <c r="V179" t="str">
        <f>INDEX(樣區!H:H,MATCH(F179,樣區!E:E,0))</f>
        <v>4月,6月</v>
      </c>
      <c r="W179" s="3" t="str">
        <f>IF(ISNUMBER(AH179),"Y","N")</f>
        <v>Y</v>
      </c>
      <c r="X179" s="3" t="str">
        <f>IF(OR(ISBLANK(H179),ISBLANK(I179)),"需記錄日期","")</f>
        <v/>
      </c>
      <c r="Y179" s="3" t="str">
        <f>IF(O179&gt;9,"時間太晚","")</f>
        <v/>
      </c>
      <c r="Z179" s="3" t="str">
        <f>IF(ISBLANK(Q179),"需記錄數量",IF(Q179&gt;2,"2隻以上，請記為猴群",""))</f>
        <v/>
      </c>
      <c r="AA179" s="3" t="str">
        <f>IF(OR(Q179=1,Q179=2),IF(ISTEXT(R179),"","需記錄距離"),"")</f>
        <v/>
      </c>
      <c r="AB179" s="249" t="str">
        <f>IF(S179="Y",IF(Q179&lt;&gt;2,"有叫聲應為猴群",""),"")</f>
        <v/>
      </c>
      <c r="AC179" s="3" t="str">
        <f>IF(ISBLANK(T179),"需記錄棲地類型",IF(LEN(T179)&lt;&gt;2,"請填最主要的棲地類型，其餘的可在備注補充說明",""))</f>
        <v/>
      </c>
      <c r="AD179" s="5" t="str">
        <f t="shared" si="9"/>
        <v/>
      </c>
      <c r="AE179" s="3" t="str">
        <f>IF(COUNTIF(U179,"*搖樹*")=1,IF(Q179&lt;&gt;2,"有搖樹行為應為猴群",""),"")</f>
        <v/>
      </c>
      <c r="AF179" s="3"/>
      <c r="AH179">
        <f>MATCH(ROUND(M179,0)&amp;ROUND(N179,0),樣點!N:N,0)</f>
        <v>1229</v>
      </c>
      <c r="AI179" s="5">
        <f>IF((F180&amp;J180)=(F179&amp;J179),ABS((DATE(G180,H180,I180)&amp;TIME(O180,P180,0))-(DATE(G179,H179,I179)&amp;TIME(O179,P179,0))),"")</f>
        <v>9.7222230397164822E-3</v>
      </c>
    </row>
    <row r="180" spans="3:35">
      <c r="C180" s="246" t="s">
        <v>21</v>
      </c>
      <c r="D180" s="246" t="s">
        <v>97</v>
      </c>
      <c r="E180" s="246" t="s">
        <v>115</v>
      </c>
      <c r="F180" s="246" t="s">
        <v>116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117</v>
      </c>
      <c r="L180" s="247">
        <v>3</v>
      </c>
      <c r="M180" s="246">
        <v>247697</v>
      </c>
      <c r="N180" s="246">
        <v>2682428</v>
      </c>
      <c r="O180" s="246">
        <v>7</v>
      </c>
      <c r="P180" s="246">
        <v>28</v>
      </c>
      <c r="Q180" s="246">
        <v>0</v>
      </c>
      <c r="R180" s="246"/>
      <c r="S180" s="246" t="s">
        <v>90</v>
      </c>
      <c r="T180" s="246" t="s">
        <v>32</v>
      </c>
      <c r="U180" s="246"/>
      <c r="V180" t="str">
        <f>INDEX(樣區!H:H,MATCH(F180,樣區!E:E,0))</f>
        <v>4月,6月</v>
      </c>
      <c r="W180" s="3" t="str">
        <f>IF(ISNUMBER(AH180),"Y","N")</f>
        <v>Y</v>
      </c>
      <c r="X180" s="3" t="str">
        <f>IF(OR(ISBLANK(H180),ISBLANK(I180)),"需記錄日期","")</f>
        <v/>
      </c>
      <c r="Y180" s="3" t="str">
        <f>IF(O180&gt;9,"時間太晚","")</f>
        <v/>
      </c>
      <c r="Z180" s="3" t="str">
        <f>IF(ISBLANK(Q180),"需記錄數量",IF(Q180&gt;2,"2隻以上，請記為猴群",""))</f>
        <v/>
      </c>
      <c r="AA180" s="3" t="str">
        <f>IF(OR(Q180=1,Q180=2),IF(ISTEXT(R180),"","需記錄距離"),"")</f>
        <v/>
      </c>
      <c r="AB180" s="249" t="str">
        <f>IF(S180="Y",IF(Q180&lt;&gt;2,"有叫聲應為猴群",""),"")</f>
        <v/>
      </c>
      <c r="AC180" s="3" t="str">
        <f>IF(ISBLANK(T180),"需記錄棲地類型",IF(LEN(T180)&lt;&gt;2,"請填最主要的棲地類型，其餘的可在備注補充說明",""))</f>
        <v/>
      </c>
      <c r="AD180" s="5" t="str">
        <f t="shared" si="9"/>
        <v/>
      </c>
      <c r="AE180" s="3" t="str">
        <f>IF(COUNTIF(U180,"*搖樹*")=1,IF(Q180&lt;&gt;2,"有搖樹行為應為猴群",""),"")</f>
        <v/>
      </c>
      <c r="AF180" s="3"/>
      <c r="AH180">
        <f>MATCH(ROUND(M180,0)&amp;ROUND(N180,0),樣點!N:N,0)</f>
        <v>1230</v>
      </c>
      <c r="AI180" s="5">
        <f>IF((F181&amp;J181)=(F180&amp;J180),ABS((DATE(G181,H181,I181)&amp;TIME(O181,P181,0))-(DATE(G180,H180,I180)&amp;TIME(O180,P180,0))),"")</f>
        <v>6.9444439723156393E-3</v>
      </c>
    </row>
    <row r="181" spans="3:35">
      <c r="C181" s="246" t="s">
        <v>21</v>
      </c>
      <c r="D181" s="246" t="s">
        <v>97</v>
      </c>
      <c r="E181" s="246" t="s">
        <v>115</v>
      </c>
      <c r="F181" s="246" t="s">
        <v>116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117</v>
      </c>
      <c r="L181" s="247">
        <v>4</v>
      </c>
      <c r="M181" s="246">
        <v>247834</v>
      </c>
      <c r="N181" s="246">
        <v>2682563</v>
      </c>
      <c r="O181" s="246">
        <v>7</v>
      </c>
      <c r="P181" s="246">
        <v>38</v>
      </c>
      <c r="Q181" s="246">
        <v>0</v>
      </c>
      <c r="R181" s="246"/>
      <c r="S181" s="246" t="s">
        <v>90</v>
      </c>
      <c r="T181" s="246" t="s">
        <v>32</v>
      </c>
      <c r="U181" s="246"/>
      <c r="V181" t="str">
        <f>INDEX(樣區!H:H,MATCH(F181,樣區!E:E,0))</f>
        <v>4月,6月</v>
      </c>
      <c r="W181" s="3" t="str">
        <f>IF(ISNUMBER(AH181),"Y","N")</f>
        <v>Y</v>
      </c>
      <c r="X181" s="3" t="str">
        <f>IF(OR(ISBLANK(H181),ISBLANK(I181)),"需記錄日期","")</f>
        <v/>
      </c>
      <c r="Y181" s="3" t="str">
        <f>IF(O181&gt;9,"時間太晚","")</f>
        <v/>
      </c>
      <c r="Z181" s="3" t="str">
        <f>IF(ISBLANK(Q181),"需記錄數量",IF(Q181&gt;2,"2隻以上，請記為猴群",""))</f>
        <v/>
      </c>
      <c r="AA181" s="3" t="str">
        <f>IF(OR(Q181=1,Q181=2),IF(ISTEXT(R181),"","需記錄距離"),"")</f>
        <v/>
      </c>
      <c r="AB181" s="249" t="str">
        <f>IF(S181="Y",IF(Q181&lt;&gt;2,"有叫聲應為猴群",""),"")</f>
        <v/>
      </c>
      <c r="AC181" s="3" t="str">
        <f>IF(ISBLANK(T181),"需記錄棲地類型",IF(LEN(T181)&lt;&gt;2,"請填最主要的棲地類型，其餘的可在備注補充說明",""))</f>
        <v/>
      </c>
      <c r="AD181" s="5" t="str">
        <f t="shared" si="9"/>
        <v/>
      </c>
      <c r="AE181" s="3" t="str">
        <f>IF(COUNTIF(U181,"*搖樹*")=1,IF(Q181&lt;&gt;2,"有搖樹行為應為猴群",""),"")</f>
        <v/>
      </c>
      <c r="AF181" s="3"/>
      <c r="AH181">
        <f>MATCH(ROUND(M181,0)&amp;ROUND(N181,0),樣點!N:N,0)</f>
        <v>1231</v>
      </c>
      <c r="AI181" s="5">
        <f>IF((F182&amp;J182)=(F181&amp;J181),ABS((DATE(G182,H182,I182)&amp;TIME(O182,P182,0))-(DATE(G181,H181,I181)&amp;TIME(O181,P181,0))),"")</f>
        <v>9.0277779963798821E-3</v>
      </c>
    </row>
    <row r="182" spans="3:35">
      <c r="C182" s="246" t="s">
        <v>21</v>
      </c>
      <c r="D182" s="246" t="s">
        <v>97</v>
      </c>
      <c r="E182" s="246" t="s">
        <v>115</v>
      </c>
      <c r="F182" s="246" t="s">
        <v>116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117</v>
      </c>
      <c r="L182" s="247">
        <v>5</v>
      </c>
      <c r="M182" s="246">
        <v>247933</v>
      </c>
      <c r="N182" s="246">
        <v>2683037</v>
      </c>
      <c r="O182" s="246">
        <v>7</v>
      </c>
      <c r="P182" s="246">
        <v>51</v>
      </c>
      <c r="Q182" s="246">
        <v>0</v>
      </c>
      <c r="R182" s="246"/>
      <c r="S182" s="246" t="s">
        <v>90</v>
      </c>
      <c r="T182" s="246" t="s">
        <v>32</v>
      </c>
      <c r="U182" s="246"/>
      <c r="V182" t="str">
        <f>INDEX(樣區!H:H,MATCH(F182,樣區!E:E,0))</f>
        <v>4月,6月</v>
      </c>
      <c r="W182" s="3" t="str">
        <f>IF(ISNUMBER(AH182),"Y","N")</f>
        <v>Y</v>
      </c>
      <c r="X182" s="3" t="str">
        <f>IF(OR(ISBLANK(H182),ISBLANK(I182)),"需記錄日期","")</f>
        <v/>
      </c>
      <c r="Y182" s="3" t="str">
        <f>IF(O182&gt;9,"時間太晚","")</f>
        <v/>
      </c>
      <c r="Z182" s="3" t="str">
        <f>IF(ISBLANK(Q182),"需記錄數量",IF(Q182&gt;2,"2隻以上，請記為猴群",""))</f>
        <v/>
      </c>
      <c r="AA182" s="3" t="str">
        <f>IF(OR(Q182=1,Q182=2),IF(ISTEXT(R182),"","需記錄距離"),"")</f>
        <v/>
      </c>
      <c r="AB182" s="249" t="str">
        <f>IF(S182="Y",IF(Q182&lt;&gt;2,"有叫聲應為猴群",""),"")</f>
        <v/>
      </c>
      <c r="AC182" s="3" t="str">
        <f>IF(ISBLANK(T182),"需記錄棲地類型",IF(LEN(T182)&lt;&gt;2,"請填最主要的棲地類型，其餘的可在備注補充說明",""))</f>
        <v/>
      </c>
      <c r="AD182" s="5" t="str">
        <f t="shared" si="9"/>
        <v/>
      </c>
      <c r="AE182" s="3" t="str">
        <f>IF(COUNTIF(U182,"*搖樹*")=1,IF(Q182&lt;&gt;2,"有搖樹行為應為猴群",""),"")</f>
        <v/>
      </c>
      <c r="AF182" s="3"/>
      <c r="AH182">
        <f>MATCH(ROUND(M182,0)&amp;ROUND(N182,0),樣點!N:N,0)</f>
        <v>1232</v>
      </c>
      <c r="AI182" s="5">
        <f>IF((F183&amp;J183)=(F182&amp;J182),ABS((DATE(G183,H183,I183)&amp;TIME(O183,P183,0))-(DATE(G182,H182,I182)&amp;TIME(O182,P182,0))),"")</f>
        <v>7.6388890156522393E-3</v>
      </c>
    </row>
    <row r="183" spans="3:35">
      <c r="C183" s="246" t="s">
        <v>21</v>
      </c>
      <c r="D183" s="246" t="s">
        <v>97</v>
      </c>
      <c r="E183" s="246" t="s">
        <v>115</v>
      </c>
      <c r="F183" s="246" t="s">
        <v>116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117</v>
      </c>
      <c r="L183" s="247">
        <v>6</v>
      </c>
      <c r="M183" s="246">
        <v>247980</v>
      </c>
      <c r="N183" s="246">
        <v>2683273</v>
      </c>
      <c r="O183" s="246">
        <v>8</v>
      </c>
      <c r="P183" s="246">
        <v>2</v>
      </c>
      <c r="Q183" s="246">
        <v>0</v>
      </c>
      <c r="R183" s="246"/>
      <c r="S183" s="246" t="s">
        <v>90</v>
      </c>
      <c r="T183" s="246" t="s">
        <v>32</v>
      </c>
      <c r="U183" s="246"/>
      <c r="V183" t="str">
        <f>INDEX(樣區!H:H,MATCH(F183,樣區!E:E,0))</f>
        <v>4月,6月</v>
      </c>
      <c r="W183" s="3" t="str">
        <f>IF(ISNUMBER(AH183),"Y","N")</f>
        <v>Y</v>
      </c>
      <c r="X183" s="3" t="str">
        <f>IF(OR(ISBLANK(H183),ISBLANK(I183)),"需記錄日期","")</f>
        <v/>
      </c>
      <c r="Y183" s="3" t="str">
        <f>IF(O183&gt;9,"時間太晚","")</f>
        <v/>
      </c>
      <c r="Z183" s="3" t="str">
        <f>IF(ISBLANK(Q183),"需記錄數量",IF(Q183&gt;2,"2隻以上，請記為猴群",""))</f>
        <v/>
      </c>
      <c r="AA183" s="3" t="str">
        <f>IF(OR(Q183=1,Q183=2),IF(ISTEXT(R183),"","需記錄距離"),"")</f>
        <v/>
      </c>
      <c r="AB183" s="249" t="str">
        <f>IF(S183="Y",IF(Q183&lt;&gt;2,"有叫聲應為猴群",""),"")</f>
        <v/>
      </c>
      <c r="AC183" s="3" t="str">
        <f>IF(ISBLANK(T183),"需記錄棲地類型",IF(LEN(T183)&lt;&gt;2,"請填最主要的棲地類型，其餘的可在備注補充說明",""))</f>
        <v/>
      </c>
      <c r="AD183" s="5" t="str">
        <f t="shared" si="9"/>
        <v/>
      </c>
      <c r="AE183" s="3" t="str">
        <f>IF(COUNTIF(U183,"*搖樹*")=1,IF(Q183&lt;&gt;2,"有搖樹行為應為猴群",""),"")</f>
        <v/>
      </c>
      <c r="AF183" s="3"/>
      <c r="AH183">
        <f>MATCH(ROUND(M183,0)&amp;ROUND(N183,0),樣點!N:N,0)</f>
        <v>1233</v>
      </c>
      <c r="AI183" s="5">
        <f>IF((F184&amp;J184)=(F183&amp;J183),ABS((DATE(G184,H184,I184)&amp;TIME(O184,P184,0))-(DATE(G183,H183,I183)&amp;TIME(O183,P183,0))),"")</f>
        <v>7.6388890156522393E-3</v>
      </c>
    </row>
    <row r="184" spans="3:35">
      <c r="C184" s="246" t="s">
        <v>21</v>
      </c>
      <c r="D184" s="246" t="s">
        <v>97</v>
      </c>
      <c r="E184" s="246" t="s">
        <v>115</v>
      </c>
      <c r="F184" s="246" t="s">
        <v>116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117</v>
      </c>
      <c r="L184" s="247">
        <v>7</v>
      </c>
      <c r="M184" s="246">
        <v>248080</v>
      </c>
      <c r="N184" s="246">
        <v>2683789</v>
      </c>
      <c r="O184" s="246">
        <v>8</v>
      </c>
      <c r="P184" s="246">
        <v>13</v>
      </c>
      <c r="Q184" s="246">
        <v>2</v>
      </c>
      <c r="R184" s="246" t="s">
        <v>75</v>
      </c>
      <c r="S184" s="246" t="s">
        <v>44</v>
      </c>
      <c r="T184" s="246" t="s">
        <v>32</v>
      </c>
      <c r="U184" s="246" t="s">
        <v>119</v>
      </c>
      <c r="V184" t="str">
        <f>INDEX(樣區!H:H,MATCH(F184,樣區!E:E,0))</f>
        <v>4月,6月</v>
      </c>
      <c r="W184" s="3" t="str">
        <f>IF(ISNUMBER(AH184),"Y","N")</f>
        <v>Y</v>
      </c>
      <c r="X184" s="3" t="str">
        <f>IF(OR(ISBLANK(H184),ISBLANK(I184)),"需記錄日期","")</f>
        <v/>
      </c>
      <c r="Y184" s="3" t="str">
        <f>IF(O184&gt;9,"時間太晚","")</f>
        <v/>
      </c>
      <c r="Z184" s="3" t="str">
        <f>IF(ISBLANK(Q184),"需記錄數量",IF(Q184&gt;2,"2隻以上，請記為猴群",""))</f>
        <v/>
      </c>
      <c r="AA184" s="3" t="str">
        <f>IF(OR(Q184=1,Q184=2),IF(ISTEXT(R184),"","需記錄距離"),"")</f>
        <v/>
      </c>
      <c r="AB184" s="249" t="str">
        <f>IF(S184="Y",IF(Q184&lt;&gt;2,"有叫聲應為猴群",""),"")</f>
        <v/>
      </c>
      <c r="AC184" s="3" t="str">
        <f>IF(ISBLANK(T184),"需記錄棲地類型",IF(LEN(T184)&lt;&gt;2,"請填最主要的棲地類型，其餘的可在備注補充說明",""))</f>
        <v/>
      </c>
      <c r="AD184" s="5" t="str">
        <f t="shared" si="9"/>
        <v/>
      </c>
      <c r="AE184" s="3" t="str">
        <f>IF(COUNTIF(U184,"*搖樹*")=1,IF(Q184&lt;&gt;2,"有搖樹行為應為猴群",""),"")</f>
        <v/>
      </c>
      <c r="AF184" s="3"/>
      <c r="AH184">
        <f>MATCH(ROUND(M184,0)&amp;ROUND(N184,0),樣點!N:N,0)</f>
        <v>1234</v>
      </c>
      <c r="AI184" s="5">
        <f>IF((F185&amp;J185)=(F184&amp;J184),ABS((DATE(G185,H185,I185)&amp;TIME(O185,P185,0))-(DATE(G184,H184,I184)&amp;TIME(O184,P184,0))),"")</f>
        <v>9.7222219919785857E-3</v>
      </c>
    </row>
    <row r="185" spans="3:35">
      <c r="C185" s="246" t="s">
        <v>21</v>
      </c>
      <c r="D185" s="246" t="s">
        <v>97</v>
      </c>
      <c r="E185" s="246" t="s">
        <v>115</v>
      </c>
      <c r="F185" s="246" t="s">
        <v>116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117</v>
      </c>
      <c r="L185" s="247">
        <v>8</v>
      </c>
      <c r="M185" s="246">
        <v>248296</v>
      </c>
      <c r="N185" s="246">
        <v>2683886</v>
      </c>
      <c r="O185" s="246">
        <v>8</v>
      </c>
      <c r="P185" s="246">
        <v>27</v>
      </c>
      <c r="Q185" s="246">
        <v>0</v>
      </c>
      <c r="R185" s="246"/>
      <c r="S185" s="246" t="s">
        <v>90</v>
      </c>
      <c r="T185" s="246" t="s">
        <v>32</v>
      </c>
      <c r="U185" s="246"/>
      <c r="V185" t="str">
        <f>INDEX(樣區!H:H,MATCH(F185,樣區!E:E,0))</f>
        <v>4月,6月</v>
      </c>
      <c r="W185" s="3" t="str">
        <f>IF(ISNUMBER(AH185),"Y","N")</f>
        <v>Y</v>
      </c>
      <c r="X185" s="3" t="str">
        <f>IF(OR(ISBLANK(H185),ISBLANK(I185)),"需記錄日期","")</f>
        <v/>
      </c>
      <c r="Y185" s="3" t="str">
        <f>IF(O185&gt;9,"時間太晚","")</f>
        <v/>
      </c>
      <c r="Z185" s="3" t="str">
        <f>IF(ISBLANK(Q185),"需記錄數量",IF(Q185&gt;2,"2隻以上，請記為猴群",""))</f>
        <v/>
      </c>
      <c r="AA185" s="3" t="str">
        <f>IF(OR(Q185=1,Q185=2),IF(ISTEXT(R185),"","需記錄距離"),"")</f>
        <v/>
      </c>
      <c r="AB185" s="249" t="str">
        <f>IF(S185="Y",IF(Q185&lt;&gt;2,"有叫聲應為猴群",""),"")</f>
        <v/>
      </c>
      <c r="AC185" s="3" t="str">
        <f>IF(ISBLANK(T185),"需記錄棲地類型",IF(LEN(T185)&lt;&gt;2,"請填最主要的棲地類型，其餘的可在備注補充說明",""))</f>
        <v/>
      </c>
      <c r="AD185" s="5" t="str">
        <f t="shared" si="9"/>
        <v/>
      </c>
      <c r="AE185" s="3" t="str">
        <f>IF(COUNTIF(U185,"*搖樹*")=1,IF(Q185&lt;&gt;2,"有搖樹行為應為猴群",""),"")</f>
        <v/>
      </c>
      <c r="AF185" s="3"/>
      <c r="AH185">
        <f>MATCH(ROUND(M185,0)&amp;ROUND(N185,0),樣點!N:N,0)</f>
        <v>1235</v>
      </c>
      <c r="AI185" s="5">
        <f>IF((F186&amp;J186)=(F185&amp;J185),ABS((DATE(G186,H186,I186)&amp;TIME(O186,P186,0))-(DATE(G185,H185,I185)&amp;TIME(O185,P185,0))),"")</f>
        <v>6.9444439723156393E-3</v>
      </c>
    </row>
    <row r="186" spans="3:35">
      <c r="C186" s="246" t="s">
        <v>21</v>
      </c>
      <c r="D186" s="246" t="s">
        <v>97</v>
      </c>
      <c r="E186" s="246" t="s">
        <v>115</v>
      </c>
      <c r="F186" s="246" t="s">
        <v>116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117</v>
      </c>
      <c r="L186" s="247">
        <v>9</v>
      </c>
      <c r="M186" s="246">
        <v>248402</v>
      </c>
      <c r="N186" s="246">
        <v>2684179</v>
      </c>
      <c r="O186" s="246">
        <v>8</v>
      </c>
      <c r="P186" s="246">
        <v>37</v>
      </c>
      <c r="Q186" s="246">
        <v>0</v>
      </c>
      <c r="R186" s="246"/>
      <c r="S186" s="246" t="s">
        <v>90</v>
      </c>
      <c r="T186" s="246" t="s">
        <v>32</v>
      </c>
      <c r="U186" s="246"/>
      <c r="V186" t="str">
        <f>INDEX(樣區!H:H,MATCH(F186,樣區!E:E,0))</f>
        <v>4月,6月</v>
      </c>
      <c r="W186" s="3" t="str">
        <f>IF(ISNUMBER(AH186),"Y","N")</f>
        <v>Y</v>
      </c>
      <c r="X186" s="3" t="str">
        <f>IF(OR(ISBLANK(H186),ISBLANK(I186)),"需記錄日期","")</f>
        <v/>
      </c>
      <c r="Y186" s="3" t="str">
        <f>IF(O186&gt;9,"時間太晚","")</f>
        <v/>
      </c>
      <c r="Z186" s="3" t="str">
        <f>IF(ISBLANK(Q186),"需記錄數量",IF(Q186&gt;2,"2隻以上，請記為猴群",""))</f>
        <v/>
      </c>
      <c r="AA186" s="3" t="str">
        <f>IF(OR(Q186=1,Q186=2),IF(ISTEXT(R186),"","需記錄距離"),"")</f>
        <v/>
      </c>
      <c r="AB186" s="249" t="str">
        <f>IF(S186="Y",IF(Q186&lt;&gt;2,"有叫聲應為猴群",""),"")</f>
        <v/>
      </c>
      <c r="AC186" s="3" t="str">
        <f>IF(ISBLANK(T186),"需記錄棲地類型",IF(LEN(T186)&lt;&gt;2,"請填最主要的棲地類型，其餘的可在備注補充說明",""))</f>
        <v/>
      </c>
      <c r="AD186" s="5" t="str">
        <f t="shared" si="9"/>
        <v/>
      </c>
      <c r="AE186" s="3" t="str">
        <f>IF(COUNTIF(U186,"*搖樹*")=1,IF(Q186&lt;&gt;2,"有搖樹行為應為猴群",""),"")</f>
        <v/>
      </c>
      <c r="AF186" s="3"/>
      <c r="AH186">
        <f>MATCH(ROUND(M186,0)&amp;ROUND(N186,0),樣點!N:N,0)</f>
        <v>1236</v>
      </c>
      <c r="AI186" s="5">
        <f>IF((F187&amp;J187)=(F186&amp;J186),ABS((DATE(G187,H187,I187)&amp;TIME(O187,P187,0))-(DATE(G186,H186,I186)&amp;TIME(O186,P186,0))),"")</f>
        <v>9.0277779963798821E-3</v>
      </c>
    </row>
    <row r="187" spans="3:35">
      <c r="C187" s="246" t="s">
        <v>21</v>
      </c>
      <c r="D187" s="246" t="s">
        <v>97</v>
      </c>
      <c r="E187" s="246" t="s">
        <v>115</v>
      </c>
      <c r="F187" s="246" t="s">
        <v>116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117</v>
      </c>
      <c r="L187" s="247">
        <v>10</v>
      </c>
      <c r="M187" s="246">
        <v>248392</v>
      </c>
      <c r="N187" s="246">
        <v>2684443</v>
      </c>
      <c r="O187" s="246">
        <v>8</v>
      </c>
      <c r="P187" s="246">
        <v>50</v>
      </c>
      <c r="Q187" s="246">
        <v>2</v>
      </c>
      <c r="R187" s="246" t="s">
        <v>43</v>
      </c>
      <c r="S187" s="246" t="s">
        <v>44</v>
      </c>
      <c r="T187" s="246" t="s">
        <v>32</v>
      </c>
      <c r="U187" s="246" t="s">
        <v>119</v>
      </c>
      <c r="V187" t="str">
        <f>INDEX(樣區!H:H,MATCH(F187,樣區!E:E,0))</f>
        <v>4月,6月</v>
      </c>
      <c r="W187" s="3" t="str">
        <f>IF(ISNUMBER(AH187),"Y","N")</f>
        <v>Y</v>
      </c>
      <c r="X187" s="3" t="str">
        <f>IF(OR(ISBLANK(H187),ISBLANK(I187)),"需記錄日期","")</f>
        <v/>
      </c>
      <c r="Y187" s="3" t="str">
        <f>IF(O187&gt;9,"時間太晚","")</f>
        <v/>
      </c>
      <c r="Z187" s="3" t="str">
        <f>IF(ISBLANK(Q187),"需記錄數量",IF(Q187&gt;2,"2隻以上，請記為猴群",""))</f>
        <v/>
      </c>
      <c r="AA187" s="3" t="str">
        <f>IF(OR(Q187=1,Q187=2),IF(ISTEXT(R187),"","需記錄距離"),"")</f>
        <v/>
      </c>
      <c r="AB187" s="249" t="str">
        <f>IF(S187="Y",IF(Q187&lt;&gt;2,"有叫聲應為猴群",""),"")</f>
        <v/>
      </c>
      <c r="AC187" s="3" t="str">
        <f>IF(ISBLANK(T187),"需記錄棲地類型",IF(LEN(T187)&lt;&gt;2,"請填最主要的棲地類型，其餘的可在備注補充說明",""))</f>
        <v/>
      </c>
      <c r="AD187" s="5" t="str">
        <f t="shared" si="9"/>
        <v/>
      </c>
      <c r="AE187" s="3" t="str">
        <f>IF(COUNTIF(U187,"*搖樹*")=1,IF(Q187&lt;&gt;2,"有搖樹行為應為猴群",""),"")</f>
        <v/>
      </c>
      <c r="AF187" s="3"/>
      <c r="AH187">
        <f>MATCH(ROUND(M187,0)&amp;ROUND(N187,0),樣點!N:N,0)</f>
        <v>1237</v>
      </c>
      <c r="AI187" s="5" t="str">
        <f>IF((F188&amp;J188)=(F187&amp;J187),ABS((DATE(G188,H188,I188)&amp;TIME(O188,P188,0))-(DATE(G187,H187,I187)&amp;TIME(O187,P187,0))),"")</f>
        <v/>
      </c>
    </row>
    <row r="188" spans="3:35">
      <c r="C188" s="246" t="s">
        <v>21</v>
      </c>
      <c r="D188" s="246" t="s">
        <v>97</v>
      </c>
      <c r="E188" s="246" t="s">
        <v>120</v>
      </c>
      <c r="F188" s="246" t="s">
        <v>121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100</v>
      </c>
      <c r="L188" s="247">
        <v>1</v>
      </c>
      <c r="M188" s="246">
        <v>254794</v>
      </c>
      <c r="N188" s="246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32</v>
      </c>
      <c r="U188" s="246"/>
      <c r="V188" t="str">
        <f>INDEX(樣區!H:H,MATCH(F188,樣區!E:E,0))</f>
        <v>5月,6月</v>
      </c>
      <c r="W188" s="3" t="str">
        <f>IF(ISNUMBER(AH188),"Y","N")</f>
        <v>Y</v>
      </c>
      <c r="X188" s="3" t="str">
        <f>IF(OR(ISBLANK(H188),ISBLANK(I188)),"需記錄日期","")</f>
        <v/>
      </c>
      <c r="Y188" s="3" t="str">
        <f>IF(O188&gt;9,"時間太晚","")</f>
        <v/>
      </c>
      <c r="Z188" s="3" t="str">
        <f>IF(ISBLANK(Q188),"需記錄數量",IF(Q188&gt;2,"2隻以上，請記為猴群",""))</f>
        <v/>
      </c>
      <c r="AA188" s="3" t="str">
        <f>IF(OR(Q188=1,Q188=2),IF(ISTEXT(R188),"","需記錄距離"),"")</f>
        <v/>
      </c>
      <c r="AB188" s="249" t="str">
        <f>IF(S188="Y",IF(Q188&lt;&gt;2,"有叫聲應為猴群",""),"")</f>
        <v/>
      </c>
      <c r="AC188" s="3" t="str">
        <f>IF(ISBLANK(T188),"需記錄棲地類型",IF(LEN(T188)&lt;&gt;2,"請填最主要的棲地類型，其餘的可在備注補充說明",""))</f>
        <v/>
      </c>
      <c r="AD188" s="5" t="str">
        <f t="shared" si="9"/>
        <v/>
      </c>
      <c r="AE188" s="3" t="str">
        <f>IF(COUNTIF(U188,"*搖樹*")=1,IF(Q188&lt;&gt;2,"有搖樹行為應為猴群",""),"")</f>
        <v/>
      </c>
      <c r="AF188" s="3"/>
      <c r="AH188">
        <f>MATCH(ROUND(M188,0)&amp;ROUND(N188,0),樣點!N:N,0)</f>
        <v>1238</v>
      </c>
      <c r="AI188" s="5">
        <f>IF((F189&amp;J189)=(F188&amp;J188),ABS((DATE(G189,H189,I189)&amp;TIME(O189,P189,0))-(DATE(G188,H188,I188)&amp;TIME(O188,P188,0))),"")</f>
        <v>1.3194444007240236E-2</v>
      </c>
    </row>
    <row r="189" spans="3:35">
      <c r="C189" s="246" t="s">
        <v>21</v>
      </c>
      <c r="D189" s="246" t="s">
        <v>97</v>
      </c>
      <c r="E189" s="246" t="s">
        <v>120</v>
      </c>
      <c r="F189" s="246" t="s">
        <v>121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100</v>
      </c>
      <c r="L189" s="247">
        <v>2</v>
      </c>
      <c r="M189" s="246">
        <v>254655</v>
      </c>
      <c r="N189" s="246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54</v>
      </c>
      <c r="U189" s="246"/>
      <c r="V189" t="str">
        <f>INDEX(樣區!H:H,MATCH(F189,樣區!E:E,0))</f>
        <v>5月,6月</v>
      </c>
      <c r="W189" s="3" t="str">
        <f>IF(ISNUMBER(AH189),"Y","N")</f>
        <v>Y</v>
      </c>
      <c r="X189" s="3" t="str">
        <f>IF(OR(ISBLANK(H189),ISBLANK(I189)),"需記錄日期","")</f>
        <v/>
      </c>
      <c r="Y189" s="3" t="str">
        <f>IF(O189&gt;9,"時間太晚","")</f>
        <v/>
      </c>
      <c r="Z189" s="3" t="str">
        <f>IF(ISBLANK(Q189),"需記錄數量",IF(Q189&gt;2,"2隻以上，請記為猴群",""))</f>
        <v/>
      </c>
      <c r="AA189" s="3" t="str">
        <f>IF(OR(Q189=1,Q189=2),IF(ISTEXT(R189),"","需記錄距離"),"")</f>
        <v/>
      </c>
      <c r="AB189" s="249" t="str">
        <f>IF(S189="Y",IF(Q189&lt;&gt;2,"有叫聲應為猴群",""),"")</f>
        <v/>
      </c>
      <c r="AC189" s="3" t="str">
        <f>IF(ISBLANK(T189),"需記錄棲地類型",IF(LEN(T189)&lt;&gt;2,"請填最主要的棲地類型，其餘的可在備注補充說明",""))</f>
        <v/>
      </c>
      <c r="AD189" s="5" t="str">
        <f t="shared" si="9"/>
        <v/>
      </c>
      <c r="AE189" s="3" t="str">
        <f>IF(COUNTIF(U189,"*搖樹*")=1,IF(Q189&lt;&gt;2,"有搖樹行為應為猴群",""),"")</f>
        <v/>
      </c>
      <c r="AF189" s="3"/>
      <c r="AH189">
        <f>MATCH(ROUND(M189,0)&amp;ROUND(N189,0),樣點!N:N,0)</f>
        <v>1239</v>
      </c>
      <c r="AI189" s="5">
        <f>IF((F190&amp;J190)=(F189&amp;J189),ABS((DATE(G190,H190,I190)&amp;TIME(O190,P190,0))-(DATE(G189,H189,I189)&amp;TIME(O189,P189,0))),"")</f>
        <v>7.6388889574445784E-3</v>
      </c>
    </row>
    <row r="190" spans="3:35">
      <c r="C190" s="246" t="s">
        <v>21</v>
      </c>
      <c r="D190" s="246" t="s">
        <v>97</v>
      </c>
      <c r="E190" s="246" t="s">
        <v>120</v>
      </c>
      <c r="F190" s="246" t="s">
        <v>121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100</v>
      </c>
      <c r="L190" s="247">
        <v>3</v>
      </c>
      <c r="M190" s="246">
        <v>254445</v>
      </c>
      <c r="N190" s="246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54</v>
      </c>
      <c r="U190" s="246"/>
      <c r="V190" t="str">
        <f>INDEX(樣區!H:H,MATCH(F190,樣區!E:E,0))</f>
        <v>5月,6月</v>
      </c>
      <c r="W190" s="3" t="str">
        <f>IF(ISNUMBER(AH190),"Y","N")</f>
        <v>Y</v>
      </c>
      <c r="X190" s="3" t="str">
        <f>IF(OR(ISBLANK(H190),ISBLANK(I190)),"需記錄日期","")</f>
        <v/>
      </c>
      <c r="Y190" s="3" t="str">
        <f>IF(O190&gt;9,"時間太晚","")</f>
        <v/>
      </c>
      <c r="Z190" s="3" t="str">
        <f>IF(ISBLANK(Q190),"需記錄數量",IF(Q190&gt;2,"2隻以上，請記為猴群",""))</f>
        <v/>
      </c>
      <c r="AA190" s="3" t="str">
        <f>IF(OR(Q190=1,Q190=2),IF(ISTEXT(R190),"","需記錄距離"),"")</f>
        <v/>
      </c>
      <c r="AB190" s="249" t="str">
        <f>IF(S190="Y",IF(Q190&lt;&gt;2,"有叫聲應為猴群",""),"")</f>
        <v/>
      </c>
      <c r="AC190" s="3" t="str">
        <f>IF(ISBLANK(T190),"需記錄棲地類型",IF(LEN(T190)&lt;&gt;2,"請填最主要的棲地類型，其餘的可在備注補充說明",""))</f>
        <v/>
      </c>
      <c r="AD190" s="5" t="str">
        <f t="shared" si="9"/>
        <v/>
      </c>
      <c r="AE190" s="3" t="str">
        <f>IF(COUNTIF(U190,"*搖樹*")=1,IF(Q190&lt;&gt;2,"有搖樹行為應為猴群",""),"")</f>
        <v/>
      </c>
      <c r="AF190" s="3"/>
      <c r="AH190">
        <f>MATCH(ROUND(M190,0)&amp;ROUND(N190,0),樣點!N:N,0)</f>
        <v>1240</v>
      </c>
      <c r="AI190" s="5">
        <f>IF((F191&amp;J191)=(F190&amp;J190),ABS((DATE(G191,H191,I191)&amp;TIME(O191,P191,0))-(DATE(G190,H190,I190)&amp;TIME(O190,P190,0))),"")</f>
        <v>1.3888888992369175E-2</v>
      </c>
    </row>
    <row r="191" spans="3:35">
      <c r="C191" s="246" t="s">
        <v>21</v>
      </c>
      <c r="D191" s="246" t="s">
        <v>97</v>
      </c>
      <c r="E191" s="246" t="s">
        <v>120</v>
      </c>
      <c r="F191" s="246" t="s">
        <v>121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100</v>
      </c>
      <c r="L191" s="247">
        <v>4</v>
      </c>
      <c r="M191" s="246">
        <v>254247</v>
      </c>
      <c r="N191" s="246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54</v>
      </c>
      <c r="U191" s="246"/>
      <c r="V191" t="str">
        <f>INDEX(樣區!H:H,MATCH(F191,樣區!E:E,0))</f>
        <v>5月,6月</v>
      </c>
      <c r="W191" s="3" t="str">
        <f>IF(ISNUMBER(AH191),"Y","N")</f>
        <v>Y</v>
      </c>
      <c r="X191" s="3" t="str">
        <f>IF(OR(ISBLANK(H191),ISBLANK(I191)),"需記錄日期","")</f>
        <v/>
      </c>
      <c r="Y191" s="3" t="str">
        <f>IF(O191&gt;9,"時間太晚","")</f>
        <v/>
      </c>
      <c r="Z191" s="3" t="str">
        <f>IF(ISBLANK(Q191),"需記錄數量",IF(Q191&gt;2,"2隻以上，請記為猴群",""))</f>
        <v/>
      </c>
      <c r="AA191" s="3" t="str">
        <f>IF(OR(Q191=1,Q191=2),IF(ISTEXT(R191),"","需記錄距離"),"")</f>
        <v/>
      </c>
      <c r="AB191" s="249" t="str">
        <f>IF(S191="Y",IF(Q191&lt;&gt;2,"有叫聲應為猴群",""),"")</f>
        <v/>
      </c>
      <c r="AC191" s="3" t="str">
        <f>IF(ISBLANK(T191),"需記錄棲地類型",IF(LEN(T191)&lt;&gt;2,"請填最主要的棲地類型，其餘的可在備注補充說明",""))</f>
        <v/>
      </c>
      <c r="AD191" s="5" t="str">
        <f t="shared" si="9"/>
        <v/>
      </c>
      <c r="AE191" s="3" t="str">
        <f>IF(COUNTIF(U191,"*搖樹*")=1,IF(Q191&lt;&gt;2,"有搖樹行為應為猴群",""),"")</f>
        <v/>
      </c>
      <c r="AF191" s="3"/>
      <c r="AH191">
        <f>MATCH(ROUND(M191,0)&amp;ROUND(N191,0),樣點!N:N,0)</f>
        <v>1241</v>
      </c>
      <c r="AI191" s="5">
        <f>IF((F192&amp;J192)=(F191&amp;J191),ABS((DATE(G192,H192,I192)&amp;TIME(O192,P192,0))-(DATE(G191,H191,I191)&amp;TIME(O191,P191,0))),"")</f>
        <v>9.7222220501862466E-3</v>
      </c>
    </row>
    <row r="192" spans="3:35">
      <c r="C192" s="246" t="s">
        <v>21</v>
      </c>
      <c r="D192" s="246" t="s">
        <v>97</v>
      </c>
      <c r="E192" s="246" t="s">
        <v>120</v>
      </c>
      <c r="F192" s="246" t="s">
        <v>121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100</v>
      </c>
      <c r="L192" s="247">
        <v>5</v>
      </c>
      <c r="M192" s="246">
        <v>254034</v>
      </c>
      <c r="N192" s="246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54</v>
      </c>
      <c r="U192" s="246"/>
      <c r="V192" t="str">
        <f>INDEX(樣區!H:H,MATCH(F192,樣區!E:E,0))</f>
        <v>5月,6月</v>
      </c>
      <c r="W192" s="3" t="str">
        <f>IF(ISNUMBER(AH192),"Y","N")</f>
        <v>Y</v>
      </c>
      <c r="X192" s="3" t="str">
        <f>IF(OR(ISBLANK(H192),ISBLANK(I192)),"需記錄日期","")</f>
        <v/>
      </c>
      <c r="Y192" s="3" t="str">
        <f>IF(O192&gt;9,"時間太晚","")</f>
        <v/>
      </c>
      <c r="Z192" s="3" t="str">
        <f>IF(ISBLANK(Q192),"需記錄數量",IF(Q192&gt;2,"2隻以上，請記為猴群",""))</f>
        <v/>
      </c>
      <c r="AA192" s="3" t="str">
        <f>IF(OR(Q192=1,Q192=2),IF(ISTEXT(R192),"","需記錄距離"),"")</f>
        <v/>
      </c>
      <c r="AB192" s="249" t="str">
        <f>IF(S192="Y",IF(Q192&lt;&gt;2,"有叫聲應為猴群",""),"")</f>
        <v/>
      </c>
      <c r="AC192" s="3" t="str">
        <f>IF(ISBLANK(T192),"需記錄棲地類型",IF(LEN(T192)&lt;&gt;2,"請填最主要的棲地類型，其餘的可在備注補充說明",""))</f>
        <v/>
      </c>
      <c r="AD192" s="5" t="str">
        <f t="shared" si="9"/>
        <v/>
      </c>
      <c r="AE192" s="3" t="str">
        <f>IF(COUNTIF(U192,"*搖樹*")=1,IF(Q192&lt;&gt;2,"有搖樹行為應為猴群",""),"")</f>
        <v/>
      </c>
      <c r="AF192" s="3"/>
      <c r="AH192">
        <f>MATCH(ROUND(M192,0)&amp;ROUND(N192,0),樣點!N:N,0)</f>
        <v>1242</v>
      </c>
      <c r="AI192" s="5">
        <f>IF((F193&amp;J193)=(F192&amp;J192),ABS((DATE(G193,H193,I193)&amp;TIME(O193,P193,0))-(DATE(G192,H192,I192)&amp;TIME(O192,P192,0))),"")</f>
        <v>7.6388889574445784E-3</v>
      </c>
    </row>
    <row r="193" spans="3:35">
      <c r="C193" s="246" t="s">
        <v>21</v>
      </c>
      <c r="D193" s="246" t="s">
        <v>97</v>
      </c>
      <c r="E193" s="246" t="s">
        <v>120</v>
      </c>
      <c r="F193" s="246" t="s">
        <v>121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100</v>
      </c>
      <c r="L193" s="247">
        <v>6</v>
      </c>
      <c r="M193" s="246">
        <v>253829</v>
      </c>
      <c r="N193" s="246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54</v>
      </c>
      <c r="U193" s="246"/>
      <c r="V193" t="str">
        <f>INDEX(樣區!H:H,MATCH(F193,樣區!E:E,0))</f>
        <v>5月,6月</v>
      </c>
      <c r="W193" s="3" t="str">
        <f>IF(ISNUMBER(AH193),"Y","N")</f>
        <v>Y</v>
      </c>
      <c r="X193" s="3" t="str">
        <f>IF(OR(ISBLANK(H193),ISBLANK(I193)),"需記錄日期","")</f>
        <v/>
      </c>
      <c r="Y193" s="3" t="str">
        <f>IF(O193&gt;9,"時間太晚","")</f>
        <v/>
      </c>
      <c r="Z193" s="3" t="str">
        <f>IF(ISBLANK(Q193),"需記錄數量",IF(Q193&gt;2,"2隻以上，請記為猴群",""))</f>
        <v/>
      </c>
      <c r="AA193" s="3" t="str">
        <f>IF(OR(Q193=1,Q193=2),IF(ISTEXT(R193),"","需記錄距離"),"")</f>
        <v/>
      </c>
      <c r="AB193" s="249" t="str">
        <f>IF(S193="Y",IF(Q193&lt;&gt;2,"有叫聲應為猴群",""),"")</f>
        <v/>
      </c>
      <c r="AC193" s="3" t="str">
        <f>IF(ISBLANK(T193),"需記錄棲地類型",IF(LEN(T193)&lt;&gt;2,"請填最主要的棲地類型，其餘的可在備注補充說明",""))</f>
        <v/>
      </c>
      <c r="AD193" s="5" t="str">
        <f t="shared" si="9"/>
        <v/>
      </c>
      <c r="AE193" s="3" t="str">
        <f>IF(COUNTIF(U193,"*搖樹*")=1,IF(Q193&lt;&gt;2,"有搖樹行為應為猴群",""),"")</f>
        <v/>
      </c>
      <c r="AF193" s="3"/>
      <c r="AH193">
        <f>MATCH(ROUND(M193,0)&amp;ROUND(N193,0),樣點!N:N,0)</f>
        <v>1243</v>
      </c>
      <c r="AI193" s="5" t="str">
        <f>IF((F194&amp;J194)=(F193&amp;J193),ABS((DATE(G194,H194,I194)&amp;TIME(O194,P194,0))-(DATE(G193,H193,I193)&amp;TIME(O193,P193,0))),"")</f>
        <v/>
      </c>
    </row>
    <row r="194" spans="3:35">
      <c r="C194" s="246" t="s">
        <v>21</v>
      </c>
      <c r="D194" s="246" t="s">
        <v>97</v>
      </c>
      <c r="E194" s="246" t="s">
        <v>122</v>
      </c>
      <c r="F194" s="246" t="s">
        <v>123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105</v>
      </c>
      <c r="L194" s="247">
        <v>1</v>
      </c>
      <c r="M194" s="246">
        <v>252590</v>
      </c>
      <c r="N194" s="246">
        <v>2686279</v>
      </c>
      <c r="O194" s="246">
        <v>6</v>
      </c>
      <c r="P194" s="246">
        <v>22</v>
      </c>
      <c r="Q194" s="246">
        <v>0</v>
      </c>
      <c r="R194" s="246"/>
      <c r="S194" s="246" t="s">
        <v>90</v>
      </c>
      <c r="T194" s="246" t="s">
        <v>54</v>
      </c>
      <c r="U194" s="246" t="s">
        <v>124</v>
      </c>
      <c r="V194" t="str">
        <f>INDEX(樣區!H:H,MATCH(F194,樣區!E:E,0))</f>
        <v>5月,6月</v>
      </c>
      <c r="W194" s="3" t="str">
        <f>IF(ISNUMBER(AH194),"Y","N")</f>
        <v>Y</v>
      </c>
      <c r="X194" s="3" t="str">
        <f>IF(OR(ISBLANK(H194),ISBLANK(I194)),"需記錄日期","")</f>
        <v/>
      </c>
      <c r="Y194" s="3" t="str">
        <f>IF(O194&gt;9,"時間太晚","")</f>
        <v/>
      </c>
      <c r="Z194" s="3" t="str">
        <f>IF(ISBLANK(Q194),"需記錄數量",IF(Q194&gt;2,"2隻以上，請記為猴群",""))</f>
        <v/>
      </c>
      <c r="AA194" s="3" t="str">
        <f>IF(OR(Q194=1,Q194=2),IF(ISTEXT(R194),"","需記錄距離"),"")</f>
        <v/>
      </c>
      <c r="AB194" s="249" t="str">
        <f>IF(S194="Y",IF(Q194&lt;&gt;2,"有叫聲應為猴群",""),"")</f>
        <v/>
      </c>
      <c r="AC194" s="3" t="str">
        <f>IF(ISBLANK(T194),"需記錄棲地類型",IF(LEN(T194)&lt;&gt;2,"請填最主要的棲地類型，其餘的可在備注補充說明",""))</f>
        <v/>
      </c>
      <c r="AD194" s="5" t="str">
        <f t="shared" si="9"/>
        <v/>
      </c>
      <c r="AE194" s="3" t="str">
        <f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>IF((F195&amp;J195)=(F194&amp;J194),ABS((DATE(G195,H195,I195)&amp;TIME(O195,P195,0))-(DATE(G194,H194,I194)&amp;TIME(O194,P194,0))),"")</f>
        <v>5.5555560393258929E-3</v>
      </c>
    </row>
    <row r="195" spans="3:35">
      <c r="C195" s="246" t="s">
        <v>21</v>
      </c>
      <c r="D195" s="246" t="s">
        <v>97</v>
      </c>
      <c r="E195" s="246" t="s">
        <v>122</v>
      </c>
      <c r="F195" s="246" t="s">
        <v>123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105</v>
      </c>
      <c r="L195" s="247">
        <v>2</v>
      </c>
      <c r="M195" s="246">
        <v>252504</v>
      </c>
      <c r="N195" s="246">
        <v>2686484</v>
      </c>
      <c r="O195" s="246">
        <v>6</v>
      </c>
      <c r="P195" s="246">
        <v>30</v>
      </c>
      <c r="Q195" s="246">
        <v>0</v>
      </c>
      <c r="R195" s="246"/>
      <c r="S195" s="246" t="s">
        <v>90</v>
      </c>
      <c r="T195" s="246" t="s">
        <v>54</v>
      </c>
      <c r="U195" s="246" t="s">
        <v>124</v>
      </c>
      <c r="V195" t="str">
        <f>INDEX(樣區!H:H,MATCH(F195,樣區!E:E,0))</f>
        <v>5月,6月</v>
      </c>
      <c r="W195" s="3" t="str">
        <f>IF(ISNUMBER(AH195),"Y","N")</f>
        <v>Y</v>
      </c>
      <c r="X195" s="3" t="str">
        <f>IF(OR(ISBLANK(H195),ISBLANK(I195)),"需記錄日期","")</f>
        <v/>
      </c>
      <c r="Y195" s="3" t="str">
        <f>IF(O195&gt;9,"時間太晚","")</f>
        <v/>
      </c>
      <c r="Z195" s="3" t="str">
        <f>IF(ISBLANK(Q195),"需記錄數量",IF(Q195&gt;2,"2隻以上，請記為猴群",""))</f>
        <v/>
      </c>
      <c r="AA195" s="3" t="str">
        <f>IF(OR(Q195=1,Q195=2),IF(ISTEXT(R195),"","需記錄距離"),"")</f>
        <v/>
      </c>
      <c r="AB195" s="249" t="str">
        <f>IF(S195="Y",IF(Q195&lt;&gt;2,"有叫聲應為猴群",""),"")</f>
        <v/>
      </c>
      <c r="AC195" s="3" t="str">
        <f>IF(ISBLANK(T195),"需記錄棲地類型",IF(LEN(T195)&lt;&gt;2,"請填最主要的棲地類型，其餘的可在備注補充說明",""))</f>
        <v/>
      </c>
      <c r="AD195" s="5" t="str">
        <f t="shared" si="9"/>
        <v/>
      </c>
      <c r="AE195" s="3" t="str">
        <f>IF(COUNTIF(U195,"*搖樹*")=1,IF(Q195&lt;&gt;2,"有搖樹行為應為猴群",""),"")</f>
        <v/>
      </c>
      <c r="AF195" s="3"/>
      <c r="AH195">
        <f>MATCH(ROUND(M195,0)&amp;ROUND(N195,0),樣點!N:N,0)</f>
        <v>1245</v>
      </c>
      <c r="AI195" s="5">
        <f>IF((F196&amp;J196)=(F195&amp;J195),ABS((DATE(G196,H196,I196)&amp;TIME(O196,P196,0))-(DATE(G195,H195,I195)&amp;TIME(O195,P195,0))),"")</f>
        <v>6.9444439723156393E-3</v>
      </c>
    </row>
    <row r="196" spans="3:35">
      <c r="C196" s="246" t="s">
        <v>21</v>
      </c>
      <c r="D196" s="246" t="s">
        <v>97</v>
      </c>
      <c r="E196" s="246" t="s">
        <v>122</v>
      </c>
      <c r="F196" s="246" t="s">
        <v>123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105</v>
      </c>
      <c r="L196" s="247">
        <v>3</v>
      </c>
      <c r="M196" s="246">
        <v>252658</v>
      </c>
      <c r="N196" s="246">
        <v>2686754</v>
      </c>
      <c r="O196" s="246">
        <v>6</v>
      </c>
      <c r="P196" s="246">
        <v>40</v>
      </c>
      <c r="Q196" s="246">
        <v>0</v>
      </c>
      <c r="R196" s="246"/>
      <c r="S196" s="246" t="s">
        <v>90</v>
      </c>
      <c r="T196" s="246" t="s">
        <v>54</v>
      </c>
      <c r="U196" s="246" t="s">
        <v>124</v>
      </c>
      <c r="V196" t="str">
        <f>INDEX(樣區!H:H,MATCH(F196,樣區!E:E,0))</f>
        <v>5月,6月</v>
      </c>
      <c r="W196" s="3" t="str">
        <f>IF(ISNUMBER(AH196),"Y","N")</f>
        <v>Y</v>
      </c>
      <c r="X196" s="3" t="str">
        <f>IF(OR(ISBLANK(H196),ISBLANK(I196)),"需記錄日期","")</f>
        <v/>
      </c>
      <c r="Y196" s="3" t="str">
        <f>IF(O196&gt;9,"時間太晚","")</f>
        <v/>
      </c>
      <c r="Z196" s="3" t="str">
        <f>IF(ISBLANK(Q196),"需記錄數量",IF(Q196&gt;2,"2隻以上，請記為猴群",""))</f>
        <v/>
      </c>
      <c r="AA196" s="3" t="str">
        <f>IF(OR(Q196=1,Q196=2),IF(ISTEXT(R196),"","需記錄距離"),"")</f>
        <v/>
      </c>
      <c r="AB196" s="249" t="str">
        <f>IF(S196="Y",IF(Q196&lt;&gt;2,"有叫聲應為猴群",""),"")</f>
        <v/>
      </c>
      <c r="AC196" s="3" t="str">
        <f>IF(ISBLANK(T196),"需記錄棲地類型",IF(LEN(T196)&lt;&gt;2,"請填最主要的棲地類型，其餘的可在備注補充說明",""))</f>
        <v/>
      </c>
      <c r="AD196" s="5" t="str">
        <f t="shared" si="9"/>
        <v/>
      </c>
      <c r="AE196" s="3" t="str">
        <f>IF(COUNTIF(U196,"*搖樹*")=1,IF(Q196&lt;&gt;2,"有搖樹行為應為猴群",""),"")</f>
        <v/>
      </c>
      <c r="AF196" s="3"/>
      <c r="AH196">
        <f>MATCH(ROUND(M196,0)&amp;ROUND(N196,0),樣點!N:N,0)</f>
        <v>1246</v>
      </c>
      <c r="AI196" s="5">
        <f>IF((F197&amp;J197)=(F196&amp;J196),ABS((DATE(G197,H197,I197)&amp;TIME(O197,P197,0))-(DATE(G196,H196,I196)&amp;TIME(O196,P196,0))),"")</f>
        <v>6.9444450200535357E-3</v>
      </c>
    </row>
    <row r="197" spans="3:35">
      <c r="C197" s="246" t="s">
        <v>21</v>
      </c>
      <c r="D197" s="246" t="s">
        <v>97</v>
      </c>
      <c r="E197" s="246" t="s">
        <v>122</v>
      </c>
      <c r="F197" s="246" t="s">
        <v>123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105</v>
      </c>
      <c r="L197" s="247">
        <v>4</v>
      </c>
      <c r="M197" s="246">
        <v>252653</v>
      </c>
      <c r="N197" s="246">
        <v>2687022</v>
      </c>
      <c r="O197" s="246">
        <v>6</v>
      </c>
      <c r="P197" s="246">
        <v>50</v>
      </c>
      <c r="Q197" s="246">
        <v>0</v>
      </c>
      <c r="R197" s="246"/>
      <c r="S197" s="246" t="s">
        <v>90</v>
      </c>
      <c r="T197" s="246" t="s">
        <v>54</v>
      </c>
      <c r="U197" s="246" t="s">
        <v>125</v>
      </c>
      <c r="V197" t="str">
        <f>INDEX(樣區!H:H,MATCH(F197,樣區!E:E,0))</f>
        <v>5月,6月</v>
      </c>
      <c r="W197" s="3" t="str">
        <f>IF(ISNUMBER(AH197),"Y","N")</f>
        <v>Y</v>
      </c>
      <c r="X197" s="3" t="str">
        <f>IF(OR(ISBLANK(H197),ISBLANK(I197)),"需記錄日期","")</f>
        <v/>
      </c>
      <c r="Y197" s="3" t="str">
        <f>IF(O197&gt;9,"時間太晚","")</f>
        <v/>
      </c>
      <c r="Z197" s="3" t="str">
        <f>IF(ISBLANK(Q197),"需記錄數量",IF(Q197&gt;2,"2隻以上，請記為猴群",""))</f>
        <v/>
      </c>
      <c r="AA197" s="3" t="str">
        <f>IF(OR(Q197=1,Q197=2),IF(ISTEXT(R197),"","需記錄距離"),"")</f>
        <v/>
      </c>
      <c r="AB197" s="249" t="str">
        <f>IF(S197="Y",IF(Q197&lt;&gt;2,"有叫聲應為猴群",""),"")</f>
        <v/>
      </c>
      <c r="AC197" s="3" t="str">
        <f>IF(ISBLANK(T197),"需記錄棲地類型",IF(LEN(T197)&lt;&gt;2,"請填最主要的棲地類型，其餘的可在備注補充說明",""))</f>
        <v/>
      </c>
      <c r="AD197" s="5" t="str">
        <f t="shared" si="9"/>
        <v/>
      </c>
      <c r="AE197" s="3" t="str">
        <f>IF(COUNTIF(U197,"*搖樹*")=1,IF(Q197&lt;&gt;2,"有搖樹行為應為猴群",""),"")</f>
        <v/>
      </c>
      <c r="AF197" s="3"/>
      <c r="AH197">
        <f>MATCH(ROUND(M197,0)&amp;ROUND(N197,0),樣點!N:N,0)</f>
        <v>1247</v>
      </c>
      <c r="AI197" s="5">
        <f>IF((F198&amp;J198)=(F197&amp;J197),ABS((DATE(G198,H198,I198)&amp;TIME(O198,P198,0))-(DATE(G197,H197,I197)&amp;TIME(O197,P197,0))),"")</f>
        <v>6.2499999767169356E-3</v>
      </c>
    </row>
    <row r="198" spans="3:35">
      <c r="C198" s="246" t="s">
        <v>21</v>
      </c>
      <c r="D198" s="246" t="s">
        <v>97</v>
      </c>
      <c r="E198" s="246" t="s">
        <v>122</v>
      </c>
      <c r="F198" s="246" t="s">
        <v>123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105</v>
      </c>
      <c r="L198" s="247">
        <v>5</v>
      </c>
      <c r="M198" s="246">
        <v>252500</v>
      </c>
      <c r="N198" s="246">
        <v>2687172</v>
      </c>
      <c r="O198" s="246">
        <v>6</v>
      </c>
      <c r="P198" s="246">
        <v>59</v>
      </c>
      <c r="Q198" s="246">
        <v>0</v>
      </c>
      <c r="R198" s="246"/>
      <c r="S198" s="246" t="s">
        <v>90</v>
      </c>
      <c r="T198" s="246" t="s">
        <v>32</v>
      </c>
      <c r="U198" s="246"/>
      <c r="V198" t="str">
        <f>INDEX(樣區!H:H,MATCH(F198,樣區!E:E,0))</f>
        <v>5月,6月</v>
      </c>
      <c r="W198" s="3" t="str">
        <f>IF(ISNUMBER(AH198),"Y","N")</f>
        <v>Y</v>
      </c>
      <c r="X198" s="3" t="str">
        <f>IF(OR(ISBLANK(H198),ISBLANK(I198)),"需記錄日期","")</f>
        <v/>
      </c>
      <c r="Y198" s="3" t="str">
        <f>IF(O198&gt;9,"時間太晚","")</f>
        <v/>
      </c>
      <c r="Z198" s="3" t="str">
        <f>IF(ISBLANK(Q198),"需記錄數量",IF(Q198&gt;2,"2隻以上，請記為猴群",""))</f>
        <v/>
      </c>
      <c r="AA198" s="3" t="str">
        <f>IF(OR(Q198=1,Q198=2),IF(ISTEXT(R198),"","需記錄距離"),"")</f>
        <v/>
      </c>
      <c r="AB198" s="249" t="str">
        <f>IF(S198="Y",IF(Q198&lt;&gt;2,"有叫聲應為猴群",""),"")</f>
        <v/>
      </c>
      <c r="AC198" s="3" t="str">
        <f>IF(ISBLANK(T198),"需記錄棲地類型",IF(LEN(T198)&lt;&gt;2,"請填最主要的棲地類型，其餘的可在備注補充說明",""))</f>
        <v/>
      </c>
      <c r="AD198" s="5" t="str">
        <f t="shared" si="9"/>
        <v/>
      </c>
      <c r="AE198" s="3" t="str">
        <f>IF(COUNTIF(U198,"*搖樹*")=1,IF(Q198&lt;&gt;2,"有搖樹行為應為猴群",""),"")</f>
        <v/>
      </c>
      <c r="AF198" s="3"/>
      <c r="AH198">
        <f>MATCH(ROUND(M198,0)&amp;ROUND(N198,0),樣點!N:N,0)</f>
        <v>1248</v>
      </c>
      <c r="AI198" s="5">
        <f>IF((F199&amp;J199)=(F198&amp;J198),ABS((DATE(G199,H199,I199)&amp;TIME(O199,P199,0))-(DATE(G198,H198,I198)&amp;TIME(O198,P198,0))),"")</f>
        <v>4.8611109959892929E-3</v>
      </c>
    </row>
    <row r="199" spans="3:35">
      <c r="C199" s="246" t="s">
        <v>21</v>
      </c>
      <c r="D199" s="246" t="s">
        <v>97</v>
      </c>
      <c r="E199" s="246" t="s">
        <v>122</v>
      </c>
      <c r="F199" s="246" t="s">
        <v>123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105</v>
      </c>
      <c r="L199" s="247">
        <v>6</v>
      </c>
      <c r="M199" s="246">
        <v>252358</v>
      </c>
      <c r="N199" s="246">
        <v>2687333</v>
      </c>
      <c r="O199" s="246">
        <v>7</v>
      </c>
      <c r="P199" s="246">
        <v>6</v>
      </c>
      <c r="Q199" s="246">
        <v>0</v>
      </c>
      <c r="R199" s="246"/>
      <c r="S199" s="246" t="s">
        <v>90</v>
      </c>
      <c r="T199" s="246" t="s">
        <v>32</v>
      </c>
      <c r="U199" s="246" t="s">
        <v>126</v>
      </c>
      <c r="V199" t="str">
        <f>INDEX(樣區!H:H,MATCH(F199,樣區!E:E,0))</f>
        <v>5月,6月</v>
      </c>
      <c r="W199" s="3" t="str">
        <f>IF(ISNUMBER(AH199),"Y","N")</f>
        <v>Y</v>
      </c>
      <c r="X199" s="3" t="str">
        <f>IF(OR(ISBLANK(H199),ISBLANK(I199)),"需記錄日期","")</f>
        <v/>
      </c>
      <c r="Y199" s="3" t="str">
        <f>IF(O199&gt;9,"時間太晚","")</f>
        <v/>
      </c>
      <c r="Z199" s="3" t="str">
        <f>IF(ISBLANK(Q199),"需記錄數量",IF(Q199&gt;2,"2隻以上，請記為猴群",""))</f>
        <v/>
      </c>
      <c r="AA199" s="3" t="str">
        <f>IF(OR(Q199=1,Q199=2),IF(ISTEXT(R199),"","需記錄距離"),"")</f>
        <v/>
      </c>
      <c r="AB199" s="249" t="str">
        <f>IF(S199="Y",IF(Q199&lt;&gt;2,"有叫聲應為猴群",""),"")</f>
        <v/>
      </c>
      <c r="AC199" s="3" t="str">
        <f>IF(ISBLANK(T199),"需記錄棲地類型",IF(LEN(T199)&lt;&gt;2,"請填最主要的棲地類型，其餘的可在備注補充說明",""))</f>
        <v/>
      </c>
      <c r="AD199" s="5" t="str">
        <f t="shared" si="9"/>
        <v/>
      </c>
      <c r="AE199" s="3" t="str">
        <f>IF(COUNTIF(U199,"*搖樹*")=1,IF(Q199&lt;&gt;2,"有搖樹行為應為猴群",""),"")</f>
        <v/>
      </c>
      <c r="AF199" s="3"/>
      <c r="AH199">
        <f>MATCH(ROUND(M199,0)&amp;ROUND(N199,0),樣點!N:N,0)</f>
        <v>1249</v>
      </c>
      <c r="AI199" s="5">
        <f>IF((F200&amp;J200)=(F199&amp;J199),ABS((DATE(G200,H200,I200)&amp;TIME(O200,P200,0))-(DATE(G199,H199,I199)&amp;TIME(O199,P199,0))),"")</f>
        <v>5.5555549915879965E-3</v>
      </c>
    </row>
    <row r="200" spans="3:35">
      <c r="C200" s="246" t="s">
        <v>21</v>
      </c>
      <c r="D200" s="246" t="s">
        <v>97</v>
      </c>
      <c r="E200" s="246" t="s">
        <v>122</v>
      </c>
      <c r="F200" s="246" t="s">
        <v>123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105</v>
      </c>
      <c r="L200" s="247">
        <v>7</v>
      </c>
      <c r="M200" s="246">
        <v>252612</v>
      </c>
      <c r="N200" s="246">
        <v>2687477</v>
      </c>
      <c r="O200" s="246">
        <v>7</v>
      </c>
      <c r="P200" s="246">
        <v>14</v>
      </c>
      <c r="Q200" s="246">
        <v>0</v>
      </c>
      <c r="R200" s="246"/>
      <c r="S200" s="246" t="s">
        <v>90</v>
      </c>
      <c r="T200" s="246" t="s">
        <v>32</v>
      </c>
      <c r="U200" s="246"/>
      <c r="V200" t="str">
        <f>INDEX(樣區!H:H,MATCH(F200,樣區!E:E,0))</f>
        <v>5月,6月</v>
      </c>
      <c r="W200" s="3" t="str">
        <f>IF(ISNUMBER(AH200),"Y","N")</f>
        <v>Y</v>
      </c>
      <c r="X200" s="3" t="str">
        <f>IF(OR(ISBLANK(H200),ISBLANK(I200)),"需記錄日期","")</f>
        <v/>
      </c>
      <c r="Y200" s="3" t="str">
        <f>IF(O200&gt;9,"時間太晚","")</f>
        <v/>
      </c>
      <c r="Z200" s="3" t="str">
        <f>IF(ISBLANK(Q200),"需記錄數量",IF(Q200&gt;2,"2隻以上，請記為猴群",""))</f>
        <v/>
      </c>
      <c r="AA200" s="3" t="str">
        <f>IF(OR(Q200=1,Q200=2),IF(ISTEXT(R200),"","需記錄距離"),"")</f>
        <v/>
      </c>
      <c r="AB200" s="249" t="str">
        <f>IF(S200="Y",IF(Q200&lt;&gt;2,"有叫聲應為猴群",""),"")</f>
        <v/>
      </c>
      <c r="AC200" s="3" t="str">
        <f>IF(ISBLANK(T200),"需記錄棲地類型",IF(LEN(T200)&lt;&gt;2,"請填最主要的棲地類型，其餘的可在備注補充說明",""))</f>
        <v/>
      </c>
      <c r="AD200" s="5" t="str">
        <f t="shared" si="9"/>
        <v/>
      </c>
      <c r="AE200" s="3" t="str">
        <f>IF(COUNTIF(U200,"*搖樹*")=1,IF(Q200&lt;&gt;2,"有搖樹行為應為猴群",""),"")</f>
        <v/>
      </c>
      <c r="AF200" s="3"/>
      <c r="AH200">
        <f>MATCH(ROUND(M200,0)&amp;ROUND(N200,0),樣點!N:N,0)</f>
        <v>1250</v>
      </c>
      <c r="AI200" s="5">
        <f>IF((F201&amp;J201)=(F200&amp;J200),ABS((DATE(G201,H201,I201)&amp;TIME(O201,P201,0))-(DATE(G200,H200,I200)&amp;TIME(O200,P200,0))),"")</f>
        <v>6.2500000349245965E-3</v>
      </c>
    </row>
    <row r="201" spans="3:35">
      <c r="C201" s="246" t="s">
        <v>21</v>
      </c>
      <c r="D201" s="246" t="s">
        <v>97</v>
      </c>
      <c r="E201" s="246" t="s">
        <v>122</v>
      </c>
      <c r="F201" s="246" t="s">
        <v>123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105</v>
      </c>
      <c r="L201" s="247">
        <v>8</v>
      </c>
      <c r="M201" s="246">
        <v>252978</v>
      </c>
      <c r="N201" s="246">
        <v>2687720</v>
      </c>
      <c r="O201" s="246">
        <v>7</v>
      </c>
      <c r="P201" s="246">
        <v>23</v>
      </c>
      <c r="Q201" s="246">
        <v>0</v>
      </c>
      <c r="R201" s="246"/>
      <c r="S201" s="246" t="s">
        <v>90</v>
      </c>
      <c r="T201" s="246" t="s">
        <v>32</v>
      </c>
      <c r="U201" s="246" t="s">
        <v>127</v>
      </c>
      <c r="V201" t="str">
        <f>INDEX(樣區!H:H,MATCH(F201,樣區!E:E,0))</f>
        <v>5月,6月</v>
      </c>
      <c r="W201" s="3" t="str">
        <f>IF(ISNUMBER(AH201),"Y","N")</f>
        <v>Y</v>
      </c>
      <c r="X201" s="3" t="str">
        <f>IF(OR(ISBLANK(H201),ISBLANK(I201)),"需記錄日期","")</f>
        <v/>
      </c>
      <c r="Y201" s="3" t="str">
        <f>IF(O201&gt;9,"時間太晚","")</f>
        <v/>
      </c>
      <c r="Z201" s="3" t="str">
        <f>IF(ISBLANK(Q201),"需記錄數量",IF(Q201&gt;2,"2隻以上，請記為猴群",""))</f>
        <v/>
      </c>
      <c r="AA201" s="3" t="str">
        <f>IF(OR(Q201=1,Q201=2),IF(ISTEXT(R201),"","需記錄距離"),"")</f>
        <v/>
      </c>
      <c r="AB201" s="249" t="str">
        <f>IF(S201="Y",IF(Q201&lt;&gt;2,"有叫聲應為猴群",""),"")</f>
        <v/>
      </c>
      <c r="AC201" s="3" t="str">
        <f>IF(ISBLANK(T201),"需記錄棲地類型",IF(LEN(T201)&lt;&gt;2,"請填最主要的棲地類型，其餘的可在備注補充說明",""))</f>
        <v/>
      </c>
      <c r="AD201" s="5" t="str">
        <f t="shared" si="9"/>
        <v/>
      </c>
      <c r="AE201" s="3" t="str">
        <f>IF(COUNTIF(U201,"*搖樹*")=1,IF(Q201&lt;&gt;2,"有搖樹行為應為猴群",""),"")</f>
        <v/>
      </c>
      <c r="AF201" s="3"/>
      <c r="AH201">
        <f>MATCH(ROUND(M201,0)&amp;ROUND(N201,0),樣點!N:N,0)</f>
        <v>1251</v>
      </c>
      <c r="AI201" s="5">
        <f>IF((F202&amp;J202)=(F201&amp;J201),ABS((DATE(G202,H202,I202)&amp;TIME(O202,P202,0))-(DATE(G201,H201,I201)&amp;TIME(O201,P201,0))),"")</f>
        <v>4.8611119855195284E-3</v>
      </c>
    </row>
    <row r="202" spans="3:35">
      <c r="C202" s="246" t="s">
        <v>21</v>
      </c>
      <c r="D202" s="246" t="s">
        <v>97</v>
      </c>
      <c r="E202" s="246" t="s">
        <v>122</v>
      </c>
      <c r="F202" s="246" t="s">
        <v>123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105</v>
      </c>
      <c r="L202" s="247">
        <v>10</v>
      </c>
      <c r="M202" s="246">
        <v>253069</v>
      </c>
      <c r="N202" s="246">
        <v>2687887</v>
      </c>
      <c r="O202" s="246">
        <v>7</v>
      </c>
      <c r="P202" s="246">
        <v>30</v>
      </c>
      <c r="Q202" s="246">
        <v>0</v>
      </c>
      <c r="R202" s="246"/>
      <c r="S202" s="246" t="s">
        <v>90</v>
      </c>
      <c r="T202" s="246" t="s">
        <v>32</v>
      </c>
      <c r="U202" s="246"/>
      <c r="V202" t="str">
        <f>INDEX(樣區!H:H,MATCH(F202,樣區!E:E,0))</f>
        <v>5月,6月</v>
      </c>
      <c r="W202" s="3" t="str">
        <f>IF(ISNUMBER(AH202),"Y","N")</f>
        <v>Y</v>
      </c>
      <c r="X202" s="3" t="str">
        <f>IF(OR(ISBLANK(H202),ISBLANK(I202)),"需記錄日期","")</f>
        <v/>
      </c>
      <c r="Y202" s="3" t="str">
        <f>IF(O202&gt;9,"時間太晚","")</f>
        <v/>
      </c>
      <c r="Z202" s="3" t="str">
        <f>IF(ISBLANK(Q202),"需記錄數量",IF(Q202&gt;2,"2隻以上，請記為猴群",""))</f>
        <v/>
      </c>
      <c r="AA202" s="3" t="str">
        <f>IF(OR(Q202=1,Q202=2),IF(ISTEXT(R202),"","需記錄距離"),"")</f>
        <v/>
      </c>
      <c r="AB202" s="249" t="str">
        <f>IF(S202="Y",IF(Q202&lt;&gt;2,"有叫聲應為猴群",""),"")</f>
        <v/>
      </c>
      <c r="AC202" s="3" t="str">
        <f>IF(ISBLANK(T202),"需記錄棲地類型",IF(LEN(T202)&lt;&gt;2,"請填最主要的棲地類型，其餘的可在備注補充說明",""))</f>
        <v/>
      </c>
      <c r="AD202" s="5" t="str">
        <f t="shared" si="9"/>
        <v/>
      </c>
      <c r="AE202" s="3" t="str">
        <f>IF(COUNTIF(U202,"*搖樹*")=1,IF(Q202&lt;&gt;2,"有搖樹行為應為猴群",""),"")</f>
        <v/>
      </c>
      <c r="AF202" s="3"/>
      <c r="AH202">
        <f>MATCH(ROUND(M202,0)&amp;ROUND(N202,0),樣點!N:N,0)</f>
        <v>1252</v>
      </c>
      <c r="AI202" s="5" t="str">
        <f>IF((F203&amp;J203)=(F202&amp;J202),ABS((DATE(G203,H203,I203)&amp;TIME(O203,P203,0))-(DATE(G202,H202,I202)&amp;TIME(O202,P202,0))),"")</f>
        <v/>
      </c>
    </row>
    <row r="203" spans="3:35">
      <c r="C203" s="246" t="s">
        <v>21</v>
      </c>
      <c r="D203" s="246" t="s">
        <v>97</v>
      </c>
      <c r="E203" s="246" t="s">
        <v>128</v>
      </c>
      <c r="F203" s="246" t="s">
        <v>129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130</v>
      </c>
      <c r="L203" s="247">
        <v>1</v>
      </c>
      <c r="M203" s="246">
        <v>246331</v>
      </c>
      <c r="N203" s="246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54</v>
      </c>
      <c r="U203" s="246"/>
      <c r="V203" t="str">
        <f>INDEX(樣區!H:H,MATCH(F203,樣區!E:E,0))</f>
        <v>4月,6月</v>
      </c>
      <c r="W203" s="3" t="str">
        <f>IF(ISNUMBER(AH203),"Y","N")</f>
        <v>Y</v>
      </c>
      <c r="X203" s="3" t="str">
        <f>IF(OR(ISBLANK(H203),ISBLANK(I203)),"需記錄日期","")</f>
        <v/>
      </c>
      <c r="Y203" s="3" t="str">
        <f>IF(O203&gt;9,"時間太晚","")</f>
        <v/>
      </c>
      <c r="Z203" s="3" t="str">
        <f>IF(ISBLANK(Q203),"需記錄數量",IF(Q203&gt;2,"2隻以上，請記為猴群",""))</f>
        <v/>
      </c>
      <c r="AA203" s="3" t="str">
        <f>IF(OR(Q203=1,Q203=2),IF(ISTEXT(R203),"","需記錄距離"),"")</f>
        <v/>
      </c>
      <c r="AB203" s="249" t="str">
        <f>IF(S203="Y",IF(Q203&lt;&gt;2,"有叫聲應為猴群",""),"")</f>
        <v/>
      </c>
      <c r="AC203" s="3" t="str">
        <f>IF(ISBLANK(T203),"需記錄棲地類型",IF(LEN(T203)&lt;&gt;2,"請填最主要的棲地類型，其餘的可在備注補充說明",""))</f>
        <v/>
      </c>
      <c r="AD203" s="5" t="str">
        <f t="shared" si="9"/>
        <v/>
      </c>
      <c r="AE203" s="3" t="str">
        <f>IF(COUNTIF(U203,"*搖樹*")=1,IF(Q203&lt;&gt;2,"有搖樹行為應為猴群",""),"")</f>
        <v/>
      </c>
      <c r="AF203" s="3"/>
      <c r="AH203">
        <f>MATCH(ROUND(M203,0)&amp;ROUND(N203,0),樣點!N:N,0)</f>
        <v>1253</v>
      </c>
      <c r="AI203" s="5">
        <f>IF((F204&amp;J204)=(F203&amp;J203),ABS((DATE(G204,H204,I204)&amp;TIME(O204,P204,0))-(DATE(G203,H203,I203)&amp;TIME(O203,P203,0))),"")</f>
        <v>9.7222220501862466E-3</v>
      </c>
    </row>
    <row r="204" spans="3:35">
      <c r="C204" s="246" t="s">
        <v>21</v>
      </c>
      <c r="D204" s="246" t="s">
        <v>97</v>
      </c>
      <c r="E204" s="246" t="s">
        <v>128</v>
      </c>
      <c r="F204" s="246" t="s">
        <v>129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130</v>
      </c>
      <c r="L204" s="247">
        <v>2</v>
      </c>
      <c r="M204" s="246">
        <v>246157</v>
      </c>
      <c r="N204" s="246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54</v>
      </c>
      <c r="U204" s="246" t="s">
        <v>131</v>
      </c>
      <c r="V204" t="str">
        <f>INDEX(樣區!H:H,MATCH(F204,樣區!E:E,0))</f>
        <v>4月,6月</v>
      </c>
      <c r="W204" s="3" t="str">
        <f>IF(ISNUMBER(AH204),"Y","N")</f>
        <v>Y</v>
      </c>
      <c r="X204" s="3" t="str">
        <f>IF(OR(ISBLANK(H204),ISBLANK(I204)),"需記錄日期","")</f>
        <v/>
      </c>
      <c r="Y204" s="3" t="str">
        <f>IF(O204&gt;9,"時間太晚","")</f>
        <v/>
      </c>
      <c r="Z204" s="3" t="str">
        <f>IF(ISBLANK(Q204),"需記錄數量",IF(Q204&gt;2,"2隻以上，請記為猴群",""))</f>
        <v/>
      </c>
      <c r="AA204" s="3" t="str">
        <f>IF(OR(Q204=1,Q204=2),IF(ISTEXT(R204),"","需記錄距離"),"")</f>
        <v/>
      </c>
      <c r="AB204" s="249" t="str">
        <f>IF(S204="Y",IF(Q204&lt;&gt;2,"有叫聲應為猴群",""),"")</f>
        <v/>
      </c>
      <c r="AC204" s="3" t="str">
        <f>IF(ISBLANK(T204),"需記錄棲地類型",IF(LEN(T204)&lt;&gt;2,"請填最主要的棲地類型，其餘的可在備注補充說明",""))</f>
        <v/>
      </c>
      <c r="AD204" s="5" t="str">
        <f t="shared" si="9"/>
        <v/>
      </c>
      <c r="AE204" s="3" t="str">
        <f>IF(COUNTIF(U204,"*搖樹*")=1,IF(Q204&lt;&gt;2,"有搖樹行為應為猴群",""),"")</f>
        <v/>
      </c>
      <c r="AF204" s="3"/>
      <c r="AH204">
        <f>MATCH(ROUND(M204,0)&amp;ROUND(N204,0),樣點!N:N,0)</f>
        <v>1254</v>
      </c>
      <c r="AI204" s="5">
        <f>IF((F205&amp;J205)=(F204&amp;J204),ABS((DATE(G205,H205,I205)&amp;TIME(O205,P205,0))-(DATE(G204,H204,I204)&amp;TIME(O204,P204,0))),"")</f>
        <v>6.9444449618458748E-3</v>
      </c>
    </row>
    <row r="205" spans="3:35">
      <c r="C205" s="246" t="s">
        <v>21</v>
      </c>
      <c r="D205" s="246" t="s">
        <v>97</v>
      </c>
      <c r="E205" s="246" t="s">
        <v>128</v>
      </c>
      <c r="F205" s="246" t="s">
        <v>129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130</v>
      </c>
      <c r="L205" s="247">
        <v>3</v>
      </c>
      <c r="M205" s="246">
        <v>246396</v>
      </c>
      <c r="N205" s="246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54</v>
      </c>
      <c r="U205" s="246"/>
      <c r="V205" t="str">
        <f>INDEX(樣區!H:H,MATCH(F205,樣區!E:E,0))</f>
        <v>4月,6月</v>
      </c>
      <c r="W205" s="3" t="str">
        <f>IF(ISNUMBER(AH205),"Y","N")</f>
        <v>Y</v>
      </c>
      <c r="X205" s="3" t="str">
        <f>IF(OR(ISBLANK(H205),ISBLANK(I205)),"需記錄日期","")</f>
        <v/>
      </c>
      <c r="Y205" s="3" t="str">
        <f>IF(O205&gt;9,"時間太晚","")</f>
        <v/>
      </c>
      <c r="Z205" s="3" t="str">
        <f>IF(ISBLANK(Q205),"需記錄數量",IF(Q205&gt;2,"2隻以上，請記為猴群",""))</f>
        <v/>
      </c>
      <c r="AA205" s="3" t="str">
        <f>IF(OR(Q205=1,Q205=2),IF(ISTEXT(R205),"","需記錄距離"),"")</f>
        <v/>
      </c>
      <c r="AB205" s="249" t="str">
        <f>IF(S205="Y",IF(Q205&lt;&gt;2,"有叫聲應為猴群",""),"")</f>
        <v/>
      </c>
      <c r="AC205" s="3" t="str">
        <f>IF(ISBLANK(T205),"需記錄棲地類型",IF(LEN(T205)&lt;&gt;2,"請填最主要的棲地類型，其餘的可在備注補充說明",""))</f>
        <v/>
      </c>
      <c r="AD205" s="5" t="str">
        <f t="shared" si="9"/>
        <v/>
      </c>
      <c r="AE205" s="3" t="str">
        <f>IF(COUNTIF(U205,"*搖樹*")=1,IF(Q205&lt;&gt;2,"有搖樹行為應為猴群",""),"")</f>
        <v/>
      </c>
      <c r="AF205" s="3"/>
      <c r="AH205">
        <f>MATCH(ROUND(M205,0)&amp;ROUND(N205,0),樣點!N:N,0)</f>
        <v>1255</v>
      </c>
      <c r="AI205" s="5">
        <f>IF((F206&amp;J206)=(F205&amp;J205),ABS((DATE(G206,H206,I206)&amp;TIME(O206,P206,0))-(DATE(G205,H205,I205)&amp;TIME(O205,P205,0))),"")</f>
        <v>7.6388890156522393E-3</v>
      </c>
    </row>
    <row r="206" spans="3:35">
      <c r="C206" s="246" t="s">
        <v>21</v>
      </c>
      <c r="D206" s="246" t="s">
        <v>97</v>
      </c>
      <c r="E206" s="246" t="s">
        <v>128</v>
      </c>
      <c r="F206" s="246" t="s">
        <v>129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130</v>
      </c>
      <c r="L206" s="247">
        <v>4</v>
      </c>
      <c r="M206" s="246">
        <v>246628</v>
      </c>
      <c r="N206" s="246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32</v>
      </c>
      <c r="U206" s="246" t="s">
        <v>132</v>
      </c>
      <c r="V206" t="str">
        <f>INDEX(樣區!H:H,MATCH(F206,樣區!E:E,0))</f>
        <v>4月,6月</v>
      </c>
      <c r="W206" s="3" t="str">
        <f>IF(ISNUMBER(AH206),"Y","N")</f>
        <v>Y</v>
      </c>
      <c r="X206" s="3" t="str">
        <f>IF(OR(ISBLANK(H206),ISBLANK(I206)),"需記錄日期","")</f>
        <v/>
      </c>
      <c r="Y206" s="3" t="str">
        <f>IF(O206&gt;9,"時間太晚","")</f>
        <v/>
      </c>
      <c r="Z206" s="3" t="str">
        <f>IF(ISBLANK(Q206),"需記錄數量",IF(Q206&gt;2,"2隻以上，請記為猴群",""))</f>
        <v/>
      </c>
      <c r="AA206" s="3" t="str">
        <f>IF(OR(Q206=1,Q206=2),IF(ISTEXT(R206),"","需記錄距離"),"")</f>
        <v/>
      </c>
      <c r="AB206" s="249" t="str">
        <f>IF(S206="Y",IF(Q206&lt;&gt;2,"有叫聲應為猴群",""),"")</f>
        <v/>
      </c>
      <c r="AC206" s="3" t="str">
        <f>IF(ISBLANK(T206),"需記錄棲地類型",IF(LEN(T206)&lt;&gt;2,"請填最主要的棲地類型，其餘的可在備注補充說明",""))</f>
        <v/>
      </c>
      <c r="AD206" s="5" t="str">
        <f t="shared" si="9"/>
        <v/>
      </c>
      <c r="AE206" s="3" t="str">
        <f>IF(COUNTIF(U206,"*搖樹*")=1,IF(Q206&lt;&gt;2,"有搖樹行為應為猴群",""),"")</f>
        <v/>
      </c>
      <c r="AF206" s="3"/>
      <c r="AH206">
        <f>MATCH(ROUND(M206,0)&amp;ROUND(N206,0),樣點!N:N,0)</f>
        <v>1256</v>
      </c>
      <c r="AI206" s="5">
        <f>IF((F207&amp;J207)=(F206&amp;J206),ABS((DATE(G207,H207,I207)&amp;TIME(O207,P207,0))-(DATE(G206,H206,I206)&amp;TIME(O206,P206,0))),"")</f>
        <v>5.5555549915879965E-3</v>
      </c>
    </row>
    <row r="207" spans="3:35">
      <c r="C207" s="246" t="s">
        <v>21</v>
      </c>
      <c r="D207" s="246" t="s">
        <v>97</v>
      </c>
      <c r="E207" s="246" t="s">
        <v>128</v>
      </c>
      <c r="F207" s="246" t="s">
        <v>129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130</v>
      </c>
      <c r="L207" s="247">
        <v>5</v>
      </c>
      <c r="M207" s="246">
        <v>246865</v>
      </c>
      <c r="N207" s="246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32</v>
      </c>
      <c r="U207" s="246"/>
      <c r="V207" t="str">
        <f>INDEX(樣區!H:H,MATCH(F207,樣區!E:E,0))</f>
        <v>4月,6月</v>
      </c>
      <c r="W207" s="3" t="str">
        <f>IF(ISNUMBER(AH207),"Y","N")</f>
        <v>Y</v>
      </c>
      <c r="X207" s="3" t="str">
        <f>IF(OR(ISBLANK(H207),ISBLANK(I207)),"需記錄日期","")</f>
        <v/>
      </c>
      <c r="Y207" s="3" t="str">
        <f>IF(O207&gt;9,"時間太晚","")</f>
        <v/>
      </c>
      <c r="Z207" s="3" t="str">
        <f>IF(ISBLANK(Q207),"需記錄數量",IF(Q207&gt;2,"2隻以上，請記為猴群",""))</f>
        <v/>
      </c>
      <c r="AA207" s="3" t="str">
        <f>IF(OR(Q207=1,Q207=2),IF(ISTEXT(R207),"","需記錄距離"),"")</f>
        <v/>
      </c>
      <c r="AB207" s="249" t="str">
        <f>IF(S207="Y",IF(Q207&lt;&gt;2,"有叫聲應為猴群",""),"")</f>
        <v/>
      </c>
      <c r="AC207" s="3" t="str">
        <f>IF(ISBLANK(T207),"需記錄棲地類型",IF(LEN(T207)&lt;&gt;2,"請填最主要的棲地類型，其餘的可在備注補充說明",""))</f>
        <v/>
      </c>
      <c r="AD207" s="5" t="str">
        <f t="shared" si="9"/>
        <v/>
      </c>
      <c r="AE207" s="3" t="str">
        <f>IF(COUNTIF(U207,"*搖樹*")=1,IF(Q207&lt;&gt;2,"有搖樹行為應為猴群",""),"")</f>
        <v/>
      </c>
      <c r="AF207" s="3"/>
      <c r="AH207">
        <f>MATCH(ROUND(M207,0)&amp;ROUND(N207,0),樣點!N:N,0)</f>
        <v>1257</v>
      </c>
      <c r="AI207" s="5">
        <f>IF((F208&amp;J208)=(F207&amp;J207),ABS((DATE(G208,H208,I208)&amp;TIME(O208,P208,0))-(DATE(G207,H207,I207)&amp;TIME(O207,P207,0))),"")</f>
        <v>9.7222229815088212E-3</v>
      </c>
    </row>
    <row r="208" spans="3:35">
      <c r="C208" s="246" t="s">
        <v>21</v>
      </c>
      <c r="D208" s="246" t="s">
        <v>97</v>
      </c>
      <c r="E208" s="246" t="s">
        <v>128</v>
      </c>
      <c r="F208" s="246" t="s">
        <v>129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130</v>
      </c>
      <c r="L208" s="247">
        <v>6</v>
      </c>
      <c r="M208" s="246">
        <v>247012</v>
      </c>
      <c r="N208" s="246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32</v>
      </c>
      <c r="U208" s="246" t="s">
        <v>131</v>
      </c>
      <c r="V208" t="str">
        <f>INDEX(樣區!H:H,MATCH(F208,樣區!E:E,0))</f>
        <v>4月,6月</v>
      </c>
      <c r="W208" s="3" t="str">
        <f>IF(ISNUMBER(AH208),"Y","N")</f>
        <v>Y</v>
      </c>
      <c r="X208" s="3" t="str">
        <f>IF(OR(ISBLANK(H208),ISBLANK(I208)),"需記錄日期","")</f>
        <v/>
      </c>
      <c r="Y208" s="3" t="str">
        <f>IF(O208&gt;9,"時間太晚","")</f>
        <v/>
      </c>
      <c r="Z208" s="3" t="str">
        <f>IF(ISBLANK(Q208),"需記錄數量",IF(Q208&gt;2,"2隻以上，請記為猴群",""))</f>
        <v/>
      </c>
      <c r="AA208" s="3" t="str">
        <f>IF(OR(Q208=1,Q208=2),IF(ISTEXT(R208),"","需記錄距離"),"")</f>
        <v/>
      </c>
      <c r="AB208" s="249" t="str">
        <f>IF(S208="Y",IF(Q208&lt;&gt;2,"有叫聲應為猴群",""),"")</f>
        <v/>
      </c>
      <c r="AC208" s="3" t="str">
        <f>IF(ISBLANK(T208),"需記錄棲地類型",IF(LEN(T208)&lt;&gt;2,"請填最主要的棲地類型，其餘的可在備注補充說明",""))</f>
        <v/>
      </c>
      <c r="AD208" s="5" t="str">
        <f t="shared" si="9"/>
        <v/>
      </c>
      <c r="AE208" s="3" t="str">
        <f>IF(COUNTIF(U208,"*搖樹*")=1,IF(Q208&lt;&gt;2,"有搖樹行為應為猴群",""),"")</f>
        <v/>
      </c>
      <c r="AF208" s="3"/>
      <c r="AH208">
        <f>MATCH(ROUND(M208,0)&amp;ROUND(N208,0),樣點!N:N,0)</f>
        <v>1258</v>
      </c>
      <c r="AI208" s="5">
        <f>IF((F209&amp;J209)=(F208&amp;J208),ABS((DATE(G209,H209,I209)&amp;TIME(O209,P209,0))-(DATE(G208,H208,I208)&amp;TIME(O208,P208,0))),"")</f>
        <v>7.6388880261220038E-3</v>
      </c>
    </row>
    <row r="209" spans="3:35" hidden="1">
      <c r="C209" s="246" t="s">
        <v>21</v>
      </c>
      <c r="D209" s="246" t="s">
        <v>97</v>
      </c>
      <c r="E209" s="246" t="s">
        <v>128</v>
      </c>
      <c r="F209" s="246" t="s">
        <v>129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130</v>
      </c>
      <c r="L209" s="246" t="s">
        <v>1318</v>
      </c>
      <c r="M209" s="246">
        <v>247023</v>
      </c>
      <c r="N209" s="246">
        <v>2680090</v>
      </c>
      <c r="O209" s="246">
        <v>7</v>
      </c>
      <c r="P209" s="246">
        <v>50</v>
      </c>
      <c r="Q209" s="246">
        <v>2</v>
      </c>
      <c r="R209" s="246" t="s">
        <v>89</v>
      </c>
      <c r="S209" s="246" t="s">
        <v>44</v>
      </c>
      <c r="T209" s="246" t="s">
        <v>133</v>
      </c>
      <c r="U209" s="246" t="s">
        <v>134</v>
      </c>
      <c r="V209" t="str">
        <f>INDEX(樣區!H:H,MATCH(F209,樣區!E:E,0))</f>
        <v>4月,6月</v>
      </c>
      <c r="W209" s="3" t="str">
        <f>IF(ISNUMBER(AH209),"Y","N")</f>
        <v>N</v>
      </c>
      <c r="X209" s="3" t="str">
        <f>IF(OR(ISBLANK(H209),ISBLANK(I209)),"需記錄日期","")</f>
        <v/>
      </c>
      <c r="Y209" s="3" t="str">
        <f>IF(O209&gt;9,"時間太晚","")</f>
        <v/>
      </c>
      <c r="Z209" s="3" t="str">
        <f>IF(ISBLANK(Q209),"需記錄數量",IF(Q209&gt;2,"2隻以上，請記為猴群",""))</f>
        <v/>
      </c>
      <c r="AA209" s="3" t="str">
        <f>IF(OR(Q209=1,Q209=2),IF(ISTEXT(R209),"","需記錄距離"),"")</f>
        <v/>
      </c>
      <c r="AB209" s="2" t="str">
        <f>IF(S209="Y",IF(Q209&lt;&gt;2,"有叫聲應為猴群",""),"")</f>
        <v/>
      </c>
      <c r="AC209" s="3" t="str">
        <f>IF(ISBLANK(T209),"需記錄棲地類型",IF(LEN(T209)&lt;&gt;2,"請填最主要的棲地類型，其餘的可在備注補充說明",""))</f>
        <v/>
      </c>
      <c r="AD209" s="5" t="str">
        <f>IF(ISBLANK(O209),"需記錄時間",IFERROR(IF((AI209-TIME(0,5,59))&lt;0,"需計滿6分鍾",""),""))</f>
        <v/>
      </c>
      <c r="AE209" s="3" t="str">
        <f>IF(COUNTIF(U209,"*搖樹*")=1,IF(Q209&lt;&gt;2,"有搖樹行為應為猴群",""),"")</f>
        <v/>
      </c>
      <c r="AF209" s="3"/>
      <c r="AH209" t="e">
        <f>MATCH(ROUND(M209,0)&amp;ROUND(N209,0),樣點!N:N,0)</f>
        <v>#N/A</v>
      </c>
      <c r="AI209" s="5" t="str">
        <f>IF((F210&amp;J210)=(F209&amp;J209),ABS((DATE(G210,H210,I210)&amp;TIME(O210,P210,0))-(DATE(G209,H209,I209)&amp;TIME(O209,P209,0))),"")</f>
        <v/>
      </c>
    </row>
    <row r="210" spans="3:35">
      <c r="C210" s="246" t="s">
        <v>21</v>
      </c>
      <c r="D210" s="246" t="s">
        <v>97</v>
      </c>
      <c r="E210" s="246" t="s">
        <v>135</v>
      </c>
      <c r="F210" s="246" t="s">
        <v>136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137</v>
      </c>
      <c r="L210" s="247">
        <v>1</v>
      </c>
      <c r="M210" s="246">
        <v>249461</v>
      </c>
      <c r="N210" s="246">
        <v>2683934</v>
      </c>
      <c r="O210" s="246">
        <v>8</v>
      </c>
      <c r="P210" s="246">
        <v>25</v>
      </c>
      <c r="Q210" s="246">
        <v>0</v>
      </c>
      <c r="R210" s="246"/>
      <c r="S210" s="246" t="s">
        <v>90</v>
      </c>
      <c r="T210" s="246" t="s">
        <v>26</v>
      </c>
      <c r="U210" s="246"/>
      <c r="V210" t="str">
        <f>INDEX(樣區!H:H,MATCH(F210,樣區!E:E,0))</f>
        <v>4月,6月</v>
      </c>
      <c r="W210" s="3" t="str">
        <f>IF(ISNUMBER(AH210),"Y","N")</f>
        <v>Y</v>
      </c>
      <c r="X210" s="3" t="str">
        <f>IF(OR(ISBLANK(H210),ISBLANK(I210)),"需記錄日期","")</f>
        <v/>
      </c>
      <c r="Y210" s="3" t="str">
        <f>IF(O210&gt;9,"時間太晚","")</f>
        <v/>
      </c>
      <c r="Z210" s="3" t="str">
        <f>IF(ISBLANK(Q210),"需記錄數量",IF(Q210&gt;2,"2隻以上，請記為猴群",""))</f>
        <v/>
      </c>
      <c r="AA210" s="3" t="str">
        <f>IF(OR(Q210=1,Q210=2),IF(ISTEXT(R210),"","需記錄距離"),"")</f>
        <v/>
      </c>
      <c r="AB210" s="249" t="str">
        <f>IF(S210="Y",IF(Q210&lt;&gt;2,"有叫聲應為猴群",""),"")</f>
        <v/>
      </c>
      <c r="AC210" s="3" t="str">
        <f>IF(ISBLANK(T210),"需記錄棲地類型",IF(LEN(T210)&lt;&gt;2,"請填最主要的棲地類型，其餘的可在備注補充說明",""))</f>
        <v/>
      </c>
      <c r="AD210" s="5" t="str">
        <f t="shared" ref="AD210:AD273" si="10">IF(ISBLANK(O210),"需記錄時間",IFERROR(IF((AI210-TIME(0,5,59))&lt;0,"需計滿6分鐘",""),""))</f>
        <v/>
      </c>
      <c r="AE210" s="3" t="str">
        <f>IF(COUNTIF(U210,"*搖樹*")=1,IF(Q210&lt;&gt;2,"有搖樹行為應為猴群",""),"")</f>
        <v/>
      </c>
      <c r="AF210" s="3"/>
      <c r="AH210">
        <f>MATCH(ROUND(M210,0)&amp;ROUND(N210,0),樣點!N:N,0)</f>
        <v>1259</v>
      </c>
      <c r="AI210" s="5">
        <f>IF((F211&amp;J211)=(F210&amp;J210),ABS((DATE(G211,H211,I211)&amp;TIME(O211,P211,0))-(DATE(G210,H210,I210)&amp;TIME(O210,P210,0))),"")</f>
        <v>1.1111111030913889E-2</v>
      </c>
    </row>
    <row r="211" spans="3:35">
      <c r="C211" s="246" t="s">
        <v>21</v>
      </c>
      <c r="D211" s="246" t="s">
        <v>97</v>
      </c>
      <c r="E211" s="246" t="s">
        <v>135</v>
      </c>
      <c r="F211" s="246" t="s">
        <v>136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137</v>
      </c>
      <c r="L211" s="247">
        <v>2</v>
      </c>
      <c r="M211" s="246">
        <v>248972</v>
      </c>
      <c r="N211" s="246">
        <v>2683774</v>
      </c>
      <c r="O211" s="246">
        <v>8</v>
      </c>
      <c r="P211" s="246">
        <v>41</v>
      </c>
      <c r="Q211" s="246">
        <v>0</v>
      </c>
      <c r="R211" s="246"/>
      <c r="S211" s="246" t="s">
        <v>90</v>
      </c>
      <c r="T211" s="246" t="s">
        <v>32</v>
      </c>
      <c r="U211" s="246"/>
      <c r="V211" t="str">
        <f>INDEX(樣區!H:H,MATCH(F211,樣區!E:E,0))</f>
        <v>4月,6月</v>
      </c>
      <c r="W211" s="3" t="str">
        <f>IF(ISNUMBER(AH211),"Y","N")</f>
        <v>Y</v>
      </c>
      <c r="X211" s="3" t="str">
        <f>IF(OR(ISBLANK(H211),ISBLANK(I211)),"需記錄日期","")</f>
        <v/>
      </c>
      <c r="Y211" s="3" t="str">
        <f>IF(O211&gt;9,"時間太晚","")</f>
        <v/>
      </c>
      <c r="Z211" s="3" t="str">
        <f>IF(ISBLANK(Q211),"需記錄數量",IF(Q211&gt;2,"2隻以上，請記為猴群",""))</f>
        <v/>
      </c>
      <c r="AA211" s="3" t="str">
        <f>IF(OR(Q211=1,Q211=2),IF(ISTEXT(R211),"","需記錄距離"),"")</f>
        <v/>
      </c>
      <c r="AB211" s="249" t="str">
        <f>IF(S211="Y",IF(Q211&lt;&gt;2,"有叫聲應為猴群",""),"")</f>
        <v/>
      </c>
      <c r="AC211" s="3" t="str">
        <f>IF(ISBLANK(T211),"需記錄棲地類型",IF(LEN(T211)&lt;&gt;2,"請填最主要的棲地類型，其餘的可在備注補充說明",""))</f>
        <v/>
      </c>
      <c r="AD211" s="5" t="str">
        <f t="shared" si="10"/>
        <v/>
      </c>
      <c r="AE211" s="3" t="str">
        <f>IF(COUNTIF(U211,"*搖樹*")=1,IF(Q211&lt;&gt;2,"有搖樹行為應為猴群",""),"")</f>
        <v/>
      </c>
      <c r="AF211" s="3"/>
      <c r="AH211">
        <f>MATCH(ROUND(M211,0)&amp;ROUND(N211,0),樣點!N:N,0)</f>
        <v>1260</v>
      </c>
      <c r="AI211" s="5">
        <f>IF((F212&amp;J212)=(F211&amp;J211),ABS((DATE(G212,H212,I212)&amp;TIME(O212,P212,0))-(DATE(G211,H211,I211)&amp;TIME(O211,P211,0))),"")</f>
        <v>6.2499999767169356E-3</v>
      </c>
    </row>
    <row r="212" spans="3:35">
      <c r="C212" s="246" t="s">
        <v>21</v>
      </c>
      <c r="D212" s="246" t="s">
        <v>97</v>
      </c>
      <c r="E212" s="246" t="s">
        <v>135</v>
      </c>
      <c r="F212" s="246" t="s">
        <v>136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137</v>
      </c>
      <c r="L212" s="247">
        <v>3</v>
      </c>
      <c r="M212" s="246">
        <v>248904</v>
      </c>
      <c r="N212" s="246">
        <v>2683403</v>
      </c>
      <c r="O212" s="246">
        <v>8</v>
      </c>
      <c r="P212" s="246">
        <v>50</v>
      </c>
      <c r="Q212" s="246">
        <v>0</v>
      </c>
      <c r="R212" s="246"/>
      <c r="S212" s="246" t="s">
        <v>90</v>
      </c>
      <c r="T212" s="246" t="s">
        <v>32</v>
      </c>
      <c r="U212" s="246"/>
      <c r="V212" t="str">
        <f>INDEX(樣區!H:H,MATCH(F212,樣區!E:E,0))</f>
        <v>4月,6月</v>
      </c>
      <c r="W212" s="3" t="str">
        <f>IF(ISNUMBER(AH212),"Y","N")</f>
        <v>Y</v>
      </c>
      <c r="X212" s="3" t="str">
        <f>IF(OR(ISBLANK(H212),ISBLANK(I212)),"需記錄日期","")</f>
        <v/>
      </c>
      <c r="Y212" s="3" t="str">
        <f>IF(O212&gt;9,"時間太晚","")</f>
        <v/>
      </c>
      <c r="Z212" s="3" t="str">
        <f>IF(ISBLANK(Q212),"需記錄數量",IF(Q212&gt;2,"2隻以上，請記為猴群",""))</f>
        <v/>
      </c>
      <c r="AA212" s="3" t="str">
        <f>IF(OR(Q212=1,Q212=2),IF(ISTEXT(R212),"","需記錄距離"),"")</f>
        <v/>
      </c>
      <c r="AB212" s="249" t="str">
        <f>IF(S212="Y",IF(Q212&lt;&gt;2,"有叫聲應為猴群",""),"")</f>
        <v/>
      </c>
      <c r="AC212" s="3" t="str">
        <f>IF(ISBLANK(T212),"需記錄棲地類型",IF(LEN(T212)&lt;&gt;2,"請填最主要的棲地類型，其餘的可在備注補充說明",""))</f>
        <v/>
      </c>
      <c r="AD212" s="5" t="str">
        <f t="shared" si="10"/>
        <v/>
      </c>
      <c r="AE212" s="3" t="str">
        <f>IF(COUNTIF(U212,"*搖樹*")=1,IF(Q212&lt;&gt;2,"有搖樹行為應為猴群",""),"")</f>
        <v/>
      </c>
      <c r="AF212" s="3"/>
      <c r="AH212">
        <f>MATCH(ROUND(M212,0)&amp;ROUND(N212,0),樣點!N:N,0)</f>
        <v>1261</v>
      </c>
      <c r="AI212" s="5">
        <f>IF((F213&amp;J213)=(F212&amp;J212),ABS((DATE(G213,H213,I213)&amp;TIME(O213,P213,0))-(DATE(G212,H212,I212)&amp;TIME(O212,P212,0))),"")</f>
        <v>6.2500000349245965E-3</v>
      </c>
    </row>
    <row r="213" spans="3:35">
      <c r="C213" s="246" t="s">
        <v>21</v>
      </c>
      <c r="D213" s="246" t="s">
        <v>97</v>
      </c>
      <c r="E213" s="246" t="s">
        <v>135</v>
      </c>
      <c r="F213" s="246" t="s">
        <v>136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137</v>
      </c>
      <c r="L213" s="247">
        <v>4</v>
      </c>
      <c r="M213" s="246">
        <v>248659</v>
      </c>
      <c r="N213" s="246">
        <v>2683146</v>
      </c>
      <c r="O213" s="246">
        <v>8</v>
      </c>
      <c r="P213" s="246">
        <v>59</v>
      </c>
      <c r="Q213" s="246">
        <v>0</v>
      </c>
      <c r="R213" s="246"/>
      <c r="S213" s="246" t="s">
        <v>90</v>
      </c>
      <c r="T213" s="246" t="s">
        <v>32</v>
      </c>
      <c r="U213" s="246"/>
      <c r="V213" t="str">
        <f>INDEX(樣區!H:H,MATCH(F213,樣區!E:E,0))</f>
        <v>4月,6月</v>
      </c>
      <c r="W213" s="3" t="str">
        <f>IF(ISNUMBER(AH213),"Y","N")</f>
        <v>Y</v>
      </c>
      <c r="X213" s="3" t="str">
        <f>IF(OR(ISBLANK(H213),ISBLANK(I213)),"需記錄日期","")</f>
        <v/>
      </c>
      <c r="Y213" s="3" t="str">
        <f>IF(O213&gt;9,"時間太晚","")</f>
        <v/>
      </c>
      <c r="Z213" s="3" t="str">
        <f>IF(ISBLANK(Q213),"需記錄數量",IF(Q213&gt;2,"2隻以上，請記為猴群",""))</f>
        <v/>
      </c>
      <c r="AA213" s="3" t="str">
        <f>IF(OR(Q213=1,Q213=2),IF(ISTEXT(R213),"","需記錄距離"),"")</f>
        <v/>
      </c>
      <c r="AB213" s="249" t="str">
        <f>IF(S213="Y",IF(Q213&lt;&gt;2,"有叫聲應為猴群",""),"")</f>
        <v/>
      </c>
      <c r="AC213" s="3" t="str">
        <f>IF(ISBLANK(T213),"需記錄棲地類型",IF(LEN(T213)&lt;&gt;2,"請填最主要的棲地類型，其餘的可在備注補充說明",""))</f>
        <v/>
      </c>
      <c r="AD213" s="5" t="str">
        <f t="shared" si="10"/>
        <v/>
      </c>
      <c r="AE213" s="3" t="str">
        <f>IF(COUNTIF(U213,"*搖樹*")=1,IF(Q213&lt;&gt;2,"有搖樹行為應為猴群",""),"")</f>
        <v/>
      </c>
      <c r="AF213" s="3"/>
      <c r="AH213">
        <f>MATCH(ROUND(M213,0)&amp;ROUND(N213,0),樣點!N:N,0)</f>
        <v>1262</v>
      </c>
      <c r="AI213" s="5">
        <f>IF((F214&amp;J214)=(F213&amp;J213),ABS((DATE(G214,H214,I214)&amp;TIME(O214,P214,0))-(DATE(G213,H213,I213)&amp;TIME(O213,P213,0))),"")</f>
        <v>6.9444449618458748E-3</v>
      </c>
    </row>
    <row r="214" spans="3:35">
      <c r="C214" s="246" t="s">
        <v>21</v>
      </c>
      <c r="D214" s="246" t="s">
        <v>97</v>
      </c>
      <c r="E214" s="246" t="s">
        <v>135</v>
      </c>
      <c r="F214" s="246" t="s">
        <v>136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137</v>
      </c>
      <c r="L214" s="247">
        <v>5</v>
      </c>
      <c r="M214" s="246">
        <v>248344</v>
      </c>
      <c r="N214" s="246">
        <v>2682782</v>
      </c>
      <c r="O214" s="246">
        <v>9</v>
      </c>
      <c r="P214" s="246">
        <v>9</v>
      </c>
      <c r="Q214" s="246">
        <v>0</v>
      </c>
      <c r="R214" s="246"/>
      <c r="S214" s="246" t="s">
        <v>90</v>
      </c>
      <c r="T214" s="246" t="s">
        <v>26</v>
      </c>
      <c r="U214" s="246"/>
      <c r="V214" t="str">
        <f>INDEX(樣區!H:H,MATCH(F214,樣區!E:E,0))</f>
        <v>4月,6月</v>
      </c>
      <c r="W214" s="3" t="str">
        <f>IF(ISNUMBER(AH214),"Y","N")</f>
        <v>Y</v>
      </c>
      <c r="X214" s="3" t="str">
        <f>IF(OR(ISBLANK(H214),ISBLANK(I214)),"需記錄日期","")</f>
        <v/>
      </c>
      <c r="Y214" s="3" t="str">
        <f>IF(O214&gt;9,"時間太晚","")</f>
        <v/>
      </c>
      <c r="Z214" s="3" t="str">
        <f>IF(ISBLANK(Q214),"需記錄數量",IF(Q214&gt;2,"2隻以上，請記為猴群",""))</f>
        <v/>
      </c>
      <c r="AA214" s="3" t="str">
        <f>IF(OR(Q214=1,Q214=2),IF(ISTEXT(R214),"","需記錄距離"),"")</f>
        <v/>
      </c>
      <c r="AB214" s="249" t="str">
        <f>IF(S214="Y",IF(Q214&lt;&gt;2,"有叫聲應為猴群",""),"")</f>
        <v/>
      </c>
      <c r="AC214" s="3" t="str">
        <f>IF(ISBLANK(T214),"需記錄棲地類型",IF(LEN(T214)&lt;&gt;2,"請填最主要的棲地類型，其餘的可在備注補充說明",""))</f>
        <v/>
      </c>
      <c r="AD214" s="5" t="str">
        <f t="shared" si="10"/>
        <v/>
      </c>
      <c r="AE214" s="3" t="str">
        <f>IF(COUNTIF(U214,"*搖樹*")=1,IF(Q214&lt;&gt;2,"有搖樹行為應為猴群",""),"")</f>
        <v/>
      </c>
      <c r="AF214" s="3"/>
      <c r="AH214">
        <f>MATCH(ROUND(M214,0)&amp;ROUND(N214,0),樣點!N:N,0)</f>
        <v>1263</v>
      </c>
      <c r="AI214" s="5">
        <f>IF((F215&amp;J215)=(F214&amp;J214),ABS((DATE(G215,H215,I215)&amp;TIME(O215,P215,0))-(DATE(G214,H214,I214)&amp;TIME(O214,P214,0))),"")</f>
        <v>6.9444440305233002E-3</v>
      </c>
    </row>
    <row r="215" spans="3:35">
      <c r="C215" s="246" t="s">
        <v>21</v>
      </c>
      <c r="D215" s="246" t="s">
        <v>97</v>
      </c>
      <c r="E215" s="246" t="s">
        <v>135</v>
      </c>
      <c r="F215" s="246" t="s">
        <v>136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137</v>
      </c>
      <c r="L215" s="247">
        <v>6</v>
      </c>
      <c r="M215" s="246">
        <v>248336</v>
      </c>
      <c r="N215" s="246">
        <v>2682464</v>
      </c>
      <c r="O215" s="246">
        <v>9</v>
      </c>
      <c r="P215" s="246">
        <v>19</v>
      </c>
      <c r="Q215" s="246">
        <v>0</v>
      </c>
      <c r="R215" s="246"/>
      <c r="S215" s="246" t="s">
        <v>90</v>
      </c>
      <c r="T215" s="246" t="s">
        <v>32</v>
      </c>
      <c r="U215" s="246"/>
      <c r="V215" t="str">
        <f>INDEX(樣區!H:H,MATCH(F215,樣區!E:E,0))</f>
        <v>4月,6月</v>
      </c>
      <c r="W215" s="3" t="str">
        <f>IF(ISNUMBER(AH215),"Y","N")</f>
        <v>Y</v>
      </c>
      <c r="X215" s="3" t="str">
        <f>IF(OR(ISBLANK(H215),ISBLANK(I215)),"需記錄日期","")</f>
        <v/>
      </c>
      <c r="Y215" s="3" t="str">
        <f>IF(O215&gt;9,"時間太晚","")</f>
        <v/>
      </c>
      <c r="Z215" s="3" t="str">
        <f>IF(ISBLANK(Q215),"需記錄數量",IF(Q215&gt;2,"2隻以上，請記為猴群",""))</f>
        <v/>
      </c>
      <c r="AA215" s="3" t="str">
        <f>IF(OR(Q215=1,Q215=2),IF(ISTEXT(R215),"","需記錄距離"),"")</f>
        <v/>
      </c>
      <c r="AB215" s="249" t="str">
        <f>IF(S215="Y",IF(Q215&lt;&gt;2,"有叫聲應為猴群",""),"")</f>
        <v/>
      </c>
      <c r="AC215" s="3" t="str">
        <f>IF(ISBLANK(T215),"需記錄棲地類型",IF(LEN(T215)&lt;&gt;2,"請填最主要的棲地類型，其餘的可在備注補充說明",""))</f>
        <v/>
      </c>
      <c r="AD215" s="5" t="str">
        <f t="shared" si="10"/>
        <v/>
      </c>
      <c r="AE215" s="3" t="str">
        <f>IF(COUNTIF(U215,"*搖樹*")=1,IF(Q215&lt;&gt;2,"有搖樹行為應為猴群",""),"")</f>
        <v/>
      </c>
      <c r="AF215" s="3"/>
      <c r="AH215">
        <f>MATCH(ROUND(M215,0)&amp;ROUND(N215,0),樣點!N:N,0)</f>
        <v>1264</v>
      </c>
      <c r="AI215" s="5" t="str">
        <f>IF((F216&amp;J216)=(F215&amp;J215),ABS((DATE(G216,H216,I216)&amp;TIME(O216,P216,0))-(DATE(G215,H215,I215)&amp;TIME(O215,P215,0))),"")</f>
        <v/>
      </c>
    </row>
    <row r="216" spans="3:35">
      <c r="C216" s="246" t="s">
        <v>21</v>
      </c>
      <c r="D216" s="246" t="s">
        <v>97</v>
      </c>
      <c r="E216" s="246" t="s">
        <v>138</v>
      </c>
      <c r="F216" s="246" t="s">
        <v>139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140</v>
      </c>
      <c r="L216" s="247">
        <v>1</v>
      </c>
      <c r="M216" s="246">
        <v>238478</v>
      </c>
      <c r="N216" s="246">
        <v>2685034</v>
      </c>
      <c r="O216" s="246">
        <v>7</v>
      </c>
      <c r="P216" s="246">
        <v>29</v>
      </c>
      <c r="Q216" s="246">
        <v>0</v>
      </c>
      <c r="R216" s="246"/>
      <c r="S216" s="246" t="s">
        <v>90</v>
      </c>
      <c r="T216" s="246" t="s">
        <v>32</v>
      </c>
      <c r="U216" s="246"/>
      <c r="V216" t="str">
        <f>INDEX(樣區!H:H,MATCH(F216,樣區!E:E,0))</f>
        <v>3月,5月</v>
      </c>
      <c r="W216" s="3" t="str">
        <f>IF(ISNUMBER(AH216),"Y","N")</f>
        <v>Y</v>
      </c>
      <c r="X216" s="3" t="str">
        <f>IF(OR(ISBLANK(H216),ISBLANK(I216)),"需記錄日期","")</f>
        <v/>
      </c>
      <c r="Y216" s="3" t="str">
        <f>IF(O216&gt;9,"時間太晚","")</f>
        <v/>
      </c>
      <c r="Z216" s="3" t="str">
        <f>IF(ISBLANK(Q216),"需記錄數量",IF(Q216&gt;2,"2隻以上，請記為猴群",""))</f>
        <v/>
      </c>
      <c r="AA216" s="3" t="str">
        <f>IF(OR(Q216=1,Q216=2),IF(ISTEXT(R216),"","需記錄距離"),"")</f>
        <v/>
      </c>
      <c r="AB216" s="249" t="str">
        <f>IF(S216="Y",IF(Q216&lt;&gt;2,"有叫聲應為猴群",""),"")</f>
        <v/>
      </c>
      <c r="AC216" s="3" t="str">
        <f>IF(ISBLANK(T216),"需記錄棲地類型",IF(LEN(T216)&lt;&gt;2,"請填最主要的棲地類型，其餘的可在備注補充說明",""))</f>
        <v/>
      </c>
      <c r="AD216" s="5" t="str">
        <f t="shared" si="10"/>
        <v/>
      </c>
      <c r="AE216" s="3" t="str">
        <f>IF(COUNTIF(U216,"*搖樹*")=1,IF(Q216&lt;&gt;2,"有搖樹行為應為猴群",""),"")</f>
        <v/>
      </c>
      <c r="AF216" s="3"/>
      <c r="AH216">
        <f>MATCH(ROUND(M216,0)&amp;ROUND(N216,0),樣點!N:N,0)</f>
        <v>1265</v>
      </c>
      <c r="AI216" s="5">
        <f>IF((F217&amp;J217)=(F216&amp;J216),ABS((DATE(G217,H217,I217)&amp;TIME(O217,P217,0))-(DATE(G216,H216,I216)&amp;TIME(O216,P216,0))),"")</f>
        <v>6.2499999767169356E-3</v>
      </c>
    </row>
    <row r="217" spans="3:35">
      <c r="C217" s="246" t="s">
        <v>21</v>
      </c>
      <c r="D217" s="246" t="s">
        <v>97</v>
      </c>
      <c r="E217" s="246" t="s">
        <v>138</v>
      </c>
      <c r="F217" s="246" t="s">
        <v>139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140</v>
      </c>
      <c r="L217" s="247">
        <v>2</v>
      </c>
      <c r="M217" s="246">
        <v>238728</v>
      </c>
      <c r="N217" s="246">
        <v>2685217</v>
      </c>
      <c r="O217" s="246">
        <v>7</v>
      </c>
      <c r="P217" s="246">
        <v>38</v>
      </c>
      <c r="Q217" s="246">
        <v>0</v>
      </c>
      <c r="R217" s="246"/>
      <c r="S217" s="246" t="s">
        <v>90</v>
      </c>
      <c r="T217" s="246" t="s">
        <v>61</v>
      </c>
      <c r="U217" s="246"/>
      <c r="V217" t="str">
        <f>INDEX(樣區!H:H,MATCH(F217,樣區!E:E,0))</f>
        <v>3月,5月</v>
      </c>
      <c r="W217" s="3" t="str">
        <f>IF(ISNUMBER(AH217),"Y","N")</f>
        <v>Y</v>
      </c>
      <c r="X217" s="3" t="str">
        <f>IF(OR(ISBLANK(H217),ISBLANK(I217)),"需記錄日期","")</f>
        <v/>
      </c>
      <c r="Y217" s="3" t="str">
        <f>IF(O217&gt;9,"時間太晚","")</f>
        <v/>
      </c>
      <c r="Z217" s="3" t="str">
        <f>IF(ISBLANK(Q217),"需記錄數量",IF(Q217&gt;2,"2隻以上，請記為猴群",""))</f>
        <v/>
      </c>
      <c r="AA217" s="3" t="str">
        <f>IF(OR(Q217=1,Q217=2),IF(ISTEXT(R217),"","需記錄距離"),"")</f>
        <v/>
      </c>
      <c r="AB217" s="249" t="str">
        <f>IF(S217="Y",IF(Q217&lt;&gt;2,"有叫聲應為猴群",""),"")</f>
        <v/>
      </c>
      <c r="AC217" s="3" t="str">
        <f>IF(ISBLANK(T217),"需記錄棲地類型",IF(LEN(T217)&lt;&gt;2,"請填最主要的棲地類型，其餘的可在備注補充說明",""))</f>
        <v/>
      </c>
      <c r="AD217" s="5" t="str">
        <f t="shared" si="10"/>
        <v/>
      </c>
      <c r="AE217" s="3" t="str">
        <f>IF(COUNTIF(U217,"*搖樹*")=1,IF(Q217&lt;&gt;2,"有搖樹行為應為猴群",""),"")</f>
        <v/>
      </c>
      <c r="AF217" s="3"/>
      <c r="AH217">
        <f>MATCH(ROUND(M217,0)&amp;ROUND(N217,0),樣點!N:N,0)</f>
        <v>1266</v>
      </c>
      <c r="AI217" s="5">
        <f>IF((F218&amp;J218)=(F217&amp;J217),ABS((DATE(G218,H218,I218)&amp;TIME(O218,P218,0))-(DATE(G217,H217,I217)&amp;TIME(O217,P217,0))),"")</f>
        <v>7.6388890156522393E-3</v>
      </c>
    </row>
    <row r="218" spans="3:35">
      <c r="C218" s="246" t="s">
        <v>21</v>
      </c>
      <c r="D218" s="246" t="s">
        <v>97</v>
      </c>
      <c r="E218" s="246" t="s">
        <v>138</v>
      </c>
      <c r="F218" s="246" t="s">
        <v>139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140</v>
      </c>
      <c r="L218" s="247">
        <v>3</v>
      </c>
      <c r="M218" s="246">
        <v>239180</v>
      </c>
      <c r="N218" s="246">
        <v>2684617</v>
      </c>
      <c r="O218" s="246">
        <v>7</v>
      </c>
      <c r="P218" s="246">
        <v>49</v>
      </c>
      <c r="Q218" s="246">
        <v>0</v>
      </c>
      <c r="R218" s="246"/>
      <c r="S218" s="246" t="s">
        <v>90</v>
      </c>
      <c r="T218" s="246" t="s">
        <v>26</v>
      </c>
      <c r="U218" s="246"/>
      <c r="V218" t="str">
        <f>INDEX(樣區!H:H,MATCH(F218,樣區!E:E,0))</f>
        <v>3月,5月</v>
      </c>
      <c r="W218" s="3" t="str">
        <f>IF(ISNUMBER(AH218),"Y","N")</f>
        <v>Y</v>
      </c>
      <c r="X218" s="3" t="str">
        <f>IF(OR(ISBLANK(H218),ISBLANK(I218)),"需記錄日期","")</f>
        <v/>
      </c>
      <c r="Y218" s="3" t="str">
        <f>IF(O218&gt;9,"時間太晚","")</f>
        <v/>
      </c>
      <c r="Z218" s="3" t="str">
        <f>IF(ISBLANK(Q218),"需記錄數量",IF(Q218&gt;2,"2隻以上，請記為猴群",""))</f>
        <v/>
      </c>
      <c r="AA218" s="3" t="str">
        <f>IF(OR(Q218=1,Q218=2),IF(ISTEXT(R218),"","需記錄距離"),"")</f>
        <v/>
      </c>
      <c r="AB218" s="249" t="str">
        <f>IF(S218="Y",IF(Q218&lt;&gt;2,"有叫聲應為猴群",""),"")</f>
        <v/>
      </c>
      <c r="AC218" s="3" t="str">
        <f>IF(ISBLANK(T218),"需記錄棲地類型",IF(LEN(T218)&lt;&gt;2,"請填最主要的棲地類型，其餘的可在備注補充說明",""))</f>
        <v/>
      </c>
      <c r="AD218" s="5" t="str">
        <f t="shared" si="10"/>
        <v/>
      </c>
      <c r="AE218" s="3" t="str">
        <f>IF(COUNTIF(U218,"*搖樹*")=1,IF(Q218&lt;&gt;2,"有搖樹行為應為猴群",""),"")</f>
        <v/>
      </c>
      <c r="AF218" s="3"/>
      <c r="AH218">
        <f>MATCH(ROUND(M218,0)&amp;ROUND(N218,0),樣點!N:N,0)</f>
        <v>1267</v>
      </c>
      <c r="AI218" s="5">
        <f>IF((F219&amp;J219)=(F218&amp;J218),ABS((DATE(G219,H219,I219)&amp;TIME(O219,P219,0))-(DATE(G218,H218,I218)&amp;TIME(O218,P218,0))),"")</f>
        <v>1.0416666977107525E-2</v>
      </c>
    </row>
    <row r="219" spans="3:35">
      <c r="C219" s="246" t="s">
        <v>21</v>
      </c>
      <c r="D219" s="246" t="s">
        <v>97</v>
      </c>
      <c r="E219" s="246" t="s">
        <v>138</v>
      </c>
      <c r="F219" s="246" t="s">
        <v>139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140</v>
      </c>
      <c r="L219" s="247">
        <v>4</v>
      </c>
      <c r="M219" s="246">
        <v>238770</v>
      </c>
      <c r="N219" s="246">
        <v>2684915</v>
      </c>
      <c r="O219" s="246">
        <v>8</v>
      </c>
      <c r="P219" s="246">
        <v>4</v>
      </c>
      <c r="Q219" s="246">
        <v>0</v>
      </c>
      <c r="R219" s="246"/>
      <c r="S219" s="246" t="s">
        <v>90</v>
      </c>
      <c r="T219" s="246" t="s">
        <v>133</v>
      </c>
      <c r="U219" s="246"/>
      <c r="V219" t="str">
        <f>INDEX(樣區!H:H,MATCH(F219,樣區!E:E,0))</f>
        <v>3月,5月</v>
      </c>
      <c r="W219" s="3" t="str">
        <f>IF(ISNUMBER(AH219),"Y","N")</f>
        <v>Y</v>
      </c>
      <c r="X219" s="3" t="str">
        <f>IF(OR(ISBLANK(H219),ISBLANK(I219)),"需記錄日期","")</f>
        <v/>
      </c>
      <c r="Y219" s="3" t="str">
        <f>IF(O219&gt;9,"時間太晚","")</f>
        <v/>
      </c>
      <c r="Z219" s="3" t="str">
        <f>IF(ISBLANK(Q219),"需記錄數量",IF(Q219&gt;2,"2隻以上，請記為猴群",""))</f>
        <v/>
      </c>
      <c r="AA219" s="3" t="str">
        <f>IF(OR(Q219=1,Q219=2),IF(ISTEXT(R219),"","需記錄距離"),"")</f>
        <v/>
      </c>
      <c r="AB219" s="249" t="str">
        <f>IF(S219="Y",IF(Q219&lt;&gt;2,"有叫聲應為猴群",""),"")</f>
        <v/>
      </c>
      <c r="AC219" s="3" t="str">
        <f>IF(ISBLANK(T219),"需記錄棲地類型",IF(LEN(T219)&lt;&gt;2,"請填最主要的棲地類型，其餘的可在備注補充說明",""))</f>
        <v/>
      </c>
      <c r="AD219" s="5" t="str">
        <f t="shared" si="10"/>
        <v/>
      </c>
      <c r="AE219" s="3" t="str">
        <f>IF(COUNTIF(U219,"*搖樹*")=1,IF(Q219&lt;&gt;2,"有搖樹行為應為猴群",""),"")</f>
        <v/>
      </c>
      <c r="AF219" s="3"/>
      <c r="AH219">
        <f>MATCH(ROUND(M219,0)&amp;ROUND(N219,0),樣點!N:N,0)</f>
        <v>1268</v>
      </c>
      <c r="AI219" s="5">
        <f>IF((F220&amp;J220)=(F219&amp;J219),ABS((DATE(G220,H220,I220)&amp;TIME(O220,P220,0))-(DATE(G219,H219,I219)&amp;TIME(O219,P219,0))),"")</f>
        <v>9.0277770068496466E-3</v>
      </c>
    </row>
    <row r="220" spans="3:35">
      <c r="C220" s="246" t="s">
        <v>21</v>
      </c>
      <c r="D220" s="246" t="s">
        <v>97</v>
      </c>
      <c r="E220" s="246" t="s">
        <v>138</v>
      </c>
      <c r="F220" s="246" t="s">
        <v>139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140</v>
      </c>
      <c r="L220" s="247">
        <v>5</v>
      </c>
      <c r="M220" s="246">
        <v>238747</v>
      </c>
      <c r="N220" s="246">
        <v>2684700</v>
      </c>
      <c r="O220" s="246">
        <v>8</v>
      </c>
      <c r="P220" s="246">
        <v>17</v>
      </c>
      <c r="Q220" s="246">
        <v>0</v>
      </c>
      <c r="R220" s="246"/>
      <c r="S220" s="246" t="s">
        <v>90</v>
      </c>
      <c r="T220" s="246" t="s">
        <v>133</v>
      </c>
      <c r="U220" s="246"/>
      <c r="V220" t="str">
        <f>INDEX(樣區!H:H,MATCH(F220,樣區!E:E,0))</f>
        <v>3月,5月</v>
      </c>
      <c r="W220" s="3" t="str">
        <f>IF(ISNUMBER(AH220),"Y","N")</f>
        <v>Y</v>
      </c>
      <c r="X220" s="3" t="str">
        <f>IF(OR(ISBLANK(H220),ISBLANK(I220)),"需記錄日期","")</f>
        <v/>
      </c>
      <c r="Y220" s="3" t="str">
        <f>IF(O220&gt;9,"時間太晚","")</f>
        <v/>
      </c>
      <c r="Z220" s="3" t="str">
        <f>IF(ISBLANK(Q220),"需記錄數量",IF(Q220&gt;2,"2隻以上，請記為猴群",""))</f>
        <v/>
      </c>
      <c r="AA220" s="3" t="str">
        <f>IF(OR(Q220=1,Q220=2),IF(ISTEXT(R220),"","需記錄距離"),"")</f>
        <v/>
      </c>
      <c r="AB220" s="249" t="str">
        <f>IF(S220="Y",IF(Q220&lt;&gt;2,"有叫聲應為猴群",""),"")</f>
        <v/>
      </c>
      <c r="AC220" s="3" t="str">
        <f>IF(ISBLANK(T220),"需記錄棲地類型",IF(LEN(T220)&lt;&gt;2,"請填最主要的棲地類型，其餘的可在備注補充說明",""))</f>
        <v/>
      </c>
      <c r="AD220" s="5" t="str">
        <f t="shared" si="10"/>
        <v/>
      </c>
      <c r="AE220" s="3" t="str">
        <f>IF(COUNTIF(U220,"*搖樹*")=1,IF(Q220&lt;&gt;2,"有搖樹行為應為猴群",""),"")</f>
        <v/>
      </c>
      <c r="AF220" s="3"/>
      <c r="AH220">
        <f>MATCH(ROUND(M220,0)&amp;ROUND(N220,0),樣點!N:N,0)</f>
        <v>1269</v>
      </c>
      <c r="AI220" s="5">
        <f>IF((F221&amp;J221)=(F220&amp;J220),ABS((DATE(G221,H221,I221)&amp;TIME(O221,P221,0))-(DATE(G220,H220,I220)&amp;TIME(O220,P220,0))),"")</f>
        <v>8.3333340007811785E-3</v>
      </c>
    </row>
    <row r="221" spans="3:35">
      <c r="C221" s="246" t="s">
        <v>21</v>
      </c>
      <c r="D221" s="246" t="s">
        <v>97</v>
      </c>
      <c r="E221" s="246" t="s">
        <v>138</v>
      </c>
      <c r="F221" s="246" t="s">
        <v>139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140</v>
      </c>
      <c r="L221" s="247">
        <v>6</v>
      </c>
      <c r="M221" s="246">
        <v>238761</v>
      </c>
      <c r="N221" s="246">
        <v>2684458</v>
      </c>
      <c r="O221" s="246">
        <v>8</v>
      </c>
      <c r="P221" s="246">
        <v>29</v>
      </c>
      <c r="Q221" s="246">
        <v>0</v>
      </c>
      <c r="R221" s="246"/>
      <c r="S221" s="246" t="s">
        <v>90</v>
      </c>
      <c r="T221" s="246" t="s">
        <v>26</v>
      </c>
      <c r="U221" s="246"/>
      <c r="V221" t="str">
        <f>INDEX(樣區!H:H,MATCH(F221,樣區!E:E,0))</f>
        <v>3月,5月</v>
      </c>
      <c r="W221" s="3" t="str">
        <f>IF(ISNUMBER(AH221),"Y","N")</f>
        <v>Y</v>
      </c>
      <c r="X221" s="3" t="str">
        <f>IF(OR(ISBLANK(H221),ISBLANK(I221)),"需記錄日期","")</f>
        <v/>
      </c>
      <c r="Y221" s="3" t="str">
        <f>IF(O221&gt;9,"時間太晚","")</f>
        <v/>
      </c>
      <c r="Z221" s="3" t="str">
        <f>IF(ISBLANK(Q221),"需記錄數量",IF(Q221&gt;2,"2隻以上，請記為猴群",""))</f>
        <v/>
      </c>
      <c r="AA221" s="3" t="str">
        <f>IF(OR(Q221=1,Q221=2),IF(ISTEXT(R221),"","需記錄距離"),"")</f>
        <v/>
      </c>
      <c r="AB221" s="249" t="str">
        <f>IF(S221="Y",IF(Q221&lt;&gt;2,"有叫聲應為猴群",""),"")</f>
        <v/>
      </c>
      <c r="AC221" s="3" t="str">
        <f>IF(ISBLANK(T221),"需記錄棲地類型",IF(LEN(T221)&lt;&gt;2,"請填最主要的棲地類型，其餘的可在備注補充說明",""))</f>
        <v/>
      </c>
      <c r="AD221" s="5" t="str">
        <f t="shared" si="10"/>
        <v/>
      </c>
      <c r="AE221" s="3" t="str">
        <f>IF(COUNTIF(U221,"*搖樹*")=1,IF(Q221&lt;&gt;2,"有搖樹行為應為猴群",""),"")</f>
        <v/>
      </c>
      <c r="AF221" s="3"/>
      <c r="AH221">
        <f>MATCH(ROUND(M221,0)&amp;ROUND(N221,0),樣點!N:N,0)</f>
        <v>1270</v>
      </c>
      <c r="AI221" s="5" t="str">
        <f>IF((F222&amp;J222)=(F221&amp;J221),ABS((DATE(G222,H222,I222)&amp;TIME(O222,P222,0))-(DATE(G221,H221,I221)&amp;TIME(O221,P221,0))),"")</f>
        <v/>
      </c>
    </row>
    <row r="222" spans="3:35">
      <c r="C222" s="246" t="s">
        <v>21</v>
      </c>
      <c r="D222" s="246" t="s">
        <v>97</v>
      </c>
      <c r="E222" s="246" t="s">
        <v>141</v>
      </c>
      <c r="F222" s="246" t="s">
        <v>142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137</v>
      </c>
      <c r="L222" s="247">
        <v>1</v>
      </c>
      <c r="M222" s="246">
        <v>240280</v>
      </c>
      <c r="N222" s="246">
        <v>2682626</v>
      </c>
      <c r="O222" s="246">
        <v>8</v>
      </c>
      <c r="P222" s="246">
        <v>3</v>
      </c>
      <c r="Q222" s="246">
        <v>0</v>
      </c>
      <c r="R222" s="246"/>
      <c r="S222" s="246" t="s">
        <v>90</v>
      </c>
      <c r="T222" s="246" t="s">
        <v>54</v>
      </c>
      <c r="U222" s="246"/>
      <c r="V222" t="str">
        <f>INDEX(樣區!H:H,MATCH(F222,樣區!E:E,0))</f>
        <v>3月,5月</v>
      </c>
      <c r="W222" s="3" t="str">
        <f>IF(ISNUMBER(AH222),"Y","N")</f>
        <v>Y</v>
      </c>
      <c r="X222" s="3" t="str">
        <f>IF(OR(ISBLANK(H222),ISBLANK(I222)),"需記錄日期","")</f>
        <v/>
      </c>
      <c r="Y222" s="3" t="str">
        <f>IF(O222&gt;9,"時間太晚","")</f>
        <v/>
      </c>
      <c r="Z222" s="3" t="str">
        <f>IF(ISBLANK(Q222),"需記錄數量",IF(Q222&gt;2,"2隻以上，請記為猴群",""))</f>
        <v/>
      </c>
      <c r="AA222" s="3" t="str">
        <f>IF(OR(Q222=1,Q222=2),IF(ISTEXT(R222),"","需記錄距離"),"")</f>
        <v/>
      </c>
      <c r="AB222" s="249" t="str">
        <f>IF(S222="Y",IF(Q222&lt;&gt;2,"有叫聲應為猴群",""),"")</f>
        <v/>
      </c>
      <c r="AC222" s="3" t="str">
        <f>IF(ISBLANK(T222),"需記錄棲地類型",IF(LEN(T222)&lt;&gt;2,"請填最主要的棲地類型，其餘的可在備注補充說明",""))</f>
        <v/>
      </c>
      <c r="AD222" s="5" t="str">
        <f t="shared" si="10"/>
        <v/>
      </c>
      <c r="AE222" s="3" t="str">
        <f>IF(COUNTIF(U222,"*搖樹*")=1,IF(Q222&lt;&gt;2,"有搖樹行為應為猴群",""),"")</f>
        <v/>
      </c>
      <c r="AF222" s="3"/>
      <c r="AH222">
        <f>MATCH(ROUND(M222,0)&amp;ROUND(N222,0),樣點!N:N,0)</f>
        <v>1285</v>
      </c>
      <c r="AI222" s="5">
        <f>IF((F223&amp;J223)=(F222&amp;J222),ABS((DATE(G223,H223,I223)&amp;TIME(O223,P223,0))-(DATE(G222,H222,I222)&amp;TIME(O222,P222,0))),"")</f>
        <v>6.9444450200535357E-3</v>
      </c>
    </row>
    <row r="223" spans="3:35">
      <c r="C223" s="246" t="s">
        <v>21</v>
      </c>
      <c r="D223" s="246" t="s">
        <v>97</v>
      </c>
      <c r="E223" s="246" t="s">
        <v>141</v>
      </c>
      <c r="F223" s="246" t="s">
        <v>142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137</v>
      </c>
      <c r="L223" s="247">
        <v>2</v>
      </c>
      <c r="M223" s="246">
        <v>240496</v>
      </c>
      <c r="N223" s="246">
        <v>2682606</v>
      </c>
      <c r="O223" s="246">
        <v>8</v>
      </c>
      <c r="P223" s="246">
        <v>13</v>
      </c>
      <c r="Q223" s="246">
        <v>0</v>
      </c>
      <c r="R223" s="246"/>
      <c r="S223" s="246" t="s">
        <v>90</v>
      </c>
      <c r="T223" s="246" t="s">
        <v>26</v>
      </c>
      <c r="U223" s="246"/>
      <c r="V223" t="str">
        <f>INDEX(樣區!H:H,MATCH(F223,樣區!E:E,0))</f>
        <v>3月,5月</v>
      </c>
      <c r="W223" s="3" t="str">
        <f>IF(ISNUMBER(AH223),"Y","N")</f>
        <v>Y</v>
      </c>
      <c r="X223" s="3" t="str">
        <f>IF(OR(ISBLANK(H223),ISBLANK(I223)),"需記錄日期","")</f>
        <v/>
      </c>
      <c r="Y223" s="3" t="str">
        <f>IF(O223&gt;9,"時間太晚","")</f>
        <v/>
      </c>
      <c r="Z223" s="3" t="str">
        <f>IF(ISBLANK(Q223),"需記錄數量",IF(Q223&gt;2,"2隻以上，請記為猴群",""))</f>
        <v/>
      </c>
      <c r="AA223" s="3" t="str">
        <f>IF(OR(Q223=1,Q223=2),IF(ISTEXT(R223),"","需記錄距離"),"")</f>
        <v/>
      </c>
      <c r="AB223" s="249" t="str">
        <f>IF(S223="Y",IF(Q223&lt;&gt;2,"有叫聲應為猴群",""),"")</f>
        <v/>
      </c>
      <c r="AC223" s="3" t="str">
        <f>IF(ISBLANK(T223),"需記錄棲地類型",IF(LEN(T223)&lt;&gt;2,"請填最主要的棲地類型，其餘的可在備注補充說明",""))</f>
        <v/>
      </c>
      <c r="AD223" s="5" t="str">
        <f t="shared" si="10"/>
        <v/>
      </c>
      <c r="AE223" s="3" t="str">
        <f>IF(COUNTIF(U223,"*搖樹*")=1,IF(Q223&lt;&gt;2,"有搖樹行為應為猴群",""),"")</f>
        <v/>
      </c>
      <c r="AF223" s="3"/>
      <c r="AH223">
        <f>MATCH(ROUND(M223,0)&amp;ROUND(N223,0),樣點!N:N,0)</f>
        <v>1286</v>
      </c>
      <c r="AI223" s="5">
        <f>IF((F224&amp;J224)=(F223&amp;J223),ABS((DATE(G224,H224,I224)&amp;TIME(O224,P224,0))-(DATE(G223,H223,I223)&amp;TIME(O223,P223,0))),"")</f>
        <v>6.2499999767169356E-3</v>
      </c>
    </row>
    <row r="224" spans="3:35">
      <c r="C224" s="246" t="s">
        <v>21</v>
      </c>
      <c r="D224" s="246" t="s">
        <v>97</v>
      </c>
      <c r="E224" s="246" t="s">
        <v>141</v>
      </c>
      <c r="F224" s="246" t="s">
        <v>142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137</v>
      </c>
      <c r="L224" s="247">
        <v>3</v>
      </c>
      <c r="M224" s="246">
        <v>240695</v>
      </c>
      <c r="N224" s="246">
        <v>2682695</v>
      </c>
      <c r="O224" s="246">
        <v>8</v>
      </c>
      <c r="P224" s="246">
        <v>22</v>
      </c>
      <c r="Q224" s="246">
        <v>0</v>
      </c>
      <c r="R224" s="246"/>
      <c r="S224" s="246" t="s">
        <v>90</v>
      </c>
      <c r="T224" s="246" t="s">
        <v>26</v>
      </c>
      <c r="U224" s="246"/>
      <c r="V224" t="str">
        <f>INDEX(樣區!H:H,MATCH(F224,樣區!E:E,0))</f>
        <v>3月,5月</v>
      </c>
      <c r="W224" s="3" t="str">
        <f>IF(ISNUMBER(AH224),"Y","N")</f>
        <v>Y</v>
      </c>
      <c r="X224" s="3" t="str">
        <f>IF(OR(ISBLANK(H224),ISBLANK(I224)),"需記錄日期","")</f>
        <v/>
      </c>
      <c r="Y224" s="3" t="str">
        <f>IF(O224&gt;9,"時間太晚","")</f>
        <v/>
      </c>
      <c r="Z224" s="3" t="str">
        <f>IF(ISBLANK(Q224),"需記錄數量",IF(Q224&gt;2,"2隻以上，請記為猴群",""))</f>
        <v/>
      </c>
      <c r="AA224" s="3" t="str">
        <f>IF(OR(Q224=1,Q224=2),IF(ISTEXT(R224),"","需記錄距離"),"")</f>
        <v/>
      </c>
      <c r="AB224" s="249" t="str">
        <f>IF(S224="Y",IF(Q224&lt;&gt;2,"有叫聲應為猴群",""),"")</f>
        <v/>
      </c>
      <c r="AC224" s="3" t="str">
        <f>IF(ISBLANK(T224),"需記錄棲地類型",IF(LEN(T224)&lt;&gt;2,"請填最主要的棲地類型，其餘的可在備注補充說明",""))</f>
        <v/>
      </c>
      <c r="AD224" s="5" t="str">
        <f t="shared" si="10"/>
        <v/>
      </c>
      <c r="AE224" s="3" t="str">
        <f>IF(COUNTIF(U224,"*搖樹*")=1,IF(Q224&lt;&gt;2,"有搖樹行為應為猴群",""),"")</f>
        <v/>
      </c>
      <c r="AF224" s="3"/>
      <c r="AH224">
        <f>MATCH(ROUND(M224,0)&amp;ROUND(N224,0),樣點!N:N,0)</f>
        <v>1287</v>
      </c>
      <c r="AI224" s="5">
        <f>IF((F225&amp;J225)=(F224&amp;J224),ABS((DATE(G225,H225,I225)&amp;TIME(O225,P225,0))-(DATE(G224,H224,I224)&amp;TIME(O224,P224,0))),"")</f>
        <v>7.6388890156522393E-3</v>
      </c>
    </row>
    <row r="225" spans="3:35">
      <c r="C225" s="246" t="s">
        <v>21</v>
      </c>
      <c r="D225" s="246" t="s">
        <v>97</v>
      </c>
      <c r="E225" s="246" t="s">
        <v>141</v>
      </c>
      <c r="F225" s="246" t="s">
        <v>142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137</v>
      </c>
      <c r="L225" s="247">
        <v>4</v>
      </c>
      <c r="M225" s="246">
        <v>240881</v>
      </c>
      <c r="N225" s="246">
        <v>2682832</v>
      </c>
      <c r="O225" s="246">
        <v>8</v>
      </c>
      <c r="P225" s="246">
        <v>33</v>
      </c>
      <c r="Q225" s="246">
        <v>0</v>
      </c>
      <c r="R225" s="246"/>
      <c r="S225" s="246" t="s">
        <v>90</v>
      </c>
      <c r="T225" s="246" t="s">
        <v>26</v>
      </c>
      <c r="U225" s="246"/>
      <c r="V225" t="str">
        <f>INDEX(樣區!H:H,MATCH(F225,樣區!E:E,0))</f>
        <v>3月,5月</v>
      </c>
      <c r="W225" s="3" t="str">
        <f>IF(ISNUMBER(AH225),"Y","N")</f>
        <v>Y</v>
      </c>
      <c r="X225" s="3" t="str">
        <f>IF(OR(ISBLANK(H225),ISBLANK(I225)),"需記錄日期","")</f>
        <v/>
      </c>
      <c r="Y225" s="3" t="str">
        <f>IF(O225&gt;9,"時間太晚","")</f>
        <v/>
      </c>
      <c r="Z225" s="3" t="str">
        <f>IF(ISBLANK(Q225),"需記錄數量",IF(Q225&gt;2,"2隻以上，請記為猴群",""))</f>
        <v/>
      </c>
      <c r="AA225" s="3" t="str">
        <f>IF(OR(Q225=1,Q225=2),IF(ISTEXT(R225),"","需記錄距離"),"")</f>
        <v/>
      </c>
      <c r="AB225" s="249" t="str">
        <f>IF(S225="Y",IF(Q225&lt;&gt;2,"有叫聲應為猴群",""),"")</f>
        <v/>
      </c>
      <c r="AC225" s="3" t="str">
        <f>IF(ISBLANK(T225),"需記錄棲地類型",IF(LEN(T225)&lt;&gt;2,"請填最主要的棲地類型，其餘的可在備注補充說明",""))</f>
        <v/>
      </c>
      <c r="AD225" s="5" t="str">
        <f t="shared" si="10"/>
        <v/>
      </c>
      <c r="AE225" s="3" t="str">
        <f>IF(COUNTIF(U225,"*搖樹*")=1,IF(Q225&lt;&gt;2,"有搖樹行為應為猴群",""),"")</f>
        <v/>
      </c>
      <c r="AF225" s="3"/>
      <c r="AH225">
        <f>MATCH(ROUND(M225,0)&amp;ROUND(N225,0),樣點!N:N,0)</f>
        <v>1288</v>
      </c>
      <c r="AI225" s="5">
        <f>IF((F226&amp;J226)=(F225&amp;J225),ABS((DATE(G226,H226,I226)&amp;TIME(O226,P226,0))-(DATE(G225,H225,I225)&amp;TIME(O225,P225,0))),"")</f>
        <v>8.3333330112509429E-3</v>
      </c>
    </row>
    <row r="226" spans="3:35">
      <c r="C226" s="246" t="s">
        <v>21</v>
      </c>
      <c r="D226" s="246" t="s">
        <v>97</v>
      </c>
      <c r="E226" s="246" t="s">
        <v>141</v>
      </c>
      <c r="F226" s="246" t="s">
        <v>142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137</v>
      </c>
      <c r="L226" s="247">
        <v>5</v>
      </c>
      <c r="M226" s="246">
        <v>240835</v>
      </c>
      <c r="N226" s="246">
        <v>2683056</v>
      </c>
      <c r="O226" s="246">
        <v>8</v>
      </c>
      <c r="P226" s="246">
        <v>45</v>
      </c>
      <c r="Q226" s="246">
        <v>0</v>
      </c>
      <c r="R226" s="246"/>
      <c r="S226" s="246" t="s">
        <v>90</v>
      </c>
      <c r="T226" s="246" t="s">
        <v>26</v>
      </c>
      <c r="U226" s="246"/>
      <c r="V226" t="str">
        <f>INDEX(樣區!H:H,MATCH(F226,樣區!E:E,0))</f>
        <v>3月,5月</v>
      </c>
      <c r="W226" s="3" t="str">
        <f>IF(ISNUMBER(AH226),"Y","N")</f>
        <v>Y</v>
      </c>
      <c r="X226" s="3" t="str">
        <f>IF(OR(ISBLANK(H226),ISBLANK(I226)),"需記錄日期","")</f>
        <v/>
      </c>
      <c r="Y226" s="3" t="str">
        <f>IF(O226&gt;9,"時間太晚","")</f>
        <v/>
      </c>
      <c r="Z226" s="3" t="str">
        <f>IF(ISBLANK(Q226),"需記錄數量",IF(Q226&gt;2,"2隻以上，請記為猴群",""))</f>
        <v/>
      </c>
      <c r="AA226" s="3" t="str">
        <f>IF(OR(Q226=1,Q226=2),IF(ISTEXT(R226),"","需記錄距離"),"")</f>
        <v/>
      </c>
      <c r="AB226" s="249" t="str">
        <f>IF(S226="Y",IF(Q226&lt;&gt;2,"有叫聲應為猴群",""),"")</f>
        <v/>
      </c>
      <c r="AC226" s="3" t="str">
        <f>IF(ISBLANK(T226),"需記錄棲地類型",IF(LEN(T226)&lt;&gt;2,"請填最主要的棲地類型，其餘的可在備注補充說明",""))</f>
        <v/>
      </c>
      <c r="AD226" s="5" t="str">
        <f t="shared" si="10"/>
        <v/>
      </c>
      <c r="AE226" s="3" t="str">
        <f>IF(COUNTIF(U226,"*搖樹*")=1,IF(Q226&lt;&gt;2,"有搖樹行為應為猴群",""),"")</f>
        <v/>
      </c>
      <c r="AF226" s="3"/>
      <c r="AH226">
        <f>MATCH(ROUND(M226,0)&amp;ROUND(N226,0),樣點!N:N,0)</f>
        <v>1289</v>
      </c>
      <c r="AI226" s="5">
        <f>IF((F227&amp;J227)=(F226&amp;J226),ABS((DATE(G227,H227,I227)&amp;TIME(O227,P227,0))-(DATE(G226,H226,I226)&amp;TIME(O226,P226,0))),"")</f>
        <v>7.6388889574445784E-3</v>
      </c>
    </row>
    <row r="227" spans="3:35">
      <c r="C227" s="246" t="s">
        <v>21</v>
      </c>
      <c r="D227" s="246" t="s">
        <v>97</v>
      </c>
      <c r="E227" s="246" t="s">
        <v>141</v>
      </c>
      <c r="F227" s="246" t="s">
        <v>142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137</v>
      </c>
      <c r="L227" s="247">
        <v>6</v>
      </c>
      <c r="M227" s="246">
        <v>241008</v>
      </c>
      <c r="N227" s="246">
        <v>2683214</v>
      </c>
      <c r="O227" s="246">
        <v>8</v>
      </c>
      <c r="P227" s="246">
        <v>56</v>
      </c>
      <c r="Q227" s="246">
        <v>0</v>
      </c>
      <c r="R227" s="246"/>
      <c r="S227" s="246" t="s">
        <v>90</v>
      </c>
      <c r="T227" s="246" t="s">
        <v>54</v>
      </c>
      <c r="U227" s="246"/>
      <c r="V227" t="str">
        <f>INDEX(樣區!H:H,MATCH(F227,樣區!E:E,0))</f>
        <v>3月,5月</v>
      </c>
      <c r="W227" s="3" t="str">
        <f>IF(ISNUMBER(AH227),"Y","N")</f>
        <v>Y</v>
      </c>
      <c r="X227" s="3" t="str">
        <f>IF(OR(ISBLANK(H227),ISBLANK(I227)),"需記錄日期","")</f>
        <v/>
      </c>
      <c r="Y227" s="3" t="str">
        <f>IF(O227&gt;9,"時間太晚","")</f>
        <v/>
      </c>
      <c r="Z227" s="3" t="str">
        <f>IF(ISBLANK(Q227),"需記錄數量",IF(Q227&gt;2,"2隻以上，請記為猴群",""))</f>
        <v/>
      </c>
      <c r="AA227" s="3" t="str">
        <f>IF(OR(Q227=1,Q227=2),IF(ISTEXT(R227),"","需記錄距離"),"")</f>
        <v/>
      </c>
      <c r="AB227" s="249" t="str">
        <f>IF(S227="Y",IF(Q227&lt;&gt;2,"有叫聲應為猴群",""),"")</f>
        <v/>
      </c>
      <c r="AC227" s="3" t="str">
        <f>IF(ISBLANK(T227),"需記錄棲地類型",IF(LEN(T227)&lt;&gt;2,"請填最主要的棲地類型，其餘的可在備注補充說明",""))</f>
        <v/>
      </c>
      <c r="AD227" s="5" t="str">
        <f t="shared" si="10"/>
        <v/>
      </c>
      <c r="AE227" s="3" t="str">
        <f>IF(COUNTIF(U227,"*搖樹*")=1,IF(Q227&lt;&gt;2,"有搖樹行為應為猴群",""),"")</f>
        <v/>
      </c>
      <c r="AF227" s="3"/>
      <c r="AH227">
        <f>MATCH(ROUND(M227,0)&amp;ROUND(N227,0),樣點!N:N,0)</f>
        <v>1290</v>
      </c>
      <c r="AI227" s="5" t="str">
        <f>IF((F228&amp;J228)=(F227&amp;J227),ABS((DATE(G228,H228,I228)&amp;TIME(O228,P228,0))-(DATE(G227,H227,I227)&amp;TIME(O227,P227,0))),"")</f>
        <v/>
      </c>
    </row>
    <row r="228" spans="3:35">
      <c r="C228" s="246" t="s">
        <v>21</v>
      </c>
      <c r="D228" s="246" t="s">
        <v>97</v>
      </c>
      <c r="E228" s="246" t="s">
        <v>143</v>
      </c>
      <c r="F228" s="246" t="s">
        <v>144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137</v>
      </c>
      <c r="L228" s="247">
        <v>1</v>
      </c>
      <c r="M228" s="246">
        <v>249954</v>
      </c>
      <c r="N228" s="246">
        <v>2684583</v>
      </c>
      <c r="O228" s="246">
        <v>7</v>
      </c>
      <c r="P228" s="246">
        <v>17</v>
      </c>
      <c r="Q228" s="246">
        <v>0</v>
      </c>
      <c r="R228" s="246"/>
      <c r="S228" s="246" t="s">
        <v>90</v>
      </c>
      <c r="T228" s="246" t="s">
        <v>32</v>
      </c>
      <c r="U228" s="246"/>
      <c r="V228" t="str">
        <f>INDEX(樣區!H:H,MATCH(F228,樣區!E:E,0))</f>
        <v>4月,6月</v>
      </c>
      <c r="W228" s="3" t="str">
        <f>IF(ISNUMBER(AH228),"Y","N")</f>
        <v>Y</v>
      </c>
      <c r="X228" s="3" t="str">
        <f>IF(OR(ISBLANK(H228),ISBLANK(I228)),"需記錄日期","")</f>
        <v/>
      </c>
      <c r="Y228" s="3" t="str">
        <f>IF(O228&gt;9,"時間太晚","")</f>
        <v/>
      </c>
      <c r="Z228" s="3" t="str">
        <f>IF(ISBLANK(Q228),"需記錄數量",IF(Q228&gt;2,"2隻以上，請記為猴群",""))</f>
        <v/>
      </c>
      <c r="AA228" s="3" t="str">
        <f>IF(OR(Q228=1,Q228=2),IF(ISTEXT(R228),"","需記錄距離"),"")</f>
        <v/>
      </c>
      <c r="AB228" s="249" t="str">
        <f>IF(S228="Y",IF(Q228&lt;&gt;2,"有叫聲應為猴群",""),"")</f>
        <v/>
      </c>
      <c r="AC228" s="3" t="str">
        <f>IF(ISBLANK(T228),"需記錄棲地類型",IF(LEN(T228)&lt;&gt;2,"請填最主要的棲地類型，其餘的可在備注補充說明",""))</f>
        <v/>
      </c>
      <c r="AD228" s="5" t="str">
        <f t="shared" si="10"/>
        <v/>
      </c>
      <c r="AE228" s="3" t="str">
        <f>IF(COUNTIF(U228,"*搖樹*")=1,IF(Q228&lt;&gt;2,"有搖樹行為應為猴群",""),"")</f>
        <v/>
      </c>
      <c r="AF228" s="3"/>
      <c r="AH228">
        <f>MATCH(ROUND(M228,0)&amp;ROUND(N228,0),樣點!N:N,0)</f>
        <v>1291</v>
      </c>
      <c r="AI228" s="5">
        <f>IF((F229&amp;J229)=(F228&amp;J228),ABS((DATE(G229,H229,I229)&amp;TIME(O229,P229,0))-(DATE(G228,H228,I228)&amp;TIME(O228,P228,0))),"")</f>
        <v>7.6388890156522393E-3</v>
      </c>
    </row>
    <row r="229" spans="3:35">
      <c r="C229" s="246" t="s">
        <v>21</v>
      </c>
      <c r="D229" s="246" t="s">
        <v>97</v>
      </c>
      <c r="E229" s="246" t="s">
        <v>143</v>
      </c>
      <c r="F229" s="246" t="s">
        <v>144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137</v>
      </c>
      <c r="L229" s="247">
        <v>2</v>
      </c>
      <c r="M229" s="246">
        <v>250147</v>
      </c>
      <c r="N229" s="246">
        <v>2684374</v>
      </c>
      <c r="O229" s="246">
        <v>7</v>
      </c>
      <c r="P229" s="246">
        <v>28</v>
      </c>
      <c r="Q229" s="246">
        <v>0</v>
      </c>
      <c r="R229" s="246"/>
      <c r="S229" s="246" t="s">
        <v>90</v>
      </c>
      <c r="T229" s="246" t="s">
        <v>26</v>
      </c>
      <c r="U229" s="246"/>
      <c r="V229" t="str">
        <f>INDEX(樣區!H:H,MATCH(F229,樣區!E:E,0))</f>
        <v>4月,6月</v>
      </c>
      <c r="W229" s="3" t="str">
        <f>IF(ISNUMBER(AH229),"Y","N")</f>
        <v>Y</v>
      </c>
      <c r="X229" s="3" t="str">
        <f>IF(OR(ISBLANK(H229),ISBLANK(I229)),"需記錄日期","")</f>
        <v/>
      </c>
      <c r="Y229" s="3" t="str">
        <f>IF(O229&gt;9,"時間太晚","")</f>
        <v/>
      </c>
      <c r="Z229" s="3" t="str">
        <f>IF(ISBLANK(Q229),"需記錄數量",IF(Q229&gt;2,"2隻以上，請記為猴群",""))</f>
        <v/>
      </c>
      <c r="AA229" s="3" t="str">
        <f>IF(OR(Q229=1,Q229=2),IF(ISTEXT(R229),"","需記錄距離"),"")</f>
        <v/>
      </c>
      <c r="AB229" s="249" t="str">
        <f>IF(S229="Y",IF(Q229&lt;&gt;2,"有叫聲應為猴群",""),"")</f>
        <v/>
      </c>
      <c r="AC229" s="3" t="str">
        <f>IF(ISBLANK(T229),"需記錄棲地類型",IF(LEN(T229)&lt;&gt;2,"請填最主要的棲地類型，其餘的可在備注補充說明",""))</f>
        <v/>
      </c>
      <c r="AD229" s="5" t="str">
        <f t="shared" si="10"/>
        <v/>
      </c>
      <c r="AE229" s="3" t="str">
        <f>IF(COUNTIF(U229,"*搖樹*")=1,IF(Q229&lt;&gt;2,"有搖樹行為應為猴群",""),"")</f>
        <v/>
      </c>
      <c r="AF229" s="3"/>
      <c r="AH229">
        <f>MATCH(ROUND(M229,0)&amp;ROUND(N229,0),樣點!N:N,0)</f>
        <v>1292</v>
      </c>
      <c r="AI229" s="5">
        <f>IF((F230&amp;J230)=(F229&amp;J229),ABS((DATE(G230,H230,I230)&amp;TIME(O230,P230,0))-(DATE(G229,H229,I229)&amp;TIME(O229,P229,0))),"")</f>
        <v>6.2499999767169356E-3</v>
      </c>
    </row>
    <row r="230" spans="3:35">
      <c r="C230" s="246" t="s">
        <v>21</v>
      </c>
      <c r="D230" s="246" t="s">
        <v>97</v>
      </c>
      <c r="E230" s="246" t="s">
        <v>143</v>
      </c>
      <c r="F230" s="246" t="s">
        <v>144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137</v>
      </c>
      <c r="L230" s="247">
        <v>3</v>
      </c>
      <c r="M230" s="246">
        <v>250499</v>
      </c>
      <c r="N230" s="246">
        <v>2684336</v>
      </c>
      <c r="O230" s="246">
        <v>7</v>
      </c>
      <c r="P230" s="246">
        <v>37</v>
      </c>
      <c r="Q230" s="246">
        <v>0</v>
      </c>
      <c r="R230" s="246"/>
      <c r="S230" s="246" t="s">
        <v>90</v>
      </c>
      <c r="T230" s="246" t="s">
        <v>32</v>
      </c>
      <c r="U230" s="246"/>
      <c r="V230" t="str">
        <f>INDEX(樣區!H:H,MATCH(F230,樣區!E:E,0))</f>
        <v>4月,6月</v>
      </c>
      <c r="W230" s="3" t="str">
        <f>IF(ISNUMBER(AH230),"Y","N")</f>
        <v>Y</v>
      </c>
      <c r="X230" s="3" t="str">
        <f>IF(OR(ISBLANK(H230),ISBLANK(I230)),"需記錄日期","")</f>
        <v/>
      </c>
      <c r="Y230" s="3" t="str">
        <f>IF(O230&gt;9,"時間太晚","")</f>
        <v/>
      </c>
      <c r="Z230" s="3" t="str">
        <f>IF(ISBLANK(Q230),"需記錄數量",IF(Q230&gt;2,"2隻以上，請記為猴群",""))</f>
        <v/>
      </c>
      <c r="AA230" s="3" t="str">
        <f>IF(OR(Q230=1,Q230=2),IF(ISTEXT(R230),"","需記錄距離"),"")</f>
        <v/>
      </c>
      <c r="AB230" s="249" t="str">
        <f>IF(S230="Y",IF(Q230&lt;&gt;2,"有叫聲應為猴群",""),"")</f>
        <v/>
      </c>
      <c r="AC230" s="3" t="str">
        <f>IF(ISBLANK(T230),"需記錄棲地類型",IF(LEN(T230)&lt;&gt;2,"請填最主要的棲地類型，其餘的可在備注補充說明",""))</f>
        <v/>
      </c>
      <c r="AD230" s="5" t="str">
        <f t="shared" si="10"/>
        <v/>
      </c>
      <c r="AE230" s="3" t="str">
        <f>IF(COUNTIF(U230,"*搖樹*")=1,IF(Q230&lt;&gt;2,"有搖樹行為應為猴群",""),"")</f>
        <v/>
      </c>
      <c r="AF230" s="3"/>
      <c r="AH230">
        <f>MATCH(ROUND(M230,0)&amp;ROUND(N230,0),樣點!N:N,0)</f>
        <v>1293</v>
      </c>
      <c r="AI230" s="5">
        <f>IF((F231&amp;J231)=(F230&amp;J230),ABS((DATE(G231,H231,I231)&amp;TIME(O231,P231,0))-(DATE(G230,H230,I230)&amp;TIME(O230,P230,0))),"")</f>
        <v>6.2499999767169356E-3</v>
      </c>
    </row>
    <row r="231" spans="3:35">
      <c r="C231" s="246" t="s">
        <v>21</v>
      </c>
      <c r="D231" s="246" t="s">
        <v>97</v>
      </c>
      <c r="E231" s="246" t="s">
        <v>143</v>
      </c>
      <c r="F231" s="246" t="s">
        <v>144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137</v>
      </c>
      <c r="L231" s="247">
        <v>4</v>
      </c>
      <c r="M231" s="246">
        <v>250630</v>
      </c>
      <c r="N231" s="246">
        <v>2684066</v>
      </c>
      <c r="O231" s="246">
        <v>7</v>
      </c>
      <c r="P231" s="246">
        <v>46</v>
      </c>
      <c r="Q231" s="246">
        <v>0</v>
      </c>
      <c r="R231" s="246"/>
      <c r="S231" s="246" t="s">
        <v>90</v>
      </c>
      <c r="T231" s="246" t="s">
        <v>32</v>
      </c>
      <c r="U231" s="246"/>
      <c r="V231" t="str">
        <f>INDEX(樣區!H:H,MATCH(F231,樣區!E:E,0))</f>
        <v>4月,6月</v>
      </c>
      <c r="W231" s="3" t="str">
        <f>IF(ISNUMBER(AH231),"Y","N")</f>
        <v>Y</v>
      </c>
      <c r="X231" s="3" t="str">
        <f>IF(OR(ISBLANK(H231),ISBLANK(I231)),"需記錄日期","")</f>
        <v/>
      </c>
      <c r="Y231" s="3" t="str">
        <f>IF(O231&gt;9,"時間太晚","")</f>
        <v/>
      </c>
      <c r="Z231" s="3" t="str">
        <f>IF(ISBLANK(Q231),"需記錄數量",IF(Q231&gt;2,"2隻以上，請記為猴群",""))</f>
        <v/>
      </c>
      <c r="AA231" s="3" t="str">
        <f>IF(OR(Q231=1,Q231=2),IF(ISTEXT(R231),"","需記錄距離"),"")</f>
        <v/>
      </c>
      <c r="AB231" s="249" t="str">
        <f>IF(S231="Y",IF(Q231&lt;&gt;2,"有叫聲應為猴群",""),"")</f>
        <v/>
      </c>
      <c r="AC231" s="3" t="str">
        <f>IF(ISBLANK(T231),"需記錄棲地類型",IF(LEN(T231)&lt;&gt;2,"請填最主要的棲地類型，其餘的可在備注補充說明",""))</f>
        <v/>
      </c>
      <c r="AD231" s="5" t="str">
        <f t="shared" si="10"/>
        <v/>
      </c>
      <c r="AE231" s="3" t="str">
        <f>IF(COUNTIF(U231,"*搖樹*")=1,IF(Q231&lt;&gt;2,"有搖樹行為應為猴群",""),"")</f>
        <v/>
      </c>
      <c r="AF231" s="3"/>
      <c r="AH231">
        <f>MATCH(ROUND(M231,0)&amp;ROUND(N231,0),樣點!N:N,0)</f>
        <v>1294</v>
      </c>
      <c r="AI231" s="5">
        <f>IF((F232&amp;J232)=(F231&amp;J231),ABS((DATE(G232,H232,I232)&amp;TIME(O232,P232,0))-(DATE(G231,H231,I231)&amp;TIME(O231,P231,0))),"")</f>
        <v>6.2500000349245965E-3</v>
      </c>
    </row>
    <row r="232" spans="3:35">
      <c r="C232" s="246" t="s">
        <v>21</v>
      </c>
      <c r="D232" s="246" t="s">
        <v>97</v>
      </c>
      <c r="E232" s="246" t="s">
        <v>143</v>
      </c>
      <c r="F232" s="246" t="s">
        <v>144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137</v>
      </c>
      <c r="L232" s="247">
        <v>5</v>
      </c>
      <c r="M232" s="246">
        <v>250905</v>
      </c>
      <c r="N232" s="246">
        <v>2683884</v>
      </c>
      <c r="O232" s="246">
        <v>7</v>
      </c>
      <c r="P232" s="246">
        <v>55</v>
      </c>
      <c r="Q232" s="246">
        <v>0</v>
      </c>
      <c r="R232" s="246"/>
      <c r="S232" s="246" t="s">
        <v>90</v>
      </c>
      <c r="T232" s="246" t="s">
        <v>32</v>
      </c>
      <c r="U232" s="246"/>
      <c r="V232" t="str">
        <f>INDEX(樣區!H:H,MATCH(F232,樣區!E:E,0))</f>
        <v>4月,6月</v>
      </c>
      <c r="W232" s="3" t="str">
        <f>IF(ISNUMBER(AH232),"Y","N")</f>
        <v>Y</v>
      </c>
      <c r="X232" s="3" t="str">
        <f>IF(OR(ISBLANK(H232),ISBLANK(I232)),"需記錄日期","")</f>
        <v/>
      </c>
      <c r="Y232" s="3" t="str">
        <f>IF(O232&gt;9,"時間太晚","")</f>
        <v/>
      </c>
      <c r="Z232" s="3" t="str">
        <f>IF(ISBLANK(Q232),"需記錄數量",IF(Q232&gt;2,"2隻以上，請記為猴群",""))</f>
        <v/>
      </c>
      <c r="AA232" s="3" t="str">
        <f>IF(OR(Q232=1,Q232=2),IF(ISTEXT(R232),"","需記錄距離"),"")</f>
        <v/>
      </c>
      <c r="AB232" s="249" t="str">
        <f>IF(S232="Y",IF(Q232&lt;&gt;2,"有叫聲應為猴群",""),"")</f>
        <v/>
      </c>
      <c r="AC232" s="3" t="str">
        <f>IF(ISBLANK(T232),"需記錄棲地類型",IF(LEN(T232)&lt;&gt;2,"請填最主要的棲地類型，其餘的可在備注補充說明",""))</f>
        <v/>
      </c>
      <c r="AD232" s="5" t="str">
        <f t="shared" si="10"/>
        <v/>
      </c>
      <c r="AE232" s="3" t="str">
        <f>IF(COUNTIF(U232,"*搖樹*")=1,IF(Q232&lt;&gt;2,"有搖樹行為應為猴群",""),"")</f>
        <v/>
      </c>
      <c r="AF232" s="3"/>
      <c r="AH232">
        <f>MATCH(ROUND(M232,0)&amp;ROUND(N232,0),樣點!N:N,0)</f>
        <v>1295</v>
      </c>
      <c r="AI232" s="5">
        <f>IF((F233&amp;J233)=(F232&amp;J232),ABS((DATE(G233,H233,I233)&amp;TIME(O233,P233,0))-(DATE(G232,H232,I232)&amp;TIME(O232,P232,0))),"")</f>
        <v>5.5555549915879965E-3</v>
      </c>
    </row>
    <row r="233" spans="3:35">
      <c r="C233" s="246" t="s">
        <v>21</v>
      </c>
      <c r="D233" s="246" t="s">
        <v>97</v>
      </c>
      <c r="E233" s="246" t="s">
        <v>143</v>
      </c>
      <c r="F233" s="246" t="s">
        <v>144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137</v>
      </c>
      <c r="L233" s="247">
        <v>6</v>
      </c>
      <c r="M233" s="246">
        <v>250891</v>
      </c>
      <c r="N233" s="246">
        <v>2683511</v>
      </c>
      <c r="O233" s="246">
        <v>8</v>
      </c>
      <c r="P233" s="246">
        <v>3</v>
      </c>
      <c r="Q233" s="246">
        <v>0</v>
      </c>
      <c r="R233" s="246"/>
      <c r="S233" s="246" t="s">
        <v>90</v>
      </c>
      <c r="T233" s="246" t="s">
        <v>32</v>
      </c>
      <c r="U233" s="246"/>
      <c r="V233" t="str">
        <f>INDEX(樣區!H:H,MATCH(F233,樣區!E:E,0))</f>
        <v>4月,6月</v>
      </c>
      <c r="W233" s="3" t="str">
        <f>IF(ISNUMBER(AH233),"Y","N")</f>
        <v>Y</v>
      </c>
      <c r="X233" s="3" t="str">
        <f>IF(OR(ISBLANK(H233),ISBLANK(I233)),"需記錄日期","")</f>
        <v/>
      </c>
      <c r="Y233" s="3" t="str">
        <f>IF(O233&gt;9,"時間太晚","")</f>
        <v/>
      </c>
      <c r="Z233" s="3" t="str">
        <f>IF(ISBLANK(Q233),"需記錄數量",IF(Q233&gt;2,"2隻以上，請記為猴群",""))</f>
        <v/>
      </c>
      <c r="AA233" s="3" t="str">
        <f>IF(OR(Q233=1,Q233=2),IF(ISTEXT(R233),"","需記錄距離"),"")</f>
        <v/>
      </c>
      <c r="AB233" s="249" t="str">
        <f>IF(S233="Y",IF(Q233&lt;&gt;2,"有叫聲應為猴群",""),"")</f>
        <v/>
      </c>
      <c r="AC233" s="3" t="str">
        <f>IF(ISBLANK(T233),"需記錄棲地類型",IF(LEN(T233)&lt;&gt;2,"請填最主要的棲地類型，其餘的可在備注補充說明",""))</f>
        <v/>
      </c>
      <c r="AD233" s="5" t="str">
        <f t="shared" si="10"/>
        <v/>
      </c>
      <c r="AE233" s="3" t="str">
        <f>IF(COUNTIF(U233,"*搖樹*")=1,IF(Q233&lt;&gt;2,"有搖樹行為應為猴群",""),"")</f>
        <v/>
      </c>
      <c r="AF233" s="3"/>
      <c r="AH233">
        <f>MATCH(ROUND(M233,0)&amp;ROUND(N233,0),樣點!N:N,0)</f>
        <v>1296</v>
      </c>
      <c r="AI233" s="5" t="str">
        <f>IF((F234&amp;J234)=(F233&amp;J233),ABS((DATE(G234,H234,I234)&amp;TIME(O234,P234,0))-(DATE(G233,H233,I233)&amp;TIME(O233,P233,0))),"")</f>
        <v/>
      </c>
    </row>
    <row r="234" spans="3:35">
      <c r="C234" s="246" t="s">
        <v>21</v>
      </c>
      <c r="D234" s="246" t="s">
        <v>97</v>
      </c>
      <c r="E234" s="246" t="s">
        <v>98</v>
      </c>
      <c r="F234" s="246" t="s">
        <v>99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100</v>
      </c>
      <c r="L234" s="247">
        <v>1</v>
      </c>
      <c r="M234" s="246">
        <v>252508</v>
      </c>
      <c r="N234" s="246">
        <v>2689015</v>
      </c>
      <c r="O234" s="246">
        <v>7</v>
      </c>
      <c r="P234" s="246">
        <v>32</v>
      </c>
      <c r="Q234" s="246">
        <v>0</v>
      </c>
      <c r="R234" s="246"/>
      <c r="S234" s="246" t="s">
        <v>90</v>
      </c>
      <c r="T234" s="246" t="s">
        <v>32</v>
      </c>
      <c r="U234" s="246" t="s">
        <v>145</v>
      </c>
      <c r="V234" t="str">
        <f>INDEX(樣區!H:H,MATCH(F234,樣區!E:E,0))</f>
        <v>4月,6月</v>
      </c>
      <c r="W234" s="3" t="str">
        <f>IF(ISNUMBER(AH234),"Y","N")</f>
        <v>Y</v>
      </c>
      <c r="X234" s="3" t="str">
        <f>IF(OR(ISBLANK(H234),ISBLANK(I234)),"需記錄日期","")</f>
        <v/>
      </c>
      <c r="Y234" s="3" t="str">
        <f>IF(O234&gt;9,"時間太晚","")</f>
        <v/>
      </c>
      <c r="Z234" s="3" t="str">
        <f>IF(ISBLANK(Q234),"需記錄數量",IF(Q234&gt;2,"2隻以上，請記為猴群",""))</f>
        <v/>
      </c>
      <c r="AA234" s="3" t="str">
        <f>IF(OR(Q234=1,Q234=2),IF(ISTEXT(R234),"","需記錄距離"),"")</f>
        <v/>
      </c>
      <c r="AB234" s="249" t="str">
        <f>IF(S234="Y",IF(Q234&lt;&gt;2,"有叫聲應為猴群",""),"")</f>
        <v/>
      </c>
      <c r="AC234" s="3" t="str">
        <f>IF(ISBLANK(T234),"需記錄棲地類型",IF(LEN(T234)&lt;&gt;2,"請填最主要的棲地類型，其餘的可在備注補充說明",""))</f>
        <v/>
      </c>
      <c r="AD234" s="5" t="str">
        <f t="shared" si="10"/>
        <v/>
      </c>
      <c r="AE234" s="3" t="str">
        <f>IF(COUNTIF(U234,"*搖樹*")=1,IF(Q234&lt;&gt;2,"有搖樹行為應為猴群",""),"")</f>
        <v/>
      </c>
      <c r="AF234" s="3"/>
      <c r="AH234">
        <f>MATCH(ROUND(M234,0)&amp;ROUND(N234,0),樣點!N:N,0)</f>
        <v>1207</v>
      </c>
      <c r="AI234" s="5">
        <f>IF((F235&amp;J235)=(F234&amp;J234),ABS((DATE(G235,H235,I235)&amp;TIME(O235,P235,0))-(DATE(G234,H234,I234)&amp;TIME(O234,P234,0))),"")</f>
        <v>9.0277779963798821E-3</v>
      </c>
    </row>
    <row r="235" spans="3:35">
      <c r="C235" s="246" t="s">
        <v>21</v>
      </c>
      <c r="D235" s="246" t="s">
        <v>97</v>
      </c>
      <c r="E235" s="246" t="s">
        <v>98</v>
      </c>
      <c r="F235" s="246" t="s">
        <v>99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100</v>
      </c>
      <c r="L235" s="247">
        <v>2</v>
      </c>
      <c r="M235" s="246">
        <v>252638</v>
      </c>
      <c r="N235" s="246">
        <v>2689203</v>
      </c>
      <c r="O235" s="246">
        <v>7</v>
      </c>
      <c r="P235" s="246">
        <v>45</v>
      </c>
      <c r="Q235" s="246">
        <v>0</v>
      </c>
      <c r="R235" s="246"/>
      <c r="S235" s="246" t="s">
        <v>90</v>
      </c>
      <c r="T235" s="246" t="s">
        <v>32</v>
      </c>
      <c r="U235" s="246" t="s">
        <v>146</v>
      </c>
      <c r="V235" t="str">
        <f>INDEX(樣區!H:H,MATCH(F235,樣區!E:E,0))</f>
        <v>4月,6月</v>
      </c>
      <c r="W235" s="3" t="str">
        <f>IF(ISNUMBER(AH235),"Y","N")</f>
        <v>Y</v>
      </c>
      <c r="X235" s="3" t="str">
        <f>IF(OR(ISBLANK(H235),ISBLANK(I235)),"需記錄日期","")</f>
        <v/>
      </c>
      <c r="Y235" s="3" t="str">
        <f>IF(O235&gt;9,"時間太晚","")</f>
        <v/>
      </c>
      <c r="Z235" s="3" t="str">
        <f>IF(ISBLANK(Q235),"需記錄數量",IF(Q235&gt;2,"2隻以上，請記為猴群",""))</f>
        <v/>
      </c>
      <c r="AA235" s="3" t="str">
        <f>IF(OR(Q235=1,Q235=2),IF(ISTEXT(R235),"","需記錄距離"),"")</f>
        <v/>
      </c>
      <c r="AB235" s="249" t="str">
        <f>IF(S235="Y",IF(Q235&lt;&gt;2,"有叫聲應為猴群",""),"")</f>
        <v/>
      </c>
      <c r="AC235" s="3" t="str">
        <f>IF(ISBLANK(T235),"需記錄棲地類型",IF(LEN(T235)&lt;&gt;2,"請填最主要的棲地類型，其餘的可在備注補充說明",""))</f>
        <v/>
      </c>
      <c r="AD235" s="5" t="str">
        <f t="shared" si="10"/>
        <v/>
      </c>
      <c r="AE235" s="3" t="str">
        <f>IF(COUNTIF(U235,"*搖樹*")=1,IF(Q235&lt;&gt;2,"有搖樹行為應為猴群",""),"")</f>
        <v/>
      </c>
      <c r="AF235" s="3"/>
      <c r="AH235">
        <f>MATCH(ROUND(M235,0)&amp;ROUND(N235,0),樣點!N:N,0)</f>
        <v>1208</v>
      </c>
      <c r="AI235" s="5">
        <f>IF((F236&amp;J236)=(F235&amp;J235),ABS((DATE(G236,H236,I236)&amp;TIME(O236,P236,0))-(DATE(G235,H235,I235)&amp;TIME(O235,P235,0))),"")</f>
        <v>1.2500000011641532E-2</v>
      </c>
    </row>
    <row r="236" spans="3:35">
      <c r="C236" s="246" t="s">
        <v>21</v>
      </c>
      <c r="D236" s="246" t="s">
        <v>97</v>
      </c>
      <c r="E236" s="246" t="s">
        <v>98</v>
      </c>
      <c r="F236" s="246" t="s">
        <v>99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100</v>
      </c>
      <c r="L236" s="247">
        <v>3</v>
      </c>
      <c r="M236" s="246">
        <v>252824</v>
      </c>
      <c r="N236" s="246">
        <v>2689382</v>
      </c>
      <c r="O236" s="246">
        <v>8</v>
      </c>
      <c r="P236" s="246">
        <v>3</v>
      </c>
      <c r="Q236" s="246">
        <v>0</v>
      </c>
      <c r="R236" s="246"/>
      <c r="S236" s="246" t="s">
        <v>90</v>
      </c>
      <c r="T236" s="246" t="s">
        <v>32</v>
      </c>
      <c r="U236" s="246" t="s">
        <v>147</v>
      </c>
      <c r="V236" t="str">
        <f>INDEX(樣區!H:H,MATCH(F236,樣區!E:E,0))</f>
        <v>4月,6月</v>
      </c>
      <c r="W236" s="3" t="str">
        <f>IF(ISNUMBER(AH236),"Y","N")</f>
        <v>Y</v>
      </c>
      <c r="X236" s="3" t="str">
        <f>IF(OR(ISBLANK(H236),ISBLANK(I236)),"需記錄日期","")</f>
        <v/>
      </c>
      <c r="Y236" s="3" t="str">
        <f>IF(O236&gt;9,"時間太晚","")</f>
        <v/>
      </c>
      <c r="Z236" s="3" t="str">
        <f>IF(ISBLANK(Q236),"需記錄數量",IF(Q236&gt;2,"2隻以上，請記為猴群",""))</f>
        <v/>
      </c>
      <c r="AA236" s="3" t="str">
        <f>IF(OR(Q236=1,Q236=2),IF(ISTEXT(R236),"","需記錄距離"),"")</f>
        <v/>
      </c>
      <c r="AB236" s="249" t="str">
        <f>IF(S236="Y",IF(Q236&lt;&gt;2,"有叫聲應為猴群",""),"")</f>
        <v/>
      </c>
      <c r="AC236" s="3" t="str">
        <f>IF(ISBLANK(T236),"需記錄棲地類型",IF(LEN(T236)&lt;&gt;2,"請填最主要的棲地類型，其餘的可在備注補充說明",""))</f>
        <v/>
      </c>
      <c r="AD236" s="5" t="str">
        <f t="shared" si="10"/>
        <v/>
      </c>
      <c r="AE236" s="3" t="str">
        <f>IF(COUNTIF(U236,"*搖樹*")=1,IF(Q236&lt;&gt;2,"有搖樹行為應為猴群",""),"")</f>
        <v/>
      </c>
      <c r="AF236" s="3"/>
      <c r="AH236">
        <f>MATCH(ROUND(M236,0)&amp;ROUND(N236,0),樣點!N:N,0)</f>
        <v>1209</v>
      </c>
      <c r="AI236" s="5">
        <f>IF((F237&amp;J237)=(F236&amp;J236),ABS((DATE(G237,H237,I237)&amp;TIME(O237,P237,0))-(DATE(G236,H236,I236)&amp;TIME(O236,P236,0))),"")</f>
        <v>1.3888888992369175E-2</v>
      </c>
    </row>
    <row r="237" spans="3:35">
      <c r="C237" s="246" t="s">
        <v>21</v>
      </c>
      <c r="D237" s="246" t="s">
        <v>97</v>
      </c>
      <c r="E237" s="246" t="s">
        <v>98</v>
      </c>
      <c r="F237" s="246" t="s">
        <v>99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100</v>
      </c>
      <c r="L237" s="247">
        <v>4</v>
      </c>
      <c r="M237" s="246">
        <v>253078</v>
      </c>
      <c r="N237" s="246">
        <v>2689366</v>
      </c>
      <c r="O237" s="246">
        <v>8</v>
      </c>
      <c r="P237" s="246">
        <v>23</v>
      </c>
      <c r="Q237" s="246">
        <v>0</v>
      </c>
      <c r="R237" s="246"/>
      <c r="S237" s="246" t="s">
        <v>90</v>
      </c>
      <c r="T237" s="246" t="s">
        <v>54</v>
      </c>
      <c r="U237" s="246" t="s">
        <v>148</v>
      </c>
      <c r="V237" t="str">
        <f>INDEX(樣區!H:H,MATCH(F237,樣區!E:E,0))</f>
        <v>4月,6月</v>
      </c>
      <c r="W237" s="3" t="str">
        <f>IF(ISNUMBER(AH237),"Y","N")</f>
        <v>Y</v>
      </c>
      <c r="X237" s="3" t="str">
        <f>IF(OR(ISBLANK(H237),ISBLANK(I237)),"需記錄日期","")</f>
        <v/>
      </c>
      <c r="Y237" s="3" t="str">
        <f>IF(O237&gt;9,"時間太晚","")</f>
        <v/>
      </c>
      <c r="Z237" s="3" t="str">
        <f>IF(ISBLANK(Q237),"需記錄數量",IF(Q237&gt;2,"2隻以上，請記為猴群",""))</f>
        <v/>
      </c>
      <c r="AA237" s="3" t="str">
        <f>IF(OR(Q237=1,Q237=2),IF(ISTEXT(R237),"","需記錄距離"),"")</f>
        <v/>
      </c>
      <c r="AB237" s="249" t="str">
        <f>IF(S237="Y",IF(Q237&lt;&gt;2,"有叫聲應為猴群",""),"")</f>
        <v/>
      </c>
      <c r="AC237" s="3" t="str">
        <f>IF(ISBLANK(T237),"需記錄棲地類型",IF(LEN(T237)&lt;&gt;2,"請填最主要的棲地類型，其餘的可在備注補充說明",""))</f>
        <v/>
      </c>
      <c r="AD237" s="5" t="str">
        <f t="shared" si="10"/>
        <v/>
      </c>
      <c r="AE237" s="3" t="str">
        <f>IF(COUNTIF(U237,"*搖樹*")=1,IF(Q237&lt;&gt;2,"有搖樹行為應為猴群",""),"")</f>
        <v/>
      </c>
      <c r="AF237" s="3"/>
      <c r="AH237">
        <f>MATCH(ROUND(M237,0)&amp;ROUND(N237,0),樣點!N:N,0)</f>
        <v>1210</v>
      </c>
      <c r="AI237" s="5">
        <f>IF((F238&amp;J238)=(F237&amp;J237),ABS((DATE(G238,H238,I238)&amp;TIME(O238,P238,0))-(DATE(G237,H237,I237)&amp;TIME(O237,P237,0))),"")</f>
        <v>1.1805556016042829E-2</v>
      </c>
    </row>
    <row r="238" spans="3:35">
      <c r="C238" s="246" t="s">
        <v>21</v>
      </c>
      <c r="D238" s="246" t="s">
        <v>97</v>
      </c>
      <c r="E238" s="246" t="s">
        <v>98</v>
      </c>
      <c r="F238" s="246" t="s">
        <v>99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100</v>
      </c>
      <c r="L238" s="247">
        <v>5</v>
      </c>
      <c r="M238" s="246">
        <v>253300</v>
      </c>
      <c r="N238" s="246">
        <v>2689534</v>
      </c>
      <c r="O238" s="246">
        <v>8</v>
      </c>
      <c r="P238" s="246">
        <v>40</v>
      </c>
      <c r="Q238" s="246">
        <v>0</v>
      </c>
      <c r="R238" s="246"/>
      <c r="S238" s="246" t="s">
        <v>90</v>
      </c>
      <c r="T238" s="246" t="s">
        <v>32</v>
      </c>
      <c r="U238" s="246" t="s">
        <v>149</v>
      </c>
      <c r="V238" t="str">
        <f>INDEX(樣區!H:H,MATCH(F238,樣區!E:E,0))</f>
        <v>4月,6月</v>
      </c>
      <c r="W238" s="3" t="str">
        <f>IF(ISNUMBER(AH238),"Y","N")</f>
        <v>Y</v>
      </c>
      <c r="X238" s="3" t="str">
        <f>IF(OR(ISBLANK(H238),ISBLANK(I238)),"需記錄日期","")</f>
        <v/>
      </c>
      <c r="Y238" s="3" t="str">
        <f>IF(O238&gt;9,"時間太晚","")</f>
        <v/>
      </c>
      <c r="Z238" s="3" t="str">
        <f>IF(ISBLANK(Q238),"需記錄數量",IF(Q238&gt;2,"2隻以上，請記為猴群",""))</f>
        <v/>
      </c>
      <c r="AA238" s="3" t="str">
        <f>IF(OR(Q238=1,Q238=2),IF(ISTEXT(R238),"","需記錄距離"),"")</f>
        <v/>
      </c>
      <c r="AB238" s="249" t="str">
        <f>IF(S238="Y",IF(Q238&lt;&gt;2,"有叫聲應為猴群",""),"")</f>
        <v/>
      </c>
      <c r="AC238" s="3" t="str">
        <f>IF(ISBLANK(T238),"需記錄棲地類型",IF(LEN(T238)&lt;&gt;2,"請填最主要的棲地類型，其餘的可在備注補充說明",""))</f>
        <v/>
      </c>
      <c r="AD238" s="5" t="str">
        <f t="shared" si="10"/>
        <v/>
      </c>
      <c r="AE238" s="3" t="str">
        <f>IF(COUNTIF(U238,"*搖樹*")=1,IF(Q238&lt;&gt;2,"有搖樹行為應為猴群",""),"")</f>
        <v/>
      </c>
      <c r="AF238" s="3"/>
      <c r="AH238">
        <f>MATCH(ROUND(M238,0)&amp;ROUND(N238,0),樣點!N:N,0)</f>
        <v>1211</v>
      </c>
      <c r="AI238" s="5">
        <f>IF((F239&amp;J239)=(F238&amp;J238),ABS((DATE(G239,H239,I239)&amp;TIME(O239,P239,0))-(DATE(G238,H238,I238)&amp;TIME(O238,P238,0))),"")</f>
        <v>7.6388890156522393E-3</v>
      </c>
    </row>
    <row r="239" spans="3:35">
      <c r="C239" s="246" t="s">
        <v>21</v>
      </c>
      <c r="D239" s="246" t="s">
        <v>97</v>
      </c>
      <c r="E239" s="246" t="s">
        <v>98</v>
      </c>
      <c r="F239" s="246" t="s">
        <v>99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100</v>
      </c>
      <c r="L239" s="247">
        <v>6</v>
      </c>
      <c r="M239" s="246">
        <v>253377</v>
      </c>
      <c r="N239" s="246">
        <v>2689290</v>
      </c>
      <c r="O239" s="246">
        <v>8</v>
      </c>
      <c r="P239" s="246">
        <v>51</v>
      </c>
      <c r="Q239" s="246">
        <v>0</v>
      </c>
      <c r="R239" s="246"/>
      <c r="S239" s="246" t="s">
        <v>90</v>
      </c>
      <c r="T239" s="246" t="s">
        <v>32</v>
      </c>
      <c r="U239" s="246" t="s">
        <v>150</v>
      </c>
      <c r="V239" t="str">
        <f>INDEX(樣區!H:H,MATCH(F239,樣區!E:E,0))</f>
        <v>4月,6月</v>
      </c>
      <c r="W239" s="3" t="str">
        <f>IF(ISNUMBER(AH239),"Y","N")</f>
        <v>Y</v>
      </c>
      <c r="X239" s="3" t="str">
        <f>IF(OR(ISBLANK(H239),ISBLANK(I239)),"需記錄日期","")</f>
        <v/>
      </c>
      <c r="Y239" s="3" t="str">
        <f>IF(O239&gt;9,"時間太晚","")</f>
        <v/>
      </c>
      <c r="Z239" s="3" t="str">
        <f>IF(ISBLANK(Q239),"需記錄數量",IF(Q239&gt;2,"2隻以上，請記為猴群",""))</f>
        <v/>
      </c>
      <c r="AA239" s="3" t="str">
        <f>IF(OR(Q239=1,Q239=2),IF(ISTEXT(R239),"","需記錄距離"),"")</f>
        <v/>
      </c>
      <c r="AB239" s="249" t="str">
        <f>IF(S239="Y",IF(Q239&lt;&gt;2,"有叫聲應為猴群",""),"")</f>
        <v/>
      </c>
      <c r="AC239" s="3" t="str">
        <f>IF(ISBLANK(T239),"需記錄棲地類型",IF(LEN(T239)&lt;&gt;2,"請填最主要的棲地類型，其餘的可在備注補充說明",""))</f>
        <v/>
      </c>
      <c r="AD239" s="5" t="str">
        <f t="shared" si="10"/>
        <v/>
      </c>
      <c r="AE239" s="3" t="str">
        <f>IF(COUNTIF(U239,"*搖樹*")=1,IF(Q239&lt;&gt;2,"有搖樹行為應為猴群",""),"")</f>
        <v/>
      </c>
      <c r="AF239" s="3"/>
      <c r="AH239">
        <f>MATCH(ROUND(M239,0)&amp;ROUND(N239,0),樣點!N:N,0)</f>
        <v>1212</v>
      </c>
      <c r="AI239" s="5" t="str">
        <f>IF((F240&amp;J240)=(F239&amp;J239),ABS((DATE(G240,H240,I240)&amp;TIME(O240,P240,0))-(DATE(G239,H239,I239)&amp;TIME(O239,P239,0))),"")</f>
        <v/>
      </c>
    </row>
    <row r="240" spans="3:35">
      <c r="C240" s="246" t="s">
        <v>21</v>
      </c>
      <c r="D240" s="246" t="s">
        <v>97</v>
      </c>
      <c r="E240" s="246" t="s">
        <v>103</v>
      </c>
      <c r="F240" s="246" t="s">
        <v>104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105</v>
      </c>
      <c r="L240" s="247">
        <v>1</v>
      </c>
      <c r="M240" s="246">
        <v>253961</v>
      </c>
      <c r="N240" s="246">
        <v>2688928</v>
      </c>
      <c r="O240" s="246">
        <v>7</v>
      </c>
      <c r="P240" s="246">
        <v>38</v>
      </c>
      <c r="Q240" s="246">
        <v>0</v>
      </c>
      <c r="R240" s="246"/>
      <c r="S240" s="246" t="s">
        <v>90</v>
      </c>
      <c r="T240" s="246" t="s">
        <v>32</v>
      </c>
      <c r="U240" s="246" t="s">
        <v>106</v>
      </c>
      <c r="V240" t="str">
        <f>INDEX(樣區!H:H,MATCH(F240,樣區!E:E,0))</f>
        <v>4月,6月</v>
      </c>
      <c r="W240" s="3" t="str">
        <f>IF(ISNUMBER(AH240),"Y","N")</f>
        <v>Y</v>
      </c>
      <c r="X240" s="3" t="str">
        <f>IF(OR(ISBLANK(H240),ISBLANK(I240)),"需記錄日期","")</f>
        <v/>
      </c>
      <c r="Y240" s="3" t="str">
        <f>IF(O240&gt;9,"時間太晚","")</f>
        <v/>
      </c>
      <c r="Z240" s="3" t="str">
        <f>IF(ISBLANK(Q240),"需記錄數量",IF(Q240&gt;2,"2隻以上，請記為猴群",""))</f>
        <v/>
      </c>
      <c r="AA240" s="3" t="str">
        <f>IF(OR(Q240=1,Q240=2),IF(ISTEXT(R240),"","需記錄距離"),"")</f>
        <v/>
      </c>
      <c r="AB240" s="249" t="str">
        <f>IF(S240="Y",IF(Q240&lt;&gt;2,"有叫聲應為猴群",""),"")</f>
        <v/>
      </c>
      <c r="AC240" s="3" t="str">
        <f>IF(ISBLANK(T240),"需記錄棲地類型",IF(LEN(T240)&lt;&gt;2,"請填最主要的棲地類型，其餘的可在備注補充說明",""))</f>
        <v/>
      </c>
      <c r="AD240" s="5" t="str">
        <f t="shared" si="10"/>
        <v/>
      </c>
      <c r="AE240" s="3" t="str">
        <f>IF(COUNTIF(U240,"*搖樹*")=1,IF(Q240&lt;&gt;2,"有搖樹行為應為猴群",""),"")</f>
        <v/>
      </c>
      <c r="AF240" s="3"/>
      <c r="AH240">
        <f>MATCH(ROUND(M240,0)&amp;ROUND(N240,0),樣點!N:N,0)</f>
        <v>1213</v>
      </c>
      <c r="AI240" s="5">
        <f>IF((F241&amp;J241)=(F240&amp;J240),ABS((DATE(G241,H241,I241)&amp;TIME(O241,P241,0))-(DATE(G240,H240,I240)&amp;TIME(O240,P240,0))),"")</f>
        <v>4.8611109959892929E-3</v>
      </c>
    </row>
    <row r="241" spans="3:35">
      <c r="C241" s="246" t="s">
        <v>21</v>
      </c>
      <c r="D241" s="246" t="s">
        <v>97</v>
      </c>
      <c r="E241" s="246" t="s">
        <v>103</v>
      </c>
      <c r="F241" s="246" t="s">
        <v>104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105</v>
      </c>
      <c r="L241" s="247">
        <v>2</v>
      </c>
      <c r="M241" s="246">
        <v>254161</v>
      </c>
      <c r="N241" s="246">
        <v>2688852</v>
      </c>
      <c r="O241" s="246">
        <v>7</v>
      </c>
      <c r="P241" s="246">
        <v>45</v>
      </c>
      <c r="Q241" s="246">
        <v>0</v>
      </c>
      <c r="R241" s="246"/>
      <c r="S241" s="246" t="s">
        <v>90</v>
      </c>
      <c r="T241" s="246" t="s">
        <v>30</v>
      </c>
      <c r="U241" s="246"/>
      <c r="V241" t="str">
        <f>INDEX(樣區!H:H,MATCH(F241,樣區!E:E,0))</f>
        <v>4月,6月</v>
      </c>
      <c r="W241" s="3" t="str">
        <f>IF(ISNUMBER(AH241),"Y","N")</f>
        <v>Y</v>
      </c>
      <c r="X241" s="3" t="str">
        <f>IF(OR(ISBLANK(H241),ISBLANK(I241)),"需記錄日期","")</f>
        <v/>
      </c>
      <c r="Y241" s="3" t="str">
        <f>IF(O241&gt;9,"時間太晚","")</f>
        <v/>
      </c>
      <c r="Z241" s="3" t="str">
        <f>IF(ISBLANK(Q241),"需記錄數量",IF(Q241&gt;2,"2隻以上，請記為猴群",""))</f>
        <v/>
      </c>
      <c r="AA241" s="3" t="str">
        <f>IF(OR(Q241=1,Q241=2),IF(ISTEXT(R241),"","需記錄距離"),"")</f>
        <v/>
      </c>
      <c r="AB241" s="249" t="str">
        <f>IF(S241="Y",IF(Q241&lt;&gt;2,"有叫聲應為猴群",""),"")</f>
        <v/>
      </c>
      <c r="AC241" s="3" t="str">
        <f>IF(ISBLANK(T241),"需記錄棲地類型",IF(LEN(T241)&lt;&gt;2,"請填最主要的棲地類型，其餘的可在備注補充說明",""))</f>
        <v/>
      </c>
      <c r="AD241" s="5" t="str">
        <f t="shared" si="10"/>
        <v/>
      </c>
      <c r="AE241" s="3" t="str">
        <f>IF(COUNTIF(U241,"*搖樹*")=1,IF(Q241&lt;&gt;2,"有搖樹行為應為猴群",""),"")</f>
        <v/>
      </c>
      <c r="AF241" s="3"/>
      <c r="AH241">
        <f>MATCH(ROUND(M241,0)&amp;ROUND(N241,0),樣點!N:N,0)</f>
        <v>1214</v>
      </c>
      <c r="AI241" s="5">
        <f>IF((F242&amp;J242)=(F241&amp;J241),ABS((DATE(G242,H242,I242)&amp;TIME(O242,P242,0))-(DATE(G241,H241,I241)&amp;TIME(O241,P241,0))),"")</f>
        <v>6.2500000349245965E-3</v>
      </c>
    </row>
    <row r="242" spans="3:35">
      <c r="C242" s="246" t="s">
        <v>21</v>
      </c>
      <c r="D242" s="246" t="s">
        <v>97</v>
      </c>
      <c r="E242" s="246" t="s">
        <v>103</v>
      </c>
      <c r="F242" s="246" t="s">
        <v>104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105</v>
      </c>
      <c r="L242" s="247">
        <v>3</v>
      </c>
      <c r="M242" s="246">
        <v>254306</v>
      </c>
      <c r="N242" s="246">
        <v>2688700</v>
      </c>
      <c r="O242" s="246">
        <v>7</v>
      </c>
      <c r="P242" s="246">
        <v>54</v>
      </c>
      <c r="Q242" s="246">
        <v>0</v>
      </c>
      <c r="R242" s="246"/>
      <c r="S242" s="246" t="s">
        <v>90</v>
      </c>
      <c r="T242" s="246" t="s">
        <v>30</v>
      </c>
      <c r="U242" s="246"/>
      <c r="V242" t="str">
        <f>INDEX(樣區!H:H,MATCH(F242,樣區!E:E,0))</f>
        <v>4月,6月</v>
      </c>
      <c r="W242" s="3" t="str">
        <f>IF(ISNUMBER(AH242),"Y","N")</f>
        <v>Y</v>
      </c>
      <c r="X242" s="3" t="str">
        <f>IF(OR(ISBLANK(H242),ISBLANK(I242)),"需記錄日期","")</f>
        <v/>
      </c>
      <c r="Y242" s="3" t="str">
        <f>IF(O242&gt;9,"時間太晚","")</f>
        <v/>
      </c>
      <c r="Z242" s="3" t="str">
        <f>IF(ISBLANK(Q242),"需記錄數量",IF(Q242&gt;2,"2隻以上，請記為猴群",""))</f>
        <v/>
      </c>
      <c r="AA242" s="3" t="str">
        <f>IF(OR(Q242=1,Q242=2),IF(ISTEXT(R242),"","需記錄距離"),"")</f>
        <v/>
      </c>
      <c r="AB242" s="249" t="str">
        <f>IF(S242="Y",IF(Q242&lt;&gt;2,"有叫聲應為猴群",""),"")</f>
        <v/>
      </c>
      <c r="AC242" s="3" t="str">
        <f>IF(ISBLANK(T242),"需記錄棲地類型",IF(LEN(T242)&lt;&gt;2,"請填最主要的棲地類型，其餘的可在備注補充說明",""))</f>
        <v/>
      </c>
      <c r="AD242" s="5" t="str">
        <f t="shared" si="10"/>
        <v/>
      </c>
      <c r="AE242" s="3" t="str">
        <f>IF(COUNTIF(U242,"*搖樹*")=1,IF(Q242&lt;&gt;2,"有搖樹行為應為猴群",""),"")</f>
        <v/>
      </c>
      <c r="AF242" s="3"/>
      <c r="AH242">
        <f>MATCH(ROUND(M242,0)&amp;ROUND(N242,0),樣點!N:N,0)</f>
        <v>1215</v>
      </c>
      <c r="AI242" s="5">
        <f>IF((F243&amp;J243)=(F242&amp;J242),ABS((DATE(G243,H243,I243)&amp;TIME(O243,P243,0))-(DATE(G242,H242,I242)&amp;TIME(O242,P242,0))),"")</f>
        <v>5.555555981118232E-3</v>
      </c>
    </row>
    <row r="243" spans="3:35">
      <c r="C243" s="246" t="s">
        <v>21</v>
      </c>
      <c r="D243" s="246" t="s">
        <v>97</v>
      </c>
      <c r="E243" s="246" t="s">
        <v>103</v>
      </c>
      <c r="F243" s="246" t="s">
        <v>104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105</v>
      </c>
      <c r="L243" s="247">
        <v>4</v>
      </c>
      <c r="M243" s="246">
        <v>254516</v>
      </c>
      <c r="N243" s="246">
        <v>2688533</v>
      </c>
      <c r="O243" s="246">
        <v>8</v>
      </c>
      <c r="P243" s="246">
        <v>2</v>
      </c>
      <c r="Q243" s="246">
        <v>0</v>
      </c>
      <c r="R243" s="246"/>
      <c r="S243" s="246" t="s">
        <v>90</v>
      </c>
      <c r="T243" s="246" t="s">
        <v>32</v>
      </c>
      <c r="U243" s="246" t="s">
        <v>107</v>
      </c>
      <c r="V243" t="str">
        <f>INDEX(樣區!H:H,MATCH(F243,樣區!E:E,0))</f>
        <v>4月,6月</v>
      </c>
      <c r="W243" s="3" t="str">
        <f>IF(ISNUMBER(AH243),"Y","N")</f>
        <v>Y</v>
      </c>
      <c r="X243" s="3" t="str">
        <f>IF(OR(ISBLANK(H243),ISBLANK(I243)),"需記錄日期","")</f>
        <v/>
      </c>
      <c r="Y243" s="3" t="str">
        <f>IF(O243&gt;9,"時間太晚","")</f>
        <v/>
      </c>
      <c r="Z243" s="3" t="str">
        <f>IF(ISBLANK(Q243),"需記錄數量",IF(Q243&gt;2,"2隻以上，請記為猴群",""))</f>
        <v/>
      </c>
      <c r="AA243" s="3" t="str">
        <f>IF(OR(Q243=1,Q243=2),IF(ISTEXT(R243),"","需記錄距離"),"")</f>
        <v/>
      </c>
      <c r="AB243" s="249" t="str">
        <f>IF(S243="Y",IF(Q243&lt;&gt;2,"有叫聲應為猴群",""),"")</f>
        <v/>
      </c>
      <c r="AC243" s="3" t="str">
        <f>IF(ISBLANK(T243),"需記錄棲地類型",IF(LEN(T243)&lt;&gt;2,"請填最主要的棲地類型，其餘的可在備注補充說明",""))</f>
        <v/>
      </c>
      <c r="AD243" s="5" t="str">
        <f t="shared" si="10"/>
        <v/>
      </c>
      <c r="AE243" s="3" t="str">
        <f>IF(COUNTIF(U243,"*搖樹*")=1,IF(Q243&lt;&gt;2,"有搖樹行為應為猴群",""),"")</f>
        <v/>
      </c>
      <c r="AF243" s="3"/>
      <c r="AH243">
        <f>MATCH(ROUND(M243,0)&amp;ROUND(N243,0),樣點!N:N,0)</f>
        <v>1216</v>
      </c>
      <c r="AI243" s="5">
        <f>IF((F244&amp;J244)=(F243&amp;J243),ABS((DATE(G244,H244,I244)&amp;TIME(O244,P244,0))-(DATE(G243,H243,I243)&amp;TIME(O243,P243,0))),"")</f>
        <v>9.7222219919785857E-3</v>
      </c>
    </row>
    <row r="244" spans="3:35">
      <c r="C244" s="246" t="s">
        <v>21</v>
      </c>
      <c r="D244" s="246" t="s">
        <v>97</v>
      </c>
      <c r="E244" s="246" t="s">
        <v>103</v>
      </c>
      <c r="F244" s="246" t="s">
        <v>104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105</v>
      </c>
      <c r="L244" s="247">
        <v>5</v>
      </c>
      <c r="M244" s="246">
        <v>254633</v>
      </c>
      <c r="N244" s="246">
        <v>2688703</v>
      </c>
      <c r="O244" s="246">
        <v>8</v>
      </c>
      <c r="P244" s="246">
        <v>16</v>
      </c>
      <c r="Q244" s="246">
        <v>0</v>
      </c>
      <c r="R244" s="246"/>
      <c r="S244" s="246" t="s">
        <v>90</v>
      </c>
      <c r="T244" s="246" t="s">
        <v>32</v>
      </c>
      <c r="U244" s="246" t="s">
        <v>108</v>
      </c>
      <c r="V244" t="str">
        <f>INDEX(樣區!H:H,MATCH(F244,樣區!E:E,0))</f>
        <v>4月,6月</v>
      </c>
      <c r="W244" s="3" t="str">
        <f>IF(ISNUMBER(AH244),"Y","N")</f>
        <v>Y</v>
      </c>
      <c r="X244" s="3" t="str">
        <f>IF(OR(ISBLANK(H244),ISBLANK(I244)),"需記錄日期","")</f>
        <v/>
      </c>
      <c r="Y244" s="3" t="str">
        <f>IF(O244&gt;9,"時間太晚","")</f>
        <v/>
      </c>
      <c r="Z244" s="3" t="str">
        <f>IF(ISBLANK(Q244),"需記錄數量",IF(Q244&gt;2,"2隻以上，請記為猴群",""))</f>
        <v/>
      </c>
      <c r="AA244" s="3" t="str">
        <f>IF(OR(Q244=1,Q244=2),IF(ISTEXT(R244),"","需記錄距離"),"")</f>
        <v/>
      </c>
      <c r="AB244" s="249" t="str">
        <f>IF(S244="Y",IF(Q244&lt;&gt;2,"有叫聲應為猴群",""),"")</f>
        <v/>
      </c>
      <c r="AC244" s="3" t="str">
        <f>IF(ISBLANK(T244),"需記錄棲地類型",IF(LEN(T244)&lt;&gt;2,"請填最主要的棲地類型，其餘的可在備注補充說明",""))</f>
        <v/>
      </c>
      <c r="AD244" s="5" t="str">
        <f t="shared" si="10"/>
        <v/>
      </c>
      <c r="AE244" s="3" t="str">
        <f>IF(COUNTIF(U244,"*搖樹*")=1,IF(Q244&lt;&gt;2,"有搖樹行為應為猴群",""),"")</f>
        <v/>
      </c>
      <c r="AF244" s="3"/>
      <c r="AH244">
        <f>MATCH(ROUND(M244,0)&amp;ROUND(N244,0),樣點!N:N,0)</f>
        <v>1217</v>
      </c>
      <c r="AI244" s="5">
        <f>IF((F245&amp;J245)=(F244&amp;J244),ABS((DATE(G245,H245,I245)&amp;TIME(O245,P245,0))-(DATE(G244,H244,I244)&amp;TIME(O244,P244,0))),"")</f>
        <v>8.3333330112509429E-3</v>
      </c>
    </row>
    <row r="245" spans="3:35">
      <c r="C245" s="246" t="s">
        <v>21</v>
      </c>
      <c r="D245" s="246" t="s">
        <v>97</v>
      </c>
      <c r="E245" s="246" t="s">
        <v>103</v>
      </c>
      <c r="F245" s="246" t="s">
        <v>104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105</v>
      </c>
      <c r="L245" s="247">
        <v>6</v>
      </c>
      <c r="M245" s="246">
        <v>254810</v>
      </c>
      <c r="N245" s="246">
        <v>2688885</v>
      </c>
      <c r="O245" s="246">
        <v>8</v>
      </c>
      <c r="P245" s="246">
        <v>28</v>
      </c>
      <c r="Q245" s="246">
        <v>0</v>
      </c>
      <c r="R245" s="246"/>
      <c r="S245" s="246" t="s">
        <v>90</v>
      </c>
      <c r="T245" s="246" t="s">
        <v>32</v>
      </c>
      <c r="U245" s="246" t="s">
        <v>109</v>
      </c>
      <c r="V245" t="str">
        <f>INDEX(樣區!H:H,MATCH(F245,樣區!E:E,0))</f>
        <v>4月,6月</v>
      </c>
      <c r="W245" s="3" t="str">
        <f>IF(ISNUMBER(AH245),"Y","N")</f>
        <v>Y</v>
      </c>
      <c r="X245" s="3" t="str">
        <f>IF(OR(ISBLANK(H245),ISBLANK(I245)),"需記錄日期","")</f>
        <v/>
      </c>
      <c r="Y245" s="3" t="str">
        <f>IF(O245&gt;9,"時間太晚","")</f>
        <v/>
      </c>
      <c r="Z245" s="3" t="str">
        <f>IF(ISBLANK(Q245),"需記錄數量",IF(Q245&gt;2,"2隻以上，請記為猴群",""))</f>
        <v/>
      </c>
      <c r="AA245" s="3" t="str">
        <f>IF(OR(Q245=1,Q245=2),IF(ISTEXT(R245),"","需記錄距離"),"")</f>
        <v/>
      </c>
      <c r="AB245" s="249" t="str">
        <f>IF(S245="Y",IF(Q245&lt;&gt;2,"有叫聲應為猴群",""),"")</f>
        <v/>
      </c>
      <c r="AC245" s="3" t="str">
        <f>IF(ISBLANK(T245),"需記錄棲地類型",IF(LEN(T245)&lt;&gt;2,"請填最主要的棲地類型，其餘的可在備注補充說明",""))</f>
        <v/>
      </c>
      <c r="AD245" s="5" t="str">
        <f t="shared" si="10"/>
        <v/>
      </c>
      <c r="AE245" s="3" t="str">
        <f>IF(COUNTIF(U245,"*搖樹*")=1,IF(Q245&lt;&gt;2,"有搖樹行為應為猴群",""),"")</f>
        <v/>
      </c>
      <c r="AF245" s="3"/>
      <c r="AH245">
        <f>MATCH(ROUND(M245,0)&amp;ROUND(N245,0),樣點!N:N,0)</f>
        <v>1218</v>
      </c>
      <c r="AI245" s="5" t="str">
        <f>IF((F246&amp;J246)=(F245&amp;J245),ABS((DATE(G246,H246,I246)&amp;TIME(O246,P246,0))-(DATE(G245,H245,I245)&amp;TIME(O245,P245,0))),"")</f>
        <v/>
      </c>
    </row>
    <row r="246" spans="3:35">
      <c r="C246" s="246" t="s">
        <v>21</v>
      </c>
      <c r="D246" s="246" t="s">
        <v>97</v>
      </c>
      <c r="E246" s="246" t="s">
        <v>110</v>
      </c>
      <c r="F246" s="246" t="s">
        <v>111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151</v>
      </c>
      <c r="L246" s="247">
        <v>5</v>
      </c>
      <c r="M246" s="246">
        <v>239439</v>
      </c>
      <c r="N246" s="246">
        <v>2679924</v>
      </c>
      <c r="O246" s="246">
        <v>8</v>
      </c>
      <c r="P246" s="246">
        <v>34</v>
      </c>
      <c r="Q246" s="246">
        <v>0</v>
      </c>
      <c r="R246" s="246"/>
      <c r="S246" s="246" t="s">
        <v>90</v>
      </c>
      <c r="T246" s="246" t="s">
        <v>31</v>
      </c>
      <c r="U246" s="246"/>
      <c r="V246" t="str">
        <f>INDEX(樣區!H:H,MATCH(F246,樣區!E:E,0))</f>
        <v>4月,6月</v>
      </c>
      <c r="W246" s="3" t="str">
        <f>IF(ISNUMBER(AH246),"Y","N")</f>
        <v>Y</v>
      </c>
      <c r="X246" s="3" t="str">
        <f>IF(OR(ISBLANK(H246),ISBLANK(I246)),"需記錄日期","")</f>
        <v/>
      </c>
      <c r="Y246" s="3" t="str">
        <f>IF(O246&gt;9,"時間太晚","")</f>
        <v/>
      </c>
      <c r="Z246" s="3" t="str">
        <f>IF(ISBLANK(Q246),"需記錄數量",IF(Q246&gt;2,"2隻以上，請記為猴群",""))</f>
        <v/>
      </c>
      <c r="AA246" s="3" t="str">
        <f>IF(OR(Q246=1,Q246=2),IF(ISTEXT(R246),"","需記錄距離"),"")</f>
        <v/>
      </c>
      <c r="AB246" s="249" t="str">
        <f>IF(S246="Y",IF(Q246&lt;&gt;2,"有叫聲應為猴群",""),"")</f>
        <v/>
      </c>
      <c r="AC246" s="3" t="str">
        <f>IF(ISBLANK(T246),"需記錄棲地類型",IF(LEN(T246)&lt;&gt;2,"請填最主要的棲地類型，其餘的可在備注補充說明",""))</f>
        <v/>
      </c>
      <c r="AD246" s="5" t="str">
        <f t="shared" si="10"/>
        <v/>
      </c>
      <c r="AE246" s="3" t="str">
        <f>IF(COUNTIF(U246,"*搖樹*")=1,IF(Q246&lt;&gt;2,"有搖樹行為應為猴群",""),"")</f>
        <v/>
      </c>
      <c r="AF246" s="3"/>
      <c r="AH246">
        <f>MATCH(ROUND(M246,0)&amp;ROUND(N246,0),樣點!N:N,0)</f>
        <v>1219</v>
      </c>
      <c r="AI246" s="5">
        <f>IF((F247&amp;J247)=(F246&amp;J246),ABS((DATE(G247,H247,I247)&amp;TIME(O247,P247,0))-(DATE(G246,H246,I246)&amp;TIME(O246,P246,0))),"")</f>
        <v>9.0277779963798821E-3</v>
      </c>
    </row>
    <row r="247" spans="3:35">
      <c r="C247" s="246" t="s">
        <v>21</v>
      </c>
      <c r="D247" s="246" t="s">
        <v>97</v>
      </c>
      <c r="E247" s="246" t="s">
        <v>110</v>
      </c>
      <c r="F247" s="246" t="s">
        <v>111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151</v>
      </c>
      <c r="L247" s="247">
        <v>10</v>
      </c>
      <c r="M247" s="246">
        <v>239257</v>
      </c>
      <c r="N247" s="246">
        <v>2680381</v>
      </c>
      <c r="O247" s="246">
        <v>8</v>
      </c>
      <c r="P247" s="246">
        <v>21</v>
      </c>
      <c r="Q247" s="246">
        <v>0</v>
      </c>
      <c r="R247" s="246"/>
      <c r="S247" s="246" t="s">
        <v>90</v>
      </c>
      <c r="T247" s="246" t="s">
        <v>26</v>
      </c>
      <c r="U247" s="246"/>
      <c r="V247" t="str">
        <f>INDEX(樣區!H:H,MATCH(F247,樣區!E:E,0))</f>
        <v>4月,6月</v>
      </c>
      <c r="W247" s="3" t="str">
        <f>IF(ISNUMBER(AH247),"Y","N")</f>
        <v>Y</v>
      </c>
      <c r="X247" s="3" t="str">
        <f>IF(OR(ISBLANK(H247),ISBLANK(I247)),"需記錄日期","")</f>
        <v/>
      </c>
      <c r="Y247" s="3" t="str">
        <f>IF(O247&gt;9,"時間太晚","")</f>
        <v/>
      </c>
      <c r="Z247" s="3" t="str">
        <f>IF(ISBLANK(Q247),"需記錄數量",IF(Q247&gt;2,"2隻以上，請記為猴群",""))</f>
        <v/>
      </c>
      <c r="AA247" s="3" t="str">
        <f>IF(OR(Q247=1,Q247=2),IF(ISTEXT(R247),"","需記錄距離"),"")</f>
        <v/>
      </c>
      <c r="AB247" s="249" t="str">
        <f>IF(S247="Y",IF(Q247&lt;&gt;2,"有叫聲應為猴群",""),"")</f>
        <v/>
      </c>
      <c r="AC247" s="3" t="str">
        <f>IF(ISBLANK(T247),"需記錄棲地類型",IF(LEN(T247)&lt;&gt;2,"請填最主要的棲地類型，其餘的可在備注補充說明",""))</f>
        <v/>
      </c>
      <c r="AD247" s="5" t="str">
        <f t="shared" si="10"/>
        <v/>
      </c>
      <c r="AE247" s="3" t="str">
        <f>IF(COUNTIF(U247,"*搖樹*")=1,IF(Q247&lt;&gt;2,"有搖樹行為應為猴群",""),"")</f>
        <v/>
      </c>
      <c r="AF247" s="3"/>
      <c r="AH247">
        <f>MATCH(ROUND(M247,0)&amp;ROUND(N247,0),樣點!N:N,0)</f>
        <v>1220</v>
      </c>
      <c r="AI247" s="5">
        <f>IF((F248&amp;J248)=(F247&amp;J247),ABS((DATE(G248,H248,I248)&amp;TIME(O248,P248,0))-(DATE(G247,H247,I247)&amp;TIME(O247,P247,0))),"")</f>
        <v>1.3194444007240236E-2</v>
      </c>
    </row>
    <row r="248" spans="3:35">
      <c r="C248" s="246" t="s">
        <v>21</v>
      </c>
      <c r="D248" s="246" t="s">
        <v>97</v>
      </c>
      <c r="E248" s="246" t="s">
        <v>110</v>
      </c>
      <c r="F248" s="246" t="s">
        <v>111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151</v>
      </c>
      <c r="L248" s="247">
        <v>12</v>
      </c>
      <c r="M248" s="246">
        <v>239817</v>
      </c>
      <c r="N248" s="246">
        <v>2680696</v>
      </c>
      <c r="O248" s="246">
        <v>8</v>
      </c>
      <c r="P248" s="246">
        <v>2</v>
      </c>
      <c r="Q248" s="246">
        <v>0</v>
      </c>
      <c r="R248" s="246"/>
      <c r="S248" s="246" t="s">
        <v>90</v>
      </c>
      <c r="T248" s="246" t="s">
        <v>54</v>
      </c>
      <c r="U248" s="246"/>
      <c r="V248" t="str">
        <f>INDEX(樣區!H:H,MATCH(F248,樣區!E:E,0))</f>
        <v>4月,6月</v>
      </c>
      <c r="W248" s="3" t="str">
        <f>IF(ISNUMBER(AH248),"Y","N")</f>
        <v>Y</v>
      </c>
      <c r="X248" s="3" t="str">
        <f>IF(OR(ISBLANK(H248),ISBLANK(I248)),"需記錄日期","")</f>
        <v/>
      </c>
      <c r="Y248" s="3" t="str">
        <f>IF(O248&gt;9,"時間太晚","")</f>
        <v/>
      </c>
      <c r="Z248" s="3" t="str">
        <f>IF(ISBLANK(Q248),"需記錄數量",IF(Q248&gt;2,"2隻以上，請記為猴群",""))</f>
        <v/>
      </c>
      <c r="AA248" s="3" t="str">
        <f>IF(OR(Q248=1,Q248=2),IF(ISTEXT(R248),"","需記錄距離"),"")</f>
        <v/>
      </c>
      <c r="AB248" s="249" t="str">
        <f>IF(S248="Y",IF(Q248&lt;&gt;2,"有叫聲應為猴群",""),"")</f>
        <v/>
      </c>
      <c r="AC248" s="3" t="str">
        <f>IF(ISBLANK(T248),"需記錄棲地類型",IF(LEN(T248)&lt;&gt;2,"請填最主要的棲地類型，其餘的可在備注補充說明",""))</f>
        <v/>
      </c>
      <c r="AD248" s="5" t="str">
        <f t="shared" si="10"/>
        <v/>
      </c>
      <c r="AE248" s="3" t="str">
        <f>IF(COUNTIF(U248,"*搖樹*")=1,IF(Q248&lt;&gt;2,"有搖樹行為應為猴群",""),"")</f>
        <v/>
      </c>
      <c r="AF248" s="3"/>
      <c r="AH248">
        <f>MATCH(ROUND(M248,0)&amp;ROUND(N248,0),樣點!N:N,0)</f>
        <v>1221</v>
      </c>
      <c r="AI248" s="5">
        <f>IF((F249&amp;J249)=(F248&amp;J248),ABS((DATE(G249,H249,I249)&amp;TIME(O249,P249,0))-(DATE(G248,H248,I248)&amp;TIME(O248,P248,0))),"")</f>
        <v>2.5000000023283064E-2</v>
      </c>
    </row>
    <row r="249" spans="3:35">
      <c r="C249" s="246" t="s">
        <v>21</v>
      </c>
      <c r="D249" s="246" t="s">
        <v>97</v>
      </c>
      <c r="E249" s="246" t="s">
        <v>110</v>
      </c>
      <c r="F249" s="246" t="s">
        <v>111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151</v>
      </c>
      <c r="L249" s="247">
        <v>13</v>
      </c>
      <c r="M249" s="246">
        <v>239987</v>
      </c>
      <c r="N249" s="246">
        <v>2680498</v>
      </c>
      <c r="O249" s="246">
        <v>7</v>
      </c>
      <c r="P249" s="246">
        <v>26</v>
      </c>
      <c r="Q249" s="246">
        <v>0</v>
      </c>
      <c r="R249" s="246"/>
      <c r="S249" s="246" t="s">
        <v>90</v>
      </c>
      <c r="T249" s="246" t="s">
        <v>26</v>
      </c>
      <c r="U249" s="246"/>
      <c r="V249" t="str">
        <f>INDEX(樣區!H:H,MATCH(F249,樣區!E:E,0))</f>
        <v>4月,6月</v>
      </c>
      <c r="W249" s="3" t="str">
        <f>IF(ISNUMBER(AH249),"Y","N")</f>
        <v>Y</v>
      </c>
      <c r="X249" s="3" t="str">
        <f>IF(OR(ISBLANK(H249),ISBLANK(I249)),"需記錄日期","")</f>
        <v/>
      </c>
      <c r="Y249" s="3" t="str">
        <f>IF(O249&gt;9,"時間太晚","")</f>
        <v/>
      </c>
      <c r="Z249" s="3" t="str">
        <f>IF(ISBLANK(Q249),"需記錄數量",IF(Q249&gt;2,"2隻以上，請記為猴群",""))</f>
        <v/>
      </c>
      <c r="AA249" s="3" t="str">
        <f>IF(OR(Q249=1,Q249=2),IF(ISTEXT(R249),"","需記錄距離"),"")</f>
        <v/>
      </c>
      <c r="AB249" s="249" t="str">
        <f>IF(S249="Y",IF(Q249&lt;&gt;2,"有叫聲應為猴群",""),"")</f>
        <v/>
      </c>
      <c r="AC249" s="3" t="str">
        <f>IF(ISBLANK(T249),"需記錄棲地類型",IF(LEN(T249)&lt;&gt;2,"請填最主要的棲地類型，其餘的可在備注補充說明",""))</f>
        <v/>
      </c>
      <c r="AD249" s="5" t="str">
        <f t="shared" si="10"/>
        <v/>
      </c>
      <c r="AE249" s="3" t="str">
        <f>IF(COUNTIF(U249,"*搖樹*")=1,IF(Q249&lt;&gt;2,"有搖樹行為應為猴群",""),"")</f>
        <v/>
      </c>
      <c r="AF249" s="3"/>
      <c r="AH249">
        <f>MATCH(ROUND(M249,0)&amp;ROUND(N249,0),樣點!N:N,0)</f>
        <v>1222</v>
      </c>
      <c r="AI249" s="5">
        <f>IF((F250&amp;J250)=(F249&amp;J249),ABS((DATE(G250,H250,I250)&amp;TIME(O250,P250,0))-(DATE(G249,H249,I249)&amp;TIME(O249,P249,0))),"")</f>
        <v>6.2500000349245965E-3</v>
      </c>
    </row>
    <row r="250" spans="3:35">
      <c r="C250" s="246" t="s">
        <v>21</v>
      </c>
      <c r="D250" s="246" t="s">
        <v>97</v>
      </c>
      <c r="E250" s="246" t="s">
        <v>110</v>
      </c>
      <c r="F250" s="246" t="s">
        <v>111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151</v>
      </c>
      <c r="L250" s="247">
        <v>14</v>
      </c>
      <c r="M250" s="246">
        <v>240008</v>
      </c>
      <c r="N250" s="246">
        <v>2680276</v>
      </c>
      <c r="O250" s="246">
        <v>7</v>
      </c>
      <c r="P250" s="246">
        <v>35</v>
      </c>
      <c r="Q250" s="246">
        <v>0</v>
      </c>
      <c r="R250" s="246"/>
      <c r="S250" s="246" t="s">
        <v>90</v>
      </c>
      <c r="T250" s="246" t="s">
        <v>31</v>
      </c>
      <c r="U250" s="246"/>
      <c r="V250" t="str">
        <f>INDEX(樣區!H:H,MATCH(F250,樣區!E:E,0))</f>
        <v>4月,6月</v>
      </c>
      <c r="W250" s="3" t="str">
        <f>IF(ISNUMBER(AH250),"Y","N")</f>
        <v>Y</v>
      </c>
      <c r="X250" s="3" t="str">
        <f>IF(OR(ISBLANK(H250),ISBLANK(I250)),"需記錄日期","")</f>
        <v/>
      </c>
      <c r="Y250" s="3" t="str">
        <f>IF(O250&gt;9,"時間太晚","")</f>
        <v/>
      </c>
      <c r="Z250" s="3" t="str">
        <f>IF(ISBLANK(Q250),"需記錄數量",IF(Q250&gt;2,"2隻以上，請記為猴群",""))</f>
        <v/>
      </c>
      <c r="AA250" s="3" t="str">
        <f>IF(OR(Q250=1,Q250=2),IF(ISTEXT(R250),"","需記錄距離"),"")</f>
        <v/>
      </c>
      <c r="AB250" s="249" t="str">
        <f>IF(S250="Y",IF(Q250&lt;&gt;2,"有叫聲應為猴群",""),"")</f>
        <v/>
      </c>
      <c r="AC250" s="3" t="str">
        <f>IF(ISBLANK(T250),"需記錄棲地類型",IF(LEN(T250)&lt;&gt;2,"請填最主要的棲地類型，其餘的可在備注補充說明",""))</f>
        <v/>
      </c>
      <c r="AD250" s="5" t="str">
        <f t="shared" si="10"/>
        <v/>
      </c>
      <c r="AE250" s="3" t="str">
        <f>IF(COUNTIF(U250,"*搖樹*")=1,IF(Q250&lt;&gt;2,"有搖樹行為應為猴群",""),"")</f>
        <v/>
      </c>
      <c r="AF250" s="3"/>
      <c r="AH250">
        <f>MATCH(ROUND(M250,0)&amp;ROUND(N250,0),樣點!N:N,0)</f>
        <v>1223</v>
      </c>
      <c r="AI250" s="5">
        <f>IF((F251&amp;J251)=(F250&amp;J250),ABS((DATE(G251,H251,I251)&amp;TIME(O251,P251,0))-(DATE(G250,H250,I250)&amp;TIME(O250,P250,0))),"")</f>
        <v>1.4583334035705775E-2</v>
      </c>
    </row>
    <row r="251" spans="3:35">
      <c r="C251" s="246" t="s">
        <v>21</v>
      </c>
      <c r="D251" s="246" t="s">
        <v>97</v>
      </c>
      <c r="E251" s="246" t="s">
        <v>110</v>
      </c>
      <c r="F251" s="246" t="s">
        <v>111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151</v>
      </c>
      <c r="L251" s="247">
        <v>15</v>
      </c>
      <c r="M251" s="246">
        <v>239939</v>
      </c>
      <c r="N251" s="246">
        <v>2680945</v>
      </c>
      <c r="O251" s="246">
        <v>7</v>
      </c>
      <c r="P251" s="246">
        <v>14</v>
      </c>
      <c r="Q251" s="246">
        <v>0</v>
      </c>
      <c r="R251" s="246"/>
      <c r="S251" s="246" t="s">
        <v>90</v>
      </c>
      <c r="T251" s="246" t="s">
        <v>54</v>
      </c>
      <c r="U251" s="246" t="s">
        <v>152</v>
      </c>
      <c r="V251" t="str">
        <f>INDEX(樣區!H:H,MATCH(F251,樣區!E:E,0))</f>
        <v>4月,6月</v>
      </c>
      <c r="W251" s="3" t="str">
        <f>IF(ISNUMBER(AH251),"Y","N")</f>
        <v>Y</v>
      </c>
      <c r="X251" s="3" t="str">
        <f>IF(OR(ISBLANK(H251),ISBLANK(I251)),"需記錄日期","")</f>
        <v/>
      </c>
      <c r="Y251" s="3" t="str">
        <f>IF(O251&gt;9,"時間太晚","")</f>
        <v/>
      </c>
      <c r="Z251" s="3" t="str">
        <f>IF(ISBLANK(Q251),"需記錄數量",IF(Q251&gt;2,"2隻以上，請記為猴群",""))</f>
        <v/>
      </c>
      <c r="AA251" s="3" t="str">
        <f>IF(OR(Q251=1,Q251=2),IF(ISTEXT(R251),"","需記錄距離"),"")</f>
        <v/>
      </c>
      <c r="AB251" s="249" t="str">
        <f>IF(S251="Y",IF(Q251&lt;&gt;2,"有叫聲應為猴群",""),"")</f>
        <v/>
      </c>
      <c r="AC251" s="3" t="str">
        <f>IF(ISBLANK(T251),"需記錄棲地類型",IF(LEN(T251)&lt;&gt;2,"請填最主要的棲地類型，其餘的可在備注補充說明",""))</f>
        <v/>
      </c>
      <c r="AD251" s="5" t="str">
        <f t="shared" si="10"/>
        <v/>
      </c>
      <c r="AE251" s="3" t="str">
        <f>IF(COUNTIF(U251,"*搖樹*")=1,IF(Q251&lt;&gt;2,"有搖樹行為應為猴群",""),"")</f>
        <v/>
      </c>
      <c r="AF251" s="3"/>
      <c r="AH251">
        <f>MATCH(ROUND(M251,0)&amp;ROUND(N251,0),樣點!N:N,0)</f>
        <v>1224</v>
      </c>
      <c r="AI251" s="5">
        <f>IF((F252&amp;J252)=(F251&amp;J251),ABS((DATE(G252,H252,I252)&amp;TIME(O252,P252,0))-(DATE(G251,H251,I251)&amp;TIME(O251,P251,0))),"")</f>
        <v>3.9583334000781178E-2</v>
      </c>
    </row>
    <row r="252" spans="3:35">
      <c r="C252" s="246" t="s">
        <v>21</v>
      </c>
      <c r="D252" s="246" t="s">
        <v>97</v>
      </c>
      <c r="E252" s="246" t="s">
        <v>110</v>
      </c>
      <c r="F252" s="246" t="s">
        <v>111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151</v>
      </c>
      <c r="L252" s="247">
        <v>16</v>
      </c>
      <c r="M252" s="246">
        <v>239622</v>
      </c>
      <c r="N252" s="246">
        <v>2680413</v>
      </c>
      <c r="O252" s="246">
        <v>8</v>
      </c>
      <c r="P252" s="246">
        <v>11</v>
      </c>
      <c r="Q252" s="246">
        <v>0</v>
      </c>
      <c r="R252" s="246"/>
      <c r="S252" s="246" t="s">
        <v>90</v>
      </c>
      <c r="T252" s="246" t="s">
        <v>26</v>
      </c>
      <c r="U252" s="246"/>
      <c r="V252" t="str">
        <f>INDEX(樣區!H:H,MATCH(F252,樣區!E:E,0))</f>
        <v>4月,6月</v>
      </c>
      <c r="W252" s="3" t="str">
        <f>IF(ISNUMBER(AH252),"Y","N")</f>
        <v>Y</v>
      </c>
      <c r="X252" s="3" t="str">
        <f>IF(OR(ISBLANK(H252),ISBLANK(I252)),"需記錄日期","")</f>
        <v/>
      </c>
      <c r="Y252" s="3" t="str">
        <f>IF(O252&gt;9,"時間太晚","")</f>
        <v/>
      </c>
      <c r="Z252" s="3" t="str">
        <f>IF(ISBLANK(Q252),"需記錄數量",IF(Q252&gt;2,"2隻以上，請記為猴群",""))</f>
        <v/>
      </c>
      <c r="AA252" s="3" t="str">
        <f>IF(OR(Q252=1,Q252=2),IF(ISTEXT(R252),"","需記錄距離"),"")</f>
        <v/>
      </c>
      <c r="AB252" s="249" t="str">
        <f>IF(S252="Y",IF(Q252&lt;&gt;2,"有叫聲應為猴群",""),"")</f>
        <v/>
      </c>
      <c r="AC252" s="3" t="str">
        <f>IF(ISBLANK(T252),"需記錄棲地類型",IF(LEN(T252)&lt;&gt;2,"請填最主要的棲地類型，其餘的可在備注補充說明",""))</f>
        <v/>
      </c>
      <c r="AD252" s="5" t="str">
        <f t="shared" si="10"/>
        <v/>
      </c>
      <c r="AE252" s="3" t="str">
        <f>IF(COUNTIF(U252,"*搖樹*")=1,IF(Q252&lt;&gt;2,"有搖樹行為應為猴群",""),"")</f>
        <v/>
      </c>
      <c r="AF252" s="3"/>
      <c r="AH252">
        <f>MATCH(ROUND(M252,0)&amp;ROUND(N252,0),樣點!N:N,0)</f>
        <v>1225</v>
      </c>
      <c r="AI252" s="5">
        <f>IF((F253&amp;J253)=(F252&amp;J252),ABS((DATE(G253,H253,I253)&amp;TIME(O253,P253,0))-(DATE(G252,H252,I252)&amp;TIME(O252,P252,0))),"")</f>
        <v>1.9444444973487407E-2</v>
      </c>
    </row>
    <row r="253" spans="3:35">
      <c r="C253" s="246" t="s">
        <v>21</v>
      </c>
      <c r="D253" s="246" t="s">
        <v>97</v>
      </c>
      <c r="E253" s="246" t="s">
        <v>110</v>
      </c>
      <c r="F253" s="246" t="s">
        <v>111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151</v>
      </c>
      <c r="L253" s="247">
        <v>17</v>
      </c>
      <c r="M253" s="246">
        <v>240116</v>
      </c>
      <c r="N253" s="246">
        <v>2679921</v>
      </c>
      <c r="O253" s="246">
        <v>7</v>
      </c>
      <c r="P253" s="246">
        <v>43</v>
      </c>
      <c r="Q253" s="246">
        <v>0</v>
      </c>
      <c r="R253" s="246"/>
      <c r="S253" s="246" t="s">
        <v>90</v>
      </c>
      <c r="T253" s="246" t="s">
        <v>26</v>
      </c>
      <c r="U253" s="246"/>
      <c r="V253" t="str">
        <f>INDEX(樣區!H:H,MATCH(F253,樣區!E:E,0))</f>
        <v>4月,6月</v>
      </c>
      <c r="W253" s="3" t="str">
        <f>IF(ISNUMBER(AH253),"Y","N")</f>
        <v>Y</v>
      </c>
      <c r="X253" s="3" t="str">
        <f>IF(OR(ISBLANK(H253),ISBLANK(I253)),"需記錄日期","")</f>
        <v/>
      </c>
      <c r="Y253" s="3" t="str">
        <f>IF(O253&gt;9,"時間太晚","")</f>
        <v/>
      </c>
      <c r="Z253" s="3" t="str">
        <f>IF(ISBLANK(Q253),"需記錄數量",IF(Q253&gt;2,"2隻以上，請記為猴群",""))</f>
        <v/>
      </c>
      <c r="AA253" s="3" t="str">
        <f>IF(OR(Q253=1,Q253=2),IF(ISTEXT(R253),"","需記錄距離"),"")</f>
        <v/>
      </c>
      <c r="AB253" s="249" t="str">
        <f>IF(S253="Y",IF(Q253&lt;&gt;2,"有叫聲應為猴群",""),"")</f>
        <v/>
      </c>
      <c r="AC253" s="3" t="str">
        <f>IF(ISBLANK(T253),"需記錄棲地類型",IF(LEN(T253)&lt;&gt;2,"請填最主要的棲地類型，其餘的可在備注補充說明",""))</f>
        <v/>
      </c>
      <c r="AD253" s="5" t="str">
        <f t="shared" si="10"/>
        <v/>
      </c>
      <c r="AE253" s="3" t="str">
        <f>IF(COUNTIF(U253,"*搖樹*")=1,IF(Q253&lt;&gt;2,"有搖樹行為應為猴群",""),"")</f>
        <v/>
      </c>
      <c r="AF253" s="3"/>
      <c r="AH253">
        <f>MATCH(ROUND(M253,0)&amp;ROUND(N253,0),樣點!N:N,0)</f>
        <v>1226</v>
      </c>
      <c r="AI253" s="5">
        <f>IF((F254&amp;J254)=(F253&amp;J253),ABS((DATE(G254,H254,I254)&amp;TIME(O254,P254,0))-(DATE(G253,H253,I253)&amp;TIME(O253,P253,0))),"")</f>
        <v>5.555555981118232E-3</v>
      </c>
    </row>
    <row r="254" spans="3:35">
      <c r="C254" s="246" t="s">
        <v>21</v>
      </c>
      <c r="D254" s="246" t="s">
        <v>97</v>
      </c>
      <c r="E254" s="246" t="s">
        <v>110</v>
      </c>
      <c r="F254" s="246" t="s">
        <v>111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151</v>
      </c>
      <c r="L254" s="247">
        <v>18</v>
      </c>
      <c r="M254" s="246">
        <v>240148</v>
      </c>
      <c r="N254" s="246">
        <v>2679596</v>
      </c>
      <c r="O254" s="246">
        <v>7</v>
      </c>
      <c r="P254" s="246">
        <v>51</v>
      </c>
      <c r="Q254" s="246">
        <v>0</v>
      </c>
      <c r="R254" s="246"/>
      <c r="S254" s="246" t="s">
        <v>90</v>
      </c>
      <c r="T254" s="246" t="s">
        <v>26</v>
      </c>
      <c r="U254" s="246"/>
      <c r="V254" t="str">
        <f>INDEX(樣區!H:H,MATCH(F254,樣區!E:E,0))</f>
        <v>4月,6月</v>
      </c>
      <c r="W254" s="3" t="str">
        <f>IF(ISNUMBER(AH254),"Y","N")</f>
        <v>Y</v>
      </c>
      <c r="X254" s="3" t="str">
        <f>IF(OR(ISBLANK(H254),ISBLANK(I254)),"需記錄日期","")</f>
        <v/>
      </c>
      <c r="Y254" s="3" t="str">
        <f>IF(O254&gt;9,"時間太晚","")</f>
        <v/>
      </c>
      <c r="Z254" s="3" t="str">
        <f>IF(ISBLANK(Q254),"需記錄數量",IF(Q254&gt;2,"2隻以上，請記為猴群",""))</f>
        <v/>
      </c>
      <c r="AA254" s="3" t="str">
        <f>IF(OR(Q254=1,Q254=2),IF(ISTEXT(R254),"","需記錄距離"),"")</f>
        <v/>
      </c>
      <c r="AB254" s="249" t="str">
        <f>IF(S254="Y",IF(Q254&lt;&gt;2,"有叫聲應為猴群",""),"")</f>
        <v/>
      </c>
      <c r="AC254" s="3" t="str">
        <f>IF(ISBLANK(T254),"需記錄棲地類型",IF(LEN(T254)&lt;&gt;2,"請填最主要的棲地類型，其餘的可在備注補充說明",""))</f>
        <v/>
      </c>
      <c r="AD254" s="5" t="str">
        <f t="shared" si="10"/>
        <v/>
      </c>
      <c r="AE254" s="3" t="str">
        <f>IF(COUNTIF(U254,"*搖樹*")=1,IF(Q254&lt;&gt;2,"有搖樹行為應為猴群",""),"")</f>
        <v/>
      </c>
      <c r="AF254" s="3"/>
      <c r="AH254">
        <f>MATCH(ROUND(M254,0)&amp;ROUND(N254,0),樣點!N:N,0)</f>
        <v>1227</v>
      </c>
      <c r="AI254" s="5" t="str">
        <f>IF((F255&amp;J255)=(F254&amp;J254),ABS((DATE(G255,H255,I255)&amp;TIME(O255,P255,0))-(DATE(G254,H254,I254)&amp;TIME(O254,P254,0))),"")</f>
        <v/>
      </c>
    </row>
    <row r="255" spans="3:35">
      <c r="C255" s="246" t="s">
        <v>21</v>
      </c>
      <c r="D255" s="246" t="s">
        <v>97</v>
      </c>
      <c r="E255" s="246" t="s">
        <v>115</v>
      </c>
      <c r="F255" s="246" t="s">
        <v>116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153</v>
      </c>
      <c r="L255" s="247">
        <v>1</v>
      </c>
      <c r="M255" s="246">
        <v>247436</v>
      </c>
      <c r="N255" s="246">
        <v>2682208</v>
      </c>
      <c r="O255" s="246">
        <v>8</v>
      </c>
      <c r="P255" s="246">
        <v>20</v>
      </c>
      <c r="Q255" s="246">
        <v>0</v>
      </c>
      <c r="R255" s="246"/>
      <c r="S255" s="246" t="s">
        <v>90</v>
      </c>
      <c r="T255" s="246" t="s">
        <v>26</v>
      </c>
      <c r="U255" s="246"/>
      <c r="V255" t="str">
        <f>INDEX(樣區!H:H,MATCH(F255,樣區!E:E,0))</f>
        <v>4月,6月</v>
      </c>
      <c r="W255" s="3" t="str">
        <f>IF(ISNUMBER(AH255),"Y","N")</f>
        <v>Y</v>
      </c>
      <c r="X255" s="3" t="str">
        <f>IF(OR(ISBLANK(H255),ISBLANK(I255)),"需記錄日期","")</f>
        <v/>
      </c>
      <c r="Y255" s="3" t="str">
        <f>IF(O255&gt;9,"時間太晚","")</f>
        <v/>
      </c>
      <c r="Z255" s="3" t="str">
        <f>IF(ISBLANK(Q255),"需記錄數量",IF(Q255&gt;2,"2隻以上，請記為猴群",""))</f>
        <v/>
      </c>
      <c r="AA255" s="3" t="str">
        <f>IF(OR(Q255=1,Q255=2),IF(ISTEXT(R255),"","需記錄距離"),"")</f>
        <v/>
      </c>
      <c r="AB255" s="249" t="str">
        <f>IF(S255="Y",IF(Q255&lt;&gt;2,"有叫聲應為猴群",""),"")</f>
        <v/>
      </c>
      <c r="AC255" s="3" t="str">
        <f>IF(ISBLANK(T255),"需記錄棲地類型",IF(LEN(T255)&lt;&gt;2,"請填最主要的棲地類型，其餘的可在備注補充說明",""))</f>
        <v/>
      </c>
      <c r="AD255" s="5" t="str">
        <f t="shared" si="10"/>
        <v/>
      </c>
      <c r="AE255" s="3" t="str">
        <f>IF(COUNTIF(U255,"*搖樹*")=1,IF(Q255&lt;&gt;2,"有搖樹行為應為猴群",""),"")</f>
        <v/>
      </c>
      <c r="AF255" s="3"/>
      <c r="AH255">
        <f>MATCH(ROUND(M255,0)&amp;ROUND(N255,0),樣點!N:N,0)</f>
        <v>1228</v>
      </c>
      <c r="AI255" s="5">
        <f>IF((F256&amp;J256)=(F255&amp;J255),ABS((DATE(G256,H256,I256)&amp;TIME(O256,P256,0))-(DATE(G255,H255,I255)&amp;TIME(O255,P255,0))),"")</f>
        <v>9.7222219919785857E-3</v>
      </c>
    </row>
    <row r="256" spans="3:35">
      <c r="C256" s="246" t="s">
        <v>21</v>
      </c>
      <c r="D256" s="246" t="s">
        <v>97</v>
      </c>
      <c r="E256" s="246" t="s">
        <v>115</v>
      </c>
      <c r="F256" s="246" t="s">
        <v>116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153</v>
      </c>
      <c r="L256" s="247">
        <v>2</v>
      </c>
      <c r="M256" s="246">
        <v>247512</v>
      </c>
      <c r="N256" s="246">
        <v>2682344</v>
      </c>
      <c r="O256" s="246">
        <v>8</v>
      </c>
      <c r="P256" s="246">
        <v>6</v>
      </c>
      <c r="Q256" s="246">
        <v>0</v>
      </c>
      <c r="R256" s="246"/>
      <c r="S256" s="246" t="s">
        <v>90</v>
      </c>
      <c r="T256" s="246" t="s">
        <v>26</v>
      </c>
      <c r="U256" s="246"/>
      <c r="V256" t="str">
        <f>INDEX(樣區!H:H,MATCH(F256,樣區!E:E,0))</f>
        <v>4月,6月</v>
      </c>
      <c r="W256" s="3" t="str">
        <f>IF(ISNUMBER(AH256),"Y","N")</f>
        <v>Y</v>
      </c>
      <c r="X256" s="3" t="str">
        <f>IF(OR(ISBLANK(H256),ISBLANK(I256)),"需記錄日期","")</f>
        <v/>
      </c>
      <c r="Y256" s="3" t="str">
        <f>IF(O256&gt;9,"時間太晚","")</f>
        <v/>
      </c>
      <c r="Z256" s="3" t="str">
        <f>IF(ISBLANK(Q256),"需記錄數量",IF(Q256&gt;2,"2隻以上，請記為猴群",""))</f>
        <v/>
      </c>
      <c r="AA256" s="3" t="str">
        <f>IF(OR(Q256=1,Q256=2),IF(ISTEXT(R256),"","需記錄距離"),"")</f>
        <v/>
      </c>
      <c r="AB256" s="249" t="str">
        <f>IF(S256="Y",IF(Q256&lt;&gt;2,"有叫聲應為猴群",""),"")</f>
        <v/>
      </c>
      <c r="AC256" s="3" t="str">
        <f>IF(ISBLANK(T256),"需記錄棲地類型",IF(LEN(T256)&lt;&gt;2,"請填最主要的棲地類型，其餘的可在備注補充說明",""))</f>
        <v/>
      </c>
      <c r="AD256" s="5" t="str">
        <f t="shared" si="10"/>
        <v/>
      </c>
      <c r="AE256" s="3" t="str">
        <f>IF(COUNTIF(U256,"*搖樹*")=1,IF(Q256&lt;&gt;2,"有搖樹行為應為猴群",""),"")</f>
        <v/>
      </c>
      <c r="AF256" s="3"/>
      <c r="AH256">
        <f>MATCH(ROUND(M256,0)&amp;ROUND(N256,0),樣點!N:N,0)</f>
        <v>1229</v>
      </c>
      <c r="AI256" s="5">
        <f>IF((F257&amp;J257)=(F256&amp;J256),ABS((DATE(G257,H257,I257)&amp;TIME(O257,P257,0))-(DATE(G256,H256,I256)&amp;TIME(O256,P256,0))),"")</f>
        <v>9.0277779963798821E-3</v>
      </c>
    </row>
    <row r="257" spans="3:35">
      <c r="C257" s="246" t="s">
        <v>21</v>
      </c>
      <c r="D257" s="246" t="s">
        <v>97</v>
      </c>
      <c r="E257" s="246" t="s">
        <v>115</v>
      </c>
      <c r="F257" s="246" t="s">
        <v>116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153</v>
      </c>
      <c r="L257" s="247">
        <v>3</v>
      </c>
      <c r="M257" s="246">
        <v>247697</v>
      </c>
      <c r="N257" s="246">
        <v>2682428</v>
      </c>
      <c r="O257" s="246">
        <v>7</v>
      </c>
      <c r="P257" s="246">
        <v>53</v>
      </c>
      <c r="Q257" s="246">
        <v>0</v>
      </c>
      <c r="R257" s="246"/>
      <c r="S257" s="246" t="s">
        <v>90</v>
      </c>
      <c r="T257" s="246" t="s">
        <v>26</v>
      </c>
      <c r="U257" s="246"/>
      <c r="V257" t="str">
        <f>INDEX(樣區!H:H,MATCH(F257,樣區!E:E,0))</f>
        <v>4月,6月</v>
      </c>
      <c r="W257" s="3" t="str">
        <f>IF(ISNUMBER(AH257),"Y","N")</f>
        <v>Y</v>
      </c>
      <c r="X257" s="3" t="str">
        <f>IF(OR(ISBLANK(H257),ISBLANK(I257)),"需記錄日期","")</f>
        <v/>
      </c>
      <c r="Y257" s="3" t="str">
        <f>IF(O257&gt;9,"時間太晚","")</f>
        <v/>
      </c>
      <c r="Z257" s="3" t="str">
        <f>IF(ISBLANK(Q257),"需記錄數量",IF(Q257&gt;2,"2隻以上，請記為猴群",""))</f>
        <v/>
      </c>
      <c r="AA257" s="3" t="str">
        <f>IF(OR(Q257=1,Q257=2),IF(ISTEXT(R257),"","需記錄距離"),"")</f>
        <v/>
      </c>
      <c r="AB257" s="249" t="str">
        <f>IF(S257="Y",IF(Q257&lt;&gt;2,"有叫聲應為猴群",""),"")</f>
        <v/>
      </c>
      <c r="AC257" s="3" t="str">
        <f>IF(ISBLANK(T257),"需記錄棲地類型",IF(LEN(T257)&lt;&gt;2,"請填最主要的棲地類型，其餘的可在備注補充說明",""))</f>
        <v/>
      </c>
      <c r="AD257" s="5" t="str">
        <f t="shared" si="10"/>
        <v/>
      </c>
      <c r="AE257" s="3" t="str">
        <f>IF(COUNTIF(U257,"*搖樹*")=1,IF(Q257&lt;&gt;2,"有搖樹行為應為猴群",""),"")</f>
        <v/>
      </c>
      <c r="AF257" s="3"/>
      <c r="AH257">
        <f>MATCH(ROUND(M257,0)&amp;ROUND(N257,0),樣點!N:N,0)</f>
        <v>1230</v>
      </c>
      <c r="AI257" s="5">
        <f>IF((F258&amp;J258)=(F257&amp;J257),ABS((DATE(G258,H258,I258)&amp;TIME(O258,P258,0))-(DATE(G257,H257,I257)&amp;TIME(O257,P257,0))),"")</f>
        <v>9.027778054587543E-3</v>
      </c>
    </row>
    <row r="258" spans="3:35">
      <c r="C258" s="246" t="s">
        <v>21</v>
      </c>
      <c r="D258" s="246" t="s">
        <v>97</v>
      </c>
      <c r="E258" s="246" t="s">
        <v>115</v>
      </c>
      <c r="F258" s="246" t="s">
        <v>116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153</v>
      </c>
      <c r="L258" s="247">
        <v>4</v>
      </c>
      <c r="M258" s="246">
        <v>247834</v>
      </c>
      <c r="N258" s="246">
        <v>2682563</v>
      </c>
      <c r="O258" s="246">
        <v>7</v>
      </c>
      <c r="P258" s="246">
        <v>40</v>
      </c>
      <c r="Q258" s="246">
        <v>0</v>
      </c>
      <c r="R258" s="246"/>
      <c r="S258" s="246" t="s">
        <v>90</v>
      </c>
      <c r="T258" s="246" t="s">
        <v>54</v>
      </c>
      <c r="U258" s="246"/>
      <c r="V258" t="str">
        <f>INDEX(樣區!H:H,MATCH(F258,樣區!E:E,0))</f>
        <v>4月,6月</v>
      </c>
      <c r="W258" s="3" t="str">
        <f>IF(ISNUMBER(AH258),"Y","N")</f>
        <v>Y</v>
      </c>
      <c r="X258" s="3" t="str">
        <f>IF(OR(ISBLANK(H258),ISBLANK(I258)),"需記錄日期","")</f>
        <v/>
      </c>
      <c r="Y258" s="3" t="str">
        <f>IF(O258&gt;9,"時間太晚","")</f>
        <v/>
      </c>
      <c r="Z258" s="3" t="str">
        <f>IF(ISBLANK(Q258),"需記錄數量",IF(Q258&gt;2,"2隻以上，請記為猴群",""))</f>
        <v/>
      </c>
      <c r="AA258" s="3" t="str">
        <f>IF(OR(Q258=1,Q258=2),IF(ISTEXT(R258),"","需記錄距離"),"")</f>
        <v/>
      </c>
      <c r="AB258" s="249" t="str">
        <f>IF(S258="Y",IF(Q258&lt;&gt;2,"有叫聲應為猴群",""),"")</f>
        <v/>
      </c>
      <c r="AC258" s="3" t="str">
        <f>IF(ISBLANK(T258),"需記錄棲地類型",IF(LEN(T258)&lt;&gt;2,"請填最主要的棲地類型，其餘的可在備注補充說明",""))</f>
        <v/>
      </c>
      <c r="AD258" s="5" t="str">
        <f t="shared" si="10"/>
        <v/>
      </c>
      <c r="AE258" s="3" t="str">
        <f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>IF((F259&amp;J259)=(F258&amp;J258),ABS((DATE(G259,H259,I259)&amp;TIME(O259,P259,0))-(DATE(G258,H258,I258)&amp;TIME(O258,P258,0))),"")</f>
        <v>1.0416666977107525E-2</v>
      </c>
    </row>
    <row r="259" spans="3:35">
      <c r="C259" s="246" t="s">
        <v>21</v>
      </c>
      <c r="D259" s="246" t="s">
        <v>97</v>
      </c>
      <c r="E259" s="246" t="s">
        <v>115</v>
      </c>
      <c r="F259" s="246" t="s">
        <v>116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153</v>
      </c>
      <c r="L259" s="247">
        <v>5</v>
      </c>
      <c r="M259" s="246">
        <v>247933</v>
      </c>
      <c r="N259" s="246">
        <v>2683037</v>
      </c>
      <c r="O259" s="246">
        <v>7</v>
      </c>
      <c r="P259" s="246">
        <v>25</v>
      </c>
      <c r="Q259" s="246">
        <v>0</v>
      </c>
      <c r="R259" s="246"/>
      <c r="S259" s="246" t="s">
        <v>90</v>
      </c>
      <c r="T259" s="246" t="s">
        <v>54</v>
      </c>
      <c r="U259" s="246"/>
      <c r="V259" t="str">
        <f>INDEX(樣區!H:H,MATCH(F259,樣區!E:E,0))</f>
        <v>4月,6月</v>
      </c>
      <c r="W259" s="3" t="str">
        <f>IF(ISNUMBER(AH259),"Y","N")</f>
        <v>Y</v>
      </c>
      <c r="X259" s="3" t="str">
        <f>IF(OR(ISBLANK(H259),ISBLANK(I259)),"需記錄日期","")</f>
        <v/>
      </c>
      <c r="Y259" s="3" t="str">
        <f>IF(O259&gt;9,"時間太晚","")</f>
        <v/>
      </c>
      <c r="Z259" s="3" t="str">
        <f>IF(ISBLANK(Q259),"需記錄數量",IF(Q259&gt;2,"2隻以上，請記為猴群",""))</f>
        <v/>
      </c>
      <c r="AA259" s="3" t="str">
        <f>IF(OR(Q259=1,Q259=2),IF(ISTEXT(R259),"","需記錄距離"),"")</f>
        <v/>
      </c>
      <c r="AB259" s="249" t="str">
        <f>IF(S259="Y",IF(Q259&lt;&gt;2,"有叫聲應為猴群",""),"")</f>
        <v/>
      </c>
      <c r="AC259" s="3" t="str">
        <f>IF(ISBLANK(T259),"需記錄棲地類型",IF(LEN(T259)&lt;&gt;2,"請填最主要的棲地類型，其餘的可在備注補充說明",""))</f>
        <v/>
      </c>
      <c r="AD259" s="5" t="str">
        <f t="shared" si="10"/>
        <v/>
      </c>
      <c r="AE259" s="3" t="str">
        <f>IF(COUNTIF(U259,"*搖樹*")=1,IF(Q259&lt;&gt;2,"有搖樹行為應為猴群",""),"")</f>
        <v/>
      </c>
      <c r="AF259" s="3"/>
      <c r="AH259">
        <f>MATCH(ROUND(M259,0)&amp;ROUND(N259,0),樣點!N:N,0)</f>
        <v>1232</v>
      </c>
      <c r="AI259" s="5">
        <f>IF((F260&amp;J260)=(F259&amp;J259),ABS((DATE(G260,H260,I260)&amp;TIME(O260,P260,0))-(DATE(G259,H259,I259)&amp;TIME(O259,P259,0))),"")</f>
        <v>1.0416665987577289E-2</v>
      </c>
    </row>
    <row r="260" spans="3:35">
      <c r="C260" s="246" t="s">
        <v>21</v>
      </c>
      <c r="D260" s="246" t="s">
        <v>97</v>
      </c>
      <c r="E260" s="246" t="s">
        <v>115</v>
      </c>
      <c r="F260" s="246" t="s">
        <v>116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153</v>
      </c>
      <c r="L260" s="247">
        <v>6</v>
      </c>
      <c r="M260" s="246">
        <v>247980</v>
      </c>
      <c r="N260" s="246">
        <v>2683273</v>
      </c>
      <c r="O260" s="246">
        <v>7</v>
      </c>
      <c r="P260" s="246">
        <v>10</v>
      </c>
      <c r="Q260" s="246">
        <v>0</v>
      </c>
      <c r="R260" s="246"/>
      <c r="S260" s="246" t="s">
        <v>90</v>
      </c>
      <c r="T260" s="246" t="s">
        <v>32</v>
      </c>
      <c r="U260" s="246"/>
      <c r="V260" t="str">
        <f>INDEX(樣區!H:H,MATCH(F260,樣區!E:E,0))</f>
        <v>4月,6月</v>
      </c>
      <c r="W260" s="3" t="str">
        <f>IF(ISNUMBER(AH260),"Y","N")</f>
        <v>Y</v>
      </c>
      <c r="X260" s="3" t="str">
        <f>IF(OR(ISBLANK(H260),ISBLANK(I260)),"需記錄日期","")</f>
        <v/>
      </c>
      <c r="Y260" s="3" t="str">
        <f>IF(O260&gt;9,"時間太晚","")</f>
        <v/>
      </c>
      <c r="Z260" s="3" t="str">
        <f>IF(ISBLANK(Q260),"需記錄數量",IF(Q260&gt;2,"2隻以上，請記為猴群",""))</f>
        <v/>
      </c>
      <c r="AA260" s="3" t="str">
        <f>IF(OR(Q260=1,Q260=2),IF(ISTEXT(R260),"","需記錄距離"),"")</f>
        <v/>
      </c>
      <c r="AB260" s="249" t="str">
        <f>IF(S260="Y",IF(Q260&lt;&gt;2,"有叫聲應為猴群",""),"")</f>
        <v/>
      </c>
      <c r="AC260" s="3" t="str">
        <f>IF(ISBLANK(T260),"需記錄棲地類型",IF(LEN(T260)&lt;&gt;2,"請填最主要的棲地類型，其餘的可在備注補充說明",""))</f>
        <v/>
      </c>
      <c r="AD260" s="5" t="str">
        <f t="shared" si="10"/>
        <v/>
      </c>
      <c r="AE260" s="3" t="str">
        <f>IF(COUNTIF(U260,"*搖樹*")=1,IF(Q260&lt;&gt;2,"有搖樹行為應為猴群",""),"")</f>
        <v/>
      </c>
      <c r="AF260" s="3"/>
      <c r="AH260">
        <f>MATCH(ROUND(M260,0)&amp;ROUND(N260,0),樣點!N:N,0)</f>
        <v>1233</v>
      </c>
      <c r="AI260" s="5">
        <f>IF((F261&amp;J261)=(F260&amp;J260),ABS((DATE(G261,H261,I261)&amp;TIME(O261,P261,0))-(DATE(G260,H260,I260)&amp;TIME(O260,P260,0))),"")</f>
        <v>1.2500000011641532E-2</v>
      </c>
    </row>
    <row r="261" spans="3:35">
      <c r="C261" s="246" t="s">
        <v>21</v>
      </c>
      <c r="D261" s="246" t="s">
        <v>97</v>
      </c>
      <c r="E261" s="246" t="s">
        <v>115</v>
      </c>
      <c r="F261" s="246" t="s">
        <v>116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153</v>
      </c>
      <c r="L261" s="247">
        <v>7</v>
      </c>
      <c r="M261" s="246">
        <v>248080</v>
      </c>
      <c r="N261" s="246">
        <v>2683789</v>
      </c>
      <c r="O261" s="246">
        <v>6</v>
      </c>
      <c r="P261" s="246">
        <v>52</v>
      </c>
      <c r="Q261" s="246">
        <v>0</v>
      </c>
      <c r="R261" s="246"/>
      <c r="S261" s="246" t="s">
        <v>90</v>
      </c>
      <c r="T261" s="246" t="s">
        <v>32</v>
      </c>
      <c r="U261" s="246"/>
      <c r="V261" t="str">
        <f>INDEX(樣區!H:H,MATCH(F261,樣區!E:E,0))</f>
        <v>4月,6月</v>
      </c>
      <c r="W261" s="3" t="str">
        <f>IF(ISNUMBER(AH261),"Y","N")</f>
        <v>Y</v>
      </c>
      <c r="X261" s="3" t="str">
        <f>IF(OR(ISBLANK(H261),ISBLANK(I261)),"需記錄日期","")</f>
        <v/>
      </c>
      <c r="Y261" s="3" t="str">
        <f>IF(O261&gt;9,"時間太晚","")</f>
        <v/>
      </c>
      <c r="Z261" s="3" t="str">
        <f>IF(ISBLANK(Q261),"需記錄數量",IF(Q261&gt;2,"2隻以上，請記為猴群",""))</f>
        <v/>
      </c>
      <c r="AA261" s="3" t="str">
        <f>IF(OR(Q261=1,Q261=2),IF(ISTEXT(R261),"","需記錄距離"),"")</f>
        <v/>
      </c>
      <c r="AB261" s="249" t="str">
        <f>IF(S261="Y",IF(Q261&lt;&gt;2,"有叫聲應為猴群",""),"")</f>
        <v/>
      </c>
      <c r="AC261" s="3" t="str">
        <f>IF(ISBLANK(T261),"需記錄棲地類型",IF(LEN(T261)&lt;&gt;2,"請填最主要的棲地類型，其餘的可在備注補充說明",""))</f>
        <v/>
      </c>
      <c r="AD261" s="5" t="str">
        <f t="shared" si="10"/>
        <v/>
      </c>
      <c r="AE261" s="3" t="str">
        <f>IF(COUNTIF(U261,"*搖樹*")=1,IF(Q261&lt;&gt;2,"有搖樹行為應為猴群",""),"")</f>
        <v/>
      </c>
      <c r="AF261" s="3"/>
      <c r="AH261">
        <f>MATCH(ROUND(M261,0)&amp;ROUND(N261,0),樣點!N:N,0)</f>
        <v>1234</v>
      </c>
      <c r="AI261" s="5">
        <f>IF((F262&amp;J262)=(F261&amp;J261),ABS((DATE(G262,H262,I262)&amp;TIME(O262,P262,0))-(DATE(G261,H261,I261)&amp;TIME(O261,P261,0))),"")</f>
        <v>8.3333340007811785E-3</v>
      </c>
    </row>
    <row r="262" spans="3:35">
      <c r="C262" s="246" t="s">
        <v>21</v>
      </c>
      <c r="D262" s="246" t="s">
        <v>97</v>
      </c>
      <c r="E262" s="246" t="s">
        <v>115</v>
      </c>
      <c r="F262" s="246" t="s">
        <v>116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153</v>
      </c>
      <c r="L262" s="247">
        <v>8</v>
      </c>
      <c r="M262" s="246">
        <v>248296</v>
      </c>
      <c r="N262" s="246">
        <v>2683886</v>
      </c>
      <c r="O262" s="246">
        <v>6</v>
      </c>
      <c r="P262" s="246">
        <v>40</v>
      </c>
      <c r="Q262" s="246">
        <v>0</v>
      </c>
      <c r="R262" s="246"/>
      <c r="S262" s="246" t="s">
        <v>90</v>
      </c>
      <c r="T262" s="246" t="s">
        <v>32</v>
      </c>
      <c r="U262" s="246"/>
      <c r="V262" t="str">
        <f>INDEX(樣區!H:H,MATCH(F262,樣區!E:E,0))</f>
        <v>4月,6月</v>
      </c>
      <c r="W262" s="3" t="str">
        <f>IF(ISNUMBER(AH262),"Y","N")</f>
        <v>Y</v>
      </c>
      <c r="X262" s="3" t="str">
        <f>IF(OR(ISBLANK(H262),ISBLANK(I262)),"需記錄日期","")</f>
        <v/>
      </c>
      <c r="Y262" s="3" t="str">
        <f>IF(O262&gt;9,"時間太晚","")</f>
        <v/>
      </c>
      <c r="Z262" s="3" t="str">
        <f>IF(ISBLANK(Q262),"需記錄數量",IF(Q262&gt;2,"2隻以上，請記為猴群",""))</f>
        <v/>
      </c>
      <c r="AA262" s="3" t="str">
        <f>IF(OR(Q262=1,Q262=2),IF(ISTEXT(R262),"","需記錄距離"),"")</f>
        <v/>
      </c>
      <c r="AB262" s="249" t="str">
        <f>IF(S262="Y",IF(Q262&lt;&gt;2,"有叫聲應為猴群",""),"")</f>
        <v/>
      </c>
      <c r="AC262" s="3" t="str">
        <f>IF(ISBLANK(T262),"需記錄棲地類型",IF(LEN(T262)&lt;&gt;2,"請填最主要的棲地類型，其餘的可在備注補充說明",""))</f>
        <v/>
      </c>
      <c r="AD262" s="5" t="str">
        <f t="shared" si="10"/>
        <v/>
      </c>
      <c r="AE262" s="3" t="str">
        <f>IF(COUNTIF(U262,"*搖樹*")=1,IF(Q262&lt;&gt;2,"有搖樹行為應為猴群",""),"")</f>
        <v/>
      </c>
      <c r="AF262" s="3"/>
      <c r="AH262">
        <f>MATCH(ROUND(M262,0)&amp;ROUND(N262,0),樣點!N:N,0)</f>
        <v>1235</v>
      </c>
      <c r="AI262" s="5">
        <f>IF((F263&amp;J263)=(F262&amp;J262),ABS((DATE(G263,H263,I263)&amp;TIME(O263,P263,0))-(DATE(G262,H262,I262)&amp;TIME(O262,P262,0))),"")</f>
        <v>1.0416665987577289E-2</v>
      </c>
    </row>
    <row r="263" spans="3:35">
      <c r="C263" s="246" t="s">
        <v>21</v>
      </c>
      <c r="D263" s="246" t="s">
        <v>97</v>
      </c>
      <c r="E263" s="246" t="s">
        <v>115</v>
      </c>
      <c r="F263" s="246" t="s">
        <v>116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153</v>
      </c>
      <c r="L263" s="247">
        <v>9</v>
      </c>
      <c r="M263" s="246">
        <v>248402</v>
      </c>
      <c r="N263" s="246">
        <v>2684179</v>
      </c>
      <c r="O263" s="246">
        <v>6</v>
      </c>
      <c r="P263" s="246">
        <v>25</v>
      </c>
      <c r="Q263" s="246">
        <v>0</v>
      </c>
      <c r="R263" s="246"/>
      <c r="S263" s="246" t="s">
        <v>90</v>
      </c>
      <c r="T263" s="246" t="s">
        <v>32</v>
      </c>
      <c r="U263" s="246"/>
      <c r="V263" t="str">
        <f>INDEX(樣區!H:H,MATCH(F263,樣區!E:E,0))</f>
        <v>4月,6月</v>
      </c>
      <c r="W263" s="3" t="str">
        <f>IF(ISNUMBER(AH263),"Y","N")</f>
        <v>Y</v>
      </c>
      <c r="X263" s="3" t="str">
        <f>IF(OR(ISBLANK(H263),ISBLANK(I263)),"需記錄日期","")</f>
        <v/>
      </c>
      <c r="Y263" s="3" t="str">
        <f>IF(O263&gt;9,"時間太晚","")</f>
        <v/>
      </c>
      <c r="Z263" s="3" t="str">
        <f>IF(ISBLANK(Q263),"需記錄數量",IF(Q263&gt;2,"2隻以上，請記為猴群",""))</f>
        <v/>
      </c>
      <c r="AA263" s="3" t="str">
        <f>IF(OR(Q263=1,Q263=2),IF(ISTEXT(R263),"","需記錄距離"),"")</f>
        <v/>
      </c>
      <c r="AB263" s="249" t="str">
        <f>IF(S263="Y",IF(Q263&lt;&gt;2,"有叫聲應為猴群",""),"")</f>
        <v/>
      </c>
      <c r="AC263" s="3" t="str">
        <f>IF(ISBLANK(T263),"需記錄棲地類型",IF(LEN(T263)&lt;&gt;2,"請填最主要的棲地類型，其餘的可在備注補充說明",""))</f>
        <v/>
      </c>
      <c r="AD263" s="5" t="str">
        <f t="shared" si="10"/>
        <v/>
      </c>
      <c r="AE263" s="3" t="str">
        <f>IF(COUNTIF(U263,"*搖樹*")=1,IF(Q263&lt;&gt;2,"有搖樹行為應為猴群",""),"")</f>
        <v/>
      </c>
      <c r="AF263" s="3"/>
      <c r="AH263">
        <f>MATCH(ROUND(M263,0)&amp;ROUND(N263,0),樣點!N:N,0)</f>
        <v>1236</v>
      </c>
      <c r="AI263" s="5">
        <f>IF((F264&amp;J264)=(F263&amp;J263),ABS((DATE(G264,H264,I264)&amp;TIME(O264,P264,0))-(DATE(G263,H263,I263)&amp;TIME(O263,P263,0))),"")</f>
        <v>1.1805556016042829E-2</v>
      </c>
    </row>
    <row r="264" spans="3:35">
      <c r="C264" s="246" t="s">
        <v>21</v>
      </c>
      <c r="D264" s="246" t="s">
        <v>97</v>
      </c>
      <c r="E264" s="246" t="s">
        <v>115</v>
      </c>
      <c r="F264" s="246" t="s">
        <v>116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153</v>
      </c>
      <c r="L264" s="247">
        <v>10</v>
      </c>
      <c r="M264" s="246">
        <v>248392</v>
      </c>
      <c r="N264" s="246">
        <v>2684443</v>
      </c>
      <c r="O264" s="246">
        <v>6</v>
      </c>
      <c r="P264" s="246">
        <v>8</v>
      </c>
      <c r="Q264" s="246">
        <v>0</v>
      </c>
      <c r="R264" s="246"/>
      <c r="S264" s="246" t="s">
        <v>90</v>
      </c>
      <c r="T264" s="246" t="s">
        <v>26</v>
      </c>
      <c r="U264" s="246"/>
      <c r="V264" t="str">
        <f>INDEX(樣區!H:H,MATCH(F264,樣區!E:E,0))</f>
        <v>4月,6月</v>
      </c>
      <c r="W264" s="3" t="str">
        <f>IF(ISNUMBER(AH264),"Y","N")</f>
        <v>Y</v>
      </c>
      <c r="X264" s="3" t="str">
        <f>IF(OR(ISBLANK(H264),ISBLANK(I264)),"需記錄日期","")</f>
        <v/>
      </c>
      <c r="Y264" s="3" t="str">
        <f>IF(O264&gt;9,"時間太晚","")</f>
        <v/>
      </c>
      <c r="Z264" s="3" t="str">
        <f>IF(ISBLANK(Q264),"需記錄數量",IF(Q264&gt;2,"2隻以上，請記為猴群",""))</f>
        <v/>
      </c>
      <c r="AA264" s="3" t="str">
        <f>IF(OR(Q264=1,Q264=2),IF(ISTEXT(R264),"","需記錄距離"),"")</f>
        <v/>
      </c>
      <c r="AB264" s="249" t="str">
        <f>IF(S264="Y",IF(Q264&lt;&gt;2,"有叫聲應為猴群",""),"")</f>
        <v/>
      </c>
      <c r="AC264" s="3" t="str">
        <f>IF(ISBLANK(T264),"需記錄棲地類型",IF(LEN(T264)&lt;&gt;2,"請填最主要的棲地類型，其餘的可在備注補充說明",""))</f>
        <v/>
      </c>
      <c r="AD264" s="5" t="str">
        <f t="shared" si="10"/>
        <v/>
      </c>
      <c r="AE264" s="3" t="str">
        <f>IF(COUNTIF(U264,"*搖樹*")=1,IF(Q264&lt;&gt;2,"有搖樹行為應為猴群",""),"")</f>
        <v/>
      </c>
      <c r="AF264" s="3"/>
      <c r="AH264">
        <f>MATCH(ROUND(M264,0)&amp;ROUND(N264,0),樣點!N:N,0)</f>
        <v>1237</v>
      </c>
      <c r="AI264" s="5" t="str">
        <f>IF((F265&amp;J265)=(F264&amp;J264),ABS((DATE(G265,H265,I265)&amp;TIME(O265,P265,0))-(DATE(G264,H264,I264)&amp;TIME(O264,P264,0))),"")</f>
        <v/>
      </c>
    </row>
    <row r="265" spans="3:35">
      <c r="C265" s="246" t="s">
        <v>21</v>
      </c>
      <c r="D265" s="246" t="s">
        <v>97</v>
      </c>
      <c r="E265" s="246" t="s">
        <v>120</v>
      </c>
      <c r="F265" s="246" t="s">
        <v>121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100</v>
      </c>
      <c r="L265" s="247">
        <v>1</v>
      </c>
      <c r="M265" s="246">
        <v>254794</v>
      </c>
      <c r="N265" s="246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32</v>
      </c>
      <c r="U265" s="246" t="s">
        <v>154</v>
      </c>
      <c r="V265" t="str">
        <f>INDEX(樣區!H:H,MATCH(F265,樣區!E:E,0))</f>
        <v>5月,6月</v>
      </c>
      <c r="W265" s="3" t="str">
        <f>IF(ISNUMBER(AH265),"Y","N")</f>
        <v>Y</v>
      </c>
      <c r="X265" s="3" t="str">
        <f>IF(OR(ISBLANK(H265),ISBLANK(I265)),"需記錄日期","")</f>
        <v/>
      </c>
      <c r="Y265" s="3" t="str">
        <f>IF(O265&gt;9,"時間太晚","")</f>
        <v/>
      </c>
      <c r="Z265" s="3" t="str">
        <f>IF(ISBLANK(Q265),"需記錄數量",IF(Q265&gt;2,"2隻以上，請記為猴群",""))</f>
        <v/>
      </c>
      <c r="AA265" s="3" t="str">
        <f>IF(OR(Q265=1,Q265=2),IF(ISTEXT(R265),"","需記錄距離"),"")</f>
        <v/>
      </c>
      <c r="AB265" s="249" t="str">
        <f>IF(S265="Y",IF(Q265&lt;&gt;2,"有叫聲應為猴群",""),"")</f>
        <v/>
      </c>
      <c r="AC265" s="3" t="str">
        <f>IF(ISBLANK(T265),"需記錄棲地類型",IF(LEN(T265)&lt;&gt;2,"請填最主要的棲地類型，其餘的可在備注補充說明",""))</f>
        <v/>
      </c>
      <c r="AD265" s="5" t="str">
        <f t="shared" si="10"/>
        <v/>
      </c>
      <c r="AE265" s="3" t="str">
        <f>IF(COUNTIF(U265,"*搖樹*")=1,IF(Q265&lt;&gt;2,"有搖樹行為應為猴群",""),"")</f>
        <v/>
      </c>
      <c r="AF265" s="3"/>
      <c r="AH265">
        <f>MATCH(ROUND(M265,0)&amp;ROUND(N265,0),樣點!N:N,0)</f>
        <v>1238</v>
      </c>
      <c r="AI265" s="5">
        <f>IF((F266&amp;J266)=(F265&amp;J265),ABS((DATE(G266,H266,I266)&amp;TIME(O266,P266,0))-(DATE(G265,H265,I265)&amp;TIME(O265,P265,0))),"")</f>
        <v>1.4583333046175539E-2</v>
      </c>
    </row>
    <row r="266" spans="3:35">
      <c r="C266" s="246" t="s">
        <v>21</v>
      </c>
      <c r="D266" s="246" t="s">
        <v>97</v>
      </c>
      <c r="E266" s="246" t="s">
        <v>120</v>
      </c>
      <c r="F266" s="246" t="s">
        <v>121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100</v>
      </c>
      <c r="L266" s="247">
        <v>2</v>
      </c>
      <c r="M266" s="246">
        <v>254655</v>
      </c>
      <c r="N266" s="246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54</v>
      </c>
      <c r="U266" s="246" t="s">
        <v>155</v>
      </c>
      <c r="V266" t="str">
        <f>INDEX(樣區!H:H,MATCH(F266,樣區!E:E,0))</f>
        <v>5月,6月</v>
      </c>
      <c r="W266" s="3" t="str">
        <f>IF(ISNUMBER(AH266),"Y","N")</f>
        <v>Y</v>
      </c>
      <c r="X266" s="3" t="str">
        <f>IF(OR(ISBLANK(H266),ISBLANK(I266)),"需記錄日期","")</f>
        <v/>
      </c>
      <c r="Y266" s="3" t="str">
        <f>IF(O266&gt;9,"時間太晚","")</f>
        <v/>
      </c>
      <c r="Z266" s="3" t="str">
        <f>IF(ISBLANK(Q266),"需記錄數量",IF(Q266&gt;2,"2隻以上，請記為猴群",""))</f>
        <v/>
      </c>
      <c r="AA266" s="3" t="str">
        <f>IF(OR(Q266=1,Q266=2),IF(ISTEXT(R266),"","需記錄距離"),"")</f>
        <v/>
      </c>
      <c r="AB266" s="249" t="str">
        <f>IF(S266="Y",IF(Q266&lt;&gt;2,"有叫聲應為猴群",""),"")</f>
        <v/>
      </c>
      <c r="AC266" s="3" t="str">
        <f>IF(ISBLANK(T266),"需記錄棲地類型",IF(LEN(T266)&lt;&gt;2,"請填最主要的棲地類型，其餘的可在備注補充說明",""))</f>
        <v/>
      </c>
      <c r="AD266" s="5" t="str">
        <f t="shared" si="10"/>
        <v/>
      </c>
      <c r="AE266" s="3" t="str">
        <f>IF(COUNTIF(U266,"*搖樹*")=1,IF(Q266&lt;&gt;2,"有搖樹行為應為猴群",""),"")</f>
        <v/>
      </c>
      <c r="AF266" s="3"/>
      <c r="AH266">
        <f>MATCH(ROUND(M266,0)&amp;ROUND(N266,0),樣點!N:N,0)</f>
        <v>1239</v>
      </c>
      <c r="AI266" s="5">
        <f>IF((F267&amp;J267)=(F266&amp;J266),ABS((DATE(G267,H267,I267)&amp;TIME(O267,P267,0))-(DATE(G266,H266,I266)&amp;TIME(O266,P266,0))),"")</f>
        <v>8.333332953043282E-3</v>
      </c>
    </row>
    <row r="267" spans="3:35">
      <c r="C267" s="246" t="s">
        <v>21</v>
      </c>
      <c r="D267" s="246" t="s">
        <v>97</v>
      </c>
      <c r="E267" s="246" t="s">
        <v>120</v>
      </c>
      <c r="F267" s="246" t="s">
        <v>121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100</v>
      </c>
      <c r="L267" s="247">
        <v>3</v>
      </c>
      <c r="M267" s="246">
        <v>254445</v>
      </c>
      <c r="N267" s="246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54</v>
      </c>
      <c r="U267" s="246" t="s">
        <v>156</v>
      </c>
      <c r="V267" t="str">
        <f>INDEX(樣區!H:H,MATCH(F267,樣區!E:E,0))</f>
        <v>5月,6月</v>
      </c>
      <c r="W267" s="3" t="str">
        <f>IF(ISNUMBER(AH267),"Y","N")</f>
        <v>Y</v>
      </c>
      <c r="X267" s="3" t="str">
        <f>IF(OR(ISBLANK(H267),ISBLANK(I267)),"需記錄日期","")</f>
        <v/>
      </c>
      <c r="Y267" s="3" t="str">
        <f>IF(O267&gt;9,"時間太晚","")</f>
        <v/>
      </c>
      <c r="Z267" s="3" t="str">
        <f>IF(ISBLANK(Q267),"需記錄數量",IF(Q267&gt;2,"2隻以上，請記為猴群",""))</f>
        <v/>
      </c>
      <c r="AA267" s="3" t="str">
        <f>IF(OR(Q267=1,Q267=2),IF(ISTEXT(R267),"","需記錄距離"),"")</f>
        <v/>
      </c>
      <c r="AB267" s="249" t="str">
        <f>IF(S267="Y",IF(Q267&lt;&gt;2,"有叫聲應為猴群",""),"")</f>
        <v/>
      </c>
      <c r="AC267" s="3" t="str">
        <f>IF(ISBLANK(T267),"需記錄棲地類型",IF(LEN(T267)&lt;&gt;2,"請填最主要的棲地類型，其餘的可在備注補充說明",""))</f>
        <v/>
      </c>
      <c r="AD267" s="5" t="str">
        <f t="shared" si="10"/>
        <v/>
      </c>
      <c r="AE267" s="3" t="str">
        <f>IF(COUNTIF(U267,"*搖樹*")=1,IF(Q267&lt;&gt;2,"有搖樹行為應為猴群",""),"")</f>
        <v/>
      </c>
      <c r="AF267" s="3"/>
      <c r="AH267">
        <f>MATCH(ROUND(M267,0)&amp;ROUND(N267,0),樣點!N:N,0)</f>
        <v>1240</v>
      </c>
      <c r="AI267" s="5">
        <f>IF((F268&amp;J268)=(F267&amp;J267),ABS((DATE(G268,H268,I268)&amp;TIME(O268,P268,0))-(DATE(G267,H267,I267)&amp;TIME(O267,P267,0))),"")</f>
        <v>1.4583334035705775E-2</v>
      </c>
    </row>
    <row r="268" spans="3:35">
      <c r="C268" s="246" t="s">
        <v>21</v>
      </c>
      <c r="D268" s="246" t="s">
        <v>97</v>
      </c>
      <c r="E268" s="246" t="s">
        <v>120</v>
      </c>
      <c r="F268" s="246" t="s">
        <v>121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100</v>
      </c>
      <c r="L268" s="247">
        <v>4</v>
      </c>
      <c r="M268" s="246">
        <v>254247</v>
      </c>
      <c r="N268" s="246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54</v>
      </c>
      <c r="U268" s="246" t="s">
        <v>157</v>
      </c>
      <c r="V268" t="str">
        <f>INDEX(樣區!H:H,MATCH(F268,樣區!E:E,0))</f>
        <v>5月,6月</v>
      </c>
      <c r="W268" s="3" t="str">
        <f>IF(ISNUMBER(AH268),"Y","N")</f>
        <v>Y</v>
      </c>
      <c r="X268" s="3" t="str">
        <f>IF(OR(ISBLANK(H268),ISBLANK(I268)),"需記錄日期","")</f>
        <v/>
      </c>
      <c r="Y268" s="3" t="str">
        <f>IF(O268&gt;9,"時間太晚","")</f>
        <v/>
      </c>
      <c r="Z268" s="3" t="str">
        <f>IF(ISBLANK(Q268),"需記錄數量",IF(Q268&gt;2,"2隻以上，請記為猴群",""))</f>
        <v/>
      </c>
      <c r="AA268" s="3" t="str">
        <f>IF(OR(Q268=1,Q268=2),IF(ISTEXT(R268),"","需記錄距離"),"")</f>
        <v/>
      </c>
      <c r="AB268" s="249" t="str">
        <f>IF(S268="Y",IF(Q268&lt;&gt;2,"有叫聲應為猴群",""),"")</f>
        <v/>
      </c>
      <c r="AC268" s="3" t="str">
        <f>IF(ISBLANK(T268),"需記錄棲地類型",IF(LEN(T268)&lt;&gt;2,"請填最主要的棲地類型，其餘的可在備注補充說明",""))</f>
        <v/>
      </c>
      <c r="AD268" s="5" t="str">
        <f t="shared" si="10"/>
        <v/>
      </c>
      <c r="AE268" s="3" t="str">
        <f>IF(COUNTIF(U268,"*搖樹*")=1,IF(Q268&lt;&gt;2,"有搖樹行為應為猴群",""),"")</f>
        <v/>
      </c>
      <c r="AF268" s="3"/>
      <c r="AH268">
        <f>MATCH(ROUND(M268,0)&amp;ROUND(N268,0),樣點!N:N,0)</f>
        <v>1241</v>
      </c>
      <c r="AI268" s="5">
        <f>IF((F269&amp;J269)=(F268&amp;J268),ABS((DATE(G269,H269,I269)&amp;TIME(O269,P269,0))-(DATE(G268,H268,I268)&amp;TIME(O268,P268,0))),"")</f>
        <v>1.0416665987577289E-2</v>
      </c>
    </row>
    <row r="269" spans="3:35">
      <c r="C269" s="246" t="s">
        <v>21</v>
      </c>
      <c r="D269" s="246" t="s">
        <v>97</v>
      </c>
      <c r="E269" s="246" t="s">
        <v>120</v>
      </c>
      <c r="F269" s="246" t="s">
        <v>121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100</v>
      </c>
      <c r="L269" s="247">
        <v>5</v>
      </c>
      <c r="M269" s="246">
        <v>254034</v>
      </c>
      <c r="N269" s="246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54</v>
      </c>
      <c r="U269" s="246"/>
      <c r="V269" t="str">
        <f>INDEX(樣區!H:H,MATCH(F269,樣區!E:E,0))</f>
        <v>5月,6月</v>
      </c>
      <c r="W269" s="3" t="str">
        <f>IF(ISNUMBER(AH269),"Y","N")</f>
        <v>Y</v>
      </c>
      <c r="X269" s="3" t="str">
        <f>IF(OR(ISBLANK(H269),ISBLANK(I269)),"需記錄日期","")</f>
        <v/>
      </c>
      <c r="Y269" s="3" t="str">
        <f>IF(O269&gt;9,"時間太晚","")</f>
        <v/>
      </c>
      <c r="Z269" s="3" t="str">
        <f>IF(ISBLANK(Q269),"需記錄數量",IF(Q269&gt;2,"2隻以上，請記為猴群",""))</f>
        <v/>
      </c>
      <c r="AA269" s="3" t="str">
        <f>IF(OR(Q269=1,Q269=2),IF(ISTEXT(R269),"","需記錄距離"),"")</f>
        <v/>
      </c>
      <c r="AB269" s="249" t="str">
        <f>IF(S269="Y",IF(Q269&lt;&gt;2,"有叫聲應為猴群",""),"")</f>
        <v/>
      </c>
      <c r="AC269" s="3" t="str">
        <f>IF(ISBLANK(T269),"需記錄棲地類型",IF(LEN(T269)&lt;&gt;2,"請填最主要的棲地類型，其餘的可在備注補充說明",""))</f>
        <v/>
      </c>
      <c r="AD269" s="5" t="str">
        <f t="shared" si="10"/>
        <v/>
      </c>
      <c r="AE269" s="3" t="str">
        <f>IF(COUNTIF(U269,"*搖樹*")=1,IF(Q269&lt;&gt;2,"有搖樹行為應為猴群",""),"")</f>
        <v/>
      </c>
      <c r="AF269" s="3"/>
      <c r="AH269">
        <f>MATCH(ROUND(M269,0)&amp;ROUND(N269,0),樣點!N:N,0)</f>
        <v>1242</v>
      </c>
      <c r="AI269" s="5">
        <f>IF((F270&amp;J270)=(F269&amp;J269),ABS((DATE(G270,H270,I270)&amp;TIME(O270,P270,0))-(DATE(G269,H269,I269)&amp;TIME(O269,P269,0))),"")</f>
        <v>1.1111110972706228E-2</v>
      </c>
    </row>
    <row r="270" spans="3:35">
      <c r="C270" s="246" t="s">
        <v>21</v>
      </c>
      <c r="D270" s="246" t="s">
        <v>97</v>
      </c>
      <c r="E270" s="246" t="s">
        <v>120</v>
      </c>
      <c r="F270" s="246" t="s">
        <v>121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100</v>
      </c>
      <c r="L270" s="247">
        <v>6</v>
      </c>
      <c r="M270" s="246">
        <v>253829</v>
      </c>
      <c r="N270" s="246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54</v>
      </c>
      <c r="U270" s="246" t="s">
        <v>158</v>
      </c>
      <c r="V270" t="str">
        <f>INDEX(樣區!H:H,MATCH(F270,樣區!E:E,0))</f>
        <v>5月,6月</v>
      </c>
      <c r="W270" s="3" t="str">
        <f>IF(ISNUMBER(AH270),"Y","N")</f>
        <v>Y</v>
      </c>
      <c r="X270" s="3" t="str">
        <f>IF(OR(ISBLANK(H270),ISBLANK(I270)),"需記錄日期","")</f>
        <v/>
      </c>
      <c r="Y270" s="3" t="str">
        <f>IF(O270&gt;9,"時間太晚","")</f>
        <v/>
      </c>
      <c r="Z270" s="3" t="str">
        <f>IF(ISBLANK(Q270),"需記錄數量",IF(Q270&gt;2,"2隻以上，請記為猴群",""))</f>
        <v/>
      </c>
      <c r="AA270" s="3" t="str">
        <f>IF(OR(Q270=1,Q270=2),IF(ISTEXT(R270),"","需記錄距離"),"")</f>
        <v/>
      </c>
      <c r="AB270" s="249" t="str">
        <f>IF(S270="Y",IF(Q270&lt;&gt;2,"有叫聲應為猴群",""),"")</f>
        <v/>
      </c>
      <c r="AC270" s="3" t="str">
        <f>IF(ISBLANK(T270),"需記錄棲地類型",IF(LEN(T270)&lt;&gt;2,"請填最主要的棲地類型，其餘的可在備注補充說明",""))</f>
        <v/>
      </c>
      <c r="AD270" s="5" t="str">
        <f t="shared" si="10"/>
        <v/>
      </c>
      <c r="AE270" s="3" t="str">
        <f>IF(COUNTIF(U270,"*搖樹*")=1,IF(Q270&lt;&gt;2,"有搖樹行為應為猴群",""),"")</f>
        <v/>
      </c>
      <c r="AF270" s="3"/>
      <c r="AH270">
        <f>MATCH(ROUND(M270,0)&amp;ROUND(N270,0),樣點!N:N,0)</f>
        <v>1243</v>
      </c>
      <c r="AI270" s="5" t="str">
        <f>IF((F271&amp;J271)=(F270&amp;J270),ABS((DATE(G271,H271,I271)&amp;TIME(O271,P271,0))-(DATE(G270,H270,I270)&amp;TIME(O270,P270,0))),"")</f>
        <v/>
      </c>
    </row>
    <row r="271" spans="3:35">
      <c r="C271" s="246" t="s">
        <v>21</v>
      </c>
      <c r="D271" s="246" t="s">
        <v>97</v>
      </c>
      <c r="E271" s="246" t="s">
        <v>122</v>
      </c>
      <c r="F271" s="246" t="s">
        <v>123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105</v>
      </c>
      <c r="L271" s="247">
        <v>1</v>
      </c>
      <c r="M271" s="246">
        <v>252590</v>
      </c>
      <c r="N271" s="246">
        <v>2686279</v>
      </c>
      <c r="O271" s="246">
        <v>6</v>
      </c>
      <c r="P271" s="246">
        <v>47</v>
      </c>
      <c r="Q271" s="246">
        <v>0</v>
      </c>
      <c r="R271" s="246"/>
      <c r="S271" s="246" t="s">
        <v>90</v>
      </c>
      <c r="T271" s="246" t="s">
        <v>54</v>
      </c>
      <c r="U271" s="246"/>
      <c r="V271" t="str">
        <f>INDEX(樣區!H:H,MATCH(F271,樣區!E:E,0))</f>
        <v>5月,6月</v>
      </c>
      <c r="W271" s="3" t="str">
        <f>IF(ISNUMBER(AH271),"Y","N")</f>
        <v>Y</v>
      </c>
      <c r="X271" s="3" t="str">
        <f>IF(OR(ISBLANK(H271),ISBLANK(I271)),"需記錄日期","")</f>
        <v/>
      </c>
      <c r="Y271" s="3" t="str">
        <f>IF(O271&gt;9,"時間太晚","")</f>
        <v/>
      </c>
      <c r="Z271" s="3" t="str">
        <f>IF(ISBLANK(Q271),"需記錄數量",IF(Q271&gt;2,"2隻以上，請記為猴群",""))</f>
        <v/>
      </c>
      <c r="AA271" s="3" t="str">
        <f>IF(OR(Q271=1,Q271=2),IF(ISTEXT(R271),"","需記錄距離"),"")</f>
        <v/>
      </c>
      <c r="AB271" s="249" t="str">
        <f>IF(S271="Y",IF(Q271&lt;&gt;2,"有叫聲應為猴群",""),"")</f>
        <v/>
      </c>
      <c r="AC271" s="3" t="str">
        <f>IF(ISBLANK(T271),"需記錄棲地類型",IF(LEN(T271)&lt;&gt;2,"請填最主要的棲地類型，其餘的可在備注補充說明",""))</f>
        <v/>
      </c>
      <c r="AD271" s="5" t="str">
        <f t="shared" si="10"/>
        <v/>
      </c>
      <c r="AE271" s="3" t="str">
        <f>IF(COUNTIF(U271,"*搖樹*")=1,IF(Q271&lt;&gt;2,"有搖樹行為應為猴群",""),"")</f>
        <v/>
      </c>
      <c r="AF271" s="3"/>
      <c r="AH271">
        <f>MATCH(ROUND(M271,0)&amp;ROUND(N271,0),樣點!N:N,0)</f>
        <v>1244</v>
      </c>
      <c r="AI271" s="5">
        <f>IF((F272&amp;J272)=(F271&amp;J271),ABS((DATE(G272,H272,I272)&amp;TIME(O272,P272,0))-(DATE(G271,H271,I271)&amp;TIME(O271,P271,0))),"")</f>
        <v>5.555555981118232E-3</v>
      </c>
    </row>
    <row r="272" spans="3:35">
      <c r="C272" s="246" t="s">
        <v>21</v>
      </c>
      <c r="D272" s="246" t="s">
        <v>97</v>
      </c>
      <c r="E272" s="246" t="s">
        <v>122</v>
      </c>
      <c r="F272" s="246" t="s">
        <v>123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105</v>
      </c>
      <c r="L272" s="247">
        <v>2</v>
      </c>
      <c r="M272" s="246">
        <v>252504</v>
      </c>
      <c r="N272" s="246">
        <v>2686484</v>
      </c>
      <c r="O272" s="246">
        <v>6</v>
      </c>
      <c r="P272" s="246">
        <v>55</v>
      </c>
      <c r="Q272" s="246">
        <v>0</v>
      </c>
      <c r="R272" s="246"/>
      <c r="S272" s="246" t="s">
        <v>90</v>
      </c>
      <c r="T272" s="246" t="s">
        <v>54</v>
      </c>
      <c r="U272" s="246"/>
      <c r="V272" t="str">
        <f>INDEX(樣區!H:H,MATCH(F272,樣區!E:E,0))</f>
        <v>5月,6月</v>
      </c>
      <c r="W272" s="3" t="str">
        <f>IF(ISNUMBER(AH272),"Y","N")</f>
        <v>Y</v>
      </c>
      <c r="X272" s="3" t="str">
        <f>IF(OR(ISBLANK(H272),ISBLANK(I272)),"需記錄日期","")</f>
        <v/>
      </c>
      <c r="Y272" s="3" t="str">
        <f>IF(O272&gt;9,"時間太晚","")</f>
        <v/>
      </c>
      <c r="Z272" s="3" t="str">
        <f>IF(ISBLANK(Q272),"需記錄數量",IF(Q272&gt;2,"2隻以上，請記為猴群",""))</f>
        <v/>
      </c>
      <c r="AA272" s="3" t="str">
        <f>IF(OR(Q272=1,Q272=2),IF(ISTEXT(R272),"","需記錄距離"),"")</f>
        <v/>
      </c>
      <c r="AB272" s="249" t="str">
        <f>IF(S272="Y",IF(Q272&lt;&gt;2,"有叫聲應為猴群",""),"")</f>
        <v/>
      </c>
      <c r="AC272" s="3" t="str">
        <f>IF(ISBLANK(T272),"需記錄棲地類型",IF(LEN(T272)&lt;&gt;2,"請填最主要的棲地類型，其餘的可在備注補充說明",""))</f>
        <v/>
      </c>
      <c r="AD272" s="5" t="str">
        <f t="shared" si="10"/>
        <v/>
      </c>
      <c r="AE272" s="3" t="str">
        <f>IF(COUNTIF(U272,"*搖樹*")=1,IF(Q272&lt;&gt;2,"有搖樹行為應為猴群",""),"")</f>
        <v/>
      </c>
      <c r="AF272" s="3"/>
      <c r="AH272">
        <f>MATCH(ROUND(M272,0)&amp;ROUND(N272,0),樣點!N:N,0)</f>
        <v>1245</v>
      </c>
      <c r="AI272" s="5">
        <f>IF((F273&amp;J273)=(F272&amp;J272),ABS((DATE(G273,H273,I273)&amp;TIME(O273,P273,0))-(DATE(G272,H272,I272)&amp;TIME(O272,P272,0))),"")</f>
        <v>6.2500000349245965E-3</v>
      </c>
    </row>
    <row r="273" spans="3:35">
      <c r="C273" s="246" t="s">
        <v>21</v>
      </c>
      <c r="D273" s="246" t="s">
        <v>97</v>
      </c>
      <c r="E273" s="246" t="s">
        <v>122</v>
      </c>
      <c r="F273" s="246" t="s">
        <v>123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105</v>
      </c>
      <c r="L273" s="247">
        <v>3</v>
      </c>
      <c r="M273" s="246">
        <v>252658</v>
      </c>
      <c r="N273" s="246">
        <v>2686754</v>
      </c>
      <c r="O273" s="246">
        <v>7</v>
      </c>
      <c r="P273" s="246">
        <v>4</v>
      </c>
      <c r="Q273" s="246">
        <v>0</v>
      </c>
      <c r="R273" s="246"/>
      <c r="S273" s="246" t="s">
        <v>90</v>
      </c>
      <c r="T273" s="246" t="s">
        <v>54</v>
      </c>
      <c r="U273" s="246"/>
      <c r="V273" t="str">
        <f>INDEX(樣區!H:H,MATCH(F273,樣區!E:E,0))</f>
        <v>5月,6月</v>
      </c>
      <c r="W273" s="3" t="str">
        <f>IF(ISNUMBER(AH273),"Y","N")</f>
        <v>Y</v>
      </c>
      <c r="X273" s="3" t="str">
        <f>IF(OR(ISBLANK(H273),ISBLANK(I273)),"需記錄日期","")</f>
        <v/>
      </c>
      <c r="Y273" s="3" t="str">
        <f>IF(O273&gt;9,"時間太晚","")</f>
        <v/>
      </c>
      <c r="Z273" s="3" t="str">
        <f>IF(ISBLANK(Q273),"需記錄數量",IF(Q273&gt;2,"2隻以上，請記為猴群",""))</f>
        <v/>
      </c>
      <c r="AA273" s="3" t="str">
        <f>IF(OR(Q273=1,Q273=2),IF(ISTEXT(R273),"","需記錄距離"),"")</f>
        <v/>
      </c>
      <c r="AB273" s="249" t="str">
        <f>IF(S273="Y",IF(Q273&lt;&gt;2,"有叫聲應為猴群",""),"")</f>
        <v/>
      </c>
      <c r="AC273" s="3" t="str">
        <f>IF(ISBLANK(T273),"需記錄棲地類型",IF(LEN(T273)&lt;&gt;2,"請填最主要的棲地類型，其餘的可在備注補充說明",""))</f>
        <v/>
      </c>
      <c r="AD273" s="5" t="str">
        <f t="shared" si="10"/>
        <v/>
      </c>
      <c r="AE273" s="3" t="str">
        <f>IF(COUNTIF(U273,"*搖樹*")=1,IF(Q273&lt;&gt;2,"有搖樹行為應為猴群",""),"")</f>
        <v/>
      </c>
      <c r="AF273" s="3"/>
      <c r="AH273">
        <f>MATCH(ROUND(M273,0)&amp;ROUND(N273,0),樣點!N:N,0)</f>
        <v>1246</v>
      </c>
      <c r="AI273" s="5">
        <f>IF((F274&amp;J274)=(F273&amp;J273),ABS((DATE(G274,H274,I274)&amp;TIME(O274,P274,0))-(DATE(G273,H273,I273)&amp;TIME(O273,P273,0))),"")</f>
        <v>6.2499999767169356E-3</v>
      </c>
    </row>
    <row r="274" spans="3:35">
      <c r="C274" s="246" t="s">
        <v>21</v>
      </c>
      <c r="D274" s="246" t="s">
        <v>97</v>
      </c>
      <c r="E274" s="246" t="s">
        <v>122</v>
      </c>
      <c r="F274" s="246" t="s">
        <v>123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105</v>
      </c>
      <c r="L274" s="247">
        <v>4</v>
      </c>
      <c r="M274" s="246">
        <v>252653</v>
      </c>
      <c r="N274" s="246">
        <v>2687022</v>
      </c>
      <c r="O274" s="246">
        <v>7</v>
      </c>
      <c r="P274" s="246">
        <v>13</v>
      </c>
      <c r="Q274" s="246">
        <v>0</v>
      </c>
      <c r="R274" s="246"/>
      <c r="S274" s="246" t="s">
        <v>90</v>
      </c>
      <c r="T274" s="246" t="s">
        <v>54</v>
      </c>
      <c r="U274" s="246"/>
      <c r="V274" t="str">
        <f>INDEX(樣區!H:H,MATCH(F274,樣區!E:E,0))</f>
        <v>5月,6月</v>
      </c>
      <c r="W274" s="3" t="str">
        <f>IF(ISNUMBER(AH274),"Y","N")</f>
        <v>Y</v>
      </c>
      <c r="X274" s="3" t="str">
        <f>IF(OR(ISBLANK(H274),ISBLANK(I274)),"需記錄日期","")</f>
        <v/>
      </c>
      <c r="Y274" s="3" t="str">
        <f>IF(O274&gt;9,"時間太晚","")</f>
        <v/>
      </c>
      <c r="Z274" s="3" t="str">
        <f>IF(ISBLANK(Q274),"需記錄數量",IF(Q274&gt;2,"2隻以上，請記為猴群",""))</f>
        <v/>
      </c>
      <c r="AA274" s="3" t="str">
        <f>IF(OR(Q274=1,Q274=2),IF(ISTEXT(R274),"","需記錄距離"),"")</f>
        <v/>
      </c>
      <c r="AB274" s="249" t="str">
        <f>IF(S274="Y",IF(Q274&lt;&gt;2,"有叫聲應為猴群",""),"")</f>
        <v/>
      </c>
      <c r="AC274" s="3" t="str">
        <f>IF(ISBLANK(T274),"需記錄棲地類型",IF(LEN(T274)&lt;&gt;2,"請填最主要的棲地類型，其餘的可在備注補充說明",""))</f>
        <v/>
      </c>
      <c r="AD274" s="5" t="str">
        <f t="shared" ref="AD274:AD327" si="11">IF(ISBLANK(O274),"需記錄時間",IFERROR(IF((AI274-TIME(0,5,59))&lt;0,"需計滿6分鐘",""),""))</f>
        <v/>
      </c>
      <c r="AE274" s="3" t="str">
        <f>IF(COUNTIF(U274,"*搖樹*")=1,IF(Q274&lt;&gt;2,"有搖樹行為應為猴群",""),"")</f>
        <v/>
      </c>
      <c r="AF274" s="3"/>
      <c r="AH274">
        <f>MATCH(ROUND(M274,0)&amp;ROUND(N274,0),樣點!N:N,0)</f>
        <v>1247</v>
      </c>
      <c r="AI274" s="5">
        <f>IF((F275&amp;J275)=(F274&amp;J274),ABS((DATE(G275,H275,I275)&amp;TIME(O275,P275,0))-(DATE(G274,H274,I274)&amp;TIME(O274,P274,0))),"")</f>
        <v>5.5555560393258929E-3</v>
      </c>
    </row>
    <row r="275" spans="3:35">
      <c r="C275" s="246" t="s">
        <v>21</v>
      </c>
      <c r="D275" s="246" t="s">
        <v>97</v>
      </c>
      <c r="E275" s="246" t="s">
        <v>122</v>
      </c>
      <c r="F275" s="246" t="s">
        <v>123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105</v>
      </c>
      <c r="L275" s="247">
        <v>5</v>
      </c>
      <c r="M275" s="246">
        <v>252500</v>
      </c>
      <c r="N275" s="246">
        <v>2687172</v>
      </c>
      <c r="O275" s="246">
        <v>7</v>
      </c>
      <c r="P275" s="246">
        <v>21</v>
      </c>
      <c r="Q275" s="246">
        <v>0</v>
      </c>
      <c r="R275" s="246"/>
      <c r="S275" s="246" t="s">
        <v>90</v>
      </c>
      <c r="T275" s="246" t="s">
        <v>32</v>
      </c>
      <c r="U275" s="246"/>
      <c r="V275" t="str">
        <f>INDEX(樣區!H:H,MATCH(F275,樣區!E:E,0))</f>
        <v>5月,6月</v>
      </c>
      <c r="W275" s="3" t="str">
        <f>IF(ISNUMBER(AH275),"Y","N")</f>
        <v>Y</v>
      </c>
      <c r="X275" s="3" t="str">
        <f>IF(OR(ISBLANK(H275),ISBLANK(I275)),"需記錄日期","")</f>
        <v/>
      </c>
      <c r="Y275" s="3" t="str">
        <f>IF(O275&gt;9,"時間太晚","")</f>
        <v/>
      </c>
      <c r="Z275" s="3" t="str">
        <f>IF(ISBLANK(Q275),"需記錄數量",IF(Q275&gt;2,"2隻以上，請記為猴群",""))</f>
        <v/>
      </c>
      <c r="AA275" s="3" t="str">
        <f>IF(OR(Q275=1,Q275=2),IF(ISTEXT(R275),"","需記錄距離"),"")</f>
        <v/>
      </c>
      <c r="AB275" s="249" t="str">
        <f>IF(S275="Y",IF(Q275&lt;&gt;2,"有叫聲應為猴群",""),"")</f>
        <v/>
      </c>
      <c r="AC275" s="3" t="str">
        <f>IF(ISBLANK(T275),"需記錄棲地類型",IF(LEN(T275)&lt;&gt;2,"請填最主要的棲地類型，其餘的可在備注補充說明",""))</f>
        <v/>
      </c>
      <c r="AD275" s="5" t="str">
        <f t="shared" si="11"/>
        <v/>
      </c>
      <c r="AE275" s="3" t="str">
        <f>IF(COUNTIF(U275,"*搖樹*")=1,IF(Q275&lt;&gt;2,"有搖樹行為應為猴群",""),"")</f>
        <v/>
      </c>
      <c r="AF275" s="3"/>
      <c r="AH275">
        <f>MATCH(ROUND(M275,0)&amp;ROUND(N275,0),樣點!N:N,0)</f>
        <v>1248</v>
      </c>
      <c r="AI275" s="5">
        <f>IF((F276&amp;J276)=(F275&amp;J275),ABS((DATE(G276,H276,I276)&amp;TIME(O276,P276,0))-(DATE(G275,H275,I275)&amp;TIME(O275,P275,0))),"")</f>
        <v>8.333332953043282E-3</v>
      </c>
    </row>
    <row r="276" spans="3:35">
      <c r="C276" s="246" t="s">
        <v>21</v>
      </c>
      <c r="D276" s="246" t="s">
        <v>97</v>
      </c>
      <c r="E276" s="246" t="s">
        <v>122</v>
      </c>
      <c r="F276" s="246" t="s">
        <v>123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105</v>
      </c>
      <c r="L276" s="247">
        <v>6</v>
      </c>
      <c r="M276" s="246">
        <v>252358</v>
      </c>
      <c r="N276" s="246">
        <v>2687333</v>
      </c>
      <c r="O276" s="246">
        <v>7</v>
      </c>
      <c r="P276" s="246">
        <v>33</v>
      </c>
      <c r="Q276" s="246">
        <v>0</v>
      </c>
      <c r="R276" s="246"/>
      <c r="S276" s="246" t="s">
        <v>90</v>
      </c>
      <c r="T276" s="246" t="s">
        <v>32</v>
      </c>
      <c r="U276" s="246"/>
      <c r="V276" t="str">
        <f>INDEX(樣區!H:H,MATCH(F276,樣區!E:E,0))</f>
        <v>5月,6月</v>
      </c>
      <c r="W276" s="3" t="str">
        <f>IF(ISNUMBER(AH276),"Y","N")</f>
        <v>Y</v>
      </c>
      <c r="X276" s="3" t="str">
        <f>IF(OR(ISBLANK(H276),ISBLANK(I276)),"需記錄日期","")</f>
        <v/>
      </c>
      <c r="Y276" s="3" t="str">
        <f>IF(O276&gt;9,"時間太晚","")</f>
        <v/>
      </c>
      <c r="Z276" s="3" t="str">
        <f>IF(ISBLANK(Q276),"需記錄數量",IF(Q276&gt;2,"2隻以上，請記為猴群",""))</f>
        <v/>
      </c>
      <c r="AA276" s="3" t="str">
        <f>IF(OR(Q276=1,Q276=2),IF(ISTEXT(R276),"","需記錄距離"),"")</f>
        <v/>
      </c>
      <c r="AB276" s="249" t="str">
        <f>IF(S276="Y",IF(Q276&lt;&gt;2,"有叫聲應為猴群",""),"")</f>
        <v/>
      </c>
      <c r="AC276" s="3" t="str">
        <f>IF(ISBLANK(T276),"需記錄棲地類型",IF(LEN(T276)&lt;&gt;2,"請填最主要的棲地類型，其餘的可在備注補充說明",""))</f>
        <v/>
      </c>
      <c r="AD276" s="5" t="str">
        <f t="shared" si="11"/>
        <v/>
      </c>
      <c r="AE276" s="3" t="str">
        <f>IF(COUNTIF(U276,"*搖樹*")=1,IF(Q276&lt;&gt;2,"有搖樹行為應為猴群",""),"")</f>
        <v/>
      </c>
      <c r="AF276" s="3"/>
      <c r="AH276">
        <f>MATCH(ROUND(M276,0)&amp;ROUND(N276,0),樣點!N:N,0)</f>
        <v>1249</v>
      </c>
      <c r="AI276" s="5">
        <f>IF((F277&amp;J277)=(F276&amp;J276),ABS((DATE(G277,H277,I277)&amp;TIME(O277,P277,0))-(DATE(G276,H276,I276)&amp;TIME(O276,P276,0))),"")</f>
        <v>5.5555550497956574E-3</v>
      </c>
    </row>
    <row r="277" spans="3:35">
      <c r="C277" s="246" t="s">
        <v>21</v>
      </c>
      <c r="D277" s="246" t="s">
        <v>97</v>
      </c>
      <c r="E277" s="246" t="s">
        <v>122</v>
      </c>
      <c r="F277" s="246" t="s">
        <v>123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105</v>
      </c>
      <c r="L277" s="247">
        <v>7</v>
      </c>
      <c r="M277" s="246">
        <v>252612</v>
      </c>
      <c r="N277" s="246">
        <v>2687477</v>
      </c>
      <c r="O277" s="246">
        <v>7</v>
      </c>
      <c r="P277" s="246">
        <v>41</v>
      </c>
      <c r="Q277" s="246">
        <v>0</v>
      </c>
      <c r="R277" s="246"/>
      <c r="S277" s="246" t="s">
        <v>90</v>
      </c>
      <c r="T277" s="246" t="s">
        <v>32</v>
      </c>
      <c r="U277" s="246"/>
      <c r="V277" t="str">
        <f>INDEX(樣區!H:H,MATCH(F277,樣區!E:E,0))</f>
        <v>5月,6月</v>
      </c>
      <c r="W277" s="3" t="str">
        <f>IF(ISNUMBER(AH277),"Y","N")</f>
        <v>Y</v>
      </c>
      <c r="X277" s="3" t="str">
        <f>IF(OR(ISBLANK(H277),ISBLANK(I277)),"需記錄日期","")</f>
        <v/>
      </c>
      <c r="Y277" s="3" t="str">
        <f>IF(O277&gt;9,"時間太晚","")</f>
        <v/>
      </c>
      <c r="Z277" s="3" t="str">
        <f>IF(ISBLANK(Q277),"需記錄數量",IF(Q277&gt;2,"2隻以上，請記為猴群",""))</f>
        <v/>
      </c>
      <c r="AA277" s="3" t="str">
        <f>IF(OR(Q277=1,Q277=2),IF(ISTEXT(R277),"","需記錄距離"),"")</f>
        <v/>
      </c>
      <c r="AB277" s="249" t="str">
        <f>IF(S277="Y",IF(Q277&lt;&gt;2,"有叫聲應為猴群",""),"")</f>
        <v/>
      </c>
      <c r="AC277" s="3" t="str">
        <f>IF(ISBLANK(T277),"需記錄棲地類型",IF(LEN(T277)&lt;&gt;2,"請填最主要的棲地類型，其餘的可在備注補充說明",""))</f>
        <v/>
      </c>
      <c r="AD277" s="5" t="str">
        <f t="shared" si="11"/>
        <v/>
      </c>
      <c r="AE277" s="3" t="str">
        <f>IF(COUNTIF(U277,"*搖樹*")=1,IF(Q277&lt;&gt;2,"有搖樹行為應為猴群",""),"")</f>
        <v/>
      </c>
      <c r="AF277" s="3"/>
      <c r="AH277">
        <f>MATCH(ROUND(M277,0)&amp;ROUND(N277,0),樣點!N:N,0)</f>
        <v>1250</v>
      </c>
      <c r="AI277" s="5">
        <f>IF((F278&amp;J278)=(F277&amp;J277),ABS((DATE(G278,H278,I278)&amp;TIME(O278,P278,0))-(DATE(G277,H277,I277)&amp;TIME(O277,P277,0))),"")</f>
        <v>6.9444449618458748E-3</v>
      </c>
    </row>
    <row r="278" spans="3:35">
      <c r="C278" s="246" t="s">
        <v>21</v>
      </c>
      <c r="D278" s="246" t="s">
        <v>97</v>
      </c>
      <c r="E278" s="246" t="s">
        <v>122</v>
      </c>
      <c r="F278" s="246" t="s">
        <v>123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105</v>
      </c>
      <c r="L278" s="247">
        <v>8</v>
      </c>
      <c r="M278" s="246">
        <v>252978</v>
      </c>
      <c r="N278" s="246">
        <v>2687720</v>
      </c>
      <c r="O278" s="246">
        <v>7</v>
      </c>
      <c r="P278" s="246">
        <v>51</v>
      </c>
      <c r="Q278" s="246">
        <v>0</v>
      </c>
      <c r="R278" s="246"/>
      <c r="S278" s="246" t="s">
        <v>90</v>
      </c>
      <c r="T278" s="246" t="s">
        <v>32</v>
      </c>
      <c r="U278" s="246"/>
      <c r="V278" t="str">
        <f>INDEX(樣區!H:H,MATCH(F278,樣區!E:E,0))</f>
        <v>5月,6月</v>
      </c>
      <c r="W278" s="3" t="str">
        <f>IF(ISNUMBER(AH278),"Y","N")</f>
        <v>Y</v>
      </c>
      <c r="X278" s="3" t="str">
        <f>IF(OR(ISBLANK(H278),ISBLANK(I278)),"需記錄日期","")</f>
        <v/>
      </c>
      <c r="Y278" s="3" t="str">
        <f>IF(O278&gt;9,"時間太晚","")</f>
        <v/>
      </c>
      <c r="Z278" s="3" t="str">
        <f>IF(ISBLANK(Q278),"需記錄數量",IF(Q278&gt;2,"2隻以上，請記為猴群",""))</f>
        <v/>
      </c>
      <c r="AA278" s="3" t="str">
        <f>IF(OR(Q278=1,Q278=2),IF(ISTEXT(R278),"","需記錄距離"),"")</f>
        <v/>
      </c>
      <c r="AB278" s="249" t="str">
        <f>IF(S278="Y",IF(Q278&lt;&gt;2,"有叫聲應為猴群",""),"")</f>
        <v/>
      </c>
      <c r="AC278" s="3" t="str">
        <f>IF(ISBLANK(T278),"需記錄棲地類型",IF(LEN(T278)&lt;&gt;2,"請填最主要的棲地類型，其餘的可在備注補充說明",""))</f>
        <v/>
      </c>
      <c r="AD278" s="5" t="str">
        <f t="shared" si="11"/>
        <v/>
      </c>
      <c r="AE278" s="3" t="str">
        <f>IF(COUNTIF(U278,"*搖樹*")=1,IF(Q278&lt;&gt;2,"有搖樹行為應為猴群",""),"")</f>
        <v/>
      </c>
      <c r="AF278" s="3"/>
      <c r="AH278">
        <f>MATCH(ROUND(M278,0)&amp;ROUND(N278,0),樣點!N:N,0)</f>
        <v>1251</v>
      </c>
      <c r="AI278" s="5">
        <f>IF((F279&amp;J279)=(F278&amp;J278),ABS((DATE(G279,H279,I279)&amp;TIME(O279,P279,0))-(DATE(G278,H278,I278)&amp;TIME(O278,P278,0))),"")</f>
        <v>4.8611109959892929E-3</v>
      </c>
    </row>
    <row r="279" spans="3:35">
      <c r="C279" s="246" t="s">
        <v>21</v>
      </c>
      <c r="D279" s="246" t="s">
        <v>97</v>
      </c>
      <c r="E279" s="246" t="s">
        <v>122</v>
      </c>
      <c r="F279" s="246" t="s">
        <v>123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105</v>
      </c>
      <c r="L279" s="247">
        <v>10</v>
      </c>
      <c r="M279" s="246">
        <v>253069</v>
      </c>
      <c r="N279" s="246">
        <v>2687887</v>
      </c>
      <c r="O279" s="246">
        <v>7</v>
      </c>
      <c r="P279" s="246">
        <v>58</v>
      </c>
      <c r="Q279" s="246">
        <v>0</v>
      </c>
      <c r="R279" s="246"/>
      <c r="S279" s="246" t="s">
        <v>90</v>
      </c>
      <c r="T279" s="246" t="s">
        <v>32</v>
      </c>
      <c r="U279" s="246"/>
      <c r="V279" t="str">
        <f>INDEX(樣區!H:H,MATCH(F279,樣區!E:E,0))</f>
        <v>5月,6月</v>
      </c>
      <c r="W279" s="3" t="str">
        <f>IF(ISNUMBER(AH279),"Y","N")</f>
        <v>Y</v>
      </c>
      <c r="X279" s="3" t="str">
        <f>IF(OR(ISBLANK(H279),ISBLANK(I279)),"需記錄日期","")</f>
        <v/>
      </c>
      <c r="Y279" s="3" t="str">
        <f>IF(O279&gt;9,"時間太晚","")</f>
        <v/>
      </c>
      <c r="Z279" s="3" t="str">
        <f>IF(ISBLANK(Q279),"需記錄數量",IF(Q279&gt;2,"2隻以上，請記為猴群",""))</f>
        <v/>
      </c>
      <c r="AA279" s="3" t="str">
        <f>IF(OR(Q279=1,Q279=2),IF(ISTEXT(R279),"","需記錄距離"),"")</f>
        <v/>
      </c>
      <c r="AB279" s="249" t="str">
        <f>IF(S279="Y",IF(Q279&lt;&gt;2,"有叫聲應為猴群",""),"")</f>
        <v/>
      </c>
      <c r="AC279" s="3" t="str">
        <f>IF(ISBLANK(T279),"需記錄棲地類型",IF(LEN(T279)&lt;&gt;2,"請填最主要的棲地類型，其餘的可在備注補充說明",""))</f>
        <v/>
      </c>
      <c r="AD279" s="5" t="str">
        <f t="shared" si="11"/>
        <v/>
      </c>
      <c r="AE279" s="3" t="str">
        <f>IF(COUNTIF(U279,"*搖樹*")=1,IF(Q279&lt;&gt;2,"有搖樹行為應為猴群",""),"")</f>
        <v/>
      </c>
      <c r="AF279" s="3"/>
      <c r="AH279">
        <f>MATCH(ROUND(M279,0)&amp;ROUND(N279,0),樣點!N:N,0)</f>
        <v>1252</v>
      </c>
      <c r="AI279" s="5" t="str">
        <f>IF((F280&amp;J280)=(F279&amp;J279),ABS((DATE(G280,H280,I280)&amp;TIME(O280,P280,0))-(DATE(G279,H279,I279)&amp;TIME(O279,P279,0))),"")</f>
        <v/>
      </c>
    </row>
    <row r="280" spans="3:35">
      <c r="C280" s="246" t="s">
        <v>21</v>
      </c>
      <c r="D280" s="246" t="s">
        <v>97</v>
      </c>
      <c r="E280" s="246" t="s">
        <v>128</v>
      </c>
      <c r="F280" s="246" t="s">
        <v>129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130</v>
      </c>
      <c r="L280" s="247">
        <v>1</v>
      </c>
      <c r="M280" s="246">
        <v>246331</v>
      </c>
      <c r="N280" s="246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54</v>
      </c>
      <c r="U280" s="246"/>
      <c r="V280" t="str">
        <f>INDEX(樣區!H:H,MATCH(F280,樣區!E:E,0))</f>
        <v>4月,6月</v>
      </c>
      <c r="W280" s="3" t="str">
        <f>IF(ISNUMBER(AH280),"Y","N")</f>
        <v>Y</v>
      </c>
      <c r="X280" s="3" t="str">
        <f>IF(OR(ISBLANK(H280),ISBLANK(I280)),"需記錄日期","")</f>
        <v/>
      </c>
      <c r="Y280" s="3" t="str">
        <f>IF(O280&gt;9,"時間太晚","")</f>
        <v/>
      </c>
      <c r="Z280" s="3" t="str">
        <f>IF(ISBLANK(Q280),"需記錄數量",IF(Q280&gt;2,"2隻以上，請記為猴群",""))</f>
        <v/>
      </c>
      <c r="AA280" s="3" t="str">
        <f>IF(OR(Q280=1,Q280=2),IF(ISTEXT(R280),"","需記錄距離"),"")</f>
        <v/>
      </c>
      <c r="AB280" s="249" t="str">
        <f>IF(S280="Y",IF(Q280&lt;&gt;2,"有叫聲應為猴群",""),"")</f>
        <v/>
      </c>
      <c r="AC280" s="3" t="str">
        <f>IF(ISBLANK(T280),"需記錄棲地類型",IF(LEN(T280)&lt;&gt;2,"請填最主要的棲地類型，其餘的可在備注補充說明",""))</f>
        <v/>
      </c>
      <c r="AD280" s="5" t="str">
        <f t="shared" si="11"/>
        <v/>
      </c>
      <c r="AE280" s="3" t="str">
        <f>IF(COUNTIF(U280,"*搖樹*")=1,IF(Q280&lt;&gt;2,"有搖樹行為應為猴群",""),"")</f>
        <v/>
      </c>
      <c r="AF280" s="3"/>
      <c r="AH280">
        <f>MATCH(ROUND(M280,0)&amp;ROUND(N280,0),樣點!N:N,0)</f>
        <v>1253</v>
      </c>
      <c r="AI280" s="5">
        <f>IF((F281&amp;J281)=(F280&amp;J280),ABS((DATE(G281,H281,I281)&amp;TIME(O281,P281,0))-(DATE(G280,H280,I280)&amp;TIME(O280,P280,0))),"")</f>
        <v>1.4583332987967879E-2</v>
      </c>
    </row>
    <row r="281" spans="3:35">
      <c r="C281" s="246" t="s">
        <v>21</v>
      </c>
      <c r="D281" s="246" t="s">
        <v>97</v>
      </c>
      <c r="E281" s="246" t="s">
        <v>128</v>
      </c>
      <c r="F281" s="246" t="s">
        <v>129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130</v>
      </c>
      <c r="L281" s="247">
        <v>2</v>
      </c>
      <c r="M281" s="246">
        <v>246157</v>
      </c>
      <c r="N281" s="246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54</v>
      </c>
      <c r="U281" s="246" t="s">
        <v>159</v>
      </c>
      <c r="V281" t="str">
        <f>INDEX(樣區!H:H,MATCH(F281,樣區!E:E,0))</f>
        <v>4月,6月</v>
      </c>
      <c r="W281" s="3" t="str">
        <f>IF(ISNUMBER(AH281),"Y","N")</f>
        <v>Y</v>
      </c>
      <c r="X281" s="3" t="str">
        <f>IF(OR(ISBLANK(H281),ISBLANK(I281)),"需記錄日期","")</f>
        <v/>
      </c>
      <c r="Y281" s="3" t="str">
        <f>IF(O281&gt;9,"時間太晚","")</f>
        <v/>
      </c>
      <c r="Z281" s="3" t="str">
        <f>IF(ISBLANK(Q281),"需記錄數量",IF(Q281&gt;2,"2隻以上，請記為猴群",""))</f>
        <v/>
      </c>
      <c r="AA281" s="3" t="str">
        <f>IF(OR(Q281=1,Q281=2),IF(ISTEXT(R281),"","需記錄距離"),"")</f>
        <v/>
      </c>
      <c r="AB281" s="249" t="str">
        <f>IF(S281="Y",IF(Q281&lt;&gt;2,"有叫聲應為猴群",""),"")</f>
        <v/>
      </c>
      <c r="AC281" s="3" t="str">
        <f>IF(ISBLANK(T281),"需記錄棲地類型",IF(LEN(T281)&lt;&gt;2,"請填最主要的棲地類型，其餘的可在備注補充說明",""))</f>
        <v/>
      </c>
      <c r="AD281" s="5" t="str">
        <f t="shared" si="11"/>
        <v/>
      </c>
      <c r="AE281" s="3" t="str">
        <f>IF(COUNTIF(U281,"*搖樹*")=1,IF(Q281&lt;&gt;2,"有搖樹行為應為猴群",""),"")</f>
        <v/>
      </c>
      <c r="AF281" s="3"/>
      <c r="AH281">
        <f>MATCH(ROUND(M281,0)&amp;ROUND(N281,0),樣點!N:N,0)</f>
        <v>1254</v>
      </c>
      <c r="AI281" s="5">
        <f>IF((F282&amp;J282)=(F281&amp;J281),ABS((DATE(G282,H282,I282)&amp;TIME(O282,P282,0))-(DATE(G281,H281,I281)&amp;TIME(O281,P281,0))),"")</f>
        <v>1.0416666977107525E-2</v>
      </c>
    </row>
    <row r="282" spans="3:35">
      <c r="C282" s="246" t="s">
        <v>21</v>
      </c>
      <c r="D282" s="246" t="s">
        <v>97</v>
      </c>
      <c r="E282" s="246" t="s">
        <v>128</v>
      </c>
      <c r="F282" s="246" t="s">
        <v>129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130</v>
      </c>
      <c r="L282" s="247">
        <v>3</v>
      </c>
      <c r="M282" s="246">
        <v>246396</v>
      </c>
      <c r="N282" s="246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54</v>
      </c>
      <c r="U282" s="246"/>
      <c r="V282" t="str">
        <f>INDEX(樣區!H:H,MATCH(F282,樣區!E:E,0))</f>
        <v>4月,6月</v>
      </c>
      <c r="W282" s="3" t="str">
        <f>IF(ISNUMBER(AH282),"Y","N")</f>
        <v>Y</v>
      </c>
      <c r="X282" s="3" t="str">
        <f>IF(OR(ISBLANK(H282),ISBLANK(I282)),"需記錄日期","")</f>
        <v/>
      </c>
      <c r="Y282" s="3" t="str">
        <f>IF(O282&gt;9,"時間太晚","")</f>
        <v/>
      </c>
      <c r="Z282" s="3" t="str">
        <f>IF(ISBLANK(Q282),"需記錄數量",IF(Q282&gt;2,"2隻以上，請記為猴群",""))</f>
        <v/>
      </c>
      <c r="AA282" s="3" t="str">
        <f>IF(OR(Q282=1,Q282=2),IF(ISTEXT(R282),"","需記錄距離"),"")</f>
        <v/>
      </c>
      <c r="AB282" s="249" t="str">
        <f>IF(S282="Y",IF(Q282&lt;&gt;2,"有叫聲應為猴群",""),"")</f>
        <v/>
      </c>
      <c r="AC282" s="3" t="str">
        <f>IF(ISBLANK(T282),"需記錄棲地類型",IF(LEN(T282)&lt;&gt;2,"請填最主要的棲地類型，其餘的可在備注補充說明",""))</f>
        <v/>
      </c>
      <c r="AD282" s="5" t="str">
        <f t="shared" si="11"/>
        <v/>
      </c>
      <c r="AE282" s="3" t="str">
        <f>IF(COUNTIF(U282,"*搖樹*")=1,IF(Q282&lt;&gt;2,"有搖樹行為應為猴群",""),"")</f>
        <v/>
      </c>
      <c r="AF282" s="3"/>
      <c r="AH282">
        <f>MATCH(ROUND(M282,0)&amp;ROUND(N282,0),樣點!N:N,0)</f>
        <v>1255</v>
      </c>
      <c r="AI282" s="5">
        <f>IF((F283&amp;J283)=(F282&amp;J282),ABS((DATE(G283,H283,I283)&amp;TIME(O283,P283,0))-(DATE(G282,H282,I282)&amp;TIME(O282,P282,0))),"")</f>
        <v>1.2500000011641532E-2</v>
      </c>
    </row>
    <row r="283" spans="3:35">
      <c r="C283" s="246" t="s">
        <v>21</v>
      </c>
      <c r="D283" s="246" t="s">
        <v>97</v>
      </c>
      <c r="E283" s="246" t="s">
        <v>128</v>
      </c>
      <c r="F283" s="246" t="s">
        <v>129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130</v>
      </c>
      <c r="L283" s="247">
        <v>4</v>
      </c>
      <c r="M283" s="246">
        <v>246628</v>
      </c>
      <c r="N283" s="246">
        <v>2680177</v>
      </c>
      <c r="O283" s="246">
        <v>7</v>
      </c>
      <c r="P283" s="246">
        <v>37</v>
      </c>
      <c r="Q283" s="246">
        <v>2</v>
      </c>
      <c r="R283" s="246" t="s">
        <v>75</v>
      </c>
      <c r="S283" s="246" t="s">
        <v>44</v>
      </c>
      <c r="T283" s="246" t="s">
        <v>32</v>
      </c>
      <c r="U283" s="246"/>
      <c r="V283" t="str">
        <f>INDEX(樣區!H:H,MATCH(F283,樣區!E:E,0))</f>
        <v>4月,6月</v>
      </c>
      <c r="W283" s="3" t="str">
        <f>IF(ISNUMBER(AH283),"Y","N")</f>
        <v>Y</v>
      </c>
      <c r="X283" s="3" t="str">
        <f>IF(OR(ISBLANK(H283),ISBLANK(I283)),"需記錄日期","")</f>
        <v/>
      </c>
      <c r="Y283" s="3" t="str">
        <f>IF(O283&gt;9,"時間太晚","")</f>
        <v/>
      </c>
      <c r="Z283" s="3" t="str">
        <f>IF(ISBLANK(Q283),"需記錄數量",IF(Q283&gt;2,"2隻以上，請記為猴群",""))</f>
        <v/>
      </c>
      <c r="AA283" s="3" t="str">
        <f>IF(OR(Q283=1,Q283=2),IF(ISTEXT(R283),"","需記錄距離"),"")</f>
        <v/>
      </c>
      <c r="AB283" s="249" t="str">
        <f>IF(S283="Y",IF(Q283&lt;&gt;2,"有叫聲應為猴群",""),"")</f>
        <v/>
      </c>
      <c r="AC283" s="3" t="str">
        <f>IF(ISBLANK(T283),"需記錄棲地類型",IF(LEN(T283)&lt;&gt;2,"請填最主要的棲地類型，其餘的可在備注補充說明",""))</f>
        <v/>
      </c>
      <c r="AD283" s="5" t="str">
        <f t="shared" si="11"/>
        <v/>
      </c>
      <c r="AE283" s="3" t="str">
        <f>IF(COUNTIF(U283,"*搖樹*")=1,IF(Q283&lt;&gt;2,"有搖樹行為應為猴群",""),"")</f>
        <v/>
      </c>
      <c r="AF283" s="3"/>
      <c r="AH283">
        <f>MATCH(ROUND(M283,0)&amp;ROUND(N283,0),樣點!N:N,0)</f>
        <v>1256</v>
      </c>
      <c r="AI283" s="5">
        <f>IF((F284&amp;J284)=(F283&amp;J283),ABS((DATE(G284,H284,I284)&amp;TIME(O284,P284,0))-(DATE(G283,H283,I283)&amp;TIME(O283,P283,0))),"")</f>
        <v>6.9444440305233002E-3</v>
      </c>
    </row>
    <row r="284" spans="3:35">
      <c r="C284" s="246" t="s">
        <v>21</v>
      </c>
      <c r="D284" s="246" t="s">
        <v>97</v>
      </c>
      <c r="E284" s="246" t="s">
        <v>128</v>
      </c>
      <c r="F284" s="246" t="s">
        <v>129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130</v>
      </c>
      <c r="L284" s="247">
        <v>5</v>
      </c>
      <c r="M284" s="246">
        <v>246865</v>
      </c>
      <c r="N284" s="246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32</v>
      </c>
      <c r="U284" s="246"/>
      <c r="V284" t="str">
        <f>INDEX(樣區!H:H,MATCH(F284,樣區!E:E,0))</f>
        <v>4月,6月</v>
      </c>
      <c r="W284" s="3" t="str">
        <f>IF(ISNUMBER(AH284),"Y","N")</f>
        <v>Y</v>
      </c>
      <c r="X284" s="3" t="str">
        <f>IF(OR(ISBLANK(H284),ISBLANK(I284)),"需記錄日期","")</f>
        <v/>
      </c>
      <c r="Y284" s="3" t="str">
        <f>IF(O284&gt;9,"時間太晚","")</f>
        <v/>
      </c>
      <c r="Z284" s="3" t="str">
        <f>IF(ISBLANK(Q284),"需記錄數量",IF(Q284&gt;2,"2隻以上，請記為猴群",""))</f>
        <v/>
      </c>
      <c r="AA284" s="3" t="str">
        <f>IF(OR(Q284=1,Q284=2),IF(ISTEXT(R284),"","需記錄距離"),"")</f>
        <v/>
      </c>
      <c r="AB284" s="249" t="str">
        <f>IF(S284="Y",IF(Q284&lt;&gt;2,"有叫聲應為猴群",""),"")</f>
        <v/>
      </c>
      <c r="AC284" s="3" t="str">
        <f>IF(ISBLANK(T284),"需記錄棲地類型",IF(LEN(T284)&lt;&gt;2,"請填最主要的棲地類型，其餘的可在備注補充說明",""))</f>
        <v/>
      </c>
      <c r="AD284" s="5" t="str">
        <f t="shared" si="11"/>
        <v/>
      </c>
      <c r="AE284" s="3" t="str">
        <f>IF(COUNTIF(U284,"*搖樹*")=1,IF(Q284&lt;&gt;2,"有搖樹行為應為猴群",""),"")</f>
        <v/>
      </c>
      <c r="AF284" s="3"/>
      <c r="AH284">
        <f>MATCH(ROUND(M284,0)&amp;ROUND(N284,0),樣點!N:N,0)</f>
        <v>1257</v>
      </c>
      <c r="AI284" s="5">
        <f>IF((F285&amp;J285)=(F284&amp;J284),ABS((DATE(G285,H285,I285)&amp;TIME(O285,P285,0))-(DATE(G284,H284,I284)&amp;TIME(O284,P284,0))),"")</f>
        <v>1.1805555957835168E-2</v>
      </c>
    </row>
    <row r="285" spans="3:35">
      <c r="C285" s="246" t="s">
        <v>21</v>
      </c>
      <c r="D285" s="246" t="s">
        <v>97</v>
      </c>
      <c r="E285" s="246" t="s">
        <v>128</v>
      </c>
      <c r="F285" s="246" t="s">
        <v>129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130</v>
      </c>
      <c r="L285" s="247">
        <v>6</v>
      </c>
      <c r="M285" s="246">
        <v>247012</v>
      </c>
      <c r="N285" s="246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32</v>
      </c>
      <c r="U285" s="246"/>
      <c r="V285" t="str">
        <f>INDEX(樣區!H:H,MATCH(F285,樣區!E:E,0))</f>
        <v>4月,6月</v>
      </c>
      <c r="W285" s="3" t="str">
        <f>IF(ISNUMBER(AH285),"Y","N")</f>
        <v>Y</v>
      </c>
      <c r="X285" s="3" t="str">
        <f>IF(OR(ISBLANK(H285),ISBLANK(I285)),"需記錄日期","")</f>
        <v/>
      </c>
      <c r="Y285" s="3" t="str">
        <f>IF(O285&gt;9,"時間太晚","")</f>
        <v/>
      </c>
      <c r="Z285" s="3" t="str">
        <f>IF(ISBLANK(Q285),"需記錄數量",IF(Q285&gt;2,"2隻以上，請記為猴群",""))</f>
        <v/>
      </c>
      <c r="AA285" s="3" t="str">
        <f>IF(OR(Q285=1,Q285=2),IF(ISTEXT(R285),"","需記錄距離"),"")</f>
        <v/>
      </c>
      <c r="AB285" s="249" t="str">
        <f>IF(S285="Y",IF(Q285&lt;&gt;2,"有叫聲應為猴群",""),"")</f>
        <v/>
      </c>
      <c r="AC285" s="3" t="str">
        <f>IF(ISBLANK(T285),"需記錄棲地類型",IF(LEN(T285)&lt;&gt;2,"請填最主要的棲地類型，其餘的可在備注補充說明",""))</f>
        <v/>
      </c>
      <c r="AD285" s="5" t="str">
        <f t="shared" si="11"/>
        <v/>
      </c>
      <c r="AE285" s="3" t="str">
        <f>IF(COUNTIF(U285,"*搖樹*")=1,IF(Q285&lt;&gt;2,"有搖樹行為應為猴群",""),"")</f>
        <v/>
      </c>
      <c r="AF285" s="3"/>
      <c r="AH285">
        <f>MATCH(ROUND(M285,0)&amp;ROUND(N285,0),樣點!N:N,0)</f>
        <v>1258</v>
      </c>
      <c r="AI285" s="5" t="str">
        <f>IF((F286&amp;J286)=(F285&amp;J285),ABS((DATE(G286,H286,I286)&amp;TIME(O286,P286,0))-(DATE(G285,H285,I285)&amp;TIME(O285,P285,0))),"")</f>
        <v/>
      </c>
    </row>
    <row r="286" spans="3:35">
      <c r="C286" s="246" t="s">
        <v>21</v>
      </c>
      <c r="D286" s="246" t="s">
        <v>97</v>
      </c>
      <c r="E286" s="246" t="s">
        <v>135</v>
      </c>
      <c r="F286" s="246" t="s">
        <v>136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137</v>
      </c>
      <c r="L286" s="247">
        <v>1</v>
      </c>
      <c r="M286" s="246">
        <v>249461</v>
      </c>
      <c r="N286" s="246">
        <v>2683934</v>
      </c>
      <c r="O286" s="246">
        <v>7</v>
      </c>
      <c r="P286" s="246">
        <v>54</v>
      </c>
      <c r="Q286" s="246">
        <v>0</v>
      </c>
      <c r="R286" s="246"/>
      <c r="S286" s="246" t="s">
        <v>90</v>
      </c>
      <c r="T286" s="246" t="s">
        <v>26</v>
      </c>
      <c r="U286" s="246"/>
      <c r="V286" t="str">
        <f>INDEX(樣區!H:H,MATCH(F286,樣區!E:E,0))</f>
        <v>4月,6月</v>
      </c>
      <c r="W286" s="3" t="str">
        <f>IF(ISNUMBER(AH286),"Y","N")</f>
        <v>Y</v>
      </c>
      <c r="X286" s="3" t="str">
        <f>IF(OR(ISBLANK(H286),ISBLANK(I286)),"需記錄日期","")</f>
        <v/>
      </c>
      <c r="Y286" s="3" t="str">
        <f>IF(O286&gt;9,"時間太晚","")</f>
        <v/>
      </c>
      <c r="Z286" s="3" t="str">
        <f>IF(ISBLANK(Q286),"需記錄數量",IF(Q286&gt;2,"2隻以上，請記為猴群",""))</f>
        <v/>
      </c>
      <c r="AA286" s="3" t="str">
        <f>IF(OR(Q286=1,Q286=2),IF(ISTEXT(R286),"","需記錄距離"),"")</f>
        <v/>
      </c>
      <c r="AB286" s="249" t="str">
        <f>IF(S286="Y",IF(Q286&lt;&gt;2,"有叫聲應為猴群",""),"")</f>
        <v/>
      </c>
      <c r="AC286" s="3" t="str">
        <f>IF(ISBLANK(T286),"需記錄棲地類型",IF(LEN(T286)&lt;&gt;2,"請填最主要的棲地類型，其餘的可在備注補充說明",""))</f>
        <v/>
      </c>
      <c r="AD286" s="5" t="str">
        <f t="shared" si="11"/>
        <v/>
      </c>
      <c r="AE286" s="3" t="str">
        <f>IF(COUNTIF(U286,"*搖樹*")=1,IF(Q286&lt;&gt;2,"有搖樹行為應為猴群",""),"")</f>
        <v/>
      </c>
      <c r="AF286" s="3"/>
      <c r="AH286">
        <f>MATCH(ROUND(M286,0)&amp;ROUND(N286,0),樣點!N:N,0)</f>
        <v>1259</v>
      </c>
      <c r="AI286" s="5">
        <f>IF((F287&amp;J287)=(F286&amp;J286),ABS((DATE(G287,H287,I287)&amp;TIME(O287,P287,0))-(DATE(G286,H286,I286)&amp;TIME(O286,P286,0))),"")</f>
        <v>1.0416666977107525E-2</v>
      </c>
    </row>
    <row r="287" spans="3:35">
      <c r="C287" s="246" t="s">
        <v>21</v>
      </c>
      <c r="D287" s="246" t="s">
        <v>97</v>
      </c>
      <c r="E287" s="246" t="s">
        <v>135</v>
      </c>
      <c r="F287" s="246" t="s">
        <v>136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137</v>
      </c>
      <c r="L287" s="247">
        <v>2</v>
      </c>
      <c r="M287" s="246">
        <v>248972</v>
      </c>
      <c r="N287" s="246">
        <v>2683774</v>
      </c>
      <c r="O287" s="246">
        <v>8</v>
      </c>
      <c r="P287" s="246">
        <v>9</v>
      </c>
      <c r="Q287" s="246">
        <v>0</v>
      </c>
      <c r="R287" s="246"/>
      <c r="S287" s="246" t="s">
        <v>90</v>
      </c>
      <c r="T287" s="246" t="s">
        <v>32</v>
      </c>
      <c r="U287" s="246"/>
      <c r="V287" t="str">
        <f>INDEX(樣區!H:H,MATCH(F287,樣區!E:E,0))</f>
        <v>4月,6月</v>
      </c>
      <c r="W287" s="3" t="str">
        <f>IF(ISNUMBER(AH287),"Y","N")</f>
        <v>Y</v>
      </c>
      <c r="X287" s="3" t="str">
        <f>IF(OR(ISBLANK(H287),ISBLANK(I287)),"需記錄日期","")</f>
        <v/>
      </c>
      <c r="Y287" s="3" t="str">
        <f>IF(O287&gt;9,"時間太晚","")</f>
        <v/>
      </c>
      <c r="Z287" s="3" t="str">
        <f>IF(ISBLANK(Q287),"需記錄數量",IF(Q287&gt;2,"2隻以上，請記為猴群",""))</f>
        <v/>
      </c>
      <c r="AA287" s="3" t="str">
        <f>IF(OR(Q287=1,Q287=2),IF(ISTEXT(R287),"","需記錄距離"),"")</f>
        <v/>
      </c>
      <c r="AB287" s="249" t="str">
        <f>IF(S287="Y",IF(Q287&lt;&gt;2,"有叫聲應為猴群",""),"")</f>
        <v/>
      </c>
      <c r="AC287" s="3" t="str">
        <f>IF(ISBLANK(T287),"需記錄棲地類型",IF(LEN(T287)&lt;&gt;2,"請填最主要的棲地類型，其餘的可在備注補充說明",""))</f>
        <v/>
      </c>
      <c r="AD287" s="5" t="str">
        <f t="shared" si="11"/>
        <v/>
      </c>
      <c r="AE287" s="3" t="str">
        <f>IF(COUNTIF(U287,"*搖樹*")=1,IF(Q287&lt;&gt;2,"有搖樹行為應為猴群",""),"")</f>
        <v/>
      </c>
      <c r="AF287" s="3"/>
      <c r="AH287">
        <f>MATCH(ROUND(M287,0)&amp;ROUND(N287,0),樣點!N:N,0)</f>
        <v>1260</v>
      </c>
      <c r="AI287" s="5">
        <f>IF((F288&amp;J288)=(F287&amp;J287),ABS((DATE(G288,H288,I288)&amp;TIME(O288,P288,0))-(DATE(G287,H287,I287)&amp;TIME(O287,P287,0))),"")</f>
        <v>7.6388890156522393E-3</v>
      </c>
    </row>
    <row r="288" spans="3:35">
      <c r="C288" s="246" t="s">
        <v>21</v>
      </c>
      <c r="D288" s="246" t="s">
        <v>97</v>
      </c>
      <c r="E288" s="246" t="s">
        <v>135</v>
      </c>
      <c r="F288" s="246" t="s">
        <v>136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137</v>
      </c>
      <c r="L288" s="247">
        <v>3</v>
      </c>
      <c r="M288" s="246">
        <v>248904</v>
      </c>
      <c r="N288" s="246">
        <v>2683403</v>
      </c>
      <c r="O288" s="246">
        <v>8</v>
      </c>
      <c r="P288" s="246">
        <v>20</v>
      </c>
      <c r="Q288" s="246">
        <v>0</v>
      </c>
      <c r="R288" s="246"/>
      <c r="S288" s="246" t="s">
        <v>90</v>
      </c>
      <c r="T288" s="246" t="s">
        <v>32</v>
      </c>
      <c r="U288" s="246"/>
      <c r="V288" t="str">
        <f>INDEX(樣區!H:H,MATCH(F288,樣區!E:E,0))</f>
        <v>4月,6月</v>
      </c>
      <c r="W288" s="3" t="str">
        <f>IF(ISNUMBER(AH288),"Y","N")</f>
        <v>Y</v>
      </c>
      <c r="X288" s="3" t="str">
        <f>IF(OR(ISBLANK(H288),ISBLANK(I288)),"需記錄日期","")</f>
        <v/>
      </c>
      <c r="Y288" s="3" t="str">
        <f>IF(O288&gt;9,"時間太晚","")</f>
        <v/>
      </c>
      <c r="Z288" s="3" t="str">
        <f>IF(ISBLANK(Q288),"需記錄數量",IF(Q288&gt;2,"2隻以上，請記為猴群",""))</f>
        <v/>
      </c>
      <c r="AA288" s="3" t="str">
        <f>IF(OR(Q288=1,Q288=2),IF(ISTEXT(R288),"","需記錄距離"),"")</f>
        <v/>
      </c>
      <c r="AB288" s="249" t="str">
        <f>IF(S288="Y",IF(Q288&lt;&gt;2,"有叫聲應為猴群",""),"")</f>
        <v/>
      </c>
      <c r="AC288" s="3" t="str">
        <f>IF(ISBLANK(T288),"需記錄棲地類型",IF(LEN(T288)&lt;&gt;2,"請填最主要的棲地類型，其餘的可在備注補充說明",""))</f>
        <v/>
      </c>
      <c r="AD288" s="5" t="str">
        <f t="shared" si="11"/>
        <v/>
      </c>
      <c r="AE288" s="3" t="str">
        <f>IF(COUNTIF(U288,"*搖樹*")=1,IF(Q288&lt;&gt;2,"有搖樹行為應為猴群",""),"")</f>
        <v/>
      </c>
      <c r="AF288" s="3"/>
      <c r="AH288">
        <f>MATCH(ROUND(M288,0)&amp;ROUND(N288,0),樣點!N:N,0)</f>
        <v>1261</v>
      </c>
      <c r="AI288" s="5">
        <f>IF((F289&amp;J289)=(F288&amp;J288),ABS((DATE(G289,H289,I289)&amp;TIME(O289,P289,0))-(DATE(G288,H288,I288)&amp;TIME(O288,P288,0))),"")</f>
        <v>5.5555549915879965E-3</v>
      </c>
    </row>
    <row r="289" spans="3:35">
      <c r="C289" s="246" t="s">
        <v>21</v>
      </c>
      <c r="D289" s="246" t="s">
        <v>97</v>
      </c>
      <c r="E289" s="246" t="s">
        <v>135</v>
      </c>
      <c r="F289" s="246" t="s">
        <v>136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137</v>
      </c>
      <c r="L289" s="247">
        <v>4</v>
      </c>
      <c r="M289" s="246">
        <v>248659</v>
      </c>
      <c r="N289" s="246">
        <v>2683146</v>
      </c>
      <c r="O289" s="246">
        <v>8</v>
      </c>
      <c r="P289" s="246">
        <v>28</v>
      </c>
      <c r="Q289" s="246">
        <v>0</v>
      </c>
      <c r="R289" s="246"/>
      <c r="S289" s="246" t="s">
        <v>90</v>
      </c>
      <c r="T289" s="246" t="s">
        <v>32</v>
      </c>
      <c r="U289" s="246"/>
      <c r="V289" t="str">
        <f>INDEX(樣區!H:H,MATCH(F289,樣區!E:E,0))</f>
        <v>4月,6月</v>
      </c>
      <c r="W289" s="3" t="str">
        <f>IF(ISNUMBER(AH289),"Y","N")</f>
        <v>Y</v>
      </c>
      <c r="X289" s="3" t="str">
        <f>IF(OR(ISBLANK(H289),ISBLANK(I289)),"需記錄日期","")</f>
        <v/>
      </c>
      <c r="Y289" s="3" t="str">
        <f>IF(O289&gt;9,"時間太晚","")</f>
        <v/>
      </c>
      <c r="Z289" s="3" t="str">
        <f>IF(ISBLANK(Q289),"需記錄數量",IF(Q289&gt;2,"2隻以上，請記為猴群",""))</f>
        <v/>
      </c>
      <c r="AA289" s="3" t="str">
        <f>IF(OR(Q289=1,Q289=2),IF(ISTEXT(R289),"","需記錄距離"),"")</f>
        <v/>
      </c>
      <c r="AB289" s="249" t="str">
        <f>IF(S289="Y",IF(Q289&lt;&gt;2,"有叫聲應為猴群",""),"")</f>
        <v/>
      </c>
      <c r="AC289" s="3" t="str">
        <f>IF(ISBLANK(T289),"需記錄棲地類型",IF(LEN(T289)&lt;&gt;2,"請填最主要的棲地類型，其餘的可在備注補充說明",""))</f>
        <v/>
      </c>
      <c r="AD289" s="5" t="str">
        <f t="shared" si="11"/>
        <v/>
      </c>
      <c r="AE289" s="3" t="str">
        <f>IF(COUNTIF(U289,"*搖樹*")=1,IF(Q289&lt;&gt;2,"有搖樹行為應為猴群",""),"")</f>
        <v/>
      </c>
      <c r="AF289" s="3"/>
      <c r="AH289">
        <f>MATCH(ROUND(M289,0)&amp;ROUND(N289,0),樣點!N:N,0)</f>
        <v>1262</v>
      </c>
      <c r="AI289" s="5">
        <f>IF((F290&amp;J290)=(F289&amp;J289),ABS((DATE(G290,H290,I290)&amp;TIME(O290,P290,0))-(DATE(G289,H289,I289)&amp;TIME(O289,P289,0))),"")</f>
        <v>6.2499999767169356E-3</v>
      </c>
    </row>
    <row r="290" spans="3:35">
      <c r="C290" s="246" t="s">
        <v>21</v>
      </c>
      <c r="D290" s="246" t="s">
        <v>97</v>
      </c>
      <c r="E290" s="246" t="s">
        <v>135</v>
      </c>
      <c r="F290" s="246" t="s">
        <v>136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137</v>
      </c>
      <c r="L290" s="247">
        <v>5</v>
      </c>
      <c r="M290" s="246">
        <v>248344</v>
      </c>
      <c r="N290" s="246">
        <v>2682782</v>
      </c>
      <c r="O290" s="246">
        <v>8</v>
      </c>
      <c r="P290" s="246">
        <v>37</v>
      </c>
      <c r="Q290" s="246">
        <v>0</v>
      </c>
      <c r="R290" s="246"/>
      <c r="S290" s="246" t="s">
        <v>90</v>
      </c>
      <c r="T290" s="246" t="s">
        <v>26</v>
      </c>
      <c r="U290" s="246"/>
      <c r="V290" t="str">
        <f>INDEX(樣區!H:H,MATCH(F290,樣區!E:E,0))</f>
        <v>4月,6月</v>
      </c>
      <c r="W290" s="3" t="str">
        <f>IF(ISNUMBER(AH290),"Y","N")</f>
        <v>Y</v>
      </c>
      <c r="X290" s="3" t="str">
        <f>IF(OR(ISBLANK(H290),ISBLANK(I290)),"需記錄日期","")</f>
        <v/>
      </c>
      <c r="Y290" s="3" t="str">
        <f>IF(O290&gt;9,"時間太晚","")</f>
        <v/>
      </c>
      <c r="Z290" s="3" t="str">
        <f>IF(ISBLANK(Q290),"需記錄數量",IF(Q290&gt;2,"2隻以上，請記為猴群",""))</f>
        <v/>
      </c>
      <c r="AA290" s="3" t="str">
        <f>IF(OR(Q290=1,Q290=2),IF(ISTEXT(R290),"","需記錄距離"),"")</f>
        <v/>
      </c>
      <c r="AB290" s="249" t="str">
        <f>IF(S290="Y",IF(Q290&lt;&gt;2,"有叫聲應為猴群",""),"")</f>
        <v/>
      </c>
      <c r="AC290" s="3" t="str">
        <f>IF(ISBLANK(T290),"需記錄棲地類型",IF(LEN(T290)&lt;&gt;2,"請填最主要的棲地類型，其餘的可在備注補充說明",""))</f>
        <v/>
      </c>
      <c r="AD290" s="5" t="str">
        <f t="shared" si="11"/>
        <v/>
      </c>
      <c r="AE290" s="3" t="str">
        <f>IF(COUNTIF(U290,"*搖樹*")=1,IF(Q290&lt;&gt;2,"有搖樹行為應為猴群",""),"")</f>
        <v/>
      </c>
      <c r="AF290" s="3"/>
      <c r="AH290">
        <f>MATCH(ROUND(M290,0)&amp;ROUND(N290,0),樣點!N:N,0)</f>
        <v>1263</v>
      </c>
      <c r="AI290" s="5">
        <f>IF((F291&amp;J291)=(F290&amp;J290),ABS((DATE(G291,H291,I291)&amp;TIME(O291,P291,0))-(DATE(G290,H290,I290)&amp;TIME(O290,P290,0))),"")</f>
        <v>5.5555560393258929E-3</v>
      </c>
    </row>
    <row r="291" spans="3:35">
      <c r="C291" s="246" t="s">
        <v>21</v>
      </c>
      <c r="D291" s="246" t="s">
        <v>97</v>
      </c>
      <c r="E291" s="246" t="s">
        <v>135</v>
      </c>
      <c r="F291" s="246" t="s">
        <v>136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137</v>
      </c>
      <c r="L291" s="247">
        <v>6</v>
      </c>
      <c r="M291" s="246">
        <v>248336</v>
      </c>
      <c r="N291" s="246">
        <v>2682464</v>
      </c>
      <c r="O291" s="246">
        <v>8</v>
      </c>
      <c r="P291" s="246">
        <v>45</v>
      </c>
      <c r="Q291" s="246">
        <v>0</v>
      </c>
      <c r="R291" s="246"/>
      <c r="S291" s="246" t="s">
        <v>90</v>
      </c>
      <c r="T291" s="246" t="s">
        <v>32</v>
      </c>
      <c r="U291" s="246"/>
      <c r="V291" t="str">
        <f>INDEX(樣區!H:H,MATCH(F291,樣區!E:E,0))</f>
        <v>4月,6月</v>
      </c>
      <c r="W291" s="3" t="str">
        <f>IF(ISNUMBER(AH291),"Y","N")</f>
        <v>Y</v>
      </c>
      <c r="X291" s="3" t="str">
        <f>IF(OR(ISBLANK(H291),ISBLANK(I291)),"需記錄日期","")</f>
        <v/>
      </c>
      <c r="Y291" s="3" t="str">
        <f>IF(O291&gt;9,"時間太晚","")</f>
        <v/>
      </c>
      <c r="Z291" s="3" t="str">
        <f>IF(ISBLANK(Q291),"需記錄數量",IF(Q291&gt;2,"2隻以上，請記為猴群",""))</f>
        <v/>
      </c>
      <c r="AA291" s="3" t="str">
        <f>IF(OR(Q291=1,Q291=2),IF(ISTEXT(R291),"","需記錄距離"),"")</f>
        <v/>
      </c>
      <c r="AB291" s="249" t="str">
        <f>IF(S291="Y",IF(Q291&lt;&gt;2,"有叫聲應為猴群",""),"")</f>
        <v/>
      </c>
      <c r="AC291" s="3" t="str">
        <f>IF(ISBLANK(T291),"需記錄棲地類型",IF(LEN(T291)&lt;&gt;2,"請填最主要的棲地類型，其餘的可在備注補充說明",""))</f>
        <v/>
      </c>
      <c r="AD291" s="5" t="str">
        <f t="shared" si="11"/>
        <v/>
      </c>
      <c r="AE291" s="3" t="str">
        <f>IF(COUNTIF(U291,"*搖樹*")=1,IF(Q291&lt;&gt;2,"有搖樹行為應為猴群",""),"")</f>
        <v/>
      </c>
      <c r="AF291" s="3"/>
      <c r="AH291">
        <f>MATCH(ROUND(M291,0)&amp;ROUND(N291,0),樣點!N:N,0)</f>
        <v>1264</v>
      </c>
      <c r="AI291" s="5" t="str">
        <f>IF((F292&amp;J292)=(F291&amp;J291),ABS((DATE(G292,H292,I292)&amp;TIME(O292,P292,0))-(DATE(G291,H291,I291)&amp;TIME(O291,P291,0))),"")</f>
        <v/>
      </c>
    </row>
    <row r="292" spans="3:35">
      <c r="C292" s="246" t="s">
        <v>21</v>
      </c>
      <c r="D292" s="246" t="s">
        <v>97</v>
      </c>
      <c r="E292" s="246" t="s">
        <v>138</v>
      </c>
      <c r="F292" s="246" t="s">
        <v>139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140</v>
      </c>
      <c r="L292" s="247">
        <v>1</v>
      </c>
      <c r="M292" s="246">
        <v>238478</v>
      </c>
      <c r="N292" s="246">
        <v>2685034</v>
      </c>
      <c r="O292" s="246">
        <v>6</v>
      </c>
      <c r="P292" s="246">
        <v>55</v>
      </c>
      <c r="Q292" s="246">
        <v>0</v>
      </c>
      <c r="R292" s="246"/>
      <c r="S292" s="246" t="s">
        <v>90</v>
      </c>
      <c r="T292" s="246" t="s">
        <v>32</v>
      </c>
      <c r="U292" s="246"/>
      <c r="V292" t="str">
        <f>INDEX(樣區!H:H,MATCH(F292,樣區!E:E,0))</f>
        <v>3月,5月</v>
      </c>
      <c r="W292" s="3" t="str">
        <f>IF(ISNUMBER(AH292),"Y","N")</f>
        <v>Y</v>
      </c>
      <c r="X292" s="3" t="str">
        <f>IF(OR(ISBLANK(H292),ISBLANK(I292)),"需記錄日期","")</f>
        <v/>
      </c>
      <c r="Y292" s="3" t="str">
        <f>IF(O292&gt;9,"時間太晚","")</f>
        <v/>
      </c>
      <c r="Z292" s="3" t="str">
        <f>IF(ISBLANK(Q292),"需記錄數量",IF(Q292&gt;2,"2隻以上，請記為猴群",""))</f>
        <v/>
      </c>
      <c r="AA292" s="3" t="str">
        <f>IF(OR(Q292=1,Q292=2),IF(ISTEXT(R292),"","需記錄距離"),"")</f>
        <v/>
      </c>
      <c r="AB292" s="249" t="str">
        <f>IF(S292="Y",IF(Q292&lt;&gt;2,"有叫聲應為猴群",""),"")</f>
        <v/>
      </c>
      <c r="AC292" s="3" t="str">
        <f>IF(ISBLANK(T292),"需記錄棲地類型",IF(LEN(T292)&lt;&gt;2,"請填最主要的棲地類型，其餘的可在備注補充說明",""))</f>
        <v/>
      </c>
      <c r="AD292" s="5" t="str">
        <f t="shared" si="11"/>
        <v/>
      </c>
      <c r="AE292" s="3" t="str">
        <f>IF(COUNTIF(U292,"*搖樹*")=1,IF(Q292&lt;&gt;2,"有搖樹行為應為猴群",""),"")</f>
        <v/>
      </c>
      <c r="AF292" s="3"/>
      <c r="AH292">
        <f>MATCH(ROUND(M292,0)&amp;ROUND(N292,0),樣點!N:N,0)</f>
        <v>1265</v>
      </c>
      <c r="AI292" s="5">
        <f>IF((F293&amp;J293)=(F292&amp;J292),ABS((DATE(G293,H293,I293)&amp;TIME(O293,P293,0))-(DATE(G292,H292,I292)&amp;TIME(O292,P292,0))),"")</f>
        <v>9.027778054587543E-3</v>
      </c>
    </row>
    <row r="293" spans="3:35">
      <c r="C293" s="246" t="s">
        <v>21</v>
      </c>
      <c r="D293" s="246" t="s">
        <v>97</v>
      </c>
      <c r="E293" s="246" t="s">
        <v>138</v>
      </c>
      <c r="F293" s="246" t="s">
        <v>139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140</v>
      </c>
      <c r="L293" s="247">
        <v>2</v>
      </c>
      <c r="M293" s="246">
        <v>238728</v>
      </c>
      <c r="N293" s="246">
        <v>2685217</v>
      </c>
      <c r="O293" s="246">
        <v>7</v>
      </c>
      <c r="P293" s="246">
        <v>8</v>
      </c>
      <c r="Q293" s="246">
        <v>0</v>
      </c>
      <c r="R293" s="246"/>
      <c r="S293" s="246" t="s">
        <v>90</v>
      </c>
      <c r="T293" s="246" t="s">
        <v>61</v>
      </c>
      <c r="U293" s="246"/>
      <c r="V293" t="str">
        <f>INDEX(樣區!H:H,MATCH(F293,樣區!E:E,0))</f>
        <v>3月,5月</v>
      </c>
      <c r="W293" s="3" t="str">
        <f>IF(ISNUMBER(AH293),"Y","N")</f>
        <v>Y</v>
      </c>
      <c r="X293" s="3" t="str">
        <f>IF(OR(ISBLANK(H293),ISBLANK(I293)),"需記錄日期","")</f>
        <v/>
      </c>
      <c r="Y293" s="3" t="str">
        <f>IF(O293&gt;9,"時間太晚","")</f>
        <v/>
      </c>
      <c r="Z293" s="3" t="str">
        <f>IF(ISBLANK(Q293),"需記錄數量",IF(Q293&gt;2,"2隻以上，請記為猴群",""))</f>
        <v/>
      </c>
      <c r="AA293" s="3" t="str">
        <f>IF(OR(Q293=1,Q293=2),IF(ISTEXT(R293),"","需記錄距離"),"")</f>
        <v/>
      </c>
      <c r="AB293" s="249" t="str">
        <f>IF(S293="Y",IF(Q293&lt;&gt;2,"有叫聲應為猴群",""),"")</f>
        <v/>
      </c>
      <c r="AC293" s="3" t="str">
        <f>IF(ISBLANK(T293),"需記錄棲地類型",IF(LEN(T293)&lt;&gt;2,"請填最主要的棲地類型，其餘的可在備注補充說明",""))</f>
        <v/>
      </c>
      <c r="AD293" s="5" t="str">
        <f t="shared" si="11"/>
        <v/>
      </c>
      <c r="AE293" s="3" t="str">
        <f>IF(COUNTIF(U293,"*搖樹*")=1,IF(Q293&lt;&gt;2,"有搖樹行為應為猴群",""),"")</f>
        <v/>
      </c>
      <c r="AF293" s="3"/>
      <c r="AH293">
        <f>MATCH(ROUND(M293,0)&amp;ROUND(N293,0),樣點!N:N,0)</f>
        <v>1266</v>
      </c>
      <c r="AI293" s="5">
        <f>IF((F294&amp;J294)=(F293&amp;J293),ABS((DATE(G294,H294,I294)&amp;TIME(O294,P294,0))-(DATE(G293,H293,I293)&amp;TIME(O293,P293,0))),"")</f>
        <v>9.7222219919785857E-3</v>
      </c>
    </row>
    <row r="294" spans="3:35">
      <c r="C294" s="246" t="s">
        <v>21</v>
      </c>
      <c r="D294" s="246" t="s">
        <v>97</v>
      </c>
      <c r="E294" s="246" t="s">
        <v>138</v>
      </c>
      <c r="F294" s="246" t="s">
        <v>139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140</v>
      </c>
      <c r="L294" s="247">
        <v>3</v>
      </c>
      <c r="M294" s="246">
        <v>239180</v>
      </c>
      <c r="N294" s="246">
        <v>2684617</v>
      </c>
      <c r="O294" s="246">
        <v>7</v>
      </c>
      <c r="P294" s="246">
        <v>22</v>
      </c>
      <c r="Q294" s="246">
        <v>0</v>
      </c>
      <c r="R294" s="246"/>
      <c r="S294" s="246" t="s">
        <v>90</v>
      </c>
      <c r="T294" s="246" t="s">
        <v>26</v>
      </c>
      <c r="U294" s="246"/>
      <c r="V294" t="str">
        <f>INDEX(樣區!H:H,MATCH(F294,樣區!E:E,0))</f>
        <v>3月,5月</v>
      </c>
      <c r="W294" s="3" t="str">
        <f>IF(ISNUMBER(AH294),"Y","N")</f>
        <v>Y</v>
      </c>
      <c r="X294" s="3" t="str">
        <f>IF(OR(ISBLANK(H294),ISBLANK(I294)),"需記錄日期","")</f>
        <v/>
      </c>
      <c r="Y294" s="3" t="str">
        <f>IF(O294&gt;9,"時間太晚","")</f>
        <v/>
      </c>
      <c r="Z294" s="3" t="str">
        <f>IF(ISBLANK(Q294),"需記錄數量",IF(Q294&gt;2,"2隻以上，請記為猴群",""))</f>
        <v/>
      </c>
      <c r="AA294" s="3" t="str">
        <f>IF(OR(Q294=1,Q294=2),IF(ISTEXT(R294),"","需記錄距離"),"")</f>
        <v/>
      </c>
      <c r="AB294" s="249" t="str">
        <f>IF(S294="Y",IF(Q294&lt;&gt;2,"有叫聲應為猴群",""),"")</f>
        <v/>
      </c>
      <c r="AC294" s="3" t="str">
        <f>IF(ISBLANK(T294),"需記錄棲地類型",IF(LEN(T294)&lt;&gt;2,"請填最主要的棲地類型，其餘的可在備注補充說明",""))</f>
        <v/>
      </c>
      <c r="AD294" s="5" t="str">
        <f t="shared" si="11"/>
        <v/>
      </c>
      <c r="AE294" s="3" t="str">
        <f>IF(COUNTIF(U294,"*搖樹*")=1,IF(Q294&lt;&gt;2,"有搖樹行為應為猴群",""),"")</f>
        <v/>
      </c>
      <c r="AF294" s="3"/>
      <c r="AH294">
        <f>MATCH(ROUND(M294,0)&amp;ROUND(N294,0),樣點!N:N,0)</f>
        <v>1267</v>
      </c>
      <c r="AI294" s="5">
        <f>IF((F295&amp;J295)=(F294&amp;J294),ABS((DATE(G295,H295,I295)&amp;TIME(O295,P295,0))-(DATE(G294,H294,I294)&amp;TIME(O294,P294,0))),"")</f>
        <v>9.0277779963798821E-3</v>
      </c>
    </row>
    <row r="295" spans="3:35">
      <c r="C295" s="246" t="s">
        <v>21</v>
      </c>
      <c r="D295" s="246" t="s">
        <v>97</v>
      </c>
      <c r="E295" s="246" t="s">
        <v>138</v>
      </c>
      <c r="F295" s="246" t="s">
        <v>139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140</v>
      </c>
      <c r="L295" s="247">
        <v>4</v>
      </c>
      <c r="M295" s="246">
        <v>238770</v>
      </c>
      <c r="N295" s="246">
        <v>2684915</v>
      </c>
      <c r="O295" s="246">
        <v>7</v>
      </c>
      <c r="P295" s="246">
        <v>35</v>
      </c>
      <c r="Q295" s="246">
        <v>0</v>
      </c>
      <c r="R295" s="246"/>
      <c r="S295" s="246" t="s">
        <v>90</v>
      </c>
      <c r="T295" s="246" t="s">
        <v>133</v>
      </c>
      <c r="U295" s="246"/>
      <c r="V295" t="str">
        <f>INDEX(樣區!H:H,MATCH(F295,樣區!E:E,0))</f>
        <v>3月,5月</v>
      </c>
      <c r="W295" s="3" t="str">
        <f>IF(ISNUMBER(AH295),"Y","N")</f>
        <v>Y</v>
      </c>
      <c r="X295" s="3" t="str">
        <f>IF(OR(ISBLANK(H295),ISBLANK(I295)),"需記錄日期","")</f>
        <v/>
      </c>
      <c r="Y295" s="3" t="str">
        <f>IF(O295&gt;9,"時間太晚","")</f>
        <v/>
      </c>
      <c r="Z295" s="3" t="str">
        <f>IF(ISBLANK(Q295),"需記錄數量",IF(Q295&gt;2,"2隻以上，請記為猴群",""))</f>
        <v/>
      </c>
      <c r="AA295" s="3" t="str">
        <f>IF(OR(Q295=1,Q295=2),IF(ISTEXT(R295),"","需記錄距離"),"")</f>
        <v/>
      </c>
      <c r="AB295" s="249" t="str">
        <f>IF(S295="Y",IF(Q295&lt;&gt;2,"有叫聲應為猴群",""),"")</f>
        <v/>
      </c>
      <c r="AC295" s="3" t="str">
        <f>IF(ISBLANK(T295),"需記錄棲地類型",IF(LEN(T295)&lt;&gt;2,"請填最主要的棲地類型，其餘的可在備注補充說明",""))</f>
        <v/>
      </c>
      <c r="AD295" s="5" t="str">
        <f t="shared" si="11"/>
        <v/>
      </c>
      <c r="AE295" s="3" t="str">
        <f>IF(COUNTIF(U295,"*搖樹*")=1,IF(Q295&lt;&gt;2,"有搖樹行為應為猴群",""),"")</f>
        <v/>
      </c>
      <c r="AF295" s="3"/>
      <c r="AH295">
        <f>MATCH(ROUND(M295,0)&amp;ROUND(N295,0),樣點!N:N,0)</f>
        <v>1268</v>
      </c>
      <c r="AI295" s="5">
        <f>IF((F296&amp;J296)=(F295&amp;J295),ABS((DATE(G296,H296,I296)&amp;TIME(O296,P296,0))-(DATE(G295,H295,I295)&amp;TIME(O295,P295,0))),"")</f>
        <v>9.7222219919785857E-3</v>
      </c>
    </row>
    <row r="296" spans="3:35">
      <c r="C296" s="246" t="s">
        <v>21</v>
      </c>
      <c r="D296" s="246" t="s">
        <v>97</v>
      </c>
      <c r="E296" s="246" t="s">
        <v>138</v>
      </c>
      <c r="F296" s="246" t="s">
        <v>139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140</v>
      </c>
      <c r="L296" s="247">
        <v>5</v>
      </c>
      <c r="M296" s="246">
        <v>238747</v>
      </c>
      <c r="N296" s="246">
        <v>2684700</v>
      </c>
      <c r="O296" s="246">
        <v>7</v>
      </c>
      <c r="P296" s="246">
        <v>49</v>
      </c>
      <c r="Q296" s="246">
        <v>0</v>
      </c>
      <c r="R296" s="246"/>
      <c r="S296" s="246" t="s">
        <v>90</v>
      </c>
      <c r="T296" s="246" t="s">
        <v>133</v>
      </c>
      <c r="U296" s="246"/>
      <c r="V296" t="str">
        <f>INDEX(樣區!H:H,MATCH(F296,樣區!E:E,0))</f>
        <v>3月,5月</v>
      </c>
      <c r="W296" s="3" t="str">
        <f>IF(ISNUMBER(AH296),"Y","N")</f>
        <v>Y</v>
      </c>
      <c r="X296" s="3" t="str">
        <f>IF(OR(ISBLANK(H296),ISBLANK(I296)),"需記錄日期","")</f>
        <v/>
      </c>
      <c r="Y296" s="3" t="str">
        <f>IF(O296&gt;9,"時間太晚","")</f>
        <v/>
      </c>
      <c r="Z296" s="3" t="str">
        <f>IF(ISBLANK(Q296),"需記錄數量",IF(Q296&gt;2,"2隻以上，請記為猴群",""))</f>
        <v/>
      </c>
      <c r="AA296" s="3" t="str">
        <f>IF(OR(Q296=1,Q296=2),IF(ISTEXT(R296),"","需記錄距離"),"")</f>
        <v/>
      </c>
      <c r="AB296" s="249" t="str">
        <f>IF(S296="Y",IF(Q296&lt;&gt;2,"有叫聲應為猴群",""),"")</f>
        <v/>
      </c>
      <c r="AC296" s="3" t="str">
        <f>IF(ISBLANK(T296),"需記錄棲地類型",IF(LEN(T296)&lt;&gt;2,"請填最主要的棲地類型，其餘的可在備注補充說明",""))</f>
        <v/>
      </c>
      <c r="AD296" s="5" t="str">
        <f t="shared" si="11"/>
        <v/>
      </c>
      <c r="AE296" s="3" t="str">
        <f>IF(COUNTIF(U296,"*搖樹*")=1,IF(Q296&lt;&gt;2,"有搖樹行為應為猴群",""),"")</f>
        <v/>
      </c>
      <c r="AF296" s="3"/>
      <c r="AH296">
        <f>MATCH(ROUND(M296,0)&amp;ROUND(N296,0),樣點!N:N,0)</f>
        <v>1269</v>
      </c>
      <c r="AI296" s="5">
        <f>IF((F297&amp;J297)=(F296&amp;J296),ABS((DATE(G297,H297,I297)&amp;TIME(O297,P297,0))-(DATE(G296,H296,I296)&amp;TIME(O296,P296,0))),"")</f>
        <v>9.0277779963798821E-3</v>
      </c>
    </row>
    <row r="297" spans="3:35">
      <c r="C297" s="246" t="s">
        <v>21</v>
      </c>
      <c r="D297" s="246" t="s">
        <v>97</v>
      </c>
      <c r="E297" s="246" t="s">
        <v>138</v>
      </c>
      <c r="F297" s="246" t="s">
        <v>139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140</v>
      </c>
      <c r="L297" s="247">
        <v>6</v>
      </c>
      <c r="M297" s="246">
        <v>238761</v>
      </c>
      <c r="N297" s="246">
        <v>2684458</v>
      </c>
      <c r="O297" s="246">
        <v>8</v>
      </c>
      <c r="P297" s="246">
        <v>2</v>
      </c>
      <c r="Q297" s="246">
        <v>0</v>
      </c>
      <c r="R297" s="246"/>
      <c r="S297" s="246" t="s">
        <v>90</v>
      </c>
      <c r="T297" s="246" t="s">
        <v>26</v>
      </c>
      <c r="U297" s="246"/>
      <c r="V297" t="str">
        <f>INDEX(樣區!H:H,MATCH(F297,樣區!E:E,0))</f>
        <v>3月,5月</v>
      </c>
      <c r="W297" s="3" t="str">
        <f>IF(ISNUMBER(AH297),"Y","N")</f>
        <v>Y</v>
      </c>
      <c r="X297" s="3" t="str">
        <f>IF(OR(ISBLANK(H297),ISBLANK(I297)),"需記錄日期","")</f>
        <v/>
      </c>
      <c r="Y297" s="3" t="str">
        <f>IF(O297&gt;9,"時間太晚","")</f>
        <v/>
      </c>
      <c r="Z297" s="3" t="str">
        <f>IF(ISBLANK(Q297),"需記錄數量",IF(Q297&gt;2,"2隻以上，請記為猴群",""))</f>
        <v/>
      </c>
      <c r="AA297" s="3" t="str">
        <f>IF(OR(Q297=1,Q297=2),IF(ISTEXT(R297),"","需記錄距離"),"")</f>
        <v/>
      </c>
      <c r="AB297" s="249" t="str">
        <f>IF(S297="Y",IF(Q297&lt;&gt;2,"有叫聲應為猴群",""),"")</f>
        <v/>
      </c>
      <c r="AC297" s="3" t="str">
        <f>IF(ISBLANK(T297),"需記錄棲地類型",IF(LEN(T297)&lt;&gt;2,"請填最主要的棲地類型，其餘的可在備注補充說明",""))</f>
        <v/>
      </c>
      <c r="AD297" s="5" t="str">
        <f t="shared" si="11"/>
        <v/>
      </c>
      <c r="AE297" s="3" t="str">
        <f>IF(COUNTIF(U297,"*搖樹*")=1,IF(Q297&lt;&gt;2,"有搖樹行為應為猴群",""),"")</f>
        <v/>
      </c>
      <c r="AF297" s="3"/>
      <c r="AH297">
        <f>MATCH(ROUND(M297,0)&amp;ROUND(N297,0),樣點!N:N,0)</f>
        <v>1270</v>
      </c>
      <c r="AI297" s="5" t="str">
        <f>IF((F298&amp;J298)=(F297&amp;J297),ABS((DATE(G298,H298,I298)&amp;TIME(O298,P298,0))-(DATE(G297,H297,I297)&amp;TIME(O297,P297,0))),"")</f>
        <v/>
      </c>
    </row>
    <row r="298" spans="3:35">
      <c r="C298" s="246" t="s">
        <v>21</v>
      </c>
      <c r="D298" s="246" t="s">
        <v>97</v>
      </c>
      <c r="E298" s="246" t="s">
        <v>160</v>
      </c>
      <c r="F298" s="246" t="s">
        <v>161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162</v>
      </c>
      <c r="L298" s="247">
        <v>1</v>
      </c>
      <c r="M298" s="246">
        <v>244730</v>
      </c>
      <c r="N298" s="246">
        <v>2681251</v>
      </c>
      <c r="O298" s="246">
        <v>5</v>
      </c>
      <c r="P298" s="246">
        <v>40</v>
      </c>
      <c r="Q298" s="246">
        <v>0</v>
      </c>
      <c r="R298" s="246"/>
      <c r="S298" s="246" t="s">
        <v>90</v>
      </c>
      <c r="T298" s="246" t="s">
        <v>32</v>
      </c>
      <c r="U298" s="246" t="s">
        <v>163</v>
      </c>
      <c r="V298" t="str">
        <f>INDEX(樣區!H:H,MATCH(F298,樣區!E:E,0))</f>
        <v>4月,6月</v>
      </c>
      <c r="W298" s="3" t="str">
        <f>IF(ISNUMBER(AH298),"Y","N")</f>
        <v>Y</v>
      </c>
      <c r="X298" s="3" t="str">
        <f>IF(OR(ISBLANK(H298),ISBLANK(I298)),"需記錄日期","")</f>
        <v/>
      </c>
      <c r="Y298" s="3" t="str">
        <f>IF(O298&gt;9,"時間太晚","")</f>
        <v/>
      </c>
      <c r="Z298" s="3" t="str">
        <f>IF(ISBLANK(Q298),"需記錄數量",IF(Q298&gt;2,"2隻以上，請記為猴群",""))</f>
        <v/>
      </c>
      <c r="AA298" s="3" t="str">
        <f>IF(OR(Q298=1,Q298=2),IF(ISTEXT(R298),"","需記錄距離"),"")</f>
        <v/>
      </c>
      <c r="AB298" s="249" t="str">
        <f>IF(S298="Y",IF(Q298&lt;&gt;2,"有叫聲應為猴群",""),"")</f>
        <v/>
      </c>
      <c r="AC298" s="3" t="str">
        <f>IF(ISBLANK(T298),"需記錄棲地類型",IF(LEN(T298)&lt;&gt;2,"請填最主要的棲地類型，其餘的可在備注補充說明",""))</f>
        <v/>
      </c>
      <c r="AD298" s="5" t="str">
        <f t="shared" si="11"/>
        <v/>
      </c>
      <c r="AE298" s="3" t="str">
        <f>IF(COUNTIF(U298,"*搖樹*")=1,IF(Q298&lt;&gt;2,"有搖樹行為應為猴群",""),"")</f>
        <v/>
      </c>
      <c r="AF298" s="3"/>
      <c r="AH298">
        <f>MATCH(ROUND(M298,0)&amp;ROUND(N298,0),樣點!N:N,0)</f>
        <v>1271</v>
      </c>
      <c r="AI298" s="5">
        <f>IF((F299&amp;J299)=(F298&amp;J298),ABS((DATE(G299,H299,I299)&amp;TIME(O299,P299,0))-(DATE(G298,H298,I298)&amp;TIME(O298,P298,0))),"")</f>
        <v>7.6388890156522393E-3</v>
      </c>
    </row>
    <row r="299" spans="3:35">
      <c r="C299" s="246" t="s">
        <v>21</v>
      </c>
      <c r="D299" s="246" t="s">
        <v>97</v>
      </c>
      <c r="E299" s="246" t="s">
        <v>160</v>
      </c>
      <c r="F299" s="246" t="s">
        <v>161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162</v>
      </c>
      <c r="L299" s="247">
        <v>2</v>
      </c>
      <c r="M299" s="246">
        <v>244540</v>
      </c>
      <c r="N299" s="246">
        <v>2681129</v>
      </c>
      <c r="O299" s="246">
        <v>5</v>
      </c>
      <c r="P299" s="246">
        <v>51</v>
      </c>
      <c r="Q299" s="246">
        <v>0</v>
      </c>
      <c r="R299" s="246"/>
      <c r="S299" s="246" t="s">
        <v>90</v>
      </c>
      <c r="T299" s="246" t="s">
        <v>32</v>
      </c>
      <c r="U299" s="246"/>
      <c r="V299" t="str">
        <f>INDEX(樣區!H:H,MATCH(F299,樣區!E:E,0))</f>
        <v>4月,6月</v>
      </c>
      <c r="W299" s="3" t="str">
        <f>IF(ISNUMBER(AH299),"Y","N")</f>
        <v>Y</v>
      </c>
      <c r="X299" s="3" t="str">
        <f>IF(OR(ISBLANK(H299),ISBLANK(I299)),"需記錄日期","")</f>
        <v/>
      </c>
      <c r="Y299" s="3" t="str">
        <f>IF(O299&gt;9,"時間太晚","")</f>
        <v/>
      </c>
      <c r="Z299" s="3" t="str">
        <f>IF(ISBLANK(Q299),"需記錄數量",IF(Q299&gt;2,"2隻以上，請記為猴群",""))</f>
        <v/>
      </c>
      <c r="AA299" s="3" t="str">
        <f>IF(OR(Q299=1,Q299=2),IF(ISTEXT(R299),"","需記錄距離"),"")</f>
        <v/>
      </c>
      <c r="AB299" s="249" t="str">
        <f>IF(S299="Y",IF(Q299&lt;&gt;2,"有叫聲應為猴群",""),"")</f>
        <v/>
      </c>
      <c r="AC299" s="3" t="str">
        <f>IF(ISBLANK(T299),"需記錄棲地類型",IF(LEN(T299)&lt;&gt;2,"請填最主要的棲地類型，其餘的可在備注補充說明",""))</f>
        <v/>
      </c>
      <c r="AD299" s="5" t="str">
        <f t="shared" si="11"/>
        <v/>
      </c>
      <c r="AE299" s="3" t="str">
        <f>IF(COUNTIF(U299,"*搖樹*")=1,IF(Q299&lt;&gt;2,"有搖樹行為應為猴群",""),"")</f>
        <v/>
      </c>
      <c r="AF299" s="3"/>
      <c r="AH299">
        <f>MATCH(ROUND(M299,0)&amp;ROUND(N299,0),樣點!N:N,0)</f>
        <v>1272</v>
      </c>
      <c r="AI299" s="5">
        <f>IF((F300&amp;J300)=(F299&amp;J299),ABS((DATE(G300,H300,I300)&amp;TIME(O300,P300,0))-(DATE(G299,H299,I299)&amp;TIME(O299,P299,0))),"")</f>
        <v>1.3888888002838939E-2</v>
      </c>
    </row>
    <row r="300" spans="3:35">
      <c r="C300" s="246" t="s">
        <v>21</v>
      </c>
      <c r="D300" s="246" t="s">
        <v>97</v>
      </c>
      <c r="E300" s="246" t="s">
        <v>160</v>
      </c>
      <c r="F300" s="246" t="s">
        <v>161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162</v>
      </c>
      <c r="L300" s="247">
        <v>3</v>
      </c>
      <c r="M300" s="246">
        <v>244410</v>
      </c>
      <c r="N300" s="246">
        <v>2680978</v>
      </c>
      <c r="O300" s="246">
        <v>6</v>
      </c>
      <c r="P300" s="246">
        <v>11</v>
      </c>
      <c r="Q300" s="246">
        <v>0</v>
      </c>
      <c r="R300" s="246"/>
      <c r="S300" s="246" t="s">
        <v>90</v>
      </c>
      <c r="T300" s="246" t="s">
        <v>32</v>
      </c>
      <c r="U300" s="246"/>
      <c r="V300" t="str">
        <f>INDEX(樣區!H:H,MATCH(F300,樣區!E:E,0))</f>
        <v>4月,6月</v>
      </c>
      <c r="W300" s="3" t="str">
        <f>IF(ISNUMBER(AH300),"Y","N")</f>
        <v>Y</v>
      </c>
      <c r="X300" s="3" t="str">
        <f>IF(OR(ISBLANK(H300),ISBLANK(I300)),"需記錄日期","")</f>
        <v/>
      </c>
      <c r="Y300" s="3" t="str">
        <f>IF(O300&gt;9,"時間太晚","")</f>
        <v/>
      </c>
      <c r="Z300" s="3" t="str">
        <f>IF(ISBLANK(Q300),"需記錄數量",IF(Q300&gt;2,"2隻以上，請記為猴群",""))</f>
        <v/>
      </c>
      <c r="AA300" s="3" t="str">
        <f>IF(OR(Q300=1,Q300=2),IF(ISTEXT(R300),"","需記錄距離"),"")</f>
        <v/>
      </c>
      <c r="AB300" s="249" t="str">
        <f>IF(S300="Y",IF(Q300&lt;&gt;2,"有叫聲應為猴群",""),"")</f>
        <v/>
      </c>
      <c r="AC300" s="3" t="str">
        <f>IF(ISBLANK(T300),"需記錄棲地類型",IF(LEN(T300)&lt;&gt;2,"請填最主要的棲地類型，其餘的可在備注補充說明",""))</f>
        <v/>
      </c>
      <c r="AD300" s="5" t="str">
        <f t="shared" si="11"/>
        <v/>
      </c>
      <c r="AE300" s="3" t="str">
        <f>IF(COUNTIF(U300,"*搖樹*")=1,IF(Q300&lt;&gt;2,"有搖樹行為應為猴群",""),"")</f>
        <v/>
      </c>
      <c r="AF300" s="3"/>
      <c r="AH300">
        <f>MATCH(ROUND(M300,0)&amp;ROUND(N300,0),樣點!N:N,0)</f>
        <v>1273</v>
      </c>
      <c r="AI300" s="5">
        <f>IF((F301&amp;J301)=(F300&amp;J300),ABS((DATE(G301,H301,I301)&amp;TIME(O301,P301,0))-(DATE(G300,H300,I300)&amp;TIME(O300,P300,0))),"")</f>
        <v>9.7222229815088212E-3</v>
      </c>
    </row>
    <row r="301" spans="3:35">
      <c r="C301" s="246" t="s">
        <v>21</v>
      </c>
      <c r="D301" s="246" t="s">
        <v>97</v>
      </c>
      <c r="E301" s="246" t="s">
        <v>160</v>
      </c>
      <c r="F301" s="246" t="s">
        <v>161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162</v>
      </c>
      <c r="L301" s="247">
        <v>4</v>
      </c>
      <c r="M301" s="246">
        <v>244369</v>
      </c>
      <c r="N301" s="246">
        <v>2680769</v>
      </c>
      <c r="O301" s="246">
        <v>6</v>
      </c>
      <c r="P301" s="246">
        <v>25</v>
      </c>
      <c r="Q301" s="246">
        <v>0</v>
      </c>
      <c r="R301" s="246"/>
      <c r="S301" s="246" t="s">
        <v>90</v>
      </c>
      <c r="T301" s="246" t="s">
        <v>54</v>
      </c>
      <c r="U301" s="246"/>
      <c r="V301" t="str">
        <f>INDEX(樣區!H:H,MATCH(F301,樣區!E:E,0))</f>
        <v>4月,6月</v>
      </c>
      <c r="W301" s="3" t="str">
        <f>IF(ISNUMBER(AH301),"Y","N")</f>
        <v>Y</v>
      </c>
      <c r="X301" s="3" t="str">
        <f>IF(OR(ISBLANK(H301),ISBLANK(I301)),"需記錄日期","")</f>
        <v/>
      </c>
      <c r="Y301" s="3" t="str">
        <f>IF(O301&gt;9,"時間太晚","")</f>
        <v/>
      </c>
      <c r="Z301" s="3" t="str">
        <f>IF(ISBLANK(Q301),"需記錄數量",IF(Q301&gt;2,"2隻以上，請記為猴群",""))</f>
        <v/>
      </c>
      <c r="AA301" s="3" t="str">
        <f>IF(OR(Q301=1,Q301=2),IF(ISTEXT(R301),"","需記錄距離"),"")</f>
        <v/>
      </c>
      <c r="AB301" s="249" t="str">
        <f>IF(S301="Y",IF(Q301&lt;&gt;2,"有叫聲應為猴群",""),"")</f>
        <v/>
      </c>
      <c r="AC301" s="3" t="str">
        <f>IF(ISBLANK(T301),"需記錄棲地類型",IF(LEN(T301)&lt;&gt;2,"請填最主要的棲地類型，其餘的可在備注補充說明",""))</f>
        <v/>
      </c>
      <c r="AD301" s="5" t="str">
        <f t="shared" si="11"/>
        <v/>
      </c>
      <c r="AE301" s="3" t="str">
        <f>IF(COUNTIF(U301,"*搖樹*")=1,IF(Q301&lt;&gt;2,"有搖樹行為應為猴群",""),"")</f>
        <v/>
      </c>
      <c r="AF301" s="3"/>
      <c r="AH301">
        <f>MATCH(ROUND(M301,0)&amp;ROUND(N301,0),樣點!N:N,0)</f>
        <v>1274</v>
      </c>
      <c r="AI301" s="5">
        <f>IF((F302&amp;J302)=(F301&amp;J301),ABS((DATE(G302,H302,I302)&amp;TIME(O302,P302,0))-(DATE(G301,H301,I301)&amp;TIME(O301,P301,0))),"")</f>
        <v>1.0416665987577289E-2</v>
      </c>
    </row>
    <row r="302" spans="3:35">
      <c r="C302" s="246" t="s">
        <v>21</v>
      </c>
      <c r="D302" s="246" t="s">
        <v>97</v>
      </c>
      <c r="E302" s="246" t="s">
        <v>160</v>
      </c>
      <c r="F302" s="246" t="s">
        <v>161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162</v>
      </c>
      <c r="L302" s="247">
        <v>5</v>
      </c>
      <c r="M302" s="246">
        <v>244178</v>
      </c>
      <c r="N302" s="246">
        <v>2680876</v>
      </c>
      <c r="O302" s="246">
        <v>6</v>
      </c>
      <c r="P302" s="246">
        <v>40</v>
      </c>
      <c r="Q302" s="246">
        <v>0</v>
      </c>
      <c r="R302" s="246"/>
      <c r="S302" s="246" t="s">
        <v>90</v>
      </c>
      <c r="T302" s="246" t="s">
        <v>54</v>
      </c>
      <c r="U302" s="246"/>
      <c r="V302" t="str">
        <f>INDEX(樣區!H:H,MATCH(F302,樣區!E:E,0))</f>
        <v>4月,6月</v>
      </c>
      <c r="W302" s="3" t="str">
        <f>IF(ISNUMBER(AH302),"Y","N")</f>
        <v>Y</v>
      </c>
      <c r="X302" s="3" t="str">
        <f>IF(OR(ISBLANK(H302),ISBLANK(I302)),"需記錄日期","")</f>
        <v/>
      </c>
      <c r="Y302" s="3" t="str">
        <f>IF(O302&gt;9,"時間太晚","")</f>
        <v/>
      </c>
      <c r="Z302" s="3" t="str">
        <f>IF(ISBLANK(Q302),"需記錄數量",IF(Q302&gt;2,"2隻以上，請記為猴群",""))</f>
        <v/>
      </c>
      <c r="AA302" s="3" t="str">
        <f>IF(OR(Q302=1,Q302=2),IF(ISTEXT(R302),"","需記錄距離"),"")</f>
        <v/>
      </c>
      <c r="AB302" s="249" t="str">
        <f>IF(S302="Y",IF(Q302&lt;&gt;2,"有叫聲應為猴群",""),"")</f>
        <v/>
      </c>
      <c r="AC302" s="3" t="str">
        <f>IF(ISBLANK(T302),"需記錄棲地類型",IF(LEN(T302)&lt;&gt;2,"請填最主要的棲地類型，其餘的可在備注補充說明",""))</f>
        <v/>
      </c>
      <c r="AD302" s="5" t="str">
        <f t="shared" si="11"/>
        <v/>
      </c>
      <c r="AE302" s="3" t="str">
        <f>IF(COUNTIF(U302,"*搖樹*")=1,IF(Q302&lt;&gt;2,"有搖樹行為應為猴群",""),"")</f>
        <v/>
      </c>
      <c r="AF302" s="3"/>
      <c r="AH302">
        <f>MATCH(ROUND(M302,0)&amp;ROUND(N302,0),樣點!N:N,0)</f>
        <v>1275</v>
      </c>
      <c r="AI302" s="5">
        <f>IF((F303&amp;J303)=(F302&amp;J302),ABS((DATE(G303,H303,I303)&amp;TIME(O303,P303,0))-(DATE(G302,H302,I302)&amp;TIME(O302,P302,0))),"")</f>
        <v>9.7222229815088212E-3</v>
      </c>
    </row>
    <row r="303" spans="3:35">
      <c r="C303" s="246" t="s">
        <v>21</v>
      </c>
      <c r="D303" s="246" t="s">
        <v>97</v>
      </c>
      <c r="E303" s="246" t="s">
        <v>160</v>
      </c>
      <c r="F303" s="246" t="s">
        <v>161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162</v>
      </c>
      <c r="L303" s="247">
        <v>6</v>
      </c>
      <c r="M303" s="246">
        <v>243944</v>
      </c>
      <c r="N303" s="246">
        <v>2680733</v>
      </c>
      <c r="O303" s="246">
        <v>6</v>
      </c>
      <c r="P303" s="246">
        <v>54</v>
      </c>
      <c r="Q303" s="246">
        <v>0</v>
      </c>
      <c r="R303" s="246"/>
      <c r="S303" s="246" t="s">
        <v>90</v>
      </c>
      <c r="T303" s="246" t="s">
        <v>54</v>
      </c>
      <c r="U303" s="246"/>
      <c r="V303" t="str">
        <f>INDEX(樣區!H:H,MATCH(F303,樣區!E:E,0))</f>
        <v>4月,6月</v>
      </c>
      <c r="W303" s="3" t="str">
        <f>IF(ISNUMBER(AH303),"Y","N")</f>
        <v>Y</v>
      </c>
      <c r="X303" s="3" t="str">
        <f>IF(OR(ISBLANK(H303),ISBLANK(I303)),"需記錄日期","")</f>
        <v/>
      </c>
      <c r="Y303" s="3" t="str">
        <f>IF(O303&gt;9,"時間太晚","")</f>
        <v/>
      </c>
      <c r="Z303" s="3" t="str">
        <f>IF(ISBLANK(Q303),"需記錄數量",IF(Q303&gt;2,"2隻以上，請記為猴群",""))</f>
        <v/>
      </c>
      <c r="AA303" s="3" t="str">
        <f>IF(OR(Q303=1,Q303=2),IF(ISTEXT(R303),"","需記錄距離"),"")</f>
        <v/>
      </c>
      <c r="AB303" s="249" t="str">
        <f>IF(S303="Y",IF(Q303&lt;&gt;2,"有叫聲應為猴群",""),"")</f>
        <v/>
      </c>
      <c r="AC303" s="3" t="str">
        <f>IF(ISBLANK(T303),"需記錄棲地類型",IF(LEN(T303)&lt;&gt;2,"請填最主要的棲地類型，其餘的可在備注補充說明",""))</f>
        <v/>
      </c>
      <c r="AD303" s="5" t="str">
        <f t="shared" si="11"/>
        <v/>
      </c>
      <c r="AE303" s="3" t="str">
        <f>IF(COUNTIF(U303,"*搖樹*")=1,IF(Q303&lt;&gt;2,"有搖樹行為應為猴群",""),"")</f>
        <v/>
      </c>
      <c r="AF303" s="3"/>
      <c r="AH303">
        <f>MATCH(ROUND(M303,0)&amp;ROUND(N303,0),樣點!N:N,0)</f>
        <v>1276</v>
      </c>
      <c r="AI303" s="5">
        <f>IF((F304&amp;J304)=(F303&amp;J303),ABS((DATE(G304,H304,I304)&amp;TIME(O304,P304,0))-(DATE(G303,H303,I303)&amp;TIME(O303,P303,0))),"")</f>
        <v>7.6388880261220038E-3</v>
      </c>
    </row>
    <row r="304" spans="3:35">
      <c r="C304" s="246" t="s">
        <v>21</v>
      </c>
      <c r="D304" s="246" t="s">
        <v>97</v>
      </c>
      <c r="E304" s="246" t="s">
        <v>160</v>
      </c>
      <c r="F304" s="246" t="s">
        <v>161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162</v>
      </c>
      <c r="L304" s="247">
        <v>7</v>
      </c>
      <c r="M304" s="246">
        <v>243707</v>
      </c>
      <c r="N304" s="246">
        <v>2680817</v>
      </c>
      <c r="O304" s="246">
        <v>7</v>
      </c>
      <c r="P304" s="246">
        <v>5</v>
      </c>
      <c r="Q304" s="246">
        <v>0</v>
      </c>
      <c r="R304" s="246"/>
      <c r="S304" s="246" t="s">
        <v>90</v>
      </c>
      <c r="T304" s="246" t="s">
        <v>54</v>
      </c>
      <c r="U304" s="246"/>
      <c r="V304" t="str">
        <f>INDEX(樣區!H:H,MATCH(F304,樣區!E:E,0))</f>
        <v>4月,6月</v>
      </c>
      <c r="W304" s="3" t="str">
        <f>IF(ISNUMBER(AH304),"Y","N")</f>
        <v>Y</v>
      </c>
      <c r="X304" s="3" t="str">
        <f>IF(OR(ISBLANK(H304),ISBLANK(I304)),"需記錄日期","")</f>
        <v/>
      </c>
      <c r="Y304" s="3" t="str">
        <f>IF(O304&gt;9,"時間太晚","")</f>
        <v/>
      </c>
      <c r="Z304" s="3" t="str">
        <f>IF(ISBLANK(Q304),"需記錄數量",IF(Q304&gt;2,"2隻以上，請記為猴群",""))</f>
        <v/>
      </c>
      <c r="AA304" s="3" t="str">
        <f>IF(OR(Q304=1,Q304=2),IF(ISTEXT(R304),"","需記錄距離"),"")</f>
        <v/>
      </c>
      <c r="AB304" s="249" t="str">
        <f>IF(S304="Y",IF(Q304&lt;&gt;2,"有叫聲應為猴群",""),"")</f>
        <v/>
      </c>
      <c r="AC304" s="3" t="str">
        <f>IF(ISBLANK(T304),"需記錄棲地類型",IF(LEN(T304)&lt;&gt;2,"請填最主要的棲地類型，其餘的可在備注補充說明",""))</f>
        <v/>
      </c>
      <c r="AD304" s="5" t="str">
        <f t="shared" si="11"/>
        <v/>
      </c>
      <c r="AE304" s="3" t="str">
        <f>IF(COUNTIF(U304,"*搖樹*")=1,IF(Q304&lt;&gt;2,"有搖樹行為應為猴群",""),"")</f>
        <v/>
      </c>
      <c r="AF304" s="3"/>
      <c r="AH304">
        <f>MATCH(ROUND(M304,0)&amp;ROUND(N304,0),樣點!N:N,0)</f>
        <v>1277</v>
      </c>
      <c r="AI304" s="5" t="str">
        <f>IF((F305&amp;J305)=(F304&amp;J304),ABS((DATE(G305,H305,I305)&amp;TIME(O305,P305,0))-(DATE(G304,H304,I304)&amp;TIME(O304,P304,0))),"")</f>
        <v/>
      </c>
    </row>
    <row r="305" spans="3:35">
      <c r="C305" s="246" t="s">
        <v>21</v>
      </c>
      <c r="D305" s="246" t="s">
        <v>97</v>
      </c>
      <c r="E305" s="246" t="s">
        <v>164</v>
      </c>
      <c r="F305" s="246" t="s">
        <v>165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162</v>
      </c>
      <c r="L305" s="247">
        <v>1</v>
      </c>
      <c r="M305" s="246">
        <v>246175</v>
      </c>
      <c r="N305" s="246">
        <v>2681125</v>
      </c>
      <c r="O305" s="246">
        <v>5</v>
      </c>
      <c r="P305" s="246">
        <v>40</v>
      </c>
      <c r="Q305" s="246">
        <v>0</v>
      </c>
      <c r="R305" s="246"/>
      <c r="S305" s="246" t="s">
        <v>90</v>
      </c>
      <c r="T305" s="246" t="s">
        <v>32</v>
      </c>
      <c r="U305" s="246" t="s">
        <v>166</v>
      </c>
      <c r="V305" t="str">
        <f>INDEX(樣區!H:H,MATCH(F305,樣區!E:E,0))</f>
        <v>4月,6月</v>
      </c>
      <c r="W305" s="3" t="str">
        <f>IF(ISNUMBER(AH305),"Y","N")</f>
        <v>Y</v>
      </c>
      <c r="X305" s="3" t="str">
        <f>IF(OR(ISBLANK(H305),ISBLANK(I305)),"需記錄日期","")</f>
        <v/>
      </c>
      <c r="Y305" s="3" t="str">
        <f>IF(O305&gt;9,"時間太晚","")</f>
        <v/>
      </c>
      <c r="Z305" s="3" t="str">
        <f>IF(ISBLANK(Q305),"需記錄數量",IF(Q305&gt;2,"2隻以上，請記為猴群",""))</f>
        <v/>
      </c>
      <c r="AA305" s="3" t="str">
        <f>IF(OR(Q305=1,Q305=2),IF(ISTEXT(R305),"","需記錄距離"),"")</f>
        <v/>
      </c>
      <c r="AB305" s="249" t="str">
        <f>IF(S305="Y",IF(Q305&lt;&gt;2,"有叫聲應為猴群",""),"")</f>
        <v/>
      </c>
      <c r="AC305" s="3" t="str">
        <f>IF(ISBLANK(T305),"需記錄棲地類型",IF(LEN(T305)&lt;&gt;2,"請填最主要的棲地類型，其餘的可在備注補充說明",""))</f>
        <v/>
      </c>
      <c r="AD305" s="5" t="str">
        <f t="shared" si="11"/>
        <v/>
      </c>
      <c r="AE305" s="3" t="str">
        <f>IF(COUNTIF(U305,"*搖樹*")=1,IF(Q305&lt;&gt;2,"有搖樹行為應為猴群",""),"")</f>
        <v/>
      </c>
      <c r="AF305" s="3"/>
      <c r="AH305">
        <f>MATCH(ROUND(M305,0)&amp;ROUND(N305,0),樣點!N:N,0)</f>
        <v>1278</v>
      </c>
      <c r="AI305" s="5">
        <f>IF((F306&amp;J306)=(F305&amp;J305),ABS((DATE(G306,H306,I306)&amp;TIME(O306,P306,0))-(DATE(G305,H305,I305)&amp;TIME(O305,P305,0))),"")</f>
        <v>6.9444439723156393E-3</v>
      </c>
    </row>
    <row r="306" spans="3:35">
      <c r="C306" s="246" t="s">
        <v>21</v>
      </c>
      <c r="D306" s="246" t="s">
        <v>97</v>
      </c>
      <c r="E306" s="246" t="s">
        <v>164</v>
      </c>
      <c r="F306" s="246" t="s">
        <v>165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162</v>
      </c>
      <c r="L306" s="247">
        <v>2</v>
      </c>
      <c r="M306" s="246">
        <v>246027</v>
      </c>
      <c r="N306" s="246">
        <v>2680925</v>
      </c>
      <c r="O306" s="246">
        <v>5</v>
      </c>
      <c r="P306" s="246">
        <v>50</v>
      </c>
      <c r="Q306" s="246">
        <v>0</v>
      </c>
      <c r="R306" s="246"/>
      <c r="S306" s="246" t="s">
        <v>90</v>
      </c>
      <c r="T306" s="246" t="s">
        <v>26</v>
      </c>
      <c r="U306" s="246" t="s">
        <v>167</v>
      </c>
      <c r="V306" t="str">
        <f>INDEX(樣區!H:H,MATCH(F306,樣區!E:E,0))</f>
        <v>4月,6月</v>
      </c>
      <c r="W306" s="3" t="str">
        <f>IF(ISNUMBER(AH306),"Y","N")</f>
        <v>Y</v>
      </c>
      <c r="X306" s="3" t="str">
        <f>IF(OR(ISBLANK(H306),ISBLANK(I306)),"需記錄日期","")</f>
        <v/>
      </c>
      <c r="Y306" s="3" t="str">
        <f>IF(O306&gt;9,"時間太晚","")</f>
        <v/>
      </c>
      <c r="Z306" s="3" t="str">
        <f>IF(ISBLANK(Q306),"需記錄數量",IF(Q306&gt;2,"2隻以上，請記為猴群",""))</f>
        <v/>
      </c>
      <c r="AA306" s="3" t="str">
        <f>IF(OR(Q306=1,Q306=2),IF(ISTEXT(R306),"","需記錄距離"),"")</f>
        <v/>
      </c>
      <c r="AB306" s="249" t="str">
        <f>IF(S306="Y",IF(Q306&lt;&gt;2,"有叫聲應為猴群",""),"")</f>
        <v/>
      </c>
      <c r="AC306" s="3" t="str">
        <f>IF(ISBLANK(T306),"需記錄棲地類型",IF(LEN(T306)&lt;&gt;2,"請填最主要的棲地類型，其餘的可在備注補充說明",""))</f>
        <v/>
      </c>
      <c r="AD306" s="5" t="str">
        <f t="shared" si="11"/>
        <v/>
      </c>
      <c r="AE306" s="3" t="str">
        <f>IF(COUNTIF(U306,"*搖樹*")=1,IF(Q306&lt;&gt;2,"有搖樹行為應為猴群",""),"")</f>
        <v/>
      </c>
      <c r="AF306" s="3"/>
      <c r="AH306">
        <f>MATCH(ROUND(M306,0)&amp;ROUND(N306,0),樣點!N:N,0)</f>
        <v>1279</v>
      </c>
      <c r="AI306" s="5">
        <f>IF((F307&amp;J307)=(F306&amp;J306),ABS((DATE(G307,H307,I307)&amp;TIME(O307,P307,0))-(DATE(G306,H306,I306)&amp;TIME(O306,P306,0))),"")</f>
        <v>6.9444450200535357E-3</v>
      </c>
    </row>
    <row r="307" spans="3:35">
      <c r="C307" s="246" t="s">
        <v>21</v>
      </c>
      <c r="D307" s="246" t="s">
        <v>97</v>
      </c>
      <c r="E307" s="246" t="s">
        <v>164</v>
      </c>
      <c r="F307" s="246" t="s">
        <v>165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162</v>
      </c>
      <c r="L307" s="247">
        <v>3</v>
      </c>
      <c r="M307" s="246">
        <v>245804</v>
      </c>
      <c r="N307" s="246">
        <v>2680924</v>
      </c>
      <c r="O307" s="246">
        <v>6</v>
      </c>
      <c r="P307" s="246">
        <v>0</v>
      </c>
      <c r="Q307" s="246">
        <v>0</v>
      </c>
      <c r="R307" s="246"/>
      <c r="S307" s="246" t="s">
        <v>90</v>
      </c>
      <c r="T307" s="246" t="s">
        <v>32</v>
      </c>
      <c r="U307" s="246" t="s">
        <v>168</v>
      </c>
      <c r="V307" t="str">
        <f>INDEX(樣區!H:H,MATCH(F307,樣區!E:E,0))</f>
        <v>4月,6月</v>
      </c>
      <c r="W307" s="3" t="str">
        <f>IF(ISNUMBER(AH307),"Y","N")</f>
        <v>Y</v>
      </c>
      <c r="X307" s="3" t="str">
        <f>IF(OR(ISBLANK(H307),ISBLANK(I307)),"需記錄日期","")</f>
        <v/>
      </c>
      <c r="Y307" s="3" t="str">
        <f>IF(O307&gt;9,"時間太晚","")</f>
        <v/>
      </c>
      <c r="Z307" s="3" t="str">
        <f>IF(ISBLANK(Q307),"需記錄數量",IF(Q307&gt;2,"2隻以上，請記為猴群",""))</f>
        <v/>
      </c>
      <c r="AA307" s="3" t="str">
        <f>IF(OR(Q307=1,Q307=2),IF(ISTEXT(R307),"","需記錄距離"),"")</f>
        <v/>
      </c>
      <c r="AB307" s="249" t="str">
        <f>IF(S307="Y",IF(Q307&lt;&gt;2,"有叫聲應為猴群",""),"")</f>
        <v/>
      </c>
      <c r="AC307" s="3" t="str">
        <f>IF(ISBLANK(T307),"需記錄棲地類型",IF(LEN(T307)&lt;&gt;2,"請填最主要的棲地類型，其餘的可在備注補充說明",""))</f>
        <v/>
      </c>
      <c r="AD307" s="5" t="str">
        <f t="shared" si="11"/>
        <v/>
      </c>
      <c r="AE307" s="3" t="str">
        <f>IF(COUNTIF(U307,"*搖樹*")=1,IF(Q307&lt;&gt;2,"有搖樹行為應為猴群",""),"")</f>
        <v/>
      </c>
      <c r="AF307" s="3"/>
      <c r="AH307">
        <f>MATCH(ROUND(M307,0)&amp;ROUND(N307,0),樣點!N:N,0)</f>
        <v>1280</v>
      </c>
      <c r="AI307" s="5">
        <f>IF((F308&amp;J308)=(F307&amp;J307),ABS((DATE(G308,H308,I308)&amp;TIME(O308,P308,0))-(DATE(G307,H307,I307)&amp;TIME(O307,P307,0))),"")</f>
        <v>6.9444439723156393E-3</v>
      </c>
    </row>
    <row r="308" spans="3:35">
      <c r="C308" s="246" t="s">
        <v>21</v>
      </c>
      <c r="D308" s="246" t="s">
        <v>97</v>
      </c>
      <c r="E308" s="246" t="s">
        <v>164</v>
      </c>
      <c r="F308" s="246" t="s">
        <v>165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162</v>
      </c>
      <c r="L308" s="247">
        <v>4</v>
      </c>
      <c r="M308" s="246">
        <v>245653</v>
      </c>
      <c r="N308" s="246">
        <v>2681110</v>
      </c>
      <c r="O308" s="246">
        <v>6</v>
      </c>
      <c r="P308" s="246">
        <v>10</v>
      </c>
      <c r="Q308" s="246">
        <v>0</v>
      </c>
      <c r="R308" s="246"/>
      <c r="S308" s="246" t="s">
        <v>90</v>
      </c>
      <c r="T308" s="246" t="s">
        <v>32</v>
      </c>
      <c r="U308" s="246" t="s">
        <v>168</v>
      </c>
      <c r="V308" t="str">
        <f>INDEX(樣區!H:H,MATCH(F308,樣區!E:E,0))</f>
        <v>4月,6月</v>
      </c>
      <c r="W308" s="3" t="str">
        <f>IF(ISNUMBER(AH308),"Y","N")</f>
        <v>Y</v>
      </c>
      <c r="X308" s="3" t="str">
        <f>IF(OR(ISBLANK(H308),ISBLANK(I308)),"需記錄日期","")</f>
        <v/>
      </c>
      <c r="Y308" s="3" t="str">
        <f>IF(O308&gt;9,"時間太晚","")</f>
        <v/>
      </c>
      <c r="Z308" s="3" t="str">
        <f>IF(ISBLANK(Q308),"需記錄數量",IF(Q308&gt;2,"2隻以上，請記為猴群",""))</f>
        <v/>
      </c>
      <c r="AA308" s="3" t="str">
        <f>IF(OR(Q308=1,Q308=2),IF(ISTEXT(R308),"","需記錄距離"),"")</f>
        <v/>
      </c>
      <c r="AB308" s="249" t="str">
        <f>IF(S308="Y",IF(Q308&lt;&gt;2,"有叫聲應為猴群",""),"")</f>
        <v/>
      </c>
      <c r="AC308" s="3" t="str">
        <f>IF(ISBLANK(T308),"需記錄棲地類型",IF(LEN(T308)&lt;&gt;2,"請填最主要的棲地類型，其餘的可在備注補充說明",""))</f>
        <v/>
      </c>
      <c r="AD308" s="5" t="str">
        <f t="shared" si="11"/>
        <v/>
      </c>
      <c r="AE308" s="3" t="str">
        <f>IF(COUNTIF(U308,"*搖樹*")=1,IF(Q308&lt;&gt;2,"有搖樹行為應為猴群",""),"")</f>
        <v/>
      </c>
      <c r="AF308" s="3"/>
      <c r="AH308">
        <f>MATCH(ROUND(M308,0)&amp;ROUND(N308,0),樣點!N:N,0)</f>
        <v>1281</v>
      </c>
      <c r="AI308" s="5">
        <f>IF((F309&amp;J309)=(F308&amp;J308),ABS((DATE(G309,H309,I309)&amp;TIME(O309,P309,0))-(DATE(G308,H308,I308)&amp;TIME(O308,P308,0))),"")</f>
        <v>6.9444440305233002E-3</v>
      </c>
    </row>
    <row r="309" spans="3:35">
      <c r="C309" s="246" t="s">
        <v>21</v>
      </c>
      <c r="D309" s="246" t="s">
        <v>97</v>
      </c>
      <c r="E309" s="246" t="s">
        <v>164</v>
      </c>
      <c r="F309" s="246" t="s">
        <v>165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162</v>
      </c>
      <c r="L309" s="247">
        <v>5</v>
      </c>
      <c r="M309" s="246">
        <v>245487</v>
      </c>
      <c r="N309" s="246">
        <v>2681260</v>
      </c>
      <c r="O309" s="246">
        <v>6</v>
      </c>
      <c r="P309" s="246">
        <v>20</v>
      </c>
      <c r="Q309" s="246">
        <v>0</v>
      </c>
      <c r="R309" s="246"/>
      <c r="S309" s="246" t="s">
        <v>90</v>
      </c>
      <c r="T309" s="246" t="s">
        <v>32</v>
      </c>
      <c r="U309" s="246" t="s">
        <v>169</v>
      </c>
      <c r="V309" t="str">
        <f>INDEX(樣區!H:H,MATCH(F309,樣區!E:E,0))</f>
        <v>4月,6月</v>
      </c>
      <c r="W309" s="3" t="str">
        <f>IF(ISNUMBER(AH309),"Y","N")</f>
        <v>Y</v>
      </c>
      <c r="X309" s="3" t="str">
        <f>IF(OR(ISBLANK(H309),ISBLANK(I309)),"需記錄日期","")</f>
        <v/>
      </c>
      <c r="Y309" s="3" t="str">
        <f>IF(O309&gt;9,"時間太晚","")</f>
        <v/>
      </c>
      <c r="Z309" s="3" t="str">
        <f>IF(ISBLANK(Q309),"需記錄數量",IF(Q309&gt;2,"2隻以上，請記為猴群",""))</f>
        <v/>
      </c>
      <c r="AA309" s="3" t="str">
        <f>IF(OR(Q309=1,Q309=2),IF(ISTEXT(R309),"","需記錄距離"),"")</f>
        <v/>
      </c>
      <c r="AB309" s="249" t="str">
        <f>IF(S309="Y",IF(Q309&lt;&gt;2,"有叫聲應為猴群",""),"")</f>
        <v/>
      </c>
      <c r="AC309" s="3" t="str">
        <f>IF(ISBLANK(T309),"需記錄棲地類型",IF(LEN(T309)&lt;&gt;2,"請填最主要的棲地類型，其餘的可在備注補充說明",""))</f>
        <v/>
      </c>
      <c r="AD309" s="5" t="str">
        <f t="shared" si="11"/>
        <v/>
      </c>
      <c r="AE309" s="3" t="str">
        <f>IF(COUNTIF(U309,"*搖樹*")=1,IF(Q309&lt;&gt;2,"有搖樹行為應為猴群",""),"")</f>
        <v/>
      </c>
      <c r="AF309" s="3"/>
      <c r="AH309">
        <f>MATCH(ROUND(M309,0)&amp;ROUND(N309,0),樣點!N:N,0)</f>
        <v>1282</v>
      </c>
      <c r="AI309" s="5">
        <f>IF((F310&amp;J310)=(F309&amp;J309),ABS((DATE(G310,H310,I310)&amp;TIME(O310,P310,0))-(DATE(G309,H309,I309)&amp;TIME(O309,P309,0))),"")</f>
        <v>1.3888888992369175E-2</v>
      </c>
    </row>
    <row r="310" spans="3:35">
      <c r="C310" s="246" t="s">
        <v>21</v>
      </c>
      <c r="D310" s="246" t="s">
        <v>97</v>
      </c>
      <c r="E310" s="246" t="s">
        <v>164</v>
      </c>
      <c r="F310" s="246" t="s">
        <v>165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162</v>
      </c>
      <c r="L310" s="247">
        <v>6</v>
      </c>
      <c r="M310" s="246">
        <v>245570</v>
      </c>
      <c r="N310" s="246">
        <v>2681470</v>
      </c>
      <c r="O310" s="246">
        <v>6</v>
      </c>
      <c r="P310" s="246">
        <v>40</v>
      </c>
      <c r="Q310" s="246">
        <v>0</v>
      </c>
      <c r="R310" s="246"/>
      <c r="S310" s="246" t="s">
        <v>90</v>
      </c>
      <c r="T310" s="246" t="s">
        <v>32</v>
      </c>
      <c r="U310" s="246" t="s">
        <v>170</v>
      </c>
      <c r="V310" t="str">
        <f>INDEX(樣區!H:H,MATCH(F310,樣區!E:E,0))</f>
        <v>4月,6月</v>
      </c>
      <c r="W310" s="3" t="str">
        <f>IF(ISNUMBER(AH310),"Y","N")</f>
        <v>Y</v>
      </c>
      <c r="X310" s="3" t="str">
        <f>IF(OR(ISBLANK(H310),ISBLANK(I310)),"需記錄日期","")</f>
        <v/>
      </c>
      <c r="Y310" s="3" t="str">
        <f>IF(O310&gt;9,"時間太晚","")</f>
        <v/>
      </c>
      <c r="Z310" s="3" t="str">
        <f>IF(ISBLANK(Q310),"需記錄數量",IF(Q310&gt;2,"2隻以上，請記為猴群",""))</f>
        <v/>
      </c>
      <c r="AA310" s="3" t="str">
        <f>IF(OR(Q310=1,Q310=2),IF(ISTEXT(R310),"","需記錄距離"),"")</f>
        <v/>
      </c>
      <c r="AB310" s="249" t="str">
        <f>IF(S310="Y",IF(Q310&lt;&gt;2,"有叫聲應為猴群",""),"")</f>
        <v/>
      </c>
      <c r="AC310" s="3" t="str">
        <f>IF(ISBLANK(T310),"需記錄棲地類型",IF(LEN(T310)&lt;&gt;2,"請填最主要的棲地類型，其餘的可在備注補充說明",""))</f>
        <v/>
      </c>
      <c r="AD310" s="5" t="str">
        <f t="shared" si="11"/>
        <v/>
      </c>
      <c r="AE310" s="3" t="str">
        <f>IF(COUNTIF(U310,"*搖樹*")=1,IF(Q310&lt;&gt;2,"有搖樹行為應為猴群",""),"")</f>
        <v/>
      </c>
      <c r="AF310" s="3"/>
      <c r="AH310">
        <f>MATCH(ROUND(M310,0)&amp;ROUND(N310,0),樣點!N:N,0)</f>
        <v>1283</v>
      </c>
      <c r="AI310" s="5">
        <f>IF((F311&amp;J311)=(F310&amp;J310),ABS((DATE(G311,H311,I311)&amp;TIME(O311,P311,0))-(DATE(G310,H310,I310)&amp;TIME(O310,P310,0))),"")</f>
        <v>2.777777798473835E-2</v>
      </c>
    </row>
    <row r="311" spans="3:35">
      <c r="C311" s="246" t="s">
        <v>21</v>
      </c>
      <c r="D311" s="246" t="s">
        <v>97</v>
      </c>
      <c r="E311" s="246" t="s">
        <v>164</v>
      </c>
      <c r="F311" s="246" t="s">
        <v>165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162</v>
      </c>
      <c r="L311" s="247">
        <v>7</v>
      </c>
      <c r="M311" s="246">
        <v>245708</v>
      </c>
      <c r="N311" s="246">
        <v>2681622</v>
      </c>
      <c r="O311" s="246">
        <v>7</v>
      </c>
      <c r="P311" s="246">
        <v>20</v>
      </c>
      <c r="Q311" s="246">
        <v>0</v>
      </c>
      <c r="R311" s="246"/>
      <c r="S311" s="246" t="s">
        <v>90</v>
      </c>
      <c r="T311" s="246" t="s">
        <v>26</v>
      </c>
      <c r="U311" s="246" t="s">
        <v>171</v>
      </c>
      <c r="V311" t="str">
        <f>INDEX(樣區!H:H,MATCH(F311,樣區!E:E,0))</f>
        <v>4月,6月</v>
      </c>
      <c r="W311" s="3" t="str">
        <f>IF(ISNUMBER(AH311),"Y","N")</f>
        <v>Y</v>
      </c>
      <c r="X311" s="3" t="str">
        <f>IF(OR(ISBLANK(H311),ISBLANK(I311)),"需記錄日期","")</f>
        <v/>
      </c>
      <c r="Y311" s="3" t="str">
        <f>IF(O311&gt;9,"時間太晚","")</f>
        <v/>
      </c>
      <c r="Z311" s="3" t="str">
        <f>IF(ISBLANK(Q311),"需記錄數量",IF(Q311&gt;2,"2隻以上，請記為猴群",""))</f>
        <v/>
      </c>
      <c r="AA311" s="3" t="str">
        <f>IF(OR(Q311=1,Q311=2),IF(ISTEXT(R311),"","需記錄距離"),"")</f>
        <v/>
      </c>
      <c r="AB311" s="249" t="str">
        <f>IF(S311="Y",IF(Q311&lt;&gt;2,"有叫聲應為猴群",""),"")</f>
        <v/>
      </c>
      <c r="AC311" s="3" t="str">
        <f>IF(ISBLANK(T311),"需記錄棲地類型",IF(LEN(T311)&lt;&gt;2,"請填最主要的棲地類型，其餘的可在備注補充說明",""))</f>
        <v/>
      </c>
      <c r="AD311" s="5" t="str">
        <f t="shared" si="11"/>
        <v/>
      </c>
      <c r="AE311" s="3" t="str">
        <f>IF(COUNTIF(U311,"*搖樹*")=1,IF(Q311&lt;&gt;2,"有搖樹行為應為猴群",""),"")</f>
        <v/>
      </c>
      <c r="AF311" s="3"/>
      <c r="AH311">
        <f>MATCH(ROUND(M311,0)&amp;ROUND(N311,0),樣點!N:N,0)</f>
        <v>1284</v>
      </c>
      <c r="AI311" s="5" t="str">
        <f>IF((F312&amp;J312)=(F311&amp;J311),ABS((DATE(G312,H312,I312)&amp;TIME(O312,P312,0))-(DATE(G311,H311,I311)&amp;TIME(O311,P311,0))),"")</f>
        <v/>
      </c>
    </row>
    <row r="312" spans="3:35">
      <c r="C312" s="246" t="s">
        <v>21</v>
      </c>
      <c r="D312" s="246" t="s">
        <v>97</v>
      </c>
      <c r="E312" s="246" t="s">
        <v>141</v>
      </c>
      <c r="F312" s="246" t="s">
        <v>142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137</v>
      </c>
      <c r="L312" s="247">
        <v>1</v>
      </c>
      <c r="M312" s="246">
        <v>240280</v>
      </c>
      <c r="N312" s="246">
        <v>2682626</v>
      </c>
      <c r="O312" s="246">
        <v>7</v>
      </c>
      <c r="P312" s="246">
        <v>52</v>
      </c>
      <c r="Q312" s="246">
        <v>0</v>
      </c>
      <c r="R312" s="246"/>
      <c r="S312" s="246" t="s">
        <v>90</v>
      </c>
      <c r="T312" s="246" t="s">
        <v>54</v>
      </c>
      <c r="U312" s="246"/>
      <c r="V312" t="str">
        <f>INDEX(樣區!H:H,MATCH(F312,樣區!E:E,0))</f>
        <v>3月,5月</v>
      </c>
      <c r="W312" s="3" t="str">
        <f>IF(ISNUMBER(AH312),"Y","N")</f>
        <v>Y</v>
      </c>
      <c r="X312" s="3" t="str">
        <f>IF(OR(ISBLANK(H312),ISBLANK(I312)),"需記錄日期","")</f>
        <v/>
      </c>
      <c r="Y312" s="3" t="str">
        <f>IF(O312&gt;9,"時間太晚","")</f>
        <v/>
      </c>
      <c r="Z312" s="3" t="str">
        <f>IF(ISBLANK(Q312),"需記錄數量",IF(Q312&gt;2,"2隻以上，請記為猴群",""))</f>
        <v/>
      </c>
      <c r="AA312" s="3" t="str">
        <f>IF(OR(Q312=1,Q312=2),IF(ISTEXT(R312),"","需記錄距離"),"")</f>
        <v/>
      </c>
      <c r="AB312" s="249" t="str">
        <f>IF(S312="Y",IF(Q312&lt;&gt;2,"有叫聲應為猴群",""),"")</f>
        <v/>
      </c>
      <c r="AC312" s="3" t="str">
        <f>IF(ISBLANK(T312),"需記錄棲地類型",IF(LEN(T312)&lt;&gt;2,"請填最主要的棲地類型，其餘的可在備注補充說明",""))</f>
        <v/>
      </c>
      <c r="AD312" s="5" t="str">
        <f t="shared" si="11"/>
        <v/>
      </c>
      <c r="AE312" s="3" t="str">
        <f>IF(COUNTIF(U312,"*搖樹*")=1,IF(Q312&lt;&gt;2,"有搖樹行為應為猴群",""),"")</f>
        <v/>
      </c>
      <c r="AF312" s="3"/>
      <c r="AH312">
        <f>MATCH(ROUND(M312,0)&amp;ROUND(N312,0),樣點!N:N,0)</f>
        <v>1285</v>
      </c>
      <c r="AI312" s="5">
        <f>IF((F313&amp;J313)=(F312&amp;J312),ABS((DATE(G313,H313,I313)&amp;TIME(O313,P313,0))-(DATE(G312,H312,I312)&amp;TIME(O312,P312,0))),"")</f>
        <v>6.2500000349245965E-3</v>
      </c>
    </row>
    <row r="313" spans="3:35">
      <c r="C313" s="246" t="s">
        <v>21</v>
      </c>
      <c r="D313" s="246" t="s">
        <v>97</v>
      </c>
      <c r="E313" s="246" t="s">
        <v>141</v>
      </c>
      <c r="F313" s="246" t="s">
        <v>142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137</v>
      </c>
      <c r="L313" s="247">
        <v>2</v>
      </c>
      <c r="M313" s="246">
        <v>240496</v>
      </c>
      <c r="N313" s="246">
        <v>2682606</v>
      </c>
      <c r="O313" s="246">
        <v>8</v>
      </c>
      <c r="P313" s="246">
        <v>1</v>
      </c>
      <c r="Q313" s="246">
        <v>0</v>
      </c>
      <c r="R313" s="246"/>
      <c r="S313" s="246" t="s">
        <v>90</v>
      </c>
      <c r="T313" s="246" t="s">
        <v>26</v>
      </c>
      <c r="U313" s="246"/>
      <c r="V313" t="str">
        <f>INDEX(樣區!H:H,MATCH(F313,樣區!E:E,0))</f>
        <v>3月,5月</v>
      </c>
      <c r="W313" s="3" t="str">
        <f>IF(ISNUMBER(AH313),"Y","N")</f>
        <v>Y</v>
      </c>
      <c r="X313" s="3" t="str">
        <f>IF(OR(ISBLANK(H313),ISBLANK(I313)),"需記錄日期","")</f>
        <v/>
      </c>
      <c r="Y313" s="3" t="str">
        <f>IF(O313&gt;9,"時間太晚","")</f>
        <v/>
      </c>
      <c r="Z313" s="3" t="str">
        <f>IF(ISBLANK(Q313),"需記錄數量",IF(Q313&gt;2,"2隻以上，請記為猴群",""))</f>
        <v/>
      </c>
      <c r="AA313" s="3" t="str">
        <f>IF(OR(Q313=1,Q313=2),IF(ISTEXT(R313),"","需記錄距離"),"")</f>
        <v/>
      </c>
      <c r="AB313" s="249" t="str">
        <f>IF(S313="Y",IF(Q313&lt;&gt;2,"有叫聲應為猴群",""),"")</f>
        <v/>
      </c>
      <c r="AC313" s="3" t="str">
        <f>IF(ISBLANK(T313),"需記錄棲地類型",IF(LEN(T313)&lt;&gt;2,"請填最主要的棲地類型，其餘的可在備注補充說明",""))</f>
        <v/>
      </c>
      <c r="AD313" s="5" t="str">
        <f t="shared" si="11"/>
        <v/>
      </c>
      <c r="AE313" s="3" t="str">
        <f>IF(COUNTIF(U313,"*搖樹*")=1,IF(Q313&lt;&gt;2,"有搖樹行為應為猴群",""),"")</f>
        <v/>
      </c>
      <c r="AF313" s="3"/>
      <c r="AH313">
        <f>MATCH(ROUND(M313,0)&amp;ROUND(N313,0),樣點!N:N,0)</f>
        <v>1286</v>
      </c>
      <c r="AI313" s="5">
        <f>IF((F314&amp;J314)=(F313&amp;J313),ABS((DATE(G314,H314,I314)&amp;TIME(O314,P314,0))-(DATE(G313,H313,I313)&amp;TIME(O313,P313,0))),"")</f>
        <v>6.9444449618458748E-3</v>
      </c>
    </row>
    <row r="314" spans="3:35">
      <c r="C314" s="246" t="s">
        <v>21</v>
      </c>
      <c r="D314" s="246" t="s">
        <v>97</v>
      </c>
      <c r="E314" s="246" t="s">
        <v>141</v>
      </c>
      <c r="F314" s="246" t="s">
        <v>142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137</v>
      </c>
      <c r="L314" s="247">
        <v>3</v>
      </c>
      <c r="M314" s="246">
        <v>240695</v>
      </c>
      <c r="N314" s="246">
        <v>2682695</v>
      </c>
      <c r="O314" s="246">
        <v>8</v>
      </c>
      <c r="P314" s="246">
        <v>11</v>
      </c>
      <c r="Q314" s="246">
        <v>0</v>
      </c>
      <c r="R314" s="246"/>
      <c r="S314" s="246" t="s">
        <v>90</v>
      </c>
      <c r="T314" s="246" t="s">
        <v>26</v>
      </c>
      <c r="U314" s="246"/>
      <c r="V314" t="str">
        <f>INDEX(樣區!H:H,MATCH(F314,樣區!E:E,0))</f>
        <v>3月,5月</v>
      </c>
      <c r="W314" s="3" t="str">
        <f>IF(ISNUMBER(AH314),"Y","N")</f>
        <v>Y</v>
      </c>
      <c r="X314" s="3" t="str">
        <f>IF(OR(ISBLANK(H314),ISBLANK(I314)),"需記錄日期","")</f>
        <v/>
      </c>
      <c r="Y314" s="3" t="str">
        <f>IF(O314&gt;9,"時間太晚","")</f>
        <v/>
      </c>
      <c r="Z314" s="3" t="str">
        <f>IF(ISBLANK(Q314),"需記錄數量",IF(Q314&gt;2,"2隻以上，請記為猴群",""))</f>
        <v/>
      </c>
      <c r="AA314" s="3" t="str">
        <f>IF(OR(Q314=1,Q314=2),IF(ISTEXT(R314),"","需記錄距離"),"")</f>
        <v/>
      </c>
      <c r="AB314" s="249" t="str">
        <f>IF(S314="Y",IF(Q314&lt;&gt;2,"有叫聲應為猴群",""),"")</f>
        <v/>
      </c>
      <c r="AC314" s="3" t="str">
        <f>IF(ISBLANK(T314),"需記錄棲地類型",IF(LEN(T314)&lt;&gt;2,"請填最主要的棲地類型，其餘的可在備注補充說明",""))</f>
        <v/>
      </c>
      <c r="AD314" s="5" t="str">
        <f t="shared" si="11"/>
        <v/>
      </c>
      <c r="AE314" s="3" t="str">
        <f>IF(COUNTIF(U314,"*搖樹*")=1,IF(Q314&lt;&gt;2,"有搖樹行為應為猴群",""),"")</f>
        <v/>
      </c>
      <c r="AF314" s="3"/>
      <c r="AH314">
        <f>MATCH(ROUND(M314,0)&amp;ROUND(N314,0),樣點!N:N,0)</f>
        <v>1287</v>
      </c>
      <c r="AI314" s="5">
        <f>IF((F315&amp;J315)=(F314&amp;J314),ABS((DATE(G315,H315,I315)&amp;TIME(O315,P315,0))-(DATE(G314,H314,I314)&amp;TIME(O314,P314,0))),"")</f>
        <v>6.2500000349245965E-3</v>
      </c>
    </row>
    <row r="315" spans="3:35">
      <c r="C315" s="246" t="s">
        <v>21</v>
      </c>
      <c r="D315" s="246" t="s">
        <v>97</v>
      </c>
      <c r="E315" s="246" t="s">
        <v>141</v>
      </c>
      <c r="F315" s="246" t="s">
        <v>142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137</v>
      </c>
      <c r="L315" s="247">
        <v>4</v>
      </c>
      <c r="M315" s="246">
        <v>240881</v>
      </c>
      <c r="N315" s="246">
        <v>2682832</v>
      </c>
      <c r="O315" s="246">
        <v>8</v>
      </c>
      <c r="P315" s="246">
        <v>20</v>
      </c>
      <c r="Q315" s="246">
        <v>0</v>
      </c>
      <c r="R315" s="246"/>
      <c r="S315" s="246" t="s">
        <v>90</v>
      </c>
      <c r="T315" s="246" t="s">
        <v>26</v>
      </c>
      <c r="U315" s="246"/>
      <c r="V315" t="str">
        <f>INDEX(樣區!H:H,MATCH(F315,樣區!E:E,0))</f>
        <v>3月,5月</v>
      </c>
      <c r="W315" s="3" t="str">
        <f>IF(ISNUMBER(AH315),"Y","N")</f>
        <v>Y</v>
      </c>
      <c r="X315" s="3" t="str">
        <f>IF(OR(ISBLANK(H315),ISBLANK(I315)),"需記錄日期","")</f>
        <v/>
      </c>
      <c r="Y315" s="3" t="str">
        <f>IF(O315&gt;9,"時間太晚","")</f>
        <v/>
      </c>
      <c r="Z315" s="3" t="str">
        <f>IF(ISBLANK(Q315),"需記錄數量",IF(Q315&gt;2,"2隻以上，請記為猴群",""))</f>
        <v/>
      </c>
      <c r="AA315" s="3" t="str">
        <f>IF(OR(Q315=1,Q315=2),IF(ISTEXT(R315),"","需記錄距離"),"")</f>
        <v/>
      </c>
      <c r="AB315" s="249" t="str">
        <f>IF(S315="Y",IF(Q315&lt;&gt;2,"有叫聲應為猴群",""),"")</f>
        <v/>
      </c>
      <c r="AC315" s="3" t="str">
        <f>IF(ISBLANK(T315),"需記錄棲地類型",IF(LEN(T315)&lt;&gt;2,"請填最主要的棲地類型，其餘的可在備注補充說明",""))</f>
        <v/>
      </c>
      <c r="AD315" s="5" t="str">
        <f t="shared" si="11"/>
        <v/>
      </c>
      <c r="AE315" s="3" t="str">
        <f>IF(COUNTIF(U315,"*搖樹*")=1,IF(Q315&lt;&gt;2,"有搖樹行為應為猴群",""),"")</f>
        <v/>
      </c>
      <c r="AF315" s="3"/>
      <c r="AH315">
        <f>MATCH(ROUND(M315,0)&amp;ROUND(N315,0),樣點!N:N,0)</f>
        <v>1288</v>
      </c>
      <c r="AI315" s="5">
        <f>IF((F316&amp;J316)=(F315&amp;J315),ABS((DATE(G316,H316,I316)&amp;TIME(O316,P316,0))-(DATE(G315,H315,I315)&amp;TIME(O315,P315,0))),"")</f>
        <v>6.9444439723156393E-3</v>
      </c>
    </row>
    <row r="316" spans="3:35">
      <c r="C316" s="246" t="s">
        <v>21</v>
      </c>
      <c r="D316" s="246" t="s">
        <v>97</v>
      </c>
      <c r="E316" s="246" t="s">
        <v>141</v>
      </c>
      <c r="F316" s="246" t="s">
        <v>142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137</v>
      </c>
      <c r="L316" s="247">
        <v>5</v>
      </c>
      <c r="M316" s="246">
        <v>240835</v>
      </c>
      <c r="N316" s="246">
        <v>2683056</v>
      </c>
      <c r="O316" s="246">
        <v>8</v>
      </c>
      <c r="P316" s="246">
        <v>30</v>
      </c>
      <c r="Q316" s="246">
        <v>0</v>
      </c>
      <c r="R316" s="246"/>
      <c r="S316" s="246" t="s">
        <v>90</v>
      </c>
      <c r="T316" s="246" t="s">
        <v>26</v>
      </c>
      <c r="U316" s="246"/>
      <c r="V316" t="str">
        <f>INDEX(樣區!H:H,MATCH(F316,樣區!E:E,0))</f>
        <v>3月,5月</v>
      </c>
      <c r="W316" s="3" t="str">
        <f>IF(ISNUMBER(AH316),"Y","N")</f>
        <v>Y</v>
      </c>
      <c r="X316" s="3" t="str">
        <f>IF(OR(ISBLANK(H316),ISBLANK(I316)),"需記錄日期","")</f>
        <v/>
      </c>
      <c r="Y316" s="3" t="str">
        <f>IF(O316&gt;9,"時間太晚","")</f>
        <v/>
      </c>
      <c r="Z316" s="3" t="str">
        <f>IF(ISBLANK(Q316),"需記錄數量",IF(Q316&gt;2,"2隻以上，請記為猴群",""))</f>
        <v/>
      </c>
      <c r="AA316" s="3" t="str">
        <f>IF(OR(Q316=1,Q316=2),IF(ISTEXT(R316),"","需記錄距離"),"")</f>
        <v/>
      </c>
      <c r="AB316" s="249" t="str">
        <f>IF(S316="Y",IF(Q316&lt;&gt;2,"有叫聲應為猴群",""),"")</f>
        <v/>
      </c>
      <c r="AC316" s="3" t="str">
        <f>IF(ISBLANK(T316),"需記錄棲地類型",IF(LEN(T316)&lt;&gt;2,"請填最主要的棲地類型，其餘的可在備注補充說明",""))</f>
        <v/>
      </c>
      <c r="AD316" s="5" t="str">
        <f t="shared" si="11"/>
        <v/>
      </c>
      <c r="AE316" s="3" t="str">
        <f>IF(COUNTIF(U316,"*搖樹*")=1,IF(Q316&lt;&gt;2,"有搖樹行為應為猴群",""),"")</f>
        <v/>
      </c>
      <c r="AF316" s="3"/>
      <c r="AH316">
        <f>MATCH(ROUND(M316,0)&amp;ROUND(N316,0),樣點!N:N,0)</f>
        <v>1289</v>
      </c>
      <c r="AI316" s="5">
        <f>IF((F317&amp;J317)=(F316&amp;J316),ABS((DATE(G317,H317,I317)&amp;TIME(O317,P317,0))-(DATE(G316,H316,I316)&amp;TIME(O316,P316,0))),"")</f>
        <v>6.9444450200535357E-3</v>
      </c>
    </row>
    <row r="317" spans="3:35">
      <c r="C317" s="246" t="s">
        <v>21</v>
      </c>
      <c r="D317" s="246" t="s">
        <v>97</v>
      </c>
      <c r="E317" s="246" t="s">
        <v>141</v>
      </c>
      <c r="F317" s="246" t="s">
        <v>142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137</v>
      </c>
      <c r="L317" s="247">
        <v>6</v>
      </c>
      <c r="M317" s="246">
        <v>241008</v>
      </c>
      <c r="N317" s="246">
        <v>2683214</v>
      </c>
      <c r="O317" s="246">
        <v>8</v>
      </c>
      <c r="P317" s="246">
        <v>40</v>
      </c>
      <c r="Q317" s="246">
        <v>0</v>
      </c>
      <c r="R317" s="246"/>
      <c r="S317" s="246" t="s">
        <v>90</v>
      </c>
      <c r="T317" s="246" t="s">
        <v>54</v>
      </c>
      <c r="U317" s="246"/>
      <c r="V317" t="str">
        <f>INDEX(樣區!H:H,MATCH(F317,樣區!E:E,0))</f>
        <v>3月,5月</v>
      </c>
      <c r="W317" s="3" t="str">
        <f>IF(ISNUMBER(AH317),"Y","N")</f>
        <v>Y</v>
      </c>
      <c r="X317" s="3" t="str">
        <f>IF(OR(ISBLANK(H317),ISBLANK(I317)),"需記錄日期","")</f>
        <v/>
      </c>
      <c r="Y317" s="3" t="str">
        <f>IF(O317&gt;9,"時間太晚","")</f>
        <v/>
      </c>
      <c r="Z317" s="3" t="str">
        <f>IF(ISBLANK(Q317),"需記錄數量",IF(Q317&gt;2,"2隻以上，請記為猴群",""))</f>
        <v/>
      </c>
      <c r="AA317" s="3" t="str">
        <f>IF(OR(Q317=1,Q317=2),IF(ISTEXT(R317),"","需記錄距離"),"")</f>
        <v/>
      </c>
      <c r="AB317" s="249" t="str">
        <f>IF(S317="Y",IF(Q317&lt;&gt;2,"有叫聲應為猴群",""),"")</f>
        <v/>
      </c>
      <c r="AC317" s="3" t="str">
        <f>IF(ISBLANK(T317),"需記錄棲地類型",IF(LEN(T317)&lt;&gt;2,"請填最主要的棲地類型，其餘的可在備注補充說明",""))</f>
        <v/>
      </c>
      <c r="AD317" s="5" t="str">
        <f t="shared" si="11"/>
        <v/>
      </c>
      <c r="AE317" s="3" t="str">
        <f>IF(COUNTIF(U317,"*搖樹*")=1,IF(Q317&lt;&gt;2,"有搖樹行為應為猴群",""),"")</f>
        <v/>
      </c>
      <c r="AF317" s="3"/>
      <c r="AH317">
        <f>MATCH(ROUND(M317,0)&amp;ROUND(N317,0),樣點!N:N,0)</f>
        <v>1290</v>
      </c>
      <c r="AI317" s="5" t="str">
        <f>IF((F318&amp;J318)=(F317&amp;J317),ABS((DATE(G318,H318,I318)&amp;TIME(O318,P318,0))-(DATE(G317,H317,I317)&amp;TIME(O317,P317,0))),"")</f>
        <v/>
      </c>
    </row>
    <row r="318" spans="3:35">
      <c r="C318" s="246" t="s">
        <v>21</v>
      </c>
      <c r="D318" s="246" t="s">
        <v>97</v>
      </c>
      <c r="E318" s="246" t="s">
        <v>143</v>
      </c>
      <c r="F318" s="246" t="s">
        <v>144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137</v>
      </c>
      <c r="L318" s="247">
        <v>1</v>
      </c>
      <c r="M318" s="246">
        <v>249954</v>
      </c>
      <c r="N318" s="246">
        <v>2684583</v>
      </c>
      <c r="O318" s="246">
        <v>6</v>
      </c>
      <c r="P318" s="246">
        <v>35</v>
      </c>
      <c r="Q318" s="246">
        <v>0</v>
      </c>
      <c r="R318" s="246"/>
      <c r="S318" s="246" t="s">
        <v>90</v>
      </c>
      <c r="T318" s="246" t="s">
        <v>32</v>
      </c>
      <c r="U318" s="246"/>
      <c r="V318" t="str">
        <f>INDEX(樣區!H:H,MATCH(F318,樣區!E:E,0))</f>
        <v>4月,6月</v>
      </c>
      <c r="W318" s="3" t="str">
        <f>IF(ISNUMBER(AH318),"Y","N")</f>
        <v>Y</v>
      </c>
      <c r="X318" s="3" t="str">
        <f>IF(OR(ISBLANK(H318),ISBLANK(I318)),"需記錄日期","")</f>
        <v/>
      </c>
      <c r="Y318" s="3" t="str">
        <f>IF(O318&gt;9,"時間太晚","")</f>
        <v/>
      </c>
      <c r="Z318" s="3" t="str">
        <f>IF(ISBLANK(Q318),"需記錄數量",IF(Q318&gt;2,"2隻以上，請記為猴群",""))</f>
        <v/>
      </c>
      <c r="AA318" s="3" t="str">
        <f>IF(OR(Q318=1,Q318=2),IF(ISTEXT(R318),"","需記錄距離"),"")</f>
        <v/>
      </c>
      <c r="AB318" s="249" t="str">
        <f>IF(S318="Y",IF(Q318&lt;&gt;2,"有叫聲應為猴群",""),"")</f>
        <v/>
      </c>
      <c r="AC318" s="3" t="str">
        <f>IF(ISBLANK(T318),"需記錄棲地類型",IF(LEN(T318)&lt;&gt;2,"請填最主要的棲地類型，其餘的可在備注補充說明",""))</f>
        <v/>
      </c>
      <c r="AD318" s="5" t="str">
        <f t="shared" si="11"/>
        <v/>
      </c>
      <c r="AE318" s="3" t="str">
        <f>IF(COUNTIF(U318,"*搖樹*")=1,IF(Q318&lt;&gt;2,"有搖樹行為應為猴群",""),"")</f>
        <v/>
      </c>
      <c r="AF318" s="3"/>
      <c r="AH318">
        <f>MATCH(ROUND(M318,0)&amp;ROUND(N318,0),樣點!N:N,0)</f>
        <v>1291</v>
      </c>
      <c r="AI318" s="5">
        <f>IF((F319&amp;J319)=(F318&amp;J318),ABS((DATE(G319,H319,I319)&amp;TIME(O319,P319,0))-(DATE(G318,H318,I318)&amp;TIME(O318,P318,0))),"")</f>
        <v>7.6388890156522393E-3</v>
      </c>
    </row>
    <row r="319" spans="3:35">
      <c r="C319" s="246" t="s">
        <v>21</v>
      </c>
      <c r="D319" s="246" t="s">
        <v>97</v>
      </c>
      <c r="E319" s="246" t="s">
        <v>143</v>
      </c>
      <c r="F319" s="246" t="s">
        <v>144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137</v>
      </c>
      <c r="L319" s="247">
        <v>2</v>
      </c>
      <c r="M319" s="246">
        <v>250147</v>
      </c>
      <c r="N319" s="246">
        <v>2684374</v>
      </c>
      <c r="O319" s="246">
        <v>6</v>
      </c>
      <c r="P319" s="246">
        <v>46</v>
      </c>
      <c r="Q319" s="246">
        <v>0</v>
      </c>
      <c r="R319" s="246"/>
      <c r="S319" s="246" t="s">
        <v>90</v>
      </c>
      <c r="T319" s="246" t="s">
        <v>26</v>
      </c>
      <c r="U319" s="246"/>
      <c r="V319" t="str">
        <f>INDEX(樣區!H:H,MATCH(F319,樣區!E:E,0))</f>
        <v>4月,6月</v>
      </c>
      <c r="W319" s="3" t="str">
        <f>IF(ISNUMBER(AH319),"Y","N")</f>
        <v>Y</v>
      </c>
      <c r="X319" s="3" t="str">
        <f>IF(OR(ISBLANK(H319),ISBLANK(I319)),"需記錄日期","")</f>
        <v/>
      </c>
      <c r="Y319" s="3" t="str">
        <f>IF(O319&gt;9,"時間太晚","")</f>
        <v/>
      </c>
      <c r="Z319" s="3" t="str">
        <f>IF(ISBLANK(Q319),"需記錄數量",IF(Q319&gt;2,"2隻以上，請記為猴群",""))</f>
        <v/>
      </c>
      <c r="AA319" s="3" t="str">
        <f>IF(OR(Q319=1,Q319=2),IF(ISTEXT(R319),"","需記錄距離"),"")</f>
        <v/>
      </c>
      <c r="AB319" s="249" t="str">
        <f>IF(S319="Y",IF(Q319&lt;&gt;2,"有叫聲應為猴群",""),"")</f>
        <v/>
      </c>
      <c r="AC319" s="3" t="str">
        <f>IF(ISBLANK(T319),"需記錄棲地類型",IF(LEN(T319)&lt;&gt;2,"請填最主要的棲地類型，其餘的可在備注補充說明",""))</f>
        <v/>
      </c>
      <c r="AD319" s="5" t="str">
        <f t="shared" si="11"/>
        <v/>
      </c>
      <c r="AE319" s="3" t="str">
        <f>IF(COUNTIF(U319,"*搖樹*")=1,IF(Q319&lt;&gt;2,"有搖樹行為應為猴群",""),"")</f>
        <v/>
      </c>
      <c r="AF319" s="3"/>
      <c r="AH319">
        <f>MATCH(ROUND(M319,0)&amp;ROUND(N319,0),樣點!N:N,0)</f>
        <v>1292</v>
      </c>
      <c r="AI319" s="5">
        <f>IF((F320&amp;J320)=(F319&amp;J319),ABS((DATE(G320,H320,I320)&amp;TIME(O320,P320,0))-(DATE(G319,H319,I319)&amp;TIME(O319,P319,0))),"")</f>
        <v>6.2499999767169356E-3</v>
      </c>
    </row>
    <row r="320" spans="3:35">
      <c r="C320" s="246" t="s">
        <v>21</v>
      </c>
      <c r="D320" s="246" t="s">
        <v>97</v>
      </c>
      <c r="E320" s="246" t="s">
        <v>143</v>
      </c>
      <c r="F320" s="246" t="s">
        <v>144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137</v>
      </c>
      <c r="L320" s="247">
        <v>3</v>
      </c>
      <c r="M320" s="246">
        <v>250499</v>
      </c>
      <c r="N320" s="246">
        <v>2684336</v>
      </c>
      <c r="O320" s="246">
        <v>6</v>
      </c>
      <c r="P320" s="246">
        <v>55</v>
      </c>
      <c r="Q320" s="246">
        <v>0</v>
      </c>
      <c r="R320" s="246"/>
      <c r="S320" s="246" t="s">
        <v>90</v>
      </c>
      <c r="T320" s="246" t="s">
        <v>32</v>
      </c>
      <c r="U320" s="246"/>
      <c r="V320" t="str">
        <f>INDEX(樣區!H:H,MATCH(F320,樣區!E:E,0))</f>
        <v>4月,6月</v>
      </c>
      <c r="W320" s="3" t="str">
        <f>IF(ISNUMBER(AH320),"Y","N")</f>
        <v>Y</v>
      </c>
      <c r="X320" s="3" t="str">
        <f>IF(OR(ISBLANK(H320),ISBLANK(I320)),"需記錄日期","")</f>
        <v/>
      </c>
      <c r="Y320" s="3" t="str">
        <f>IF(O320&gt;9,"時間太晚","")</f>
        <v/>
      </c>
      <c r="Z320" s="3" t="str">
        <f>IF(ISBLANK(Q320),"需記錄數量",IF(Q320&gt;2,"2隻以上，請記為猴群",""))</f>
        <v/>
      </c>
      <c r="AA320" s="3" t="str">
        <f>IF(OR(Q320=1,Q320=2),IF(ISTEXT(R320),"","需記錄距離"),"")</f>
        <v/>
      </c>
      <c r="AB320" s="249" t="str">
        <f>IF(S320="Y",IF(Q320&lt;&gt;2,"有叫聲應為猴群",""),"")</f>
        <v/>
      </c>
      <c r="AC320" s="3" t="str">
        <f>IF(ISBLANK(T320),"需記錄棲地類型",IF(LEN(T320)&lt;&gt;2,"請填最主要的棲地類型，其餘的可在備注補充說明",""))</f>
        <v/>
      </c>
      <c r="AD320" s="5" t="str">
        <f t="shared" si="11"/>
        <v/>
      </c>
      <c r="AE320" s="3" t="str">
        <f>IF(COUNTIF(U320,"*搖樹*")=1,IF(Q320&lt;&gt;2,"有搖樹行為應為猴群",""),"")</f>
        <v/>
      </c>
      <c r="AF320" s="3"/>
      <c r="AH320">
        <f>MATCH(ROUND(M320,0)&amp;ROUND(N320,0),樣點!N:N,0)</f>
        <v>1293</v>
      </c>
      <c r="AI320" s="5">
        <f>IF((F321&amp;J321)=(F320&amp;J320),ABS((DATE(G321,H321,I321)&amp;TIME(O321,P321,0))-(DATE(G320,H320,I320)&amp;TIME(O320,P320,0))),"")</f>
        <v>6.9444440305233002E-3</v>
      </c>
    </row>
    <row r="321" spans="3:35">
      <c r="C321" s="246" t="s">
        <v>21</v>
      </c>
      <c r="D321" s="246" t="s">
        <v>97</v>
      </c>
      <c r="E321" s="246" t="s">
        <v>143</v>
      </c>
      <c r="F321" s="246" t="s">
        <v>144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137</v>
      </c>
      <c r="L321" s="247">
        <v>4</v>
      </c>
      <c r="M321" s="246">
        <v>250630</v>
      </c>
      <c r="N321" s="246">
        <v>2684066</v>
      </c>
      <c r="O321" s="246">
        <v>7</v>
      </c>
      <c r="P321" s="246">
        <v>5</v>
      </c>
      <c r="Q321" s="246">
        <v>0</v>
      </c>
      <c r="R321" s="246"/>
      <c r="S321" s="246" t="s">
        <v>90</v>
      </c>
      <c r="T321" s="246" t="s">
        <v>32</v>
      </c>
      <c r="U321" s="246"/>
      <c r="V321" t="str">
        <f>INDEX(樣區!H:H,MATCH(F321,樣區!E:E,0))</f>
        <v>4月,6月</v>
      </c>
      <c r="W321" s="3" t="str">
        <f>IF(ISNUMBER(AH321),"Y","N")</f>
        <v>Y</v>
      </c>
      <c r="X321" s="3" t="str">
        <f>IF(OR(ISBLANK(H321),ISBLANK(I321)),"需記錄日期","")</f>
        <v/>
      </c>
      <c r="Y321" s="3" t="str">
        <f>IF(O321&gt;9,"時間太晚","")</f>
        <v/>
      </c>
      <c r="Z321" s="3" t="str">
        <f>IF(ISBLANK(Q321),"需記錄數量",IF(Q321&gt;2,"2隻以上，請記為猴群",""))</f>
        <v/>
      </c>
      <c r="AA321" s="3" t="str">
        <f>IF(OR(Q321=1,Q321=2),IF(ISTEXT(R321),"","需記錄距離"),"")</f>
        <v/>
      </c>
      <c r="AB321" s="249" t="str">
        <f>IF(S321="Y",IF(Q321&lt;&gt;2,"有叫聲應為猴群",""),"")</f>
        <v/>
      </c>
      <c r="AC321" s="3" t="str">
        <f>IF(ISBLANK(T321),"需記錄棲地類型",IF(LEN(T321)&lt;&gt;2,"請填最主要的棲地類型，其餘的可在備注補充說明",""))</f>
        <v/>
      </c>
      <c r="AD321" s="5" t="str">
        <f t="shared" si="11"/>
        <v/>
      </c>
      <c r="AE321" s="3" t="str">
        <f>IF(COUNTIF(U321,"*搖樹*")=1,IF(Q321&lt;&gt;2,"有搖樹行為應為猴群",""),"")</f>
        <v/>
      </c>
      <c r="AF321" s="3"/>
      <c r="AH321">
        <f>MATCH(ROUND(M321,0)&amp;ROUND(N321,0),樣點!N:N,0)</f>
        <v>1294</v>
      </c>
      <c r="AI321" s="5">
        <f>IF((F322&amp;J322)=(F321&amp;J321),ABS((DATE(G322,H322,I322)&amp;TIME(O322,P322,0))-(DATE(G321,H321,I321)&amp;TIME(O321,P321,0))),"")</f>
        <v>6.9444450200535357E-3</v>
      </c>
    </row>
    <row r="322" spans="3:35">
      <c r="C322" s="246" t="s">
        <v>21</v>
      </c>
      <c r="D322" s="246" t="s">
        <v>97</v>
      </c>
      <c r="E322" s="246" t="s">
        <v>143</v>
      </c>
      <c r="F322" s="246" t="s">
        <v>144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137</v>
      </c>
      <c r="L322" s="247">
        <v>5</v>
      </c>
      <c r="M322" s="246">
        <v>250905</v>
      </c>
      <c r="N322" s="246">
        <v>2683884</v>
      </c>
      <c r="O322" s="246">
        <v>7</v>
      </c>
      <c r="P322" s="246">
        <v>15</v>
      </c>
      <c r="Q322" s="246">
        <v>0</v>
      </c>
      <c r="R322" s="246"/>
      <c r="S322" s="246" t="s">
        <v>90</v>
      </c>
      <c r="T322" s="246" t="s">
        <v>32</v>
      </c>
      <c r="U322" s="246"/>
      <c r="V322" t="str">
        <f>INDEX(樣區!H:H,MATCH(F322,樣區!E:E,0))</f>
        <v>4月,6月</v>
      </c>
      <c r="W322" s="3" t="str">
        <f>IF(ISNUMBER(AH322),"Y","N")</f>
        <v>Y</v>
      </c>
      <c r="X322" s="3" t="str">
        <f>IF(OR(ISBLANK(H322),ISBLANK(I322)),"需記錄日期","")</f>
        <v/>
      </c>
      <c r="Y322" s="3" t="str">
        <f>IF(O322&gt;9,"時間太晚","")</f>
        <v/>
      </c>
      <c r="Z322" s="3" t="str">
        <f>IF(ISBLANK(Q322),"需記錄數量",IF(Q322&gt;2,"2隻以上，請記為猴群",""))</f>
        <v/>
      </c>
      <c r="AA322" s="3" t="str">
        <f>IF(OR(Q322=1,Q322=2),IF(ISTEXT(R322),"","需記錄距離"),"")</f>
        <v/>
      </c>
      <c r="AB322" s="249" t="str">
        <f>IF(S322="Y",IF(Q322&lt;&gt;2,"有叫聲應為猴群",""),"")</f>
        <v/>
      </c>
      <c r="AC322" s="3" t="str">
        <f>IF(ISBLANK(T322),"需記錄棲地類型",IF(LEN(T322)&lt;&gt;2,"請填最主要的棲地類型，其餘的可在備注補充說明",""))</f>
        <v/>
      </c>
      <c r="AD322" s="5" t="str">
        <f t="shared" si="11"/>
        <v/>
      </c>
      <c r="AE322" s="3" t="str">
        <f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>IF((F323&amp;J323)=(F322&amp;J322),ABS((DATE(G323,H323,I323)&amp;TIME(O323,P323,0))-(DATE(G322,H322,I322)&amp;TIME(O322,P322,0))),"")</f>
        <v>8.333332953043282E-3</v>
      </c>
    </row>
    <row r="323" spans="3:35">
      <c r="C323" s="246" t="s">
        <v>21</v>
      </c>
      <c r="D323" s="246" t="s">
        <v>97</v>
      </c>
      <c r="E323" s="246" t="s">
        <v>143</v>
      </c>
      <c r="F323" s="246" t="s">
        <v>144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137</v>
      </c>
      <c r="L323" s="247">
        <v>6</v>
      </c>
      <c r="M323" s="246">
        <v>250891</v>
      </c>
      <c r="N323" s="246">
        <v>2683511</v>
      </c>
      <c r="O323" s="246">
        <v>7</v>
      </c>
      <c r="P323" s="246">
        <v>27</v>
      </c>
      <c r="Q323" s="246">
        <v>0</v>
      </c>
      <c r="R323" s="246"/>
      <c r="S323" s="246" t="s">
        <v>90</v>
      </c>
      <c r="T323" s="246" t="s">
        <v>32</v>
      </c>
      <c r="U323" s="246"/>
      <c r="V323" t="str">
        <f>INDEX(樣區!H:H,MATCH(F323,樣區!E:E,0))</f>
        <v>4月,6月</v>
      </c>
      <c r="W323" s="3" t="str">
        <f>IF(ISNUMBER(AH323),"Y","N")</f>
        <v>Y</v>
      </c>
      <c r="X323" s="3" t="str">
        <f>IF(OR(ISBLANK(H323),ISBLANK(I323)),"需記錄日期","")</f>
        <v/>
      </c>
      <c r="Y323" s="3" t="str">
        <f>IF(O323&gt;9,"時間太晚","")</f>
        <v/>
      </c>
      <c r="Z323" s="3" t="str">
        <f>IF(ISBLANK(Q323),"需記錄數量",IF(Q323&gt;2,"2隻以上，請記為猴群",""))</f>
        <v/>
      </c>
      <c r="AA323" s="3" t="str">
        <f>IF(OR(Q323=1,Q323=2),IF(ISTEXT(R323),"","需記錄距離"),"")</f>
        <v/>
      </c>
      <c r="AB323" s="249" t="str">
        <f>IF(S323="Y",IF(Q323&lt;&gt;2,"有叫聲應為猴群",""),"")</f>
        <v/>
      </c>
      <c r="AC323" s="3" t="str">
        <f>IF(ISBLANK(T323),"需記錄棲地類型",IF(LEN(T323)&lt;&gt;2,"請填最主要的棲地類型，其餘的可在備注補充說明",""))</f>
        <v/>
      </c>
      <c r="AD323" s="5" t="str">
        <f t="shared" si="11"/>
        <v/>
      </c>
      <c r="AE323" s="3" t="str">
        <f>IF(COUNTIF(U323,"*搖樹*")=1,IF(Q323&lt;&gt;2,"有搖樹行為應為猴群",""),"")</f>
        <v/>
      </c>
      <c r="AF323" s="3"/>
      <c r="AH323">
        <f>MATCH(ROUND(M323,0)&amp;ROUND(N323,0),樣點!N:N,0)</f>
        <v>1296</v>
      </c>
      <c r="AI323" s="5" t="str">
        <f>IF((F324&amp;J324)=(F323&amp;J323),ABS((DATE(G324,H324,I324)&amp;TIME(O324,P324,0))-(DATE(G323,H323,I323)&amp;TIME(O323,P323,0))),"")</f>
        <v/>
      </c>
    </row>
    <row r="324" spans="3:35">
      <c r="C324" s="246" t="s">
        <v>21</v>
      </c>
      <c r="D324" s="246" t="s">
        <v>172</v>
      </c>
      <c r="E324" s="246" t="s">
        <v>173</v>
      </c>
      <c r="F324" s="246" t="s">
        <v>174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175</v>
      </c>
      <c r="L324" s="247">
        <v>1</v>
      </c>
      <c r="M324" s="246">
        <v>229516</v>
      </c>
      <c r="N324" s="246">
        <v>2676735</v>
      </c>
      <c r="O324" s="246">
        <v>7</v>
      </c>
      <c r="P324" s="246">
        <v>40</v>
      </c>
      <c r="Q324" s="246">
        <v>0</v>
      </c>
      <c r="R324" s="246"/>
      <c r="S324" s="246" t="s">
        <v>90</v>
      </c>
      <c r="T324" s="246" t="s">
        <v>26</v>
      </c>
      <c r="U324" s="246"/>
      <c r="V324" t="str">
        <f>INDEX(樣區!H:H,MATCH(F324,樣區!E:E,0))</f>
        <v>3月,5月</v>
      </c>
      <c r="W324" s="3" t="str">
        <f>IF(ISNUMBER(AH324),"Y","N")</f>
        <v>Y</v>
      </c>
      <c r="X324" s="3" t="str">
        <f>IF(OR(ISBLANK(H324),ISBLANK(I324)),"需記錄日期","")</f>
        <v/>
      </c>
      <c r="Y324" s="3" t="str">
        <f>IF(O324&gt;9,"時間太晚","")</f>
        <v/>
      </c>
      <c r="Z324" s="3" t="str">
        <f>IF(ISBLANK(Q324),"需記錄數量",IF(Q324&gt;2,"2隻以上，請記為猴群",""))</f>
        <v/>
      </c>
      <c r="AA324" s="3" t="str">
        <f>IF(OR(Q324=1,Q324=2),IF(ISTEXT(R324),"","需記錄距離"),"")</f>
        <v/>
      </c>
      <c r="AB324" s="249" t="str">
        <f>IF(S324="Y",IF(Q324&lt;&gt;2,"有叫聲應為猴群",""),"")</f>
        <v/>
      </c>
      <c r="AC324" s="3" t="str">
        <f>IF(ISBLANK(T324),"需記錄棲地類型",IF(LEN(T324)&lt;&gt;2,"請填最主要的棲地類型，其餘的可在備注補充說明",""))</f>
        <v/>
      </c>
      <c r="AD324" s="5" t="str">
        <f t="shared" si="11"/>
        <v/>
      </c>
      <c r="AE324" s="3" t="str">
        <f>IF(COUNTIF(U324,"*搖樹*")=1,IF(Q324&lt;&gt;2,"有搖樹行為應為猴群",""),"")</f>
        <v/>
      </c>
      <c r="AF324" s="3"/>
      <c r="AH324">
        <f>MATCH(ROUND(M324,0)&amp;ROUND(N324,0),樣點!N:N,0)</f>
        <v>1135</v>
      </c>
      <c r="AI324" s="5">
        <f>IF((F325&amp;J325)=(F324&amp;J324),ABS((DATE(G325,H325,I325)&amp;TIME(O325,P325,0))-(DATE(G324,H324,I324)&amp;TIME(O324,P324,0))),"")</f>
        <v>6.9444440305233002E-3</v>
      </c>
    </row>
    <row r="325" spans="3:35">
      <c r="C325" s="246" t="s">
        <v>21</v>
      </c>
      <c r="D325" s="246" t="s">
        <v>172</v>
      </c>
      <c r="E325" s="246" t="s">
        <v>173</v>
      </c>
      <c r="F325" s="246" t="s">
        <v>174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175</v>
      </c>
      <c r="L325" s="247">
        <v>2</v>
      </c>
      <c r="M325" s="246">
        <v>229395</v>
      </c>
      <c r="N325" s="246">
        <v>2676501</v>
      </c>
      <c r="O325" s="246">
        <v>7</v>
      </c>
      <c r="P325" s="246">
        <v>50</v>
      </c>
      <c r="Q325" s="246">
        <v>0</v>
      </c>
      <c r="R325" s="246"/>
      <c r="S325" s="246" t="s">
        <v>90</v>
      </c>
      <c r="T325" s="246" t="s">
        <v>26</v>
      </c>
      <c r="U325" s="246"/>
      <c r="V325" t="str">
        <f>INDEX(樣區!H:H,MATCH(F325,樣區!E:E,0))</f>
        <v>3月,5月</v>
      </c>
      <c r="W325" s="3" t="str">
        <f>IF(ISNUMBER(AH325),"Y","N")</f>
        <v>Y</v>
      </c>
      <c r="X325" s="3" t="str">
        <f>IF(OR(ISBLANK(H325),ISBLANK(I325)),"需記錄日期","")</f>
        <v/>
      </c>
      <c r="Y325" s="3" t="str">
        <f>IF(O325&gt;9,"時間太晚","")</f>
        <v/>
      </c>
      <c r="Z325" s="3" t="str">
        <f>IF(ISBLANK(Q325),"需記錄數量",IF(Q325&gt;2,"2隻以上，請記為猴群",""))</f>
        <v/>
      </c>
      <c r="AA325" s="3" t="str">
        <f>IF(OR(Q325=1,Q325=2),IF(ISTEXT(R325),"","需記錄距離"),"")</f>
        <v/>
      </c>
      <c r="AB325" s="249" t="str">
        <f>IF(S325="Y",IF(Q325&lt;&gt;2,"有叫聲應為猴群",""),"")</f>
        <v/>
      </c>
      <c r="AC325" s="3" t="str">
        <f>IF(ISBLANK(T325),"需記錄棲地類型",IF(LEN(T325)&lt;&gt;2,"請填最主要的棲地類型，其餘的可在備注補充說明",""))</f>
        <v/>
      </c>
      <c r="AD325" s="5" t="str">
        <f t="shared" si="11"/>
        <v/>
      </c>
      <c r="AE325" s="3" t="str">
        <f>IF(COUNTIF(U325,"*搖樹*")=1,IF(Q325&lt;&gt;2,"有搖樹行為應為猴群",""),"")</f>
        <v/>
      </c>
      <c r="AF325" s="3"/>
      <c r="AH325">
        <f>MATCH(ROUND(M325,0)&amp;ROUND(N325,0),樣點!N:N,0)</f>
        <v>1136</v>
      </c>
      <c r="AI325" s="5">
        <f>IF((F326&amp;J326)=(F325&amp;J325),ABS((DATE(G326,H326,I326)&amp;TIME(O326,P326,0))-(DATE(G325,H325,I325)&amp;TIME(O325,P325,0))),"")</f>
        <v>6.9444450200535357E-3</v>
      </c>
    </row>
    <row r="326" spans="3:35">
      <c r="C326" s="246" t="s">
        <v>21</v>
      </c>
      <c r="D326" s="246" t="s">
        <v>172</v>
      </c>
      <c r="E326" s="246" t="s">
        <v>173</v>
      </c>
      <c r="F326" s="246" t="s">
        <v>174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175</v>
      </c>
      <c r="L326" s="247">
        <v>3</v>
      </c>
      <c r="M326" s="246">
        <v>229267</v>
      </c>
      <c r="N326" s="246">
        <v>2676300</v>
      </c>
      <c r="O326" s="246">
        <v>8</v>
      </c>
      <c r="P326" s="246">
        <v>0</v>
      </c>
      <c r="Q326" s="246">
        <v>0</v>
      </c>
      <c r="R326" s="246"/>
      <c r="S326" s="246" t="s">
        <v>90</v>
      </c>
      <c r="T326" s="246" t="s">
        <v>31</v>
      </c>
      <c r="U326" s="246"/>
      <c r="V326" t="str">
        <f>INDEX(樣區!H:H,MATCH(F326,樣區!E:E,0))</f>
        <v>3月,5月</v>
      </c>
      <c r="W326" s="3" t="str">
        <f>IF(ISNUMBER(AH326),"Y","N")</f>
        <v>Y</v>
      </c>
      <c r="X326" s="3" t="str">
        <f>IF(OR(ISBLANK(H326),ISBLANK(I326)),"需記錄日期","")</f>
        <v/>
      </c>
      <c r="Y326" s="3" t="str">
        <f>IF(O326&gt;9,"時間太晚","")</f>
        <v/>
      </c>
      <c r="Z326" s="3" t="str">
        <f>IF(ISBLANK(Q326),"需記錄數量",IF(Q326&gt;2,"2隻以上，請記為猴群",""))</f>
        <v/>
      </c>
      <c r="AA326" s="3" t="str">
        <f>IF(OR(Q326=1,Q326=2),IF(ISTEXT(R326),"","需記錄距離"),"")</f>
        <v/>
      </c>
      <c r="AB326" s="249" t="str">
        <f>IF(S326="Y",IF(Q326&lt;&gt;2,"有叫聲應為猴群",""),"")</f>
        <v/>
      </c>
      <c r="AC326" s="3" t="str">
        <f>IF(ISBLANK(T326),"需記錄棲地類型",IF(LEN(T326)&lt;&gt;2,"請填最主要的棲地類型，其餘的可在備注補充說明",""))</f>
        <v/>
      </c>
      <c r="AD326" s="5" t="str">
        <f t="shared" si="11"/>
        <v/>
      </c>
      <c r="AE326" s="3" t="str">
        <f>IF(COUNTIF(U326,"*搖樹*")=1,IF(Q326&lt;&gt;2,"有搖樹行為應為猴群",""),"")</f>
        <v/>
      </c>
      <c r="AF326" s="3"/>
      <c r="AH326">
        <f>MATCH(ROUND(M326,0)&amp;ROUND(N326,0),樣點!N:N,0)</f>
        <v>1137</v>
      </c>
      <c r="AI326" s="5">
        <f>IF((F327&amp;J327)=(F326&amp;J326),ABS((DATE(G327,H327,I327)&amp;TIME(O327,P327,0))-(DATE(G326,H326,I326)&amp;TIME(O326,P326,0))),"")</f>
        <v>6.9444439723156393E-3</v>
      </c>
    </row>
    <row r="327" spans="3:35">
      <c r="C327" s="246" t="s">
        <v>21</v>
      </c>
      <c r="D327" s="246" t="s">
        <v>172</v>
      </c>
      <c r="E327" s="246" t="s">
        <v>173</v>
      </c>
      <c r="F327" s="246" t="s">
        <v>174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175</v>
      </c>
      <c r="L327" s="247">
        <v>4</v>
      </c>
      <c r="M327" s="246">
        <v>229260</v>
      </c>
      <c r="N327" s="246">
        <v>2675978</v>
      </c>
      <c r="O327" s="246">
        <v>8</v>
      </c>
      <c r="P327" s="246">
        <v>10</v>
      </c>
      <c r="Q327" s="246">
        <v>0</v>
      </c>
      <c r="R327" s="246"/>
      <c r="S327" s="246" t="s">
        <v>90</v>
      </c>
      <c r="T327" s="246" t="s">
        <v>26</v>
      </c>
      <c r="U327" s="246"/>
      <c r="V327" t="str">
        <f>INDEX(樣區!H:H,MATCH(F327,樣區!E:E,0))</f>
        <v>3月,5月</v>
      </c>
      <c r="W327" s="3" t="str">
        <f>IF(ISNUMBER(AH327),"Y","N")</f>
        <v>Y</v>
      </c>
      <c r="X327" s="3" t="str">
        <f>IF(OR(ISBLANK(H327),ISBLANK(I327)),"需記錄日期","")</f>
        <v/>
      </c>
      <c r="Y327" s="3" t="str">
        <f>IF(O327&gt;9,"時間太晚","")</f>
        <v/>
      </c>
      <c r="Z327" s="3" t="str">
        <f>IF(ISBLANK(Q327),"需記錄數量",IF(Q327&gt;2,"2隻以上，請記為猴群",""))</f>
        <v/>
      </c>
      <c r="AA327" s="3" t="str">
        <f>IF(OR(Q327=1,Q327=2),IF(ISTEXT(R327),"","需記錄距離"),"")</f>
        <v/>
      </c>
      <c r="AB327" s="249" t="str">
        <f>IF(S327="Y",IF(Q327&lt;&gt;2,"有叫聲應為猴群",""),"")</f>
        <v/>
      </c>
      <c r="AC327" s="3" t="str">
        <f>IF(ISBLANK(T327),"需記錄棲地類型",IF(LEN(T327)&lt;&gt;2,"請填最主要的棲地類型，其餘的可在備注補充說明",""))</f>
        <v/>
      </c>
      <c r="AD327" s="5" t="str">
        <f t="shared" si="11"/>
        <v/>
      </c>
      <c r="AE327" s="3" t="str">
        <f>IF(COUNTIF(U327,"*搖樹*")=1,IF(Q327&lt;&gt;2,"有搖樹行為應為猴群",""),"")</f>
        <v/>
      </c>
      <c r="AF327" s="3"/>
      <c r="AH327">
        <f>MATCH(ROUND(M327,0)&amp;ROUND(N327,0),樣點!N:N,0)</f>
        <v>1138</v>
      </c>
      <c r="AI327" s="5">
        <f>IF((F328&amp;J328)=(F327&amp;J327),ABS((DATE(G328,H328,I328)&amp;TIME(O328,P328,0))-(DATE(G327,H327,I327)&amp;TIME(O327,P327,0))),"")</f>
        <v>3.125E-2</v>
      </c>
    </row>
    <row r="328" spans="3:35" hidden="1">
      <c r="C328" s="246" t="s">
        <v>21</v>
      </c>
      <c r="D328" s="246" t="s">
        <v>172</v>
      </c>
      <c r="E328" s="246" t="s">
        <v>173</v>
      </c>
      <c r="F328" s="246" t="s">
        <v>174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175</v>
      </c>
      <c r="L328" s="247">
        <v>5</v>
      </c>
      <c r="M328" s="246">
        <v>228664</v>
      </c>
      <c r="N328" s="246">
        <v>2675905</v>
      </c>
      <c r="O328" s="246">
        <v>8</v>
      </c>
      <c r="P328" s="246">
        <v>55</v>
      </c>
      <c r="Q328" s="246">
        <v>0</v>
      </c>
      <c r="R328" s="246"/>
      <c r="S328" s="246" t="s">
        <v>90</v>
      </c>
      <c r="T328" s="246" t="s">
        <v>133</v>
      </c>
      <c r="U328" s="246"/>
      <c r="V328" t="str">
        <f>INDEX(樣區!H:H,MATCH(F328,樣區!E:E,0))</f>
        <v>3月,5月</v>
      </c>
      <c r="W328" s="3" t="str">
        <f>IF(ISNUMBER(AH328),"Y","N")</f>
        <v>N</v>
      </c>
      <c r="X328" s="3" t="str">
        <f>IF(OR(ISBLANK(H328),ISBLANK(I328)),"需記錄日期","")</f>
        <v/>
      </c>
      <c r="Y328" s="3" t="str">
        <f>IF(O328&gt;9,"時間太晚","")</f>
        <v/>
      </c>
      <c r="Z328" s="3" t="str">
        <f>IF(ISBLANK(Q328),"需記錄數量",IF(Q328&gt;2,"2隻以上，請記為猴群",""))</f>
        <v/>
      </c>
      <c r="AA328" s="3" t="str">
        <f>IF(OR(Q328=1,Q328=2),IF(ISTEXT(R328),"","需記錄距離"),"")</f>
        <v/>
      </c>
      <c r="AB328" s="2" t="str">
        <f>IF(S328="Y",IF(Q328&lt;&gt;2,"有叫聲應為猴群",""),"")</f>
        <v/>
      </c>
      <c r="AC328" s="3" t="str">
        <f>IF(ISBLANK(T328),"需記錄棲地類型",IF(LEN(T328)&lt;&gt;2,"請填最主要的棲地類型，其餘的可在備注補充說明",""))</f>
        <v/>
      </c>
      <c r="AD328" s="5" t="str">
        <f>IF(ISBLANK(O328),"需記錄時間",IFERROR(IF((AI328-TIME(0,5,59))&lt;0,"需計滿6分鍾",""),""))</f>
        <v/>
      </c>
      <c r="AE328" s="3" t="str">
        <f>IF(COUNTIF(U328,"*搖樹*")=1,IF(Q328&lt;&gt;2,"有搖樹行為應為猴群",""),"")</f>
        <v/>
      </c>
      <c r="AF328" s="3"/>
      <c r="AH328" t="e">
        <f>MATCH(ROUND(M328,0)&amp;ROUND(N328,0),樣點!N:N,0)</f>
        <v>#N/A</v>
      </c>
      <c r="AI328" s="5">
        <f>IF((F329&amp;J329)=(F328&amp;J328),ABS((DATE(G329,H329,I329)&amp;TIME(O329,P329,0))-(DATE(G328,H328,I328)&amp;TIME(O328,P328,0))),"")</f>
        <v>2.0833334012422711E-2</v>
      </c>
    </row>
    <row r="329" spans="3:35">
      <c r="C329" s="246" t="s">
        <v>21</v>
      </c>
      <c r="D329" s="246" t="s">
        <v>172</v>
      </c>
      <c r="E329" s="246" t="s">
        <v>173</v>
      </c>
      <c r="F329" s="246" t="s">
        <v>174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175</v>
      </c>
      <c r="L329" s="247">
        <v>6</v>
      </c>
      <c r="M329" s="246">
        <v>228640</v>
      </c>
      <c r="N329" s="246">
        <v>2674869</v>
      </c>
      <c r="O329" s="246">
        <v>9</v>
      </c>
      <c r="P329" s="246">
        <v>25</v>
      </c>
      <c r="Q329" s="246">
        <v>0</v>
      </c>
      <c r="R329" s="246"/>
      <c r="S329" s="246" t="s">
        <v>90</v>
      </c>
      <c r="T329" s="246" t="s">
        <v>30</v>
      </c>
      <c r="U329" s="246"/>
      <c r="V329" t="str">
        <f>INDEX(樣區!H:H,MATCH(F329,樣區!E:E,0))</f>
        <v>3月,5月</v>
      </c>
      <c r="W329" s="3" t="str">
        <f>IF(ISNUMBER(AH329),"Y","N")</f>
        <v>Y</v>
      </c>
      <c r="X329" s="3" t="str">
        <f>IF(OR(ISBLANK(H329),ISBLANK(I329)),"需記錄日期","")</f>
        <v/>
      </c>
      <c r="Y329" s="3" t="str">
        <f>IF(O329&gt;9,"時間太晚","")</f>
        <v/>
      </c>
      <c r="Z329" s="3" t="str">
        <f>IF(ISBLANK(Q329),"需記錄數量",IF(Q329&gt;2,"2隻以上，請記為猴群",""))</f>
        <v/>
      </c>
      <c r="AA329" s="3" t="str">
        <f>IF(OR(Q329=1,Q329=2),IF(ISTEXT(R329),"","需記錄距離"),"")</f>
        <v/>
      </c>
      <c r="AB329" s="249" t="str">
        <f>IF(S329="Y",IF(Q329&lt;&gt;2,"有叫聲應為猴群",""),"")</f>
        <v/>
      </c>
      <c r="AC329" s="3" t="str">
        <f>IF(ISBLANK(T329),"需記錄棲地類型",IF(LEN(T329)&lt;&gt;2,"請填最主要的棲地類型，其餘的可在備注補充說明",""))</f>
        <v/>
      </c>
      <c r="AD329" s="5" t="str">
        <f t="shared" ref="AD329:AD361" si="12">IF(ISBLANK(O329),"需記錄時間",IFERROR(IF((AI329-TIME(0,5,59))&lt;0,"需計滿6分鐘",""),""))</f>
        <v/>
      </c>
      <c r="AE329" s="3" t="str">
        <f>IF(COUNTIF(U329,"*搖樹*")=1,IF(Q329&lt;&gt;2,"有搖樹行為應為猴群",""),"")</f>
        <v/>
      </c>
      <c r="AF329" s="3"/>
      <c r="AH329">
        <f>MATCH(ROUND(M329,0)&amp;ROUND(N329,0),樣點!N:N,0)</f>
        <v>1140</v>
      </c>
      <c r="AI329" s="5" t="str">
        <f>IF((F330&amp;J330)=(F329&amp;J329),ABS((DATE(G330,H330,I330)&amp;TIME(O330,P330,0))-(DATE(G329,H329,I329)&amp;TIME(O329,P329,0))),"")</f>
        <v/>
      </c>
    </row>
    <row r="330" spans="3:35">
      <c r="C330" s="246" t="s">
        <v>21</v>
      </c>
      <c r="D330" s="246" t="s">
        <v>172</v>
      </c>
      <c r="E330" s="246" t="s">
        <v>176</v>
      </c>
      <c r="F330" s="246" t="s">
        <v>177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178</v>
      </c>
      <c r="L330" s="247">
        <v>1</v>
      </c>
      <c r="M330" s="246">
        <v>248464</v>
      </c>
      <c r="N330" s="246">
        <v>2691774</v>
      </c>
      <c r="O330" s="246">
        <v>8</v>
      </c>
      <c r="P330" s="246">
        <v>1</v>
      </c>
      <c r="Q330" s="246">
        <v>0</v>
      </c>
      <c r="R330" s="246"/>
      <c r="S330" s="246" t="s">
        <v>90</v>
      </c>
      <c r="T330" s="246" t="s">
        <v>26</v>
      </c>
      <c r="U330" s="246"/>
      <c r="V330" t="str">
        <f>INDEX(樣區!H:H,MATCH(F330,樣區!E:E,0))</f>
        <v>4月,6月</v>
      </c>
      <c r="W330" s="3" t="str">
        <f>IF(ISNUMBER(AH330),"Y","N")</f>
        <v>Y</v>
      </c>
      <c r="X330" s="3" t="str">
        <f>IF(OR(ISBLANK(H330),ISBLANK(I330)),"需記錄日期","")</f>
        <v/>
      </c>
      <c r="Y330" s="3" t="str">
        <f>IF(O330&gt;9,"時間太晚","")</f>
        <v/>
      </c>
      <c r="Z330" s="3" t="str">
        <f>IF(ISBLANK(Q330),"需記錄數量",IF(Q330&gt;2,"2隻以上，請記為猴群",""))</f>
        <v/>
      </c>
      <c r="AA330" s="3" t="str">
        <f>IF(OR(Q330=1,Q330=2),IF(ISTEXT(R330),"","需記錄距離"),"")</f>
        <v/>
      </c>
      <c r="AB330" s="249" t="str">
        <f>IF(S330="Y",IF(Q330&lt;&gt;2,"有叫聲應為猴群",""),"")</f>
        <v/>
      </c>
      <c r="AC330" s="3" t="str">
        <f>IF(ISBLANK(T330),"需記錄棲地類型",IF(LEN(T330)&lt;&gt;2,"請填最主要的棲地類型，其餘的可在備注補充說明",""))</f>
        <v/>
      </c>
      <c r="AD330" s="5" t="str">
        <f t="shared" si="12"/>
        <v/>
      </c>
      <c r="AE330" s="3" t="str">
        <f>IF(COUNTIF(U330,"*搖樹*")=1,IF(Q330&lt;&gt;2,"有搖樹行為應為猴群",""),"")</f>
        <v/>
      </c>
      <c r="AF330" s="3"/>
      <c r="AH330">
        <f>MATCH(ROUND(M330,0)&amp;ROUND(N330,0),樣點!N:N,0)</f>
        <v>1141</v>
      </c>
      <c r="AI330" s="5">
        <f>IF((F331&amp;J331)=(F330&amp;J330),ABS((DATE(G331,H331,I331)&amp;TIME(O331,P331,0))-(DATE(G330,H330,I330)&amp;TIME(O330,P330,0))),"")</f>
        <v>7.6388889574445784E-3</v>
      </c>
    </row>
    <row r="331" spans="3:35">
      <c r="C331" s="246" t="s">
        <v>21</v>
      </c>
      <c r="D331" s="246" t="s">
        <v>172</v>
      </c>
      <c r="E331" s="246" t="s">
        <v>176</v>
      </c>
      <c r="F331" s="246" t="s">
        <v>177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178</v>
      </c>
      <c r="L331" s="247">
        <v>2</v>
      </c>
      <c r="M331" s="246">
        <v>248358</v>
      </c>
      <c r="N331" s="246">
        <v>2691946</v>
      </c>
      <c r="O331" s="246">
        <v>8</v>
      </c>
      <c r="P331" s="246">
        <v>12</v>
      </c>
      <c r="Q331" s="246">
        <v>0</v>
      </c>
      <c r="R331" s="246"/>
      <c r="S331" s="246" t="s">
        <v>90</v>
      </c>
      <c r="T331" s="246" t="s">
        <v>26</v>
      </c>
      <c r="U331" s="246"/>
      <c r="V331" t="str">
        <f>INDEX(樣區!H:H,MATCH(F331,樣區!E:E,0))</f>
        <v>4月,6月</v>
      </c>
      <c r="W331" s="3" t="str">
        <f>IF(ISNUMBER(AH331),"Y","N")</f>
        <v>Y</v>
      </c>
      <c r="X331" s="3" t="str">
        <f>IF(OR(ISBLANK(H331),ISBLANK(I331)),"需記錄日期","")</f>
        <v/>
      </c>
      <c r="Y331" s="3" t="str">
        <f>IF(O331&gt;9,"時間太晚","")</f>
        <v/>
      </c>
      <c r="Z331" s="3" t="str">
        <f>IF(ISBLANK(Q331),"需記錄數量",IF(Q331&gt;2,"2隻以上，請記為猴群",""))</f>
        <v/>
      </c>
      <c r="AA331" s="3" t="str">
        <f>IF(OR(Q331=1,Q331=2),IF(ISTEXT(R331),"","需記錄距離"),"")</f>
        <v/>
      </c>
      <c r="AB331" s="249" t="str">
        <f>IF(S331="Y",IF(Q331&lt;&gt;2,"有叫聲應為猴群",""),"")</f>
        <v/>
      </c>
      <c r="AC331" s="3" t="str">
        <f>IF(ISBLANK(T331),"需記錄棲地類型",IF(LEN(T331)&lt;&gt;2,"請填最主要的棲地類型，其餘的可在備注補充說明",""))</f>
        <v/>
      </c>
      <c r="AD331" s="5" t="str">
        <f t="shared" si="12"/>
        <v/>
      </c>
      <c r="AE331" s="3" t="str">
        <f>IF(COUNTIF(U331,"*搖樹*")=1,IF(Q331&lt;&gt;2,"有搖樹行為應為猴群",""),"")</f>
        <v/>
      </c>
      <c r="AF331" s="3"/>
      <c r="AH331">
        <f>MATCH(ROUND(M331,0)&amp;ROUND(N331,0),樣點!N:N,0)</f>
        <v>1142</v>
      </c>
      <c r="AI331" s="5">
        <f>IF((F332&amp;J332)=(F331&amp;J331),ABS((DATE(G332,H332,I332)&amp;TIME(O332,P332,0))-(DATE(G331,H331,I331)&amp;TIME(O331,P331,0))),"")</f>
        <v>9.7222220501862466E-3</v>
      </c>
    </row>
    <row r="332" spans="3:35">
      <c r="C332" s="246" t="s">
        <v>21</v>
      </c>
      <c r="D332" s="246" t="s">
        <v>172</v>
      </c>
      <c r="E332" s="246" t="s">
        <v>176</v>
      </c>
      <c r="F332" s="246" t="s">
        <v>177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178</v>
      </c>
      <c r="L332" s="247">
        <v>3</v>
      </c>
      <c r="M332" s="246">
        <v>248163</v>
      </c>
      <c r="N332" s="246">
        <v>2692034</v>
      </c>
      <c r="O332" s="246">
        <v>8</v>
      </c>
      <c r="P332" s="246">
        <v>26</v>
      </c>
      <c r="Q332" s="246">
        <v>0</v>
      </c>
      <c r="R332" s="246"/>
      <c r="S332" s="246" t="s">
        <v>90</v>
      </c>
      <c r="T332" s="246" t="s">
        <v>26</v>
      </c>
      <c r="U332" s="246"/>
      <c r="V332" t="str">
        <f>INDEX(樣區!H:H,MATCH(F332,樣區!E:E,0))</f>
        <v>4月,6月</v>
      </c>
      <c r="W332" s="3" t="str">
        <f>IF(ISNUMBER(AH332),"Y","N")</f>
        <v>Y</v>
      </c>
      <c r="X332" s="3" t="str">
        <f>IF(OR(ISBLANK(H332),ISBLANK(I332)),"需記錄日期","")</f>
        <v/>
      </c>
      <c r="Y332" s="3" t="str">
        <f>IF(O332&gt;9,"時間太晚","")</f>
        <v/>
      </c>
      <c r="Z332" s="3" t="str">
        <f>IF(ISBLANK(Q332),"需記錄數量",IF(Q332&gt;2,"2隻以上，請記為猴群",""))</f>
        <v/>
      </c>
      <c r="AA332" s="3" t="str">
        <f>IF(OR(Q332=1,Q332=2),IF(ISTEXT(R332),"","需記錄距離"),"")</f>
        <v/>
      </c>
      <c r="AB332" s="249" t="str">
        <f>IF(S332="Y",IF(Q332&lt;&gt;2,"有叫聲應為猴群",""),"")</f>
        <v/>
      </c>
      <c r="AC332" s="3" t="str">
        <f>IF(ISBLANK(T332),"需記錄棲地類型",IF(LEN(T332)&lt;&gt;2,"請填最主要的棲地類型，其餘的可在備注補充說明",""))</f>
        <v/>
      </c>
      <c r="AD332" s="5" t="str">
        <f t="shared" si="12"/>
        <v/>
      </c>
      <c r="AE332" s="3" t="str">
        <f>IF(COUNTIF(U332,"*搖樹*")=1,IF(Q332&lt;&gt;2,"有搖樹行為應為猴群",""),"")</f>
        <v/>
      </c>
      <c r="AF332" s="3"/>
      <c r="AH332">
        <f>MATCH(ROUND(M332,0)&amp;ROUND(N332,0),樣點!N:N,0)</f>
        <v>1143</v>
      </c>
      <c r="AI332" s="5">
        <f>IF((F333&amp;J333)=(F332&amp;J332),ABS((DATE(G333,H333,I333)&amp;TIME(O333,P333,0))-(DATE(G332,H332,I332)&amp;TIME(O332,P332,0))),"")</f>
        <v>1.3888888992369175E-2</v>
      </c>
    </row>
    <row r="333" spans="3:35">
      <c r="C333" s="246" t="s">
        <v>21</v>
      </c>
      <c r="D333" s="246" t="s">
        <v>172</v>
      </c>
      <c r="E333" s="246" t="s">
        <v>176</v>
      </c>
      <c r="F333" s="246" t="s">
        <v>177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178</v>
      </c>
      <c r="L333" s="247">
        <v>4</v>
      </c>
      <c r="M333" s="246">
        <v>248117</v>
      </c>
      <c r="N333" s="246">
        <v>2691830</v>
      </c>
      <c r="O333" s="246">
        <v>8</v>
      </c>
      <c r="P333" s="246">
        <v>46</v>
      </c>
      <c r="Q333" s="246">
        <v>0</v>
      </c>
      <c r="R333" s="246"/>
      <c r="S333" s="246" t="s">
        <v>90</v>
      </c>
      <c r="T333" s="246" t="s">
        <v>26</v>
      </c>
      <c r="U333" s="246"/>
      <c r="V333" t="str">
        <f>INDEX(樣區!H:H,MATCH(F333,樣區!E:E,0))</f>
        <v>4月,6月</v>
      </c>
      <c r="W333" s="3" t="str">
        <f>IF(ISNUMBER(AH333),"Y","N")</f>
        <v>Y</v>
      </c>
      <c r="X333" s="3" t="str">
        <f>IF(OR(ISBLANK(H333),ISBLANK(I333)),"需記錄日期","")</f>
        <v/>
      </c>
      <c r="Y333" s="3" t="str">
        <f>IF(O333&gt;9,"時間太晚","")</f>
        <v/>
      </c>
      <c r="Z333" s="3" t="str">
        <f>IF(ISBLANK(Q333),"需記錄數量",IF(Q333&gt;2,"2隻以上，請記為猴群",""))</f>
        <v/>
      </c>
      <c r="AA333" s="3" t="str">
        <f>IF(OR(Q333=1,Q333=2),IF(ISTEXT(R333),"","需記錄距離"),"")</f>
        <v/>
      </c>
      <c r="AB333" s="249" t="str">
        <f>IF(S333="Y",IF(Q333&lt;&gt;2,"有叫聲應為猴群",""),"")</f>
        <v/>
      </c>
      <c r="AC333" s="3" t="str">
        <f>IF(ISBLANK(T333),"需記錄棲地類型",IF(LEN(T333)&lt;&gt;2,"請填最主要的棲地類型，其餘的可在備注補充說明",""))</f>
        <v/>
      </c>
      <c r="AD333" s="5" t="str">
        <f t="shared" si="12"/>
        <v/>
      </c>
      <c r="AE333" s="3" t="str">
        <f>IF(COUNTIF(U333,"*搖樹*")=1,IF(Q333&lt;&gt;2,"有搖樹行為應為猴群",""),"")</f>
        <v/>
      </c>
      <c r="AF333" s="3"/>
      <c r="AH333">
        <f>MATCH(ROUND(M333,0)&amp;ROUND(N333,0),樣點!N:N,0)</f>
        <v>1144</v>
      </c>
      <c r="AI333" s="5">
        <f>IF((F334&amp;J334)=(F333&amp;J333),ABS((DATE(G334,H334,I334)&amp;TIME(O334,P334,0))-(DATE(G333,H333,I333)&amp;TIME(O333,P333,0))),"")</f>
        <v>6.2499999767169356E-3</v>
      </c>
    </row>
    <row r="334" spans="3:35">
      <c r="C334" s="246" t="s">
        <v>21</v>
      </c>
      <c r="D334" s="246" t="s">
        <v>172</v>
      </c>
      <c r="E334" s="246" t="s">
        <v>176</v>
      </c>
      <c r="F334" s="246" t="s">
        <v>177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178</v>
      </c>
      <c r="L334" s="247">
        <v>5</v>
      </c>
      <c r="M334" s="246">
        <v>248275</v>
      </c>
      <c r="N334" s="246">
        <v>2691706</v>
      </c>
      <c r="O334" s="246">
        <v>8</v>
      </c>
      <c r="P334" s="246">
        <v>55</v>
      </c>
      <c r="Q334" s="246">
        <v>0</v>
      </c>
      <c r="R334" s="246"/>
      <c r="S334" s="246" t="s">
        <v>90</v>
      </c>
      <c r="T334" s="246" t="s">
        <v>26</v>
      </c>
      <c r="U334" s="246"/>
      <c r="V334" t="str">
        <f>INDEX(樣區!H:H,MATCH(F334,樣區!E:E,0))</f>
        <v>4月,6月</v>
      </c>
      <c r="W334" s="3" t="str">
        <f>IF(ISNUMBER(AH334),"Y","N")</f>
        <v>Y</v>
      </c>
      <c r="X334" s="3" t="str">
        <f>IF(OR(ISBLANK(H334),ISBLANK(I334)),"需記錄日期","")</f>
        <v/>
      </c>
      <c r="Y334" s="3" t="str">
        <f>IF(O334&gt;9,"時間太晚","")</f>
        <v/>
      </c>
      <c r="Z334" s="3" t="str">
        <f>IF(ISBLANK(Q334),"需記錄數量",IF(Q334&gt;2,"2隻以上，請記為猴群",""))</f>
        <v/>
      </c>
      <c r="AA334" s="3" t="str">
        <f>IF(OR(Q334=1,Q334=2),IF(ISTEXT(R334),"","需記錄距離"),"")</f>
        <v/>
      </c>
      <c r="AB334" s="249" t="str">
        <f>IF(S334="Y",IF(Q334&lt;&gt;2,"有叫聲應為猴群",""),"")</f>
        <v/>
      </c>
      <c r="AC334" s="3" t="str">
        <f>IF(ISBLANK(T334),"需記錄棲地類型",IF(LEN(T334)&lt;&gt;2,"請填最主要的棲地類型，其餘的可在備注補充說明",""))</f>
        <v/>
      </c>
      <c r="AD334" s="5" t="str">
        <f t="shared" si="12"/>
        <v/>
      </c>
      <c r="AE334" s="3" t="str">
        <f>IF(COUNTIF(U334,"*搖樹*")=1,IF(Q334&lt;&gt;2,"有搖樹行為應為猴群",""),"")</f>
        <v/>
      </c>
      <c r="AF334" s="3"/>
      <c r="AH334">
        <f>MATCH(ROUND(M334,0)&amp;ROUND(N334,0),樣點!N:N,0)</f>
        <v>1145</v>
      </c>
      <c r="AI334" s="5">
        <f>IF((F335&amp;J335)=(F334&amp;J334),ABS((DATE(G335,H335,I335)&amp;TIME(O335,P335,0))-(DATE(G334,H334,I334)&amp;TIME(O334,P334,0))),"")</f>
        <v>9.7222229815088212E-3</v>
      </c>
    </row>
    <row r="335" spans="3:35">
      <c r="C335" s="246" t="s">
        <v>21</v>
      </c>
      <c r="D335" s="246" t="s">
        <v>172</v>
      </c>
      <c r="E335" s="246" t="s">
        <v>176</v>
      </c>
      <c r="F335" s="246" t="s">
        <v>177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178</v>
      </c>
      <c r="L335" s="247">
        <v>6</v>
      </c>
      <c r="M335" s="246">
        <v>248398</v>
      </c>
      <c r="N335" s="246">
        <v>2691533</v>
      </c>
      <c r="O335" s="246">
        <v>9</v>
      </c>
      <c r="P335" s="246">
        <v>9</v>
      </c>
      <c r="Q335" s="246">
        <v>0</v>
      </c>
      <c r="R335" s="246"/>
      <c r="S335" s="246" t="s">
        <v>90</v>
      </c>
      <c r="T335" s="246" t="s">
        <v>26</v>
      </c>
      <c r="U335" s="246"/>
      <c r="V335" t="str">
        <f>INDEX(樣區!H:H,MATCH(F335,樣區!E:E,0))</f>
        <v>4月,6月</v>
      </c>
      <c r="W335" s="3" t="str">
        <f>IF(ISNUMBER(AH335),"Y","N")</f>
        <v>Y</v>
      </c>
      <c r="X335" s="3" t="str">
        <f>IF(OR(ISBLANK(H335),ISBLANK(I335)),"需記錄日期","")</f>
        <v/>
      </c>
      <c r="Y335" s="3" t="str">
        <f>IF(O335&gt;9,"時間太晚","")</f>
        <v/>
      </c>
      <c r="Z335" s="3" t="str">
        <f>IF(ISBLANK(Q335),"需記錄數量",IF(Q335&gt;2,"2隻以上，請記為猴群",""))</f>
        <v/>
      </c>
      <c r="AA335" s="3" t="str">
        <f>IF(OR(Q335=1,Q335=2),IF(ISTEXT(R335),"","需記錄距離"),"")</f>
        <v/>
      </c>
      <c r="AB335" s="249" t="str">
        <f>IF(S335="Y",IF(Q335&lt;&gt;2,"有叫聲應為猴群",""),"")</f>
        <v/>
      </c>
      <c r="AC335" s="3" t="str">
        <f>IF(ISBLANK(T335),"需記錄棲地類型",IF(LEN(T335)&lt;&gt;2,"請填最主要的棲地類型，其餘的可在備注補充說明",""))</f>
        <v/>
      </c>
      <c r="AD335" s="5" t="str">
        <f t="shared" si="12"/>
        <v/>
      </c>
      <c r="AE335" s="3" t="str">
        <f>IF(COUNTIF(U335,"*搖樹*")=1,IF(Q335&lt;&gt;2,"有搖樹行為應為猴群",""),"")</f>
        <v/>
      </c>
      <c r="AF335" s="3"/>
      <c r="AH335">
        <f>MATCH(ROUND(M335,0)&amp;ROUND(N335,0),樣點!N:N,0)</f>
        <v>1146</v>
      </c>
      <c r="AI335" s="5" t="str">
        <f>IF((F336&amp;J336)=(F335&amp;J335),ABS((DATE(G336,H336,I336)&amp;TIME(O336,P336,0))-(DATE(G335,H335,I335)&amp;TIME(O335,P335,0))),"")</f>
        <v/>
      </c>
    </row>
    <row r="336" spans="3:35">
      <c r="C336" s="246" t="s">
        <v>21</v>
      </c>
      <c r="D336" s="246" t="s">
        <v>172</v>
      </c>
      <c r="E336" s="246" t="s">
        <v>179</v>
      </c>
      <c r="F336" s="246" t="s">
        <v>180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178</v>
      </c>
      <c r="L336" s="247">
        <v>1</v>
      </c>
      <c r="M336" s="246">
        <v>247875</v>
      </c>
      <c r="N336" s="246">
        <v>2689733</v>
      </c>
      <c r="O336" s="246">
        <v>6</v>
      </c>
      <c r="P336" s="246">
        <v>59</v>
      </c>
      <c r="Q336" s="246">
        <v>0</v>
      </c>
      <c r="R336" s="246"/>
      <c r="S336" s="246" t="s">
        <v>90</v>
      </c>
      <c r="T336" s="246" t="s">
        <v>26</v>
      </c>
      <c r="U336" s="246"/>
      <c r="V336" t="str">
        <f>INDEX(樣區!H:H,MATCH(F336,樣區!E:E,0))</f>
        <v>4月,6月</v>
      </c>
      <c r="W336" s="3" t="str">
        <f>IF(ISNUMBER(AH336),"Y","N")</f>
        <v>Y</v>
      </c>
      <c r="X336" s="3" t="str">
        <f>IF(OR(ISBLANK(H336),ISBLANK(I336)),"需記錄日期","")</f>
        <v/>
      </c>
      <c r="Y336" s="3" t="str">
        <f>IF(O336&gt;9,"時間太晚","")</f>
        <v/>
      </c>
      <c r="Z336" s="3" t="str">
        <f>IF(ISBLANK(Q336),"需記錄數量",IF(Q336&gt;2,"2隻以上，請記為猴群",""))</f>
        <v/>
      </c>
      <c r="AA336" s="3" t="str">
        <f>IF(OR(Q336=1,Q336=2),IF(ISTEXT(R336),"","需記錄距離"),"")</f>
        <v/>
      </c>
      <c r="AB336" s="249" t="str">
        <f>IF(S336="Y",IF(Q336&lt;&gt;2,"有叫聲應為猴群",""),"")</f>
        <v/>
      </c>
      <c r="AC336" s="3" t="str">
        <f>IF(ISBLANK(T336),"需記錄棲地類型",IF(LEN(T336)&lt;&gt;2,"請填最主要的棲地類型，其餘的可在備注補充說明",""))</f>
        <v/>
      </c>
      <c r="AD336" s="5" t="str">
        <f t="shared" si="12"/>
        <v/>
      </c>
      <c r="AE336" s="3" t="str">
        <f>IF(COUNTIF(U336,"*搖樹*")=1,IF(Q336&lt;&gt;2,"有搖樹行為應為猴群",""),"")</f>
        <v/>
      </c>
      <c r="AF336" s="3"/>
      <c r="AH336">
        <f>MATCH(ROUND(M336,0)&amp;ROUND(N336,0),樣點!N:N,0)</f>
        <v>1147</v>
      </c>
      <c r="AI336" s="5">
        <f>IF((F337&amp;J337)=(F336&amp;J336),ABS((DATE(G337,H337,I337)&amp;TIME(O337,P337,0))-(DATE(G336,H336,I336)&amp;TIME(O336,P336,0))),"")</f>
        <v>7.6388890156522393E-3</v>
      </c>
    </row>
    <row r="337" spans="3:35">
      <c r="C337" s="246" t="s">
        <v>21</v>
      </c>
      <c r="D337" s="246" t="s">
        <v>172</v>
      </c>
      <c r="E337" s="246" t="s">
        <v>179</v>
      </c>
      <c r="F337" s="246" t="s">
        <v>180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178</v>
      </c>
      <c r="L337" s="247">
        <v>2</v>
      </c>
      <c r="M337" s="246">
        <v>248062</v>
      </c>
      <c r="N337" s="246">
        <v>2689600</v>
      </c>
      <c r="O337" s="246">
        <v>7</v>
      </c>
      <c r="P337" s="246">
        <v>10</v>
      </c>
      <c r="Q337" s="246">
        <v>0</v>
      </c>
      <c r="R337" s="246"/>
      <c r="S337" s="246" t="s">
        <v>90</v>
      </c>
      <c r="T337" s="246" t="s">
        <v>26</v>
      </c>
      <c r="U337" s="246"/>
      <c r="V337" t="str">
        <f>INDEX(樣區!H:H,MATCH(F337,樣區!E:E,0))</f>
        <v>4月,6月</v>
      </c>
      <c r="W337" s="3" t="str">
        <f>IF(ISNUMBER(AH337),"Y","N")</f>
        <v>Y</v>
      </c>
      <c r="X337" s="3" t="str">
        <f>IF(OR(ISBLANK(H337),ISBLANK(I337)),"需記錄日期","")</f>
        <v/>
      </c>
      <c r="Y337" s="3" t="str">
        <f>IF(O337&gt;9,"時間太晚","")</f>
        <v/>
      </c>
      <c r="Z337" s="3" t="str">
        <f>IF(ISBLANK(Q337),"需記錄數量",IF(Q337&gt;2,"2隻以上，請記為猴群",""))</f>
        <v/>
      </c>
      <c r="AA337" s="3" t="str">
        <f>IF(OR(Q337=1,Q337=2),IF(ISTEXT(R337),"","需記錄距離"),"")</f>
        <v/>
      </c>
      <c r="AB337" s="249" t="str">
        <f>IF(S337="Y",IF(Q337&lt;&gt;2,"有叫聲應為猴群",""),"")</f>
        <v/>
      </c>
      <c r="AC337" s="3" t="str">
        <f>IF(ISBLANK(T337),"需記錄棲地類型",IF(LEN(T337)&lt;&gt;2,"請填最主要的棲地類型，其餘的可在備注補充說明",""))</f>
        <v/>
      </c>
      <c r="AD337" s="5" t="str">
        <f t="shared" si="12"/>
        <v/>
      </c>
      <c r="AE337" s="3" t="str">
        <f>IF(COUNTIF(U337,"*搖樹*")=1,IF(Q337&lt;&gt;2,"有搖樹行為應為猴群",""),"")</f>
        <v/>
      </c>
      <c r="AF337" s="3"/>
      <c r="AH337">
        <f>MATCH(ROUND(M337,0)&amp;ROUND(N337,0),樣點!N:N,0)</f>
        <v>1148</v>
      </c>
      <c r="AI337" s="5">
        <f>IF((F338&amp;J338)=(F337&amp;J337),ABS((DATE(G338,H338,I338)&amp;TIME(O338,P338,0))-(DATE(G337,H337,I337)&amp;TIME(O337,P337,0))),"")</f>
        <v>7.6388890156522393E-3</v>
      </c>
    </row>
    <row r="338" spans="3:35">
      <c r="C338" s="246" t="s">
        <v>21</v>
      </c>
      <c r="D338" s="246" t="s">
        <v>172</v>
      </c>
      <c r="E338" s="246" t="s">
        <v>179</v>
      </c>
      <c r="F338" s="246" t="s">
        <v>180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178</v>
      </c>
      <c r="L338" s="247">
        <v>3</v>
      </c>
      <c r="M338" s="246">
        <v>248236</v>
      </c>
      <c r="N338" s="246">
        <v>2689468</v>
      </c>
      <c r="O338" s="246">
        <v>7</v>
      </c>
      <c r="P338" s="246">
        <v>21</v>
      </c>
      <c r="Q338" s="246">
        <v>0</v>
      </c>
      <c r="R338" s="246"/>
      <c r="S338" s="246" t="s">
        <v>90</v>
      </c>
      <c r="T338" s="246" t="s">
        <v>26</v>
      </c>
      <c r="U338" s="246"/>
      <c r="V338" t="str">
        <f>INDEX(樣區!H:H,MATCH(F338,樣區!E:E,0))</f>
        <v>4月,6月</v>
      </c>
      <c r="W338" s="3" t="str">
        <f>IF(ISNUMBER(AH338),"Y","N")</f>
        <v>Y</v>
      </c>
      <c r="X338" s="3" t="str">
        <f>IF(OR(ISBLANK(H338),ISBLANK(I338)),"需記錄日期","")</f>
        <v/>
      </c>
      <c r="Y338" s="3" t="str">
        <f>IF(O338&gt;9,"時間太晚","")</f>
        <v/>
      </c>
      <c r="Z338" s="3" t="str">
        <f>IF(ISBLANK(Q338),"需記錄數量",IF(Q338&gt;2,"2隻以上，請記為猴群",""))</f>
        <v/>
      </c>
      <c r="AA338" s="3" t="str">
        <f>IF(OR(Q338=1,Q338=2),IF(ISTEXT(R338),"","需記錄距離"),"")</f>
        <v/>
      </c>
      <c r="AB338" s="249" t="str">
        <f>IF(S338="Y",IF(Q338&lt;&gt;2,"有叫聲應為猴群",""),"")</f>
        <v/>
      </c>
      <c r="AC338" s="3" t="str">
        <f>IF(ISBLANK(T338),"需記錄棲地類型",IF(LEN(T338)&lt;&gt;2,"請填最主要的棲地類型，其餘的可在備注補充說明",""))</f>
        <v/>
      </c>
      <c r="AD338" s="5" t="str">
        <f t="shared" si="12"/>
        <v/>
      </c>
      <c r="AE338" s="3" t="str">
        <f>IF(COUNTIF(U338,"*搖樹*")=1,IF(Q338&lt;&gt;2,"有搖樹行為應為猴群",""),"")</f>
        <v/>
      </c>
      <c r="AF338" s="3"/>
      <c r="AH338">
        <f>MATCH(ROUND(M338,0)&amp;ROUND(N338,0),樣點!N:N,0)</f>
        <v>1149</v>
      </c>
      <c r="AI338" s="5">
        <f>IF((F339&amp;J339)=(F338&amp;J338),ABS((DATE(G339,H339,I339)&amp;TIME(O339,P339,0))-(DATE(G338,H338,I338)&amp;TIME(O338,P338,0))),"")</f>
        <v>9.0277769486419857E-3</v>
      </c>
    </row>
    <row r="339" spans="3:35">
      <c r="C339" s="246" t="s">
        <v>21</v>
      </c>
      <c r="D339" s="246" t="s">
        <v>172</v>
      </c>
      <c r="E339" s="246" t="s">
        <v>179</v>
      </c>
      <c r="F339" s="246" t="s">
        <v>180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178</v>
      </c>
      <c r="L339" s="247">
        <v>4</v>
      </c>
      <c r="M339" s="246">
        <v>248268</v>
      </c>
      <c r="N339" s="246">
        <v>2689682</v>
      </c>
      <c r="O339" s="246">
        <v>7</v>
      </c>
      <c r="P339" s="246">
        <v>34</v>
      </c>
      <c r="Q339" s="246">
        <v>0</v>
      </c>
      <c r="R339" s="246"/>
      <c r="S339" s="246" t="s">
        <v>90</v>
      </c>
      <c r="T339" s="246" t="s">
        <v>26</v>
      </c>
      <c r="U339" s="246"/>
      <c r="V339" t="str">
        <f>INDEX(樣區!H:H,MATCH(F339,樣區!E:E,0))</f>
        <v>4月,6月</v>
      </c>
      <c r="W339" s="3" t="str">
        <f>IF(ISNUMBER(AH339),"Y","N")</f>
        <v>Y</v>
      </c>
      <c r="X339" s="3" t="str">
        <f>IF(OR(ISBLANK(H339),ISBLANK(I339)),"需記錄日期","")</f>
        <v/>
      </c>
      <c r="Y339" s="3" t="str">
        <f>IF(O339&gt;9,"時間太晚","")</f>
        <v/>
      </c>
      <c r="Z339" s="3" t="str">
        <f>IF(ISBLANK(Q339),"需記錄數量",IF(Q339&gt;2,"2隻以上，請記為猴群",""))</f>
        <v/>
      </c>
      <c r="AA339" s="3" t="str">
        <f>IF(OR(Q339=1,Q339=2),IF(ISTEXT(R339),"","需記錄距離"),"")</f>
        <v/>
      </c>
      <c r="AB339" s="249" t="str">
        <f>IF(S339="Y",IF(Q339&lt;&gt;2,"有叫聲應為猴群",""),"")</f>
        <v/>
      </c>
      <c r="AC339" s="3" t="str">
        <f>IF(ISBLANK(T339),"需記錄棲地類型",IF(LEN(T339)&lt;&gt;2,"請填最主要的棲地類型，其餘的可在備注補充說明",""))</f>
        <v/>
      </c>
      <c r="AD339" s="5" t="str">
        <f t="shared" si="12"/>
        <v/>
      </c>
      <c r="AE339" s="3" t="str">
        <f>IF(COUNTIF(U339,"*搖樹*")=1,IF(Q339&lt;&gt;2,"有搖樹行為應為猴群",""),"")</f>
        <v/>
      </c>
      <c r="AF339" s="3"/>
      <c r="AH339">
        <f>MATCH(ROUND(M339,0)&amp;ROUND(N339,0),樣點!N:N,0)</f>
        <v>1150</v>
      </c>
      <c r="AI339" s="5">
        <f>IF((F340&amp;J340)=(F339&amp;J339),ABS((DATE(G340,H340,I340)&amp;TIME(O340,P340,0))-(DATE(G339,H339,I339)&amp;TIME(O339,P339,0))),"")</f>
        <v>6.9444450200535357E-3</v>
      </c>
    </row>
    <row r="340" spans="3:35">
      <c r="C340" s="246" t="s">
        <v>21</v>
      </c>
      <c r="D340" s="246" t="s">
        <v>172</v>
      </c>
      <c r="E340" s="246" t="s">
        <v>179</v>
      </c>
      <c r="F340" s="246" t="s">
        <v>180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178</v>
      </c>
      <c r="L340" s="247">
        <v>5</v>
      </c>
      <c r="M340" s="246">
        <v>248456</v>
      </c>
      <c r="N340" s="246">
        <v>2689778</v>
      </c>
      <c r="O340" s="246">
        <v>7</v>
      </c>
      <c r="P340" s="246">
        <v>44</v>
      </c>
      <c r="Q340" s="246">
        <v>0</v>
      </c>
      <c r="R340" s="246"/>
      <c r="S340" s="246" t="s">
        <v>90</v>
      </c>
      <c r="T340" s="246" t="s">
        <v>26</v>
      </c>
      <c r="U340" s="246"/>
      <c r="V340" t="str">
        <f>INDEX(樣區!H:H,MATCH(F340,樣區!E:E,0))</f>
        <v>4月,6月</v>
      </c>
      <c r="W340" s="3" t="str">
        <f>IF(ISNUMBER(AH340),"Y","N")</f>
        <v>Y</v>
      </c>
      <c r="X340" s="3" t="str">
        <f>IF(OR(ISBLANK(H340),ISBLANK(I340)),"需記錄日期","")</f>
        <v/>
      </c>
      <c r="Y340" s="3" t="str">
        <f>IF(O340&gt;9,"時間太晚","")</f>
        <v/>
      </c>
      <c r="Z340" s="3" t="str">
        <f>IF(ISBLANK(Q340),"需記錄數量",IF(Q340&gt;2,"2隻以上，請記為猴群",""))</f>
        <v/>
      </c>
      <c r="AA340" s="3" t="str">
        <f>IF(OR(Q340=1,Q340=2),IF(ISTEXT(R340),"","需記錄距離"),"")</f>
        <v/>
      </c>
      <c r="AB340" s="249" t="str">
        <f>IF(S340="Y",IF(Q340&lt;&gt;2,"有叫聲應為猴群",""),"")</f>
        <v/>
      </c>
      <c r="AC340" s="3" t="str">
        <f>IF(ISBLANK(T340),"需記錄棲地類型",IF(LEN(T340)&lt;&gt;2,"請填最主要的棲地類型，其餘的可在備注補充說明",""))</f>
        <v/>
      </c>
      <c r="AD340" s="5" t="str">
        <f t="shared" si="12"/>
        <v/>
      </c>
      <c r="AE340" s="3" t="str">
        <f>IF(COUNTIF(U340,"*搖樹*")=1,IF(Q340&lt;&gt;2,"有搖樹行為應為猴群",""),"")</f>
        <v/>
      </c>
      <c r="AF340" s="3"/>
      <c r="AH340">
        <f>MATCH(ROUND(M340,0)&amp;ROUND(N340,0),樣點!N:N,0)</f>
        <v>1151</v>
      </c>
      <c r="AI340" s="5">
        <f>IF((F341&amp;J341)=(F340&amp;J340),ABS((DATE(G341,H341,I341)&amp;TIME(O341,P341,0))-(DATE(G340,H340,I340)&amp;TIME(O340,P340,0))),"")</f>
        <v>5.5555549915879965E-3</v>
      </c>
    </row>
    <row r="341" spans="3:35">
      <c r="C341" s="246" t="s">
        <v>21</v>
      </c>
      <c r="D341" s="246" t="s">
        <v>172</v>
      </c>
      <c r="E341" s="246" t="s">
        <v>179</v>
      </c>
      <c r="F341" s="246" t="s">
        <v>180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178</v>
      </c>
      <c r="L341" s="247">
        <v>6</v>
      </c>
      <c r="M341" s="246">
        <v>248629</v>
      </c>
      <c r="N341" s="246">
        <v>2689930</v>
      </c>
      <c r="O341" s="246">
        <v>7</v>
      </c>
      <c r="P341" s="246">
        <v>52</v>
      </c>
      <c r="Q341" s="246">
        <v>0</v>
      </c>
      <c r="R341" s="246"/>
      <c r="S341" s="246" t="s">
        <v>90</v>
      </c>
      <c r="T341" s="246" t="s">
        <v>26</v>
      </c>
      <c r="U341" s="246"/>
      <c r="V341" t="str">
        <f>INDEX(樣區!H:H,MATCH(F341,樣區!E:E,0))</f>
        <v>4月,6月</v>
      </c>
      <c r="W341" s="3" t="str">
        <f>IF(ISNUMBER(AH341),"Y","N")</f>
        <v>Y</v>
      </c>
      <c r="X341" s="3" t="str">
        <f>IF(OR(ISBLANK(H341),ISBLANK(I341)),"需記錄日期","")</f>
        <v/>
      </c>
      <c r="Y341" s="3" t="str">
        <f>IF(O341&gt;9,"時間太晚","")</f>
        <v/>
      </c>
      <c r="Z341" s="3" t="str">
        <f>IF(ISBLANK(Q341),"需記錄數量",IF(Q341&gt;2,"2隻以上，請記為猴群",""))</f>
        <v/>
      </c>
      <c r="AA341" s="3" t="str">
        <f>IF(OR(Q341=1,Q341=2),IF(ISTEXT(R341),"","需記錄距離"),"")</f>
        <v/>
      </c>
      <c r="AB341" s="249" t="str">
        <f>IF(S341="Y",IF(Q341&lt;&gt;2,"有叫聲應為猴群",""),"")</f>
        <v/>
      </c>
      <c r="AC341" s="3" t="str">
        <f>IF(ISBLANK(T341),"需記錄棲地類型",IF(LEN(T341)&lt;&gt;2,"請填最主要的棲地類型，其餘的可在備注補充說明",""))</f>
        <v/>
      </c>
      <c r="AD341" s="5" t="str">
        <f t="shared" si="12"/>
        <v/>
      </c>
      <c r="AE341" s="3" t="str">
        <f>IF(COUNTIF(U341,"*搖樹*")=1,IF(Q341&lt;&gt;2,"有搖樹行為應為猴群",""),"")</f>
        <v/>
      </c>
      <c r="AF341" s="3"/>
      <c r="AH341">
        <f>MATCH(ROUND(M341,0)&amp;ROUND(N341,0),樣點!N:N,0)</f>
        <v>1152</v>
      </c>
      <c r="AI341" s="5" t="str">
        <f>IF((F342&amp;J342)=(F341&amp;J341),ABS((DATE(G342,H342,I342)&amp;TIME(O342,P342,0))-(DATE(G341,H341,I341)&amp;TIME(O341,P341,0))),"")</f>
        <v/>
      </c>
    </row>
    <row r="342" spans="3:35">
      <c r="C342" s="246" t="s">
        <v>21</v>
      </c>
      <c r="D342" s="246" t="s">
        <v>172</v>
      </c>
      <c r="E342" s="246" t="s">
        <v>181</v>
      </c>
      <c r="F342" s="246" t="s">
        <v>182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183</v>
      </c>
      <c r="L342" s="247">
        <v>1</v>
      </c>
      <c r="M342" s="246">
        <v>242983</v>
      </c>
      <c r="N342" s="246">
        <v>2687638</v>
      </c>
      <c r="O342" s="246">
        <v>8</v>
      </c>
      <c r="P342" s="246">
        <v>39</v>
      </c>
      <c r="Q342" s="246">
        <v>0</v>
      </c>
      <c r="R342" s="246"/>
      <c r="S342" s="246" t="s">
        <v>90</v>
      </c>
      <c r="T342" s="246" t="s">
        <v>26</v>
      </c>
      <c r="U342" s="246"/>
      <c r="V342" t="str">
        <f>INDEX(樣區!H:H,MATCH(F342,樣區!E:E,0))</f>
        <v>3月,5月</v>
      </c>
      <c r="W342" s="3" t="str">
        <f>IF(ISNUMBER(AH342),"Y","N")</f>
        <v>Y</v>
      </c>
      <c r="X342" s="3" t="str">
        <f>IF(OR(ISBLANK(H342),ISBLANK(I342)),"需記錄日期","")</f>
        <v/>
      </c>
      <c r="Y342" s="3" t="str">
        <f>IF(O342&gt;9,"時間太晚","")</f>
        <v/>
      </c>
      <c r="Z342" s="3" t="str">
        <f>IF(ISBLANK(Q342),"需記錄數量",IF(Q342&gt;2,"2隻以上，請記為猴群",""))</f>
        <v/>
      </c>
      <c r="AA342" s="3" t="str">
        <f>IF(OR(Q342=1,Q342=2),IF(ISTEXT(R342),"","需記錄距離"),"")</f>
        <v/>
      </c>
      <c r="AB342" s="249" t="str">
        <f>IF(S342="Y",IF(Q342&lt;&gt;2,"有叫聲應為猴群",""),"")</f>
        <v/>
      </c>
      <c r="AC342" s="3" t="str">
        <f>IF(ISBLANK(T342),"需記錄棲地類型",IF(LEN(T342)&lt;&gt;2,"請填最主要的棲地類型，其餘的可在備注補充說明",""))</f>
        <v/>
      </c>
      <c r="AD342" s="5" t="str">
        <f t="shared" si="12"/>
        <v/>
      </c>
      <c r="AE342" s="3" t="str">
        <f>IF(COUNTIF(U342,"*搖樹*")=1,IF(Q342&lt;&gt;2,"有搖樹行為應為猴群",""),"")</f>
        <v/>
      </c>
      <c r="AF342" s="3"/>
      <c r="AH342">
        <f>MATCH(ROUND(M342,0)&amp;ROUND(N342,0),樣點!N:N,0)</f>
        <v>1153</v>
      </c>
      <c r="AI342" s="5">
        <f>IF((F343&amp;J343)=(F342&amp;J342),ABS((DATE(G343,H343,I343)&amp;TIME(O343,P343,0))-(DATE(G342,H342,I342)&amp;TIME(O342,P342,0))),"")</f>
        <v>5.555555981118232E-3</v>
      </c>
    </row>
    <row r="343" spans="3:35">
      <c r="C343" s="246" t="s">
        <v>21</v>
      </c>
      <c r="D343" s="246" t="s">
        <v>172</v>
      </c>
      <c r="E343" s="246" t="s">
        <v>181</v>
      </c>
      <c r="F343" s="246" t="s">
        <v>182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183</v>
      </c>
      <c r="L343" s="247">
        <v>2</v>
      </c>
      <c r="M343" s="246">
        <v>243194</v>
      </c>
      <c r="N343" s="246">
        <v>2687523</v>
      </c>
      <c r="O343" s="246">
        <v>8</v>
      </c>
      <c r="P343" s="246">
        <v>47</v>
      </c>
      <c r="Q343" s="246">
        <v>0</v>
      </c>
      <c r="R343" s="246"/>
      <c r="S343" s="246" t="s">
        <v>90</v>
      </c>
      <c r="T343" s="246" t="s">
        <v>26</v>
      </c>
      <c r="U343" s="246"/>
      <c r="V343" t="str">
        <f>INDEX(樣區!H:H,MATCH(F343,樣區!E:E,0))</f>
        <v>3月,5月</v>
      </c>
      <c r="W343" s="3" t="str">
        <f>IF(ISNUMBER(AH343),"Y","N")</f>
        <v>Y</v>
      </c>
      <c r="X343" s="3" t="str">
        <f>IF(OR(ISBLANK(H343),ISBLANK(I343)),"需記錄日期","")</f>
        <v/>
      </c>
      <c r="Y343" s="3" t="str">
        <f>IF(O343&gt;9,"時間太晚","")</f>
        <v/>
      </c>
      <c r="Z343" s="3" t="str">
        <f>IF(ISBLANK(Q343),"需記錄數量",IF(Q343&gt;2,"2隻以上，請記為猴群",""))</f>
        <v/>
      </c>
      <c r="AA343" s="3" t="str">
        <f>IF(OR(Q343=1,Q343=2),IF(ISTEXT(R343),"","需記錄距離"),"")</f>
        <v/>
      </c>
      <c r="AB343" s="249" t="str">
        <f>IF(S343="Y",IF(Q343&lt;&gt;2,"有叫聲應為猴群",""),"")</f>
        <v/>
      </c>
      <c r="AC343" s="3" t="str">
        <f>IF(ISBLANK(T343),"需記錄棲地類型",IF(LEN(T343)&lt;&gt;2,"請填最主要的棲地類型，其餘的可在備注補充說明",""))</f>
        <v/>
      </c>
      <c r="AD343" s="5" t="str">
        <f t="shared" si="12"/>
        <v/>
      </c>
      <c r="AE343" s="3" t="str">
        <f>IF(COUNTIF(U343,"*搖樹*")=1,IF(Q343&lt;&gt;2,"有搖樹行為應為猴群",""),"")</f>
        <v/>
      </c>
      <c r="AF343" s="3"/>
      <c r="AH343">
        <f>MATCH(ROUND(M343,0)&amp;ROUND(N343,0),樣點!N:N,0)</f>
        <v>1154</v>
      </c>
      <c r="AI343" s="5">
        <f>IF((F344&amp;J344)=(F343&amp;J343),ABS((DATE(G344,H344,I344)&amp;TIME(O344,P344,0))-(DATE(G343,H343,I343)&amp;TIME(O343,P343,0))),"")</f>
        <v>4.8611109959892929E-3</v>
      </c>
    </row>
    <row r="344" spans="3:35">
      <c r="C344" s="246" t="s">
        <v>21</v>
      </c>
      <c r="D344" s="246" t="s">
        <v>172</v>
      </c>
      <c r="E344" s="246" t="s">
        <v>181</v>
      </c>
      <c r="F344" s="246" t="s">
        <v>182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183</v>
      </c>
      <c r="L344" s="247">
        <v>3</v>
      </c>
      <c r="M344" s="246">
        <v>243293</v>
      </c>
      <c r="N344" s="246">
        <v>2687291</v>
      </c>
      <c r="O344" s="246">
        <v>8</v>
      </c>
      <c r="P344" s="246">
        <v>54</v>
      </c>
      <c r="Q344" s="246">
        <v>0</v>
      </c>
      <c r="R344" s="246"/>
      <c r="S344" s="246" t="s">
        <v>90</v>
      </c>
      <c r="T344" s="246" t="s">
        <v>26</v>
      </c>
      <c r="U344" s="246"/>
      <c r="V344" t="str">
        <f>INDEX(樣區!H:H,MATCH(F344,樣區!E:E,0))</f>
        <v>3月,5月</v>
      </c>
      <c r="W344" s="3" t="str">
        <f>IF(ISNUMBER(AH344),"Y","N")</f>
        <v>Y</v>
      </c>
      <c r="X344" s="3" t="str">
        <f>IF(OR(ISBLANK(H344),ISBLANK(I344)),"需記錄日期","")</f>
        <v/>
      </c>
      <c r="Y344" s="3" t="str">
        <f>IF(O344&gt;9,"時間太晚","")</f>
        <v/>
      </c>
      <c r="Z344" s="3" t="str">
        <f>IF(ISBLANK(Q344),"需記錄數量",IF(Q344&gt;2,"2隻以上，請記為猴群",""))</f>
        <v/>
      </c>
      <c r="AA344" s="3" t="str">
        <f>IF(OR(Q344=1,Q344=2),IF(ISTEXT(R344),"","需記錄距離"),"")</f>
        <v/>
      </c>
      <c r="AB344" s="249" t="str">
        <f>IF(S344="Y",IF(Q344&lt;&gt;2,"有叫聲應為猴群",""),"")</f>
        <v/>
      </c>
      <c r="AC344" s="3" t="str">
        <f>IF(ISBLANK(T344),"需記錄棲地類型",IF(LEN(T344)&lt;&gt;2,"請填最主要的棲地類型，其餘的可在備注補充說明",""))</f>
        <v/>
      </c>
      <c r="AD344" s="5" t="str">
        <f t="shared" si="12"/>
        <v/>
      </c>
      <c r="AE344" s="3" t="str">
        <f>IF(COUNTIF(U344,"*搖樹*")=1,IF(Q344&lt;&gt;2,"有搖樹行為應為猴群",""),"")</f>
        <v/>
      </c>
      <c r="AF344" s="3"/>
      <c r="AH344">
        <f>MATCH(ROUND(M344,0)&amp;ROUND(N344,0),樣點!N:N,0)</f>
        <v>1155</v>
      </c>
      <c r="AI344" s="5">
        <f>IF((F345&amp;J345)=(F344&amp;J344),ABS((DATE(G345,H345,I345)&amp;TIME(O345,P345,0))-(DATE(G344,H344,I344)&amp;TIME(O344,P344,0))),"")</f>
        <v>5.5555549915879965E-3</v>
      </c>
    </row>
    <row r="345" spans="3:35">
      <c r="C345" s="246" t="s">
        <v>21</v>
      </c>
      <c r="D345" s="246" t="s">
        <v>172</v>
      </c>
      <c r="E345" s="246" t="s">
        <v>181</v>
      </c>
      <c r="F345" s="246" t="s">
        <v>182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183</v>
      </c>
      <c r="L345" s="247">
        <v>4</v>
      </c>
      <c r="M345" s="246">
        <v>243487</v>
      </c>
      <c r="N345" s="246">
        <v>2687150</v>
      </c>
      <c r="O345" s="246">
        <v>9</v>
      </c>
      <c r="P345" s="246">
        <v>2</v>
      </c>
      <c r="Q345" s="246">
        <v>0</v>
      </c>
      <c r="R345" s="246"/>
      <c r="S345" s="246" t="s">
        <v>90</v>
      </c>
      <c r="T345" s="246" t="s">
        <v>26</v>
      </c>
      <c r="U345" s="246"/>
      <c r="V345" t="str">
        <f>INDEX(樣區!H:H,MATCH(F345,樣區!E:E,0))</f>
        <v>3月,5月</v>
      </c>
      <c r="W345" s="3" t="str">
        <f>IF(ISNUMBER(AH345),"Y","N")</f>
        <v>Y</v>
      </c>
      <c r="X345" s="3" t="str">
        <f>IF(OR(ISBLANK(H345),ISBLANK(I345)),"需記錄日期","")</f>
        <v/>
      </c>
      <c r="Y345" s="3" t="str">
        <f>IF(O345&gt;9,"時間太晚","")</f>
        <v/>
      </c>
      <c r="Z345" s="3" t="str">
        <f>IF(ISBLANK(Q345),"需記錄數量",IF(Q345&gt;2,"2隻以上，請記為猴群",""))</f>
        <v/>
      </c>
      <c r="AA345" s="3" t="str">
        <f>IF(OR(Q345=1,Q345=2),IF(ISTEXT(R345),"","需記錄距離"),"")</f>
        <v/>
      </c>
      <c r="AB345" s="249" t="str">
        <f>IF(S345="Y",IF(Q345&lt;&gt;2,"有叫聲應為猴群",""),"")</f>
        <v/>
      </c>
      <c r="AC345" s="3" t="str">
        <f>IF(ISBLANK(T345),"需記錄棲地類型",IF(LEN(T345)&lt;&gt;2,"請填最主要的棲地類型，其餘的可在備注補充說明",""))</f>
        <v/>
      </c>
      <c r="AD345" s="5" t="str">
        <f t="shared" si="12"/>
        <v/>
      </c>
      <c r="AE345" s="3" t="str">
        <f>IF(COUNTIF(U345,"*搖樹*")=1,IF(Q345&lt;&gt;2,"有搖樹行為應為猴群",""),"")</f>
        <v/>
      </c>
      <c r="AF345" s="3"/>
      <c r="AH345">
        <f>MATCH(ROUND(M345,0)&amp;ROUND(N345,0),樣點!N:N,0)</f>
        <v>1156</v>
      </c>
      <c r="AI345" s="5">
        <f>IF((F346&amp;J346)=(F345&amp;J345),ABS((DATE(G346,H346,I346)&amp;TIME(O346,P346,0))-(DATE(G345,H345,I345)&amp;TIME(O345,P345,0))),"")</f>
        <v>5.555555981118232E-3</v>
      </c>
    </row>
    <row r="346" spans="3:35">
      <c r="C346" s="246" t="s">
        <v>21</v>
      </c>
      <c r="D346" s="246" t="s">
        <v>172</v>
      </c>
      <c r="E346" s="246" t="s">
        <v>181</v>
      </c>
      <c r="F346" s="246" t="s">
        <v>182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183</v>
      </c>
      <c r="L346" s="247">
        <v>5</v>
      </c>
      <c r="M346" s="246">
        <v>243661</v>
      </c>
      <c r="N346" s="246">
        <v>2686976</v>
      </c>
      <c r="O346" s="246">
        <v>9</v>
      </c>
      <c r="P346" s="246">
        <v>10</v>
      </c>
      <c r="Q346" s="246">
        <v>0</v>
      </c>
      <c r="R346" s="246"/>
      <c r="S346" s="246" t="s">
        <v>90</v>
      </c>
      <c r="T346" s="246" t="s">
        <v>26</v>
      </c>
      <c r="U346" s="246"/>
      <c r="V346" t="str">
        <f>INDEX(樣區!H:H,MATCH(F346,樣區!E:E,0))</f>
        <v>3月,5月</v>
      </c>
      <c r="W346" s="3" t="str">
        <f>IF(ISNUMBER(AH346),"Y","N")</f>
        <v>Y</v>
      </c>
      <c r="X346" s="3" t="str">
        <f>IF(OR(ISBLANK(H346),ISBLANK(I346)),"需記錄日期","")</f>
        <v/>
      </c>
      <c r="Y346" s="3" t="str">
        <f>IF(O346&gt;9,"時間太晚","")</f>
        <v/>
      </c>
      <c r="Z346" s="3" t="str">
        <f>IF(ISBLANK(Q346),"需記錄數量",IF(Q346&gt;2,"2隻以上，請記為猴群",""))</f>
        <v/>
      </c>
      <c r="AA346" s="3" t="str">
        <f>IF(OR(Q346=1,Q346=2),IF(ISTEXT(R346),"","需記錄距離"),"")</f>
        <v/>
      </c>
      <c r="AB346" s="249" t="str">
        <f>IF(S346="Y",IF(Q346&lt;&gt;2,"有叫聲應為猴群",""),"")</f>
        <v/>
      </c>
      <c r="AC346" s="3" t="str">
        <f>IF(ISBLANK(T346),"需記錄棲地類型",IF(LEN(T346)&lt;&gt;2,"請填最主要的棲地類型，其餘的可在備注補充說明",""))</f>
        <v/>
      </c>
      <c r="AD346" s="5" t="str">
        <f t="shared" si="12"/>
        <v/>
      </c>
      <c r="AE346" s="3" t="str">
        <f>IF(COUNTIF(U346,"*搖樹*")=1,IF(Q346&lt;&gt;2,"有搖樹行為應為猴群",""),"")</f>
        <v/>
      </c>
      <c r="AF346" s="3"/>
      <c r="AH346">
        <f>MATCH(ROUND(M346,0)&amp;ROUND(N346,0),樣點!N:N,0)</f>
        <v>1157</v>
      </c>
      <c r="AI346" s="5">
        <f>IF((F347&amp;J347)=(F346&amp;J346),ABS((DATE(G347,H347,I347)&amp;TIME(O347,P347,0))-(DATE(G346,H346,I346)&amp;TIME(O346,P346,0))),"")</f>
        <v>4.8611110541969538E-3</v>
      </c>
    </row>
    <row r="347" spans="3:35">
      <c r="C347" s="246" t="s">
        <v>21</v>
      </c>
      <c r="D347" s="246" t="s">
        <v>172</v>
      </c>
      <c r="E347" s="246" t="s">
        <v>181</v>
      </c>
      <c r="F347" s="246" t="s">
        <v>182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183</v>
      </c>
      <c r="L347" s="247">
        <v>6</v>
      </c>
      <c r="M347" s="246">
        <v>243892</v>
      </c>
      <c r="N347" s="246">
        <v>2686889</v>
      </c>
      <c r="O347" s="246">
        <v>9</v>
      </c>
      <c r="P347" s="246">
        <v>17</v>
      </c>
      <c r="Q347" s="246">
        <v>0</v>
      </c>
      <c r="R347" s="246"/>
      <c r="S347" s="246" t="s">
        <v>90</v>
      </c>
      <c r="T347" s="246" t="s">
        <v>26</v>
      </c>
      <c r="U347" s="246"/>
      <c r="V347" t="str">
        <f>INDEX(樣區!H:H,MATCH(F347,樣區!E:E,0))</f>
        <v>3月,5月</v>
      </c>
      <c r="W347" s="3" t="str">
        <f>IF(ISNUMBER(AH347),"Y","N")</f>
        <v>Y</v>
      </c>
      <c r="X347" s="3" t="str">
        <f>IF(OR(ISBLANK(H347),ISBLANK(I347)),"需記錄日期","")</f>
        <v/>
      </c>
      <c r="Y347" s="3" t="str">
        <f>IF(O347&gt;9,"時間太晚","")</f>
        <v/>
      </c>
      <c r="Z347" s="3" t="str">
        <f>IF(ISBLANK(Q347),"需記錄數量",IF(Q347&gt;2,"2隻以上，請記為猴群",""))</f>
        <v/>
      </c>
      <c r="AA347" s="3" t="str">
        <f>IF(OR(Q347=1,Q347=2),IF(ISTEXT(R347),"","需記錄距離"),"")</f>
        <v/>
      </c>
      <c r="AB347" s="249" t="str">
        <f>IF(S347="Y",IF(Q347&lt;&gt;2,"有叫聲應為猴群",""),"")</f>
        <v/>
      </c>
      <c r="AC347" s="3" t="str">
        <f>IF(ISBLANK(T347),"需記錄棲地類型",IF(LEN(T347)&lt;&gt;2,"請填最主要的棲地類型，其餘的可在備注補充說明",""))</f>
        <v/>
      </c>
      <c r="AD347" s="5" t="str">
        <f t="shared" si="12"/>
        <v/>
      </c>
      <c r="AE347" s="3" t="str">
        <f>IF(COUNTIF(U347,"*搖樹*")=1,IF(Q347&lt;&gt;2,"有搖樹行為應為猴群",""),"")</f>
        <v/>
      </c>
      <c r="AF347" s="3"/>
      <c r="AH347">
        <f>MATCH(ROUND(M347,0)&amp;ROUND(N347,0),樣點!N:N,0)</f>
        <v>1158</v>
      </c>
      <c r="AI347" s="5" t="str">
        <f>IF((F348&amp;J348)=(F347&amp;J347),ABS((DATE(G348,H348,I348)&amp;TIME(O348,P348,0))-(DATE(G347,H347,I347)&amp;TIME(O347,P347,0))),"")</f>
        <v/>
      </c>
    </row>
    <row r="348" spans="3:35">
      <c r="C348" s="246" t="s">
        <v>21</v>
      </c>
      <c r="D348" s="246" t="s">
        <v>172</v>
      </c>
      <c r="E348" s="246" t="s">
        <v>184</v>
      </c>
      <c r="F348" s="246" t="s">
        <v>185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183</v>
      </c>
      <c r="L348" s="247">
        <v>1</v>
      </c>
      <c r="M348" s="246">
        <v>241150</v>
      </c>
      <c r="N348" s="246">
        <v>2687520</v>
      </c>
      <c r="O348" s="246">
        <v>9</v>
      </c>
      <c r="P348" s="246">
        <v>33</v>
      </c>
      <c r="Q348" s="246">
        <v>0</v>
      </c>
      <c r="R348" s="246"/>
      <c r="S348" s="246" t="s">
        <v>90</v>
      </c>
      <c r="T348" s="246" t="s">
        <v>26</v>
      </c>
      <c r="U348" s="246"/>
      <c r="V348" t="str">
        <f>INDEX(樣區!H:H,MATCH(F348,樣區!E:E,0))</f>
        <v>3月,5月</v>
      </c>
      <c r="W348" s="3" t="str">
        <f>IF(ISNUMBER(AH348),"Y","N")</f>
        <v>Y</v>
      </c>
      <c r="X348" s="3" t="str">
        <f>IF(OR(ISBLANK(H348),ISBLANK(I348)),"需記錄日期","")</f>
        <v/>
      </c>
      <c r="Y348" s="3" t="str">
        <f>IF(O348&gt;9,"時間太晚","")</f>
        <v/>
      </c>
      <c r="Z348" s="3" t="str">
        <f>IF(ISBLANK(Q348),"需記錄數量",IF(Q348&gt;2,"2隻以上，請記為猴群",""))</f>
        <v/>
      </c>
      <c r="AA348" s="3" t="str">
        <f>IF(OR(Q348=1,Q348=2),IF(ISTEXT(R348),"","需記錄距離"),"")</f>
        <v/>
      </c>
      <c r="AB348" s="249" t="str">
        <f>IF(S348="Y",IF(Q348&lt;&gt;2,"有叫聲應為猴群",""),"")</f>
        <v/>
      </c>
      <c r="AC348" s="3" t="str">
        <f>IF(ISBLANK(T348),"需記錄棲地類型",IF(LEN(T348)&lt;&gt;2,"請填最主要的棲地類型，其餘的可在備注補充說明",""))</f>
        <v/>
      </c>
      <c r="AD348" s="5" t="str">
        <f t="shared" si="12"/>
        <v/>
      </c>
      <c r="AE348" s="3" t="str">
        <f>IF(COUNTIF(U348,"*搖樹*")=1,IF(Q348&lt;&gt;2,"有搖樹行為應為猴群",""),"")</f>
        <v/>
      </c>
      <c r="AF348" s="3"/>
      <c r="AH348">
        <f>MATCH(ROUND(M348,0)&amp;ROUND(N348,0),樣點!N:N,0)</f>
        <v>1159</v>
      </c>
      <c r="AI348" s="5">
        <f>IF((F349&amp;J349)=(F348&amp;J348),ABS((DATE(G349,H349,I349)&amp;TIME(O349,P349,0))-(DATE(G348,H348,I348)&amp;TIME(O348,P348,0))),"")</f>
        <v>5.555555981118232E-3</v>
      </c>
    </row>
    <row r="349" spans="3:35">
      <c r="C349" s="246" t="s">
        <v>21</v>
      </c>
      <c r="D349" s="246" t="s">
        <v>172</v>
      </c>
      <c r="E349" s="246" t="s">
        <v>184</v>
      </c>
      <c r="F349" s="246" t="s">
        <v>185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183</v>
      </c>
      <c r="L349" s="247">
        <v>2</v>
      </c>
      <c r="M349" s="246">
        <v>241358</v>
      </c>
      <c r="N349" s="246">
        <v>2687640</v>
      </c>
      <c r="O349" s="246">
        <v>9</v>
      </c>
      <c r="P349" s="246">
        <v>41</v>
      </c>
      <c r="Q349" s="246">
        <v>0</v>
      </c>
      <c r="R349" s="246"/>
      <c r="S349" s="246" t="s">
        <v>90</v>
      </c>
      <c r="T349" s="246" t="s">
        <v>26</v>
      </c>
      <c r="U349" s="246"/>
      <c r="V349" t="str">
        <f>INDEX(樣區!H:H,MATCH(F349,樣區!E:E,0))</f>
        <v>3月,5月</v>
      </c>
      <c r="W349" s="3" t="str">
        <f>IF(ISNUMBER(AH349),"Y","N")</f>
        <v>Y</v>
      </c>
      <c r="X349" s="3" t="str">
        <f>IF(OR(ISBLANK(H349),ISBLANK(I349)),"需記錄日期","")</f>
        <v/>
      </c>
      <c r="Y349" s="3" t="str">
        <f>IF(O349&gt;9,"時間太晚","")</f>
        <v/>
      </c>
      <c r="Z349" s="3" t="str">
        <f>IF(ISBLANK(Q349),"需記錄數量",IF(Q349&gt;2,"2隻以上，請記為猴群",""))</f>
        <v/>
      </c>
      <c r="AA349" s="3" t="str">
        <f>IF(OR(Q349=1,Q349=2),IF(ISTEXT(R349),"","需記錄距離"),"")</f>
        <v/>
      </c>
      <c r="AB349" s="249" t="str">
        <f>IF(S349="Y",IF(Q349&lt;&gt;2,"有叫聲應為猴群",""),"")</f>
        <v/>
      </c>
      <c r="AC349" s="3" t="str">
        <f>IF(ISBLANK(T349),"需記錄棲地類型",IF(LEN(T349)&lt;&gt;2,"請填最主要的棲地類型，其餘的可在備注補充說明",""))</f>
        <v/>
      </c>
      <c r="AD349" s="5" t="str">
        <f t="shared" si="12"/>
        <v/>
      </c>
      <c r="AE349" s="3" t="str">
        <f>IF(COUNTIF(U349,"*搖樹*")=1,IF(Q349&lt;&gt;2,"有搖樹行為應為猴群",""),"")</f>
        <v/>
      </c>
      <c r="AF349" s="3"/>
      <c r="AH349">
        <f>MATCH(ROUND(M349,0)&amp;ROUND(N349,0),樣點!N:N,0)</f>
        <v>1160</v>
      </c>
      <c r="AI349" s="5">
        <f>IF((F350&amp;J350)=(F349&amp;J349),ABS((DATE(G350,H350,I350)&amp;TIME(O350,P350,0))-(DATE(G349,H349,I349)&amp;TIME(O349,P349,0))),"")</f>
        <v>5.9027778042946011E-2</v>
      </c>
    </row>
    <row r="350" spans="3:35">
      <c r="C350" s="246" t="s">
        <v>21</v>
      </c>
      <c r="D350" s="246" t="s">
        <v>172</v>
      </c>
      <c r="E350" s="246" t="s">
        <v>184</v>
      </c>
      <c r="F350" s="246" t="s">
        <v>185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183</v>
      </c>
      <c r="L350" s="247">
        <v>3</v>
      </c>
      <c r="M350" s="246">
        <v>241550</v>
      </c>
      <c r="N350" s="246">
        <v>2687800</v>
      </c>
      <c r="O350" s="246">
        <v>11</v>
      </c>
      <c r="P350" s="246">
        <v>6</v>
      </c>
      <c r="Q350" s="246">
        <v>0</v>
      </c>
      <c r="R350" s="246"/>
      <c r="S350" s="246" t="s">
        <v>90</v>
      </c>
      <c r="T350" s="246" t="s">
        <v>26</v>
      </c>
      <c r="U350" s="246"/>
      <c r="V350" t="str">
        <f>INDEX(樣區!H:H,MATCH(F350,樣區!E:E,0))</f>
        <v>3月,5月</v>
      </c>
      <c r="W350" s="3" t="str">
        <f>IF(ISNUMBER(AH350),"Y","N")</f>
        <v>Y</v>
      </c>
      <c r="X350" s="3" t="str">
        <f>IF(OR(ISBLANK(H350),ISBLANK(I350)),"需記錄日期","")</f>
        <v/>
      </c>
      <c r="Y350" s="3" t="str">
        <f>IF(O350&gt;9,"時間太晚","")</f>
        <v>時間太晚</v>
      </c>
      <c r="Z350" s="3" t="str">
        <f>IF(ISBLANK(Q350),"需記錄數量",IF(Q350&gt;2,"2隻以上，請記為猴群",""))</f>
        <v/>
      </c>
      <c r="AA350" s="3" t="str">
        <f>IF(OR(Q350=1,Q350=2),IF(ISTEXT(R350),"","需記錄距離"),"")</f>
        <v/>
      </c>
      <c r="AB350" s="249" t="str">
        <f>IF(S350="Y",IF(Q350&lt;&gt;2,"有叫聲應為猴群",""),"")</f>
        <v/>
      </c>
      <c r="AC350" s="3" t="str">
        <f>IF(ISBLANK(T350),"需記錄棲地類型",IF(LEN(T350)&lt;&gt;2,"請填最主要的棲地類型，其餘的可在備注補充說明",""))</f>
        <v/>
      </c>
      <c r="AD350" s="5" t="str">
        <f t="shared" si="12"/>
        <v/>
      </c>
      <c r="AE350" s="3" t="str">
        <f>IF(COUNTIF(U350,"*搖樹*")=1,IF(Q350&lt;&gt;2,"有搖樹行為應為猴群",""),"")</f>
        <v/>
      </c>
      <c r="AF350" s="3"/>
      <c r="AH350">
        <f>MATCH(ROUND(M350,0)&amp;ROUND(N350,0),樣點!N:N,0)</f>
        <v>1161</v>
      </c>
      <c r="AI350" s="5">
        <f>IF((F351&amp;J351)=(F350&amp;J350),ABS((DATE(G351,H351,I351)&amp;TIME(O351,P351,0))-(DATE(G350,H350,I350)&amp;TIME(O350,P350,0))),"")</f>
        <v>4.8611120437271893E-3</v>
      </c>
    </row>
    <row r="351" spans="3:35">
      <c r="C351" s="246" t="s">
        <v>21</v>
      </c>
      <c r="D351" s="246" t="s">
        <v>172</v>
      </c>
      <c r="E351" s="246" t="s">
        <v>184</v>
      </c>
      <c r="F351" s="246" t="s">
        <v>185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183</v>
      </c>
      <c r="L351" s="247">
        <v>4</v>
      </c>
      <c r="M351" s="246">
        <v>241767</v>
      </c>
      <c r="N351" s="246">
        <v>2687926</v>
      </c>
      <c r="O351" s="246">
        <v>10</v>
      </c>
      <c r="P351" s="246">
        <v>59</v>
      </c>
      <c r="Q351" s="246">
        <v>0</v>
      </c>
      <c r="R351" s="246"/>
      <c r="S351" s="246" t="s">
        <v>90</v>
      </c>
      <c r="T351" s="246" t="s">
        <v>26</v>
      </c>
      <c r="U351" s="246"/>
      <c r="V351" t="str">
        <f>INDEX(樣區!H:H,MATCH(F351,樣區!E:E,0))</f>
        <v>3月,5月</v>
      </c>
      <c r="W351" s="3" t="str">
        <f>IF(ISNUMBER(AH351),"Y","N")</f>
        <v>Y</v>
      </c>
      <c r="X351" s="3" t="str">
        <f>IF(OR(ISBLANK(H351),ISBLANK(I351)),"需記錄日期","")</f>
        <v/>
      </c>
      <c r="Y351" s="3" t="str">
        <f>IF(O351&gt;9,"時間太晚","")</f>
        <v>時間太晚</v>
      </c>
      <c r="Z351" s="3" t="str">
        <f>IF(ISBLANK(Q351),"需記錄數量",IF(Q351&gt;2,"2隻以上，請記為猴群",""))</f>
        <v/>
      </c>
      <c r="AA351" s="3" t="str">
        <f>IF(OR(Q351=1,Q351=2),IF(ISTEXT(R351),"","需記錄距離"),"")</f>
        <v/>
      </c>
      <c r="AB351" s="249" t="str">
        <f>IF(S351="Y",IF(Q351&lt;&gt;2,"有叫聲應為猴群",""),"")</f>
        <v/>
      </c>
      <c r="AC351" s="3" t="str">
        <f>IF(ISBLANK(T351),"需記錄棲地類型",IF(LEN(T351)&lt;&gt;2,"請填最主要的棲地類型，其餘的可在備注補充說明",""))</f>
        <v/>
      </c>
      <c r="AD351" s="5" t="str">
        <f t="shared" si="12"/>
        <v/>
      </c>
      <c r="AE351" s="3" t="str">
        <f>IF(COUNTIF(U351,"*搖樹*")=1,IF(Q351&lt;&gt;2,"有搖樹行為應為猴群",""),"")</f>
        <v/>
      </c>
      <c r="AF351" s="3"/>
      <c r="AH351">
        <f>MATCH(ROUND(M351,0)&amp;ROUND(N351,0),樣點!N:N,0)</f>
        <v>1162</v>
      </c>
      <c r="AI351" s="5">
        <f>IF((F352&amp;J352)=(F351&amp;J351),ABS((DATE(G352,H352,I352)&amp;TIME(O352,P352,0))-(DATE(G351,H351,I351)&amp;TIME(O351,P351,0))),"")</f>
        <v>1.1805554968304932E-2</v>
      </c>
    </row>
    <row r="352" spans="3:35">
      <c r="C352" s="246" t="s">
        <v>21</v>
      </c>
      <c r="D352" s="246" t="s">
        <v>172</v>
      </c>
      <c r="E352" s="246" t="s">
        <v>184</v>
      </c>
      <c r="F352" s="246" t="s">
        <v>185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183</v>
      </c>
      <c r="L352" s="247">
        <v>5</v>
      </c>
      <c r="M352" s="246">
        <v>242000</v>
      </c>
      <c r="N352" s="246">
        <v>2687950</v>
      </c>
      <c r="O352" s="246">
        <v>10</v>
      </c>
      <c r="P352" s="246">
        <v>42</v>
      </c>
      <c r="Q352" s="246">
        <v>0</v>
      </c>
      <c r="R352" s="246"/>
      <c r="S352" s="246" t="s">
        <v>90</v>
      </c>
      <c r="T352" s="246" t="s">
        <v>31</v>
      </c>
      <c r="U352" s="246"/>
      <c r="V352" t="str">
        <f>INDEX(樣區!H:H,MATCH(F352,樣區!E:E,0))</f>
        <v>3月,5月</v>
      </c>
      <c r="W352" s="3" t="str">
        <f>IF(ISNUMBER(AH352),"Y","N")</f>
        <v>Y</v>
      </c>
      <c r="X352" s="3" t="str">
        <f>IF(OR(ISBLANK(H352),ISBLANK(I352)),"需記錄日期","")</f>
        <v/>
      </c>
      <c r="Y352" s="3" t="str">
        <f>IF(O352&gt;9,"時間太晚","")</f>
        <v>時間太晚</v>
      </c>
      <c r="Z352" s="3" t="str">
        <f>IF(ISBLANK(Q352),"需記錄數量",IF(Q352&gt;2,"2隻以上，請記為猴群",""))</f>
        <v/>
      </c>
      <c r="AA352" s="3" t="str">
        <f>IF(OR(Q352=1,Q352=2),IF(ISTEXT(R352),"","需記錄距離"),"")</f>
        <v/>
      </c>
      <c r="AB352" s="249" t="str">
        <f>IF(S352="Y",IF(Q352&lt;&gt;2,"有叫聲應為猴群",""),"")</f>
        <v/>
      </c>
      <c r="AC352" s="3" t="str">
        <f>IF(ISBLANK(T352),"需記錄棲地類型",IF(LEN(T352)&lt;&gt;2,"請填最主要的棲地類型，其餘的可在備注補充說明",""))</f>
        <v/>
      </c>
      <c r="AD352" s="5" t="str">
        <f t="shared" si="12"/>
        <v/>
      </c>
      <c r="AE352" s="3" t="str">
        <f>IF(COUNTIF(U352,"*搖樹*")=1,IF(Q352&lt;&gt;2,"有搖樹行為應為猴群",""),"")</f>
        <v/>
      </c>
      <c r="AF352" s="3"/>
      <c r="AH352">
        <f>MATCH(ROUND(M352,0)&amp;ROUND(N352,0),樣點!N:N,0)</f>
        <v>1163</v>
      </c>
      <c r="AI352" s="5">
        <f>IF((F353&amp;J353)=(F352&amp;J352),ABS((DATE(G353,H353,I353)&amp;TIME(O353,P353,0))-(DATE(G352,H352,I352)&amp;TIME(O352,P352,0))),"")</f>
        <v>4.1666670003905892E-3</v>
      </c>
    </row>
    <row r="353" spans="3:35">
      <c r="C353" s="246" t="s">
        <v>21</v>
      </c>
      <c r="D353" s="246" t="s">
        <v>172</v>
      </c>
      <c r="E353" s="246" t="s">
        <v>184</v>
      </c>
      <c r="F353" s="246" t="s">
        <v>185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183</v>
      </c>
      <c r="L353" s="247">
        <v>6</v>
      </c>
      <c r="M353" s="246">
        <v>242233</v>
      </c>
      <c r="N353" s="246">
        <v>2687875</v>
      </c>
      <c r="O353" s="246">
        <v>10</v>
      </c>
      <c r="P353" s="246">
        <v>48</v>
      </c>
      <c r="Q353" s="246">
        <v>0</v>
      </c>
      <c r="R353" s="246"/>
      <c r="S353" s="246" t="s">
        <v>90</v>
      </c>
      <c r="T353" s="246" t="s">
        <v>26</v>
      </c>
      <c r="U353" s="246"/>
      <c r="V353" t="str">
        <f>INDEX(樣區!H:H,MATCH(F353,樣區!E:E,0))</f>
        <v>3月,5月</v>
      </c>
      <c r="W353" s="3" t="str">
        <f>IF(ISNUMBER(AH353),"Y","N")</f>
        <v>Y</v>
      </c>
      <c r="X353" s="3" t="str">
        <f>IF(OR(ISBLANK(H353),ISBLANK(I353)),"需記錄日期","")</f>
        <v/>
      </c>
      <c r="Y353" s="3" t="str">
        <f>IF(O353&gt;9,"時間太晚","")</f>
        <v>時間太晚</v>
      </c>
      <c r="Z353" s="3" t="str">
        <f>IF(ISBLANK(Q353),"需記錄數量",IF(Q353&gt;2,"2隻以上，請記為猴群",""))</f>
        <v/>
      </c>
      <c r="AA353" s="3" t="str">
        <f>IF(OR(Q353=1,Q353=2),IF(ISTEXT(R353),"","需記錄距離"),"")</f>
        <v/>
      </c>
      <c r="AB353" s="249" t="str">
        <f>IF(S353="Y",IF(Q353&lt;&gt;2,"有叫聲應為猴群",""),"")</f>
        <v/>
      </c>
      <c r="AC353" s="3" t="str">
        <f>IF(ISBLANK(T353),"需記錄棲地類型",IF(LEN(T353)&lt;&gt;2,"請填最主要的棲地類型，其餘的可在備注補充說明",""))</f>
        <v/>
      </c>
      <c r="AD353" s="5" t="str">
        <f t="shared" si="12"/>
        <v/>
      </c>
      <c r="AE353" s="3" t="str">
        <f>IF(COUNTIF(U353,"*搖樹*")=1,IF(Q353&lt;&gt;2,"有搖樹行為應為猴群",""),"")</f>
        <v/>
      </c>
      <c r="AF353" s="3"/>
      <c r="AH353">
        <f>MATCH(ROUND(M353,0)&amp;ROUND(N353,0),樣點!N:N,0)</f>
        <v>1164</v>
      </c>
      <c r="AI353" s="5" t="str">
        <f>IF((F354&amp;J354)=(F353&amp;J353),ABS((DATE(G354,H354,I354)&amp;TIME(O354,P354,0))-(DATE(G353,H353,I353)&amp;TIME(O353,P353,0))),"")</f>
        <v/>
      </c>
    </row>
    <row r="354" spans="3:35">
      <c r="C354" s="246" t="s">
        <v>21</v>
      </c>
      <c r="D354" s="246" t="s">
        <v>172</v>
      </c>
      <c r="E354" s="246" t="s">
        <v>186</v>
      </c>
      <c r="F354" s="246" t="s">
        <v>187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188</v>
      </c>
      <c r="L354" s="247">
        <v>1</v>
      </c>
      <c r="M354" s="246">
        <v>241045</v>
      </c>
      <c r="N354" s="246">
        <v>2685746</v>
      </c>
      <c r="O354" s="246">
        <v>9</v>
      </c>
      <c r="P354" s="246">
        <v>48</v>
      </c>
      <c r="Q354" s="246">
        <v>0</v>
      </c>
      <c r="R354" s="246"/>
      <c r="S354" s="246" t="s">
        <v>90</v>
      </c>
      <c r="T354" s="246" t="s">
        <v>26</v>
      </c>
      <c r="U354" s="246"/>
      <c r="V354" t="str">
        <f>INDEX(樣區!H:H,MATCH(F354,樣區!E:E,0))</f>
        <v>3月,5月</v>
      </c>
      <c r="W354" s="3" t="str">
        <f>IF(ISNUMBER(AH354),"Y","N")</f>
        <v>Y</v>
      </c>
      <c r="X354" s="3" t="str">
        <f>IF(OR(ISBLANK(H354),ISBLANK(I354)),"需記錄日期","")</f>
        <v/>
      </c>
      <c r="Y354" s="3" t="str">
        <f>IF(O354&gt;9,"時間太晚","")</f>
        <v/>
      </c>
      <c r="Z354" s="3" t="str">
        <f>IF(ISBLANK(Q354),"需記錄數量",IF(Q354&gt;2,"2隻以上，請記為猴群",""))</f>
        <v/>
      </c>
      <c r="AA354" s="3" t="str">
        <f>IF(OR(Q354=1,Q354=2),IF(ISTEXT(R354),"","需記錄距離"),"")</f>
        <v/>
      </c>
      <c r="AB354" s="249" t="str">
        <f>IF(S354="Y",IF(Q354&lt;&gt;2,"有叫聲應為猴群",""),"")</f>
        <v/>
      </c>
      <c r="AC354" s="3" t="str">
        <f>IF(ISBLANK(T354),"需記錄棲地類型",IF(LEN(T354)&lt;&gt;2,"請填最主要的棲地類型，其餘的可在備注補充說明",""))</f>
        <v/>
      </c>
      <c r="AD354" s="5" t="str">
        <f t="shared" si="12"/>
        <v/>
      </c>
      <c r="AE354" s="3" t="str">
        <f>IF(COUNTIF(U354,"*搖樹*")=1,IF(Q354&lt;&gt;2,"有搖樹行為應為猴群",""),"")</f>
        <v/>
      </c>
      <c r="AF354" s="3"/>
      <c r="AH354">
        <f>MATCH(ROUND(M354,0)&amp;ROUND(N354,0),樣點!N:N,0)</f>
        <v>1165</v>
      </c>
      <c r="AI354" s="5">
        <f>IF((F355&amp;J355)=(F354&amp;J354),ABS((DATE(G355,H355,I355)&amp;TIME(O355,P355,0))-(DATE(G354,H354,I354)&amp;TIME(O354,P354,0))),"")</f>
        <v>5.555555981118232E-3</v>
      </c>
    </row>
    <row r="355" spans="3:35">
      <c r="C355" s="246" t="s">
        <v>21</v>
      </c>
      <c r="D355" s="246" t="s">
        <v>172</v>
      </c>
      <c r="E355" s="246" t="s">
        <v>186</v>
      </c>
      <c r="F355" s="246" t="s">
        <v>187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188</v>
      </c>
      <c r="L355" s="247">
        <v>2</v>
      </c>
      <c r="M355" s="246">
        <v>241266</v>
      </c>
      <c r="N355" s="246">
        <v>2685624</v>
      </c>
      <c r="O355" s="246">
        <v>9</v>
      </c>
      <c r="P355" s="246">
        <v>40</v>
      </c>
      <c r="Q355" s="246">
        <v>0</v>
      </c>
      <c r="R355" s="246"/>
      <c r="S355" s="246" t="s">
        <v>90</v>
      </c>
      <c r="T355" s="246" t="s">
        <v>26</v>
      </c>
      <c r="U355" s="246"/>
      <c r="V355" t="str">
        <f>INDEX(樣區!H:H,MATCH(F355,樣區!E:E,0))</f>
        <v>3月,5月</v>
      </c>
      <c r="W355" s="3" t="str">
        <f>IF(ISNUMBER(AH355),"Y","N")</f>
        <v>Y</v>
      </c>
      <c r="X355" s="3" t="str">
        <f>IF(OR(ISBLANK(H355),ISBLANK(I355)),"需記錄日期","")</f>
        <v/>
      </c>
      <c r="Y355" s="3" t="str">
        <f>IF(O355&gt;9,"時間太晚","")</f>
        <v/>
      </c>
      <c r="Z355" s="3" t="str">
        <f>IF(ISBLANK(Q355),"需記錄數量",IF(Q355&gt;2,"2隻以上，請記為猴群",""))</f>
        <v/>
      </c>
      <c r="AA355" s="3" t="str">
        <f>IF(OR(Q355=1,Q355=2),IF(ISTEXT(R355),"","需記錄距離"),"")</f>
        <v/>
      </c>
      <c r="AB355" s="249" t="str">
        <f>IF(S355="Y",IF(Q355&lt;&gt;2,"有叫聲應為猴群",""),"")</f>
        <v/>
      </c>
      <c r="AC355" s="3" t="str">
        <f>IF(ISBLANK(T355),"需記錄棲地類型",IF(LEN(T355)&lt;&gt;2,"請填最主要的棲地類型，其餘的可在備注補充說明",""))</f>
        <v/>
      </c>
      <c r="AD355" s="5" t="str">
        <f t="shared" si="12"/>
        <v/>
      </c>
      <c r="AE355" s="3" t="str">
        <f>IF(COUNTIF(U355,"*搖樹*")=1,IF(Q355&lt;&gt;2,"有搖樹行為應為猴群",""),"")</f>
        <v/>
      </c>
      <c r="AF355" s="3"/>
      <c r="AH355">
        <f>MATCH(ROUND(M355,0)&amp;ROUND(N355,0),樣點!N:N,0)</f>
        <v>1166</v>
      </c>
      <c r="AI355" s="5">
        <f>IF((F356&amp;J356)=(F355&amp;J355),ABS((DATE(G356,H356,I356)&amp;TIME(O356,P356,0))-(DATE(G355,H355,I355)&amp;TIME(O355,P355,0))),"")</f>
        <v>6.9444439723156393E-3</v>
      </c>
    </row>
    <row r="356" spans="3:35">
      <c r="C356" s="246" t="s">
        <v>21</v>
      </c>
      <c r="D356" s="246" t="s">
        <v>172</v>
      </c>
      <c r="E356" s="246" t="s">
        <v>186</v>
      </c>
      <c r="F356" s="246" t="s">
        <v>187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188</v>
      </c>
      <c r="L356" s="247">
        <v>3</v>
      </c>
      <c r="M356" s="246">
        <v>241462</v>
      </c>
      <c r="N356" s="246">
        <v>2685454</v>
      </c>
      <c r="O356" s="246">
        <v>9</v>
      </c>
      <c r="P356" s="246">
        <v>30</v>
      </c>
      <c r="Q356" s="246">
        <v>0</v>
      </c>
      <c r="R356" s="246"/>
      <c r="S356" s="246" t="s">
        <v>90</v>
      </c>
      <c r="T356" s="246" t="s">
        <v>26</v>
      </c>
      <c r="U356" s="246"/>
      <c r="V356" t="str">
        <f>INDEX(樣區!H:H,MATCH(F356,樣區!E:E,0))</f>
        <v>3月,5月</v>
      </c>
      <c r="W356" s="3" t="str">
        <f>IF(ISNUMBER(AH356),"Y","N")</f>
        <v>Y</v>
      </c>
      <c r="X356" s="3" t="str">
        <f>IF(OR(ISBLANK(H356),ISBLANK(I356)),"需記錄日期","")</f>
        <v/>
      </c>
      <c r="Y356" s="3" t="str">
        <f>IF(O356&gt;9,"時間太晚","")</f>
        <v/>
      </c>
      <c r="Z356" s="3" t="str">
        <f>IF(ISBLANK(Q356),"需記錄數量",IF(Q356&gt;2,"2隻以上，請記為猴群",""))</f>
        <v/>
      </c>
      <c r="AA356" s="3" t="str">
        <f>IF(OR(Q356=1,Q356=2),IF(ISTEXT(R356),"","需記錄距離"),"")</f>
        <v/>
      </c>
      <c r="AB356" s="249" t="str">
        <f>IF(S356="Y",IF(Q356&lt;&gt;2,"有叫聲應為猴群",""),"")</f>
        <v/>
      </c>
      <c r="AC356" s="3" t="str">
        <f>IF(ISBLANK(T356),"需記錄棲地類型",IF(LEN(T356)&lt;&gt;2,"請填最主要的棲地類型，其餘的可在備注補充說明",""))</f>
        <v/>
      </c>
      <c r="AD356" s="5" t="str">
        <f t="shared" si="12"/>
        <v/>
      </c>
      <c r="AE356" s="3" t="str">
        <f>IF(COUNTIF(U356,"*搖樹*")=1,IF(Q356&lt;&gt;2,"有搖樹行為應為猴群",""),"")</f>
        <v/>
      </c>
      <c r="AF356" s="3"/>
      <c r="AH356">
        <f>MATCH(ROUND(M356,0)&amp;ROUND(N356,0),樣點!N:N,0)</f>
        <v>1167</v>
      </c>
      <c r="AI356" s="5">
        <f>IF((F357&amp;J357)=(F356&amp;J356),ABS((DATE(G357,H357,I357)&amp;TIME(O357,P357,0))-(DATE(G356,H356,I356)&amp;TIME(O356,P356,0))),"")</f>
        <v>6.2500000349245965E-3</v>
      </c>
    </row>
    <row r="357" spans="3:35">
      <c r="C357" s="246" t="s">
        <v>21</v>
      </c>
      <c r="D357" s="246" t="s">
        <v>172</v>
      </c>
      <c r="E357" s="246" t="s">
        <v>186</v>
      </c>
      <c r="F357" s="246" t="s">
        <v>187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188</v>
      </c>
      <c r="L357" s="247">
        <v>4</v>
      </c>
      <c r="M357" s="246">
        <v>241663</v>
      </c>
      <c r="N357" s="246">
        <v>2685283</v>
      </c>
      <c r="O357" s="246">
        <v>9</v>
      </c>
      <c r="P357" s="246">
        <v>21</v>
      </c>
      <c r="Q357" s="246">
        <v>1</v>
      </c>
      <c r="R357" s="246" t="s">
        <v>89</v>
      </c>
      <c r="S357" s="246" t="s">
        <v>44</v>
      </c>
      <c r="T357" s="246" t="s">
        <v>26</v>
      </c>
      <c r="U357" s="246"/>
      <c r="V357" t="str">
        <f>INDEX(樣區!H:H,MATCH(F357,樣區!E:E,0))</f>
        <v>3月,5月</v>
      </c>
      <c r="W357" s="3" t="str">
        <f>IF(ISNUMBER(AH357),"Y","N")</f>
        <v>Y</v>
      </c>
      <c r="X357" s="3" t="str">
        <f>IF(OR(ISBLANK(H357),ISBLANK(I357)),"需記錄日期","")</f>
        <v/>
      </c>
      <c r="Y357" s="3" t="str">
        <f>IF(O357&gt;9,"時間太晚","")</f>
        <v/>
      </c>
      <c r="Z357" s="3" t="str">
        <f>IF(ISBLANK(Q357),"需記錄數量",IF(Q357&gt;2,"2隻以上，請記為猴群",""))</f>
        <v/>
      </c>
      <c r="AA357" s="3" t="str">
        <f>IF(OR(Q357=1,Q357=2),IF(ISTEXT(R357),"","需記錄距離"),"")</f>
        <v/>
      </c>
      <c r="AB357" s="249" t="str">
        <f>IF(S357="Y",IF(Q357&lt;&gt;2,"有叫聲應為猴群",""),"")</f>
        <v>有叫聲應為猴群</v>
      </c>
      <c r="AC357" s="3" t="str">
        <f>IF(ISBLANK(T357),"需記錄棲地類型",IF(LEN(T357)&lt;&gt;2,"請填最主要的棲地類型，其餘的可在備注補充說明",""))</f>
        <v/>
      </c>
      <c r="AD357" s="5" t="str">
        <f t="shared" si="12"/>
        <v/>
      </c>
      <c r="AE357" s="3" t="str">
        <f>IF(COUNTIF(U357,"*搖樹*")=1,IF(Q357&lt;&gt;2,"有搖樹行為應為猴群",""),"")</f>
        <v/>
      </c>
      <c r="AF357" s="3"/>
      <c r="AH357">
        <f>MATCH(ROUND(M357,0)&amp;ROUND(N357,0),樣點!N:N,0)</f>
        <v>1168</v>
      </c>
      <c r="AI357" s="5">
        <f>IF((F358&amp;J358)=(F357&amp;J357),ABS((DATE(G358,H358,I358)&amp;TIME(O358,P358,0))-(DATE(G357,H357,I357)&amp;TIME(O357,P357,0))),"")</f>
        <v>6.9444449618458748E-3</v>
      </c>
    </row>
    <row r="358" spans="3:35">
      <c r="C358" s="246" t="s">
        <v>21</v>
      </c>
      <c r="D358" s="246" t="s">
        <v>172</v>
      </c>
      <c r="E358" s="246" t="s">
        <v>186</v>
      </c>
      <c r="F358" s="246" t="s">
        <v>187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188</v>
      </c>
      <c r="L358" s="247">
        <v>5</v>
      </c>
      <c r="M358" s="246">
        <v>241924</v>
      </c>
      <c r="N358" s="246">
        <v>2685325</v>
      </c>
      <c r="O358" s="246">
        <v>9</v>
      </c>
      <c r="P358" s="246">
        <v>11</v>
      </c>
      <c r="Q358" s="246">
        <v>0</v>
      </c>
      <c r="R358" s="246"/>
      <c r="S358" s="246" t="s">
        <v>90</v>
      </c>
      <c r="T358" s="246" t="s">
        <v>26</v>
      </c>
      <c r="U358" s="246"/>
      <c r="V358" t="str">
        <f>INDEX(樣區!H:H,MATCH(F358,樣區!E:E,0))</f>
        <v>3月,5月</v>
      </c>
      <c r="W358" s="3" t="str">
        <f>IF(ISNUMBER(AH358),"Y","N")</f>
        <v>Y</v>
      </c>
      <c r="X358" s="3" t="str">
        <f>IF(OR(ISBLANK(H358),ISBLANK(I358)),"需記錄日期","")</f>
        <v/>
      </c>
      <c r="Y358" s="3" t="str">
        <f>IF(O358&gt;9,"時間太晚","")</f>
        <v/>
      </c>
      <c r="Z358" s="3" t="str">
        <f>IF(ISBLANK(Q358),"需記錄數量",IF(Q358&gt;2,"2隻以上，請記為猴群",""))</f>
        <v/>
      </c>
      <c r="AA358" s="3" t="str">
        <f>IF(OR(Q358=1,Q358=2),IF(ISTEXT(R358),"","需記錄距離"),"")</f>
        <v/>
      </c>
      <c r="AB358" s="249" t="str">
        <f>IF(S358="Y",IF(Q358&lt;&gt;2,"有叫聲應為猴群",""),"")</f>
        <v/>
      </c>
      <c r="AC358" s="3" t="str">
        <f>IF(ISBLANK(T358),"需記錄棲地類型",IF(LEN(T358)&lt;&gt;2,"請填最主要的棲地類型，其餘的可在備注補充說明",""))</f>
        <v/>
      </c>
      <c r="AD358" s="5" t="str">
        <f t="shared" si="12"/>
        <v/>
      </c>
      <c r="AE358" s="3" t="str">
        <f>IF(COUNTIF(U358,"*搖樹*")=1,IF(Q358&lt;&gt;2,"有搖樹行為應為猴群",""),"")</f>
        <v/>
      </c>
      <c r="AF358" s="3"/>
      <c r="AH358">
        <f>MATCH(ROUND(M358,0)&amp;ROUND(N358,0),樣點!N:N,0)</f>
        <v>1169</v>
      </c>
      <c r="AI358" s="5">
        <f>IF((F359&amp;J359)=(F358&amp;J358),ABS((DATE(G359,H359,I359)&amp;TIME(O359,P359,0))-(DATE(G358,H358,I358)&amp;TIME(O358,P358,0))),"")</f>
        <v>1.041666604578495E-2</v>
      </c>
    </row>
    <row r="359" spans="3:35">
      <c r="C359" s="246" t="s">
        <v>21</v>
      </c>
      <c r="D359" s="246" t="s">
        <v>172</v>
      </c>
      <c r="E359" s="246" t="s">
        <v>186</v>
      </c>
      <c r="F359" s="246" t="s">
        <v>187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188</v>
      </c>
      <c r="L359" s="247">
        <v>6</v>
      </c>
      <c r="M359" s="246">
        <v>242007</v>
      </c>
      <c r="N359" s="246">
        <v>2685082</v>
      </c>
      <c r="O359" s="246">
        <v>8</v>
      </c>
      <c r="P359" s="246">
        <v>56</v>
      </c>
      <c r="Q359" s="246">
        <v>0</v>
      </c>
      <c r="R359" s="246"/>
      <c r="S359" s="246" t="s">
        <v>90</v>
      </c>
      <c r="T359" s="246" t="s">
        <v>26</v>
      </c>
      <c r="U359" s="246"/>
      <c r="V359" t="str">
        <f>INDEX(樣區!H:H,MATCH(F359,樣區!E:E,0))</f>
        <v>3月,5月</v>
      </c>
      <c r="W359" s="3" t="str">
        <f>IF(ISNUMBER(AH359),"Y","N")</f>
        <v>Y</v>
      </c>
      <c r="X359" s="3" t="str">
        <f>IF(OR(ISBLANK(H359),ISBLANK(I359)),"需記錄日期","")</f>
        <v/>
      </c>
      <c r="Y359" s="3" t="str">
        <f>IF(O359&gt;9,"時間太晚","")</f>
        <v/>
      </c>
      <c r="Z359" s="3" t="str">
        <f>IF(ISBLANK(Q359),"需記錄數量",IF(Q359&gt;2,"2隻以上，請記為猴群",""))</f>
        <v/>
      </c>
      <c r="AA359" s="3" t="str">
        <f>IF(OR(Q359=1,Q359=2),IF(ISTEXT(R359),"","需記錄距離"),"")</f>
        <v/>
      </c>
      <c r="AB359" s="249" t="str">
        <f>IF(S359="Y",IF(Q359&lt;&gt;2,"有叫聲應為猴群",""),"")</f>
        <v/>
      </c>
      <c r="AC359" s="3" t="str">
        <f>IF(ISBLANK(T359),"需記錄棲地類型",IF(LEN(T359)&lt;&gt;2,"請填最主要的棲地類型，其餘的可在備注補充說明",""))</f>
        <v/>
      </c>
      <c r="AD359" s="5" t="str">
        <f t="shared" si="12"/>
        <v/>
      </c>
      <c r="AE359" s="3" t="str">
        <f>IF(COUNTIF(U359,"*搖樹*")=1,IF(Q359&lt;&gt;2,"有搖樹行為應為猴群",""),"")</f>
        <v/>
      </c>
      <c r="AF359" s="3"/>
      <c r="AH359">
        <f>MATCH(ROUND(M359,0)&amp;ROUND(N359,0),樣點!N:N,0)</f>
        <v>1170</v>
      </c>
      <c r="AI359" s="5" t="str">
        <f>IF((F360&amp;J360)=(F359&amp;J359),ABS((DATE(G360,H360,I360)&amp;TIME(O360,P360,0))-(DATE(G359,H359,I359)&amp;TIME(O359,P359,0))),"")</f>
        <v/>
      </c>
    </row>
    <row r="360" spans="3:35">
      <c r="C360" s="246" t="s">
        <v>21</v>
      </c>
      <c r="D360" s="246" t="s">
        <v>172</v>
      </c>
      <c r="E360" s="246" t="s">
        <v>189</v>
      </c>
      <c r="F360" s="246" t="s">
        <v>190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191</v>
      </c>
      <c r="L360" s="247">
        <v>1</v>
      </c>
      <c r="M360" s="246">
        <v>245293</v>
      </c>
      <c r="N360" s="246">
        <v>2687347</v>
      </c>
      <c r="O360" s="246">
        <v>8</v>
      </c>
      <c r="P360" s="246">
        <v>58</v>
      </c>
      <c r="Q360" s="246">
        <v>0</v>
      </c>
      <c r="R360" s="246"/>
      <c r="S360" s="246" t="s">
        <v>90</v>
      </c>
      <c r="T360" s="246" t="s">
        <v>26</v>
      </c>
      <c r="U360" s="246"/>
      <c r="V360" t="str">
        <f>INDEX(樣區!H:H,MATCH(F360,樣區!E:E,0))</f>
        <v>3月,5月</v>
      </c>
      <c r="W360" s="3" t="str">
        <f>IF(ISNUMBER(AH360),"Y","N")</f>
        <v>Y</v>
      </c>
      <c r="X360" s="3" t="str">
        <f>IF(OR(ISBLANK(H360),ISBLANK(I360)),"需記錄日期","")</f>
        <v/>
      </c>
      <c r="Y360" s="3" t="str">
        <f>IF(O360&gt;9,"時間太晚","")</f>
        <v/>
      </c>
      <c r="Z360" s="3" t="str">
        <f>IF(ISBLANK(Q360),"需記錄數量",IF(Q360&gt;2,"2隻以上，請記為猴群",""))</f>
        <v/>
      </c>
      <c r="AA360" s="3" t="str">
        <f>IF(OR(Q360=1,Q360=2),IF(ISTEXT(R360),"","需記錄距離"),"")</f>
        <v/>
      </c>
      <c r="AB360" s="249" t="str">
        <f>IF(S360="Y",IF(Q360&lt;&gt;2,"有叫聲應為猴群",""),"")</f>
        <v/>
      </c>
      <c r="AC360" s="3" t="str">
        <f>IF(ISBLANK(T360),"需記錄棲地類型",IF(LEN(T360)&lt;&gt;2,"請填最主要的棲地類型，其餘的可在備注補充說明",""))</f>
        <v/>
      </c>
      <c r="AD360" s="5" t="str">
        <f t="shared" si="12"/>
        <v/>
      </c>
      <c r="AE360" s="3" t="str">
        <f>IF(COUNTIF(U360,"*搖樹*")=1,IF(Q360&lt;&gt;2,"有搖樹行為應為猴群",""),"")</f>
        <v/>
      </c>
      <c r="AF360" s="3"/>
      <c r="AH360">
        <f>MATCH(ROUND(M360,0)&amp;ROUND(N360,0),樣點!N:N,0)</f>
        <v>1171</v>
      </c>
      <c r="AI360" s="5">
        <f>IF((F361&amp;J361)=(F360&amp;J360),ABS((DATE(G361,H361,I361)&amp;TIME(O361,P361,0))-(DATE(G360,H360,I360)&amp;TIME(O360,P360,0))),"")</f>
        <v>6.2499999767169356E-3</v>
      </c>
    </row>
    <row r="361" spans="3:35">
      <c r="C361" s="246" t="s">
        <v>21</v>
      </c>
      <c r="D361" s="246" t="s">
        <v>172</v>
      </c>
      <c r="E361" s="246" t="s">
        <v>189</v>
      </c>
      <c r="F361" s="246" t="s">
        <v>190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191</v>
      </c>
      <c r="L361" s="247">
        <v>2</v>
      </c>
      <c r="M361" s="246">
        <v>245015</v>
      </c>
      <c r="N361" s="246">
        <v>2687257</v>
      </c>
      <c r="O361" s="246">
        <v>9</v>
      </c>
      <c r="P361" s="246">
        <v>7</v>
      </c>
      <c r="Q361" s="246">
        <v>0</v>
      </c>
      <c r="R361" s="246"/>
      <c r="S361" s="246" t="s">
        <v>90</v>
      </c>
      <c r="T361" s="246" t="s">
        <v>31</v>
      </c>
      <c r="U361" s="246"/>
      <c r="V361" t="str">
        <f>INDEX(樣區!H:H,MATCH(F361,樣區!E:E,0))</f>
        <v>3月,5月</v>
      </c>
      <c r="W361" s="3" t="str">
        <f>IF(ISNUMBER(AH361),"Y","N")</f>
        <v>Y</v>
      </c>
      <c r="X361" s="3" t="str">
        <f>IF(OR(ISBLANK(H361),ISBLANK(I361)),"需記錄日期","")</f>
        <v/>
      </c>
      <c r="Y361" s="3" t="str">
        <f>IF(O361&gt;9,"時間太晚","")</f>
        <v/>
      </c>
      <c r="Z361" s="3" t="str">
        <f>IF(ISBLANK(Q361),"需記錄數量",IF(Q361&gt;2,"2隻以上，請記為猴群",""))</f>
        <v/>
      </c>
      <c r="AA361" s="3" t="str">
        <f>IF(OR(Q361=1,Q361=2),IF(ISTEXT(R361),"","需記錄距離"),"")</f>
        <v/>
      </c>
      <c r="AB361" s="249" t="str">
        <f>IF(S361="Y",IF(Q361&lt;&gt;2,"有叫聲應為猴群",""),"")</f>
        <v/>
      </c>
      <c r="AC361" s="3" t="str">
        <f>IF(ISBLANK(T361),"需記錄棲地類型",IF(LEN(T361)&lt;&gt;2,"請填最主要的棲地類型，其餘的可在備注補充說明",""))</f>
        <v/>
      </c>
      <c r="AD361" s="5" t="str">
        <f t="shared" si="12"/>
        <v/>
      </c>
      <c r="AE361" s="3" t="str">
        <f>IF(COUNTIF(U361,"*搖樹*")=1,IF(Q361&lt;&gt;2,"有搖樹行為應為猴群",""),"")</f>
        <v/>
      </c>
      <c r="AF361" s="3"/>
      <c r="AH361">
        <f>MATCH(ROUND(M361,0)&amp;ROUND(N361,0),樣點!N:N,0)</f>
        <v>1172</v>
      </c>
      <c r="AI361" s="5">
        <f>IF((F362&amp;J362)=(F361&amp;J361),ABS((DATE(G362,H362,I362)&amp;TIME(O362,P362,0))-(DATE(G361,H361,I361)&amp;TIME(O361,P361,0))),"")</f>
        <v>4.8611109959892929E-3</v>
      </c>
    </row>
    <row r="362" spans="3:35" hidden="1">
      <c r="C362" s="246" t="s">
        <v>21</v>
      </c>
      <c r="D362" s="246" t="s">
        <v>172</v>
      </c>
      <c r="E362" s="246" t="s">
        <v>189</v>
      </c>
      <c r="F362" s="246" t="s">
        <v>190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191</v>
      </c>
      <c r="L362" s="247">
        <v>3</v>
      </c>
      <c r="M362" s="246">
        <v>244850</v>
      </c>
      <c r="N362" s="246">
        <v>2687217</v>
      </c>
      <c r="O362" s="246">
        <v>9</v>
      </c>
      <c r="P362" s="246">
        <v>14</v>
      </c>
      <c r="Q362" s="246">
        <v>0</v>
      </c>
      <c r="R362" s="246"/>
      <c r="S362" s="246" t="s">
        <v>90</v>
      </c>
      <c r="T362" s="246" t="s">
        <v>26</v>
      </c>
      <c r="U362" s="246"/>
      <c r="V362" t="str">
        <f>INDEX(樣區!H:H,MATCH(F362,樣區!E:E,0))</f>
        <v>3月,5月</v>
      </c>
      <c r="W362" s="3" t="str">
        <f>IF(ISNUMBER(AH362),"Y","N")</f>
        <v>N</v>
      </c>
      <c r="X362" s="3" t="str">
        <f>IF(OR(ISBLANK(H362),ISBLANK(I362)),"需記錄日期","")</f>
        <v/>
      </c>
      <c r="Y362" s="3" t="str">
        <f>IF(O362&gt;9,"時間太晚","")</f>
        <v/>
      </c>
      <c r="Z362" s="3" t="str">
        <f>IF(ISBLANK(Q362),"需記錄數量",IF(Q362&gt;2,"2隻以上，請記為猴群",""))</f>
        <v/>
      </c>
      <c r="AA362" s="3" t="str">
        <f>IF(OR(Q362=1,Q362=2),IF(ISTEXT(R362),"","需記錄距離"),"")</f>
        <v/>
      </c>
      <c r="AB362" s="2" t="str">
        <f>IF(S362="Y",IF(Q362&lt;&gt;2,"有叫聲應為猴群",""),"")</f>
        <v/>
      </c>
      <c r="AC362" s="3" t="str">
        <f>IF(ISBLANK(T362),"需記錄棲地類型",IF(LEN(T362)&lt;&gt;2,"請填最主要的棲地類型，其餘的可在備注補充說明",""))</f>
        <v/>
      </c>
      <c r="AD362" s="5" t="str">
        <f>IF(ISBLANK(O362),"需記錄時間",IFERROR(IF((AI362-TIME(0,5,59))&lt;0,"需計滿6分鍾",""),""))</f>
        <v/>
      </c>
      <c r="AE362" s="3" t="str">
        <f>IF(COUNTIF(U362,"*搖樹*")=1,IF(Q362&lt;&gt;2,"有搖樹行為應為猴群",""),"")</f>
        <v/>
      </c>
      <c r="AF362" s="3"/>
      <c r="AH362" t="e">
        <f>MATCH(ROUND(M362,0)&amp;ROUND(N362,0),樣點!N:N,0)</f>
        <v>#N/A</v>
      </c>
      <c r="AI362" s="5">
        <f>IF((F363&amp;J363)=(F362&amp;J362),ABS((DATE(G363,H363,I363)&amp;TIME(O363,P363,0))-(DATE(G362,H362,I362)&amp;TIME(O362,P362,0))),"")</f>
        <v>2.6388889004010707E-2</v>
      </c>
    </row>
    <row r="363" spans="3:35">
      <c r="C363" s="246" t="s">
        <v>21</v>
      </c>
      <c r="D363" s="246" t="s">
        <v>172</v>
      </c>
      <c r="E363" s="246" t="s">
        <v>189</v>
      </c>
      <c r="F363" s="246" t="s">
        <v>190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191</v>
      </c>
      <c r="L363" s="247">
        <v>4</v>
      </c>
      <c r="M363" s="246">
        <v>245098</v>
      </c>
      <c r="N363" s="246">
        <v>2686834</v>
      </c>
      <c r="O363" s="246">
        <v>8</v>
      </c>
      <c r="P363" s="246">
        <v>36</v>
      </c>
      <c r="Q363" s="246">
        <v>0</v>
      </c>
      <c r="R363" s="246"/>
      <c r="S363" s="246" t="s">
        <v>90</v>
      </c>
      <c r="T363" s="246" t="s">
        <v>26</v>
      </c>
      <c r="U363" s="246"/>
      <c r="V363" t="str">
        <f>INDEX(樣區!H:H,MATCH(F363,樣區!E:E,0))</f>
        <v>3月,5月</v>
      </c>
      <c r="W363" s="3" t="str">
        <f>IF(ISNUMBER(AH363),"Y","N")</f>
        <v>Y</v>
      </c>
      <c r="X363" s="3" t="str">
        <f>IF(OR(ISBLANK(H363),ISBLANK(I363)),"需記錄日期","")</f>
        <v/>
      </c>
      <c r="Y363" s="3" t="str">
        <f>IF(O363&gt;9,"時間太晚","")</f>
        <v/>
      </c>
      <c r="Z363" s="3" t="str">
        <f>IF(ISBLANK(Q363),"需記錄數量",IF(Q363&gt;2,"2隻以上，請記為猴群",""))</f>
        <v/>
      </c>
      <c r="AA363" s="3" t="str">
        <f>IF(OR(Q363=1,Q363=2),IF(ISTEXT(R363),"","需記錄距離"),"")</f>
        <v/>
      </c>
      <c r="AB363" s="249" t="str">
        <f>IF(S363="Y",IF(Q363&lt;&gt;2,"有叫聲應為猴群",""),"")</f>
        <v/>
      </c>
      <c r="AC363" s="3" t="str">
        <f>IF(ISBLANK(T363),"需記錄棲地類型",IF(LEN(T363)&lt;&gt;2,"請填最主要的棲地類型，其餘的可在備注補充說明",""))</f>
        <v/>
      </c>
      <c r="AD363" s="5" t="str">
        <f t="shared" ref="AD363:AD399" si="13">IF(ISBLANK(O363),"需記錄時間",IFERROR(IF((AI363-TIME(0,5,59))&lt;0,"需計滿6分鐘",""),""))</f>
        <v/>
      </c>
      <c r="AE363" s="3" t="str">
        <f>IF(COUNTIF(U363,"*搖樹*")=1,IF(Q363&lt;&gt;2,"有搖樹行為應為猴群",""),"")</f>
        <v/>
      </c>
      <c r="AF363" s="3"/>
      <c r="AH363">
        <f>MATCH(ROUND(M363,0)&amp;ROUND(N363,0),樣點!N:N,0)</f>
        <v>1174</v>
      </c>
      <c r="AI363" s="5">
        <f>IF((F364&amp;J364)=(F363&amp;J363),ABS((DATE(G364,H364,I364)&amp;TIME(O364,P364,0))-(DATE(G363,H363,I363)&amp;TIME(O363,P363,0))),"")</f>
        <v>6.2500000349245965E-3</v>
      </c>
    </row>
    <row r="364" spans="3:35">
      <c r="C364" s="246" t="s">
        <v>21</v>
      </c>
      <c r="D364" s="246" t="s">
        <v>172</v>
      </c>
      <c r="E364" s="246" t="s">
        <v>189</v>
      </c>
      <c r="F364" s="246" t="s">
        <v>190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191</v>
      </c>
      <c r="L364" s="247">
        <v>5</v>
      </c>
      <c r="M364" s="246">
        <v>245055</v>
      </c>
      <c r="N364" s="246">
        <v>2686459</v>
      </c>
      <c r="O364" s="246">
        <v>8</v>
      </c>
      <c r="P364" s="246">
        <v>45</v>
      </c>
      <c r="Q364" s="246">
        <v>0</v>
      </c>
      <c r="R364" s="246"/>
      <c r="S364" s="246" t="s">
        <v>90</v>
      </c>
      <c r="T364" s="246" t="s">
        <v>31</v>
      </c>
      <c r="U364" s="246"/>
      <c r="V364" t="str">
        <f>INDEX(樣區!H:H,MATCH(F364,樣區!E:E,0))</f>
        <v>3月,5月</v>
      </c>
      <c r="W364" s="3" t="str">
        <f>IF(ISNUMBER(AH364),"Y","N")</f>
        <v>Y</v>
      </c>
      <c r="X364" s="3" t="str">
        <f>IF(OR(ISBLANK(H364),ISBLANK(I364)),"需記錄日期","")</f>
        <v/>
      </c>
      <c r="Y364" s="3" t="str">
        <f>IF(O364&gt;9,"時間太晚","")</f>
        <v/>
      </c>
      <c r="Z364" s="3" t="str">
        <f>IF(ISBLANK(Q364),"需記錄數量",IF(Q364&gt;2,"2隻以上，請記為猴群",""))</f>
        <v/>
      </c>
      <c r="AA364" s="3" t="str">
        <f>IF(OR(Q364=1,Q364=2),IF(ISTEXT(R364),"","需記錄距離"),"")</f>
        <v/>
      </c>
      <c r="AB364" s="249" t="str">
        <f>IF(S364="Y",IF(Q364&lt;&gt;2,"有叫聲應為猴群",""),"")</f>
        <v/>
      </c>
      <c r="AC364" s="3" t="str">
        <f>IF(ISBLANK(T364),"需記錄棲地類型",IF(LEN(T364)&lt;&gt;2,"請填最主要的棲地類型，其餘的可在備注補充說明",""))</f>
        <v/>
      </c>
      <c r="AD364" s="5" t="str">
        <f t="shared" si="13"/>
        <v/>
      </c>
      <c r="AE364" s="3" t="str">
        <f>IF(COUNTIF(U364,"*搖樹*")=1,IF(Q364&lt;&gt;2,"有搖樹行為應為猴群",""),"")</f>
        <v/>
      </c>
      <c r="AF364" s="3"/>
      <c r="AH364">
        <f>MATCH(ROUND(M364,0)&amp;ROUND(N364,0),樣點!N:N,0)</f>
        <v>1175</v>
      </c>
      <c r="AI364" s="5">
        <f>IF((F365&amp;J365)=(F364&amp;J364),ABS((DATE(G365,H365,I365)&amp;TIME(O365,P365,0))-(DATE(G364,H364,I364)&amp;TIME(O364,P364,0))),"")</f>
        <v>2.5694443960674107E-2</v>
      </c>
    </row>
    <row r="365" spans="3:35">
      <c r="C365" s="246" t="s">
        <v>21</v>
      </c>
      <c r="D365" s="246" t="s">
        <v>172</v>
      </c>
      <c r="E365" s="246" t="s">
        <v>189</v>
      </c>
      <c r="F365" s="246" t="s">
        <v>190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191</v>
      </c>
      <c r="L365" s="247">
        <v>6</v>
      </c>
      <c r="M365" s="246">
        <v>244536</v>
      </c>
      <c r="N365" s="246">
        <v>2687127</v>
      </c>
      <c r="O365" s="246">
        <v>9</v>
      </c>
      <c r="P365" s="246">
        <v>22</v>
      </c>
      <c r="Q365" s="246">
        <v>0</v>
      </c>
      <c r="R365" s="246"/>
      <c r="S365" s="246" t="s">
        <v>90</v>
      </c>
      <c r="T365" s="246" t="s">
        <v>26</v>
      </c>
      <c r="U365" s="246"/>
      <c r="V365" t="str">
        <f>INDEX(樣區!H:H,MATCH(F365,樣區!E:E,0))</f>
        <v>3月,5月</v>
      </c>
      <c r="W365" s="3" t="str">
        <f>IF(ISNUMBER(AH365),"Y","N")</f>
        <v>Y</v>
      </c>
      <c r="X365" s="3" t="str">
        <f>IF(OR(ISBLANK(H365),ISBLANK(I365)),"需記錄日期","")</f>
        <v/>
      </c>
      <c r="Y365" s="3" t="str">
        <f>IF(O365&gt;9,"時間太晚","")</f>
        <v/>
      </c>
      <c r="Z365" s="3" t="str">
        <f>IF(ISBLANK(Q365),"需記錄數量",IF(Q365&gt;2,"2隻以上，請記為猴群",""))</f>
        <v/>
      </c>
      <c r="AA365" s="3" t="str">
        <f>IF(OR(Q365=1,Q365=2),IF(ISTEXT(R365),"","需記錄距離"),"")</f>
        <v/>
      </c>
      <c r="AB365" s="249" t="str">
        <f>IF(S365="Y",IF(Q365&lt;&gt;2,"有叫聲應為猴群",""),"")</f>
        <v/>
      </c>
      <c r="AC365" s="3" t="str">
        <f>IF(ISBLANK(T365),"需記錄棲地類型",IF(LEN(T365)&lt;&gt;2,"請填最主要的棲地類型，其餘的可在備注補充說明",""))</f>
        <v/>
      </c>
      <c r="AD365" s="5" t="str">
        <f t="shared" si="13"/>
        <v/>
      </c>
      <c r="AE365" s="3" t="str">
        <f>IF(COUNTIF(U365,"*搖樹*")=1,IF(Q365&lt;&gt;2,"有搖樹行為應為猴群",""),"")</f>
        <v/>
      </c>
      <c r="AF365" s="3"/>
      <c r="AH365">
        <f>MATCH(ROUND(M365,0)&amp;ROUND(N365,0),樣點!N:N,0)</f>
        <v>1176</v>
      </c>
      <c r="AI365" s="5" t="str">
        <f>IF((F366&amp;J366)=(F365&amp;J365),ABS((DATE(G366,H366,I366)&amp;TIME(O366,P366,0))-(DATE(G365,H365,I365)&amp;TIME(O365,P365,0))),"")</f>
        <v/>
      </c>
    </row>
    <row r="366" spans="3:35">
      <c r="C366" s="246" t="s">
        <v>21</v>
      </c>
      <c r="D366" s="246" t="s">
        <v>172</v>
      </c>
      <c r="E366" s="246" t="s">
        <v>192</v>
      </c>
      <c r="F366" s="246" t="s">
        <v>193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194</v>
      </c>
      <c r="L366" s="247">
        <v>1</v>
      </c>
      <c r="M366" s="246">
        <v>245935</v>
      </c>
      <c r="N366" s="246">
        <v>2688724</v>
      </c>
      <c r="O366" s="246">
        <v>7</v>
      </c>
      <c r="P366" s="246">
        <v>38</v>
      </c>
      <c r="Q366" s="246">
        <v>0</v>
      </c>
      <c r="R366" s="246"/>
      <c r="S366" s="246" t="s">
        <v>90</v>
      </c>
      <c r="T366" s="246" t="s">
        <v>32</v>
      </c>
      <c r="U366" s="246"/>
      <c r="V366" t="str">
        <f>INDEX(樣區!H:H,MATCH(F366,樣區!E:E,0))</f>
        <v>4月,6月</v>
      </c>
      <c r="W366" s="3" t="str">
        <f>IF(ISNUMBER(AH366),"Y","N")</f>
        <v>Y</v>
      </c>
      <c r="X366" s="3" t="str">
        <f>IF(OR(ISBLANK(H366),ISBLANK(I366)),"需記錄日期","")</f>
        <v/>
      </c>
      <c r="Y366" s="3" t="str">
        <f>IF(O366&gt;9,"時間太晚","")</f>
        <v/>
      </c>
      <c r="Z366" s="3" t="str">
        <f>IF(ISBLANK(Q366),"需記錄數量",IF(Q366&gt;2,"2隻以上，請記為猴群",""))</f>
        <v/>
      </c>
      <c r="AA366" s="3" t="str">
        <f>IF(OR(Q366=1,Q366=2),IF(ISTEXT(R366),"","需記錄距離"),"")</f>
        <v/>
      </c>
      <c r="AB366" s="249" t="str">
        <f>IF(S366="Y",IF(Q366&lt;&gt;2,"有叫聲應為猴群",""),"")</f>
        <v/>
      </c>
      <c r="AC366" s="3" t="str">
        <f>IF(ISBLANK(T366),"需記錄棲地類型",IF(LEN(T366)&lt;&gt;2,"請填最主要的棲地類型，其餘的可在備注補充說明",""))</f>
        <v/>
      </c>
      <c r="AD366" s="5" t="str">
        <f t="shared" si="13"/>
        <v/>
      </c>
      <c r="AE366" s="3" t="str">
        <f>IF(COUNTIF(U366,"*搖樹*")=1,IF(Q366&lt;&gt;2,"有搖樹行為應為猴群",""),"")</f>
        <v/>
      </c>
      <c r="AF366" s="3"/>
      <c r="AH366">
        <f>MATCH(ROUND(M366,0)&amp;ROUND(N366,0),樣點!N:N,0)</f>
        <v>1177</v>
      </c>
      <c r="AI366" s="5">
        <f>IF((F367&amp;J367)=(F366&amp;J366),ABS((DATE(G367,H367,I367)&amp;TIME(O367,P367,0))-(DATE(G366,H366,I366)&amp;TIME(O366,P366,0))),"")</f>
        <v>5.555555981118232E-3</v>
      </c>
    </row>
    <row r="367" spans="3:35">
      <c r="C367" s="246" t="s">
        <v>21</v>
      </c>
      <c r="D367" s="246" t="s">
        <v>172</v>
      </c>
      <c r="E367" s="246" t="s">
        <v>192</v>
      </c>
      <c r="F367" s="246" t="s">
        <v>193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194</v>
      </c>
      <c r="L367" s="247">
        <v>2</v>
      </c>
      <c r="M367" s="246">
        <v>246129</v>
      </c>
      <c r="N367" s="246">
        <v>2688670</v>
      </c>
      <c r="O367" s="246">
        <v>7</v>
      </c>
      <c r="P367" s="246">
        <v>46</v>
      </c>
      <c r="Q367" s="246">
        <v>0</v>
      </c>
      <c r="R367" s="246"/>
      <c r="S367" s="246" t="s">
        <v>90</v>
      </c>
      <c r="T367" s="246" t="s">
        <v>32</v>
      </c>
      <c r="U367" s="246"/>
      <c r="V367" t="str">
        <f>INDEX(樣區!H:H,MATCH(F367,樣區!E:E,0))</f>
        <v>4月,6月</v>
      </c>
      <c r="W367" s="3" t="str">
        <f>IF(ISNUMBER(AH367),"Y","N")</f>
        <v>Y</v>
      </c>
      <c r="X367" s="3" t="str">
        <f>IF(OR(ISBLANK(H367),ISBLANK(I367)),"需記錄日期","")</f>
        <v/>
      </c>
      <c r="Y367" s="3" t="str">
        <f>IF(O367&gt;9,"時間太晚","")</f>
        <v/>
      </c>
      <c r="Z367" s="3" t="str">
        <f>IF(ISBLANK(Q367),"需記錄數量",IF(Q367&gt;2,"2隻以上，請記為猴群",""))</f>
        <v/>
      </c>
      <c r="AA367" s="3" t="str">
        <f>IF(OR(Q367=1,Q367=2),IF(ISTEXT(R367),"","需記錄距離"),"")</f>
        <v/>
      </c>
      <c r="AB367" s="249" t="str">
        <f>IF(S367="Y",IF(Q367&lt;&gt;2,"有叫聲應為猴群",""),"")</f>
        <v/>
      </c>
      <c r="AC367" s="3" t="str">
        <f>IF(ISBLANK(T367),"需記錄棲地類型",IF(LEN(T367)&lt;&gt;2,"請填最主要的棲地類型，其餘的可在備注補充說明",""))</f>
        <v/>
      </c>
      <c r="AD367" s="5" t="str">
        <f t="shared" si="13"/>
        <v/>
      </c>
      <c r="AE367" s="3" t="str">
        <f>IF(COUNTIF(U367,"*搖樹*")=1,IF(Q367&lt;&gt;2,"有搖樹行為應為猴群",""),"")</f>
        <v/>
      </c>
      <c r="AF367" s="3"/>
      <c r="AH367">
        <f>MATCH(ROUND(M367,0)&amp;ROUND(N367,0),樣點!N:N,0)</f>
        <v>1178</v>
      </c>
      <c r="AI367" s="5">
        <f>IF((F368&amp;J368)=(F367&amp;J367),ABS((DATE(G368,H368,I368)&amp;TIME(O368,P368,0))-(DATE(G367,H367,I367)&amp;TIME(O367,P367,0))),"")</f>
        <v>5.5555550497956574E-3</v>
      </c>
    </row>
    <row r="368" spans="3:35">
      <c r="C368" s="246" t="s">
        <v>21</v>
      </c>
      <c r="D368" s="246" t="s">
        <v>172</v>
      </c>
      <c r="E368" s="246" t="s">
        <v>192</v>
      </c>
      <c r="F368" s="246" t="s">
        <v>193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194</v>
      </c>
      <c r="L368" s="247">
        <v>3</v>
      </c>
      <c r="M368" s="246">
        <v>246330</v>
      </c>
      <c r="N368" s="246">
        <v>2688574</v>
      </c>
      <c r="O368" s="246">
        <v>7</v>
      </c>
      <c r="P368" s="246">
        <v>54</v>
      </c>
      <c r="Q368" s="246">
        <v>0</v>
      </c>
      <c r="R368" s="246"/>
      <c r="S368" s="246" t="s">
        <v>90</v>
      </c>
      <c r="T368" s="246" t="s">
        <v>32</v>
      </c>
      <c r="U368" s="246"/>
      <c r="V368" t="str">
        <f>INDEX(樣區!H:H,MATCH(F368,樣區!E:E,0))</f>
        <v>4月,6月</v>
      </c>
      <c r="W368" s="3" t="str">
        <f>IF(ISNUMBER(AH368),"Y","N")</f>
        <v>Y</v>
      </c>
      <c r="X368" s="3" t="str">
        <f>IF(OR(ISBLANK(H368),ISBLANK(I368)),"需記錄日期","")</f>
        <v/>
      </c>
      <c r="Y368" s="3" t="str">
        <f>IF(O368&gt;9,"時間太晚","")</f>
        <v/>
      </c>
      <c r="Z368" s="3" t="str">
        <f>IF(ISBLANK(Q368),"需記錄數量",IF(Q368&gt;2,"2隻以上，請記為猴群",""))</f>
        <v/>
      </c>
      <c r="AA368" s="3" t="str">
        <f>IF(OR(Q368=1,Q368=2),IF(ISTEXT(R368),"","需記錄距離"),"")</f>
        <v/>
      </c>
      <c r="AB368" s="249" t="str">
        <f>IF(S368="Y",IF(Q368&lt;&gt;2,"有叫聲應為猴群",""),"")</f>
        <v/>
      </c>
      <c r="AC368" s="3" t="str">
        <f>IF(ISBLANK(T368),"需記錄棲地類型",IF(LEN(T368)&lt;&gt;2,"請填最主要的棲地類型，其餘的可在備注補充說明",""))</f>
        <v/>
      </c>
      <c r="AD368" s="5" t="str">
        <f t="shared" si="13"/>
        <v/>
      </c>
      <c r="AE368" s="3" t="str">
        <f>IF(COUNTIF(U368,"*搖樹*")=1,IF(Q368&lt;&gt;2,"有搖樹行為應為猴群",""),"")</f>
        <v/>
      </c>
      <c r="AF368" s="3"/>
      <c r="AH368">
        <f>MATCH(ROUND(M368,0)&amp;ROUND(N368,0),樣點!N:N,0)</f>
        <v>1179</v>
      </c>
      <c r="AI368" s="5">
        <f>IF((F369&amp;J369)=(F368&amp;J368),ABS((DATE(G369,H369,I369)&amp;TIME(O369,P369,0))-(DATE(G368,H368,I368)&amp;TIME(O368,P368,0))),"")</f>
        <v>4.8611109959892929E-3</v>
      </c>
    </row>
    <row r="369" spans="3:35">
      <c r="C369" s="246" t="s">
        <v>21</v>
      </c>
      <c r="D369" s="246" t="s">
        <v>172</v>
      </c>
      <c r="E369" s="246" t="s">
        <v>192</v>
      </c>
      <c r="F369" s="246" t="s">
        <v>193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194</v>
      </c>
      <c r="L369" s="247">
        <v>4</v>
      </c>
      <c r="M369" s="246">
        <v>246493</v>
      </c>
      <c r="N369" s="246">
        <v>2688442</v>
      </c>
      <c r="O369" s="246">
        <v>8</v>
      </c>
      <c r="P369" s="246">
        <v>1</v>
      </c>
      <c r="Q369" s="246">
        <v>0</v>
      </c>
      <c r="R369" s="246"/>
      <c r="S369" s="246" t="s">
        <v>90</v>
      </c>
      <c r="T369" s="246" t="s">
        <v>32</v>
      </c>
      <c r="U369" s="246"/>
      <c r="V369" t="str">
        <f>INDEX(樣區!H:H,MATCH(F369,樣區!E:E,0))</f>
        <v>4月,6月</v>
      </c>
      <c r="W369" s="3" t="str">
        <f>IF(ISNUMBER(AH369),"Y","N")</f>
        <v>Y</v>
      </c>
      <c r="X369" s="3" t="str">
        <f>IF(OR(ISBLANK(H369),ISBLANK(I369)),"需記錄日期","")</f>
        <v/>
      </c>
      <c r="Y369" s="3" t="str">
        <f>IF(O369&gt;9,"時間太晚","")</f>
        <v/>
      </c>
      <c r="Z369" s="3" t="str">
        <f>IF(ISBLANK(Q369),"需記錄數量",IF(Q369&gt;2,"2隻以上，請記為猴群",""))</f>
        <v/>
      </c>
      <c r="AA369" s="3" t="str">
        <f>IF(OR(Q369=1,Q369=2),IF(ISTEXT(R369),"","需記錄距離"),"")</f>
        <v/>
      </c>
      <c r="AB369" s="249" t="str">
        <f>IF(S369="Y",IF(Q369&lt;&gt;2,"有叫聲應為猴群",""),"")</f>
        <v/>
      </c>
      <c r="AC369" s="3" t="str">
        <f>IF(ISBLANK(T369),"需記錄棲地類型",IF(LEN(T369)&lt;&gt;2,"請填最主要的棲地類型，其餘的可在備注補充說明",""))</f>
        <v/>
      </c>
      <c r="AD369" s="5" t="str">
        <f t="shared" si="13"/>
        <v/>
      </c>
      <c r="AE369" s="3" t="str">
        <f>IF(COUNTIF(U369,"*搖樹*")=1,IF(Q369&lt;&gt;2,"有搖樹行為應為猴群",""),"")</f>
        <v/>
      </c>
      <c r="AF369" s="3"/>
      <c r="AH369">
        <f>MATCH(ROUND(M369,0)&amp;ROUND(N369,0),樣點!N:N,0)</f>
        <v>1180</v>
      </c>
      <c r="AI369" s="5">
        <f>IF((F370&amp;J370)=(F369&amp;J369),ABS((DATE(G370,H370,I370)&amp;TIME(O370,P370,0))-(DATE(G369,H369,I369)&amp;TIME(O369,P369,0))),"")</f>
        <v>6.2499999767169356E-3</v>
      </c>
    </row>
    <row r="370" spans="3:35">
      <c r="C370" s="246" t="s">
        <v>21</v>
      </c>
      <c r="D370" s="246" t="s">
        <v>172</v>
      </c>
      <c r="E370" s="246" t="s">
        <v>192</v>
      </c>
      <c r="F370" s="246" t="s">
        <v>193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194</v>
      </c>
      <c r="L370" s="247">
        <v>5</v>
      </c>
      <c r="M370" s="246">
        <v>246732</v>
      </c>
      <c r="N370" s="246">
        <v>2688451</v>
      </c>
      <c r="O370" s="246">
        <v>8</v>
      </c>
      <c r="P370" s="246">
        <v>10</v>
      </c>
      <c r="Q370" s="246">
        <v>0</v>
      </c>
      <c r="R370" s="246"/>
      <c r="S370" s="246" t="s">
        <v>90</v>
      </c>
      <c r="T370" s="246" t="s">
        <v>32</v>
      </c>
      <c r="U370" s="246"/>
      <c r="V370" t="str">
        <f>INDEX(樣區!H:H,MATCH(F370,樣區!E:E,0))</f>
        <v>4月,6月</v>
      </c>
      <c r="W370" s="3" t="str">
        <f>IF(ISNUMBER(AH370),"Y","N")</f>
        <v>Y</v>
      </c>
      <c r="X370" s="3" t="str">
        <f>IF(OR(ISBLANK(H370),ISBLANK(I370)),"需記錄日期","")</f>
        <v/>
      </c>
      <c r="Y370" s="3" t="str">
        <f>IF(O370&gt;9,"時間太晚","")</f>
        <v/>
      </c>
      <c r="Z370" s="3" t="str">
        <f>IF(ISBLANK(Q370),"需記錄數量",IF(Q370&gt;2,"2隻以上，請記為猴群",""))</f>
        <v/>
      </c>
      <c r="AA370" s="3" t="str">
        <f>IF(OR(Q370=1,Q370=2),IF(ISTEXT(R370),"","需記錄距離"),"")</f>
        <v/>
      </c>
      <c r="AB370" s="249" t="str">
        <f>IF(S370="Y",IF(Q370&lt;&gt;2,"有叫聲應為猴群",""),"")</f>
        <v/>
      </c>
      <c r="AC370" s="3" t="str">
        <f>IF(ISBLANK(T370),"需記錄棲地類型",IF(LEN(T370)&lt;&gt;2,"請填最主要的棲地類型，其餘的可在備注補充說明",""))</f>
        <v/>
      </c>
      <c r="AD370" s="5" t="str">
        <f t="shared" si="13"/>
        <v/>
      </c>
      <c r="AE370" s="3" t="str">
        <f>IF(COUNTIF(U370,"*搖樹*")=1,IF(Q370&lt;&gt;2,"有搖樹行為應為猴群",""),"")</f>
        <v/>
      </c>
      <c r="AF370" s="3"/>
      <c r="AH370">
        <f>MATCH(ROUND(M370,0)&amp;ROUND(N370,0),樣點!N:N,0)</f>
        <v>1181</v>
      </c>
      <c r="AI370" s="5">
        <f>IF((F371&amp;J371)=(F370&amp;J370),ABS((DATE(G371,H371,I371)&amp;TIME(O371,P371,0))-(DATE(G370,H370,I370)&amp;TIME(O370,P370,0))),"")</f>
        <v>6.9444450200535357E-3</v>
      </c>
    </row>
    <row r="371" spans="3:35">
      <c r="C371" s="246" t="s">
        <v>21</v>
      </c>
      <c r="D371" s="246" t="s">
        <v>172</v>
      </c>
      <c r="E371" s="246" t="s">
        <v>192</v>
      </c>
      <c r="F371" s="246" t="s">
        <v>193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194</v>
      </c>
      <c r="L371" s="247">
        <v>6</v>
      </c>
      <c r="M371" s="246">
        <v>246893</v>
      </c>
      <c r="N371" s="246">
        <v>2688272</v>
      </c>
      <c r="O371" s="246">
        <v>8</v>
      </c>
      <c r="P371" s="246">
        <v>20</v>
      </c>
      <c r="Q371" s="246">
        <v>0</v>
      </c>
      <c r="R371" s="246"/>
      <c r="S371" s="246" t="s">
        <v>90</v>
      </c>
      <c r="T371" s="246" t="s">
        <v>32</v>
      </c>
      <c r="U371" s="246"/>
      <c r="V371" t="str">
        <f>INDEX(樣區!H:H,MATCH(F371,樣區!E:E,0))</f>
        <v>4月,6月</v>
      </c>
      <c r="W371" s="3" t="str">
        <f>IF(ISNUMBER(AH371),"Y","N")</f>
        <v>Y</v>
      </c>
      <c r="X371" s="3" t="str">
        <f>IF(OR(ISBLANK(H371),ISBLANK(I371)),"需記錄日期","")</f>
        <v/>
      </c>
      <c r="Y371" s="3" t="str">
        <f>IF(O371&gt;9,"時間太晚","")</f>
        <v/>
      </c>
      <c r="Z371" s="3" t="str">
        <f>IF(ISBLANK(Q371),"需記錄數量",IF(Q371&gt;2,"2隻以上，請記為猴群",""))</f>
        <v/>
      </c>
      <c r="AA371" s="3" t="str">
        <f>IF(OR(Q371=1,Q371=2),IF(ISTEXT(R371),"","需記錄距離"),"")</f>
        <v/>
      </c>
      <c r="AB371" s="249" t="str">
        <f>IF(S371="Y",IF(Q371&lt;&gt;2,"有叫聲應為猴群",""),"")</f>
        <v/>
      </c>
      <c r="AC371" s="3" t="str">
        <f>IF(ISBLANK(T371),"需記錄棲地類型",IF(LEN(T371)&lt;&gt;2,"請填最主要的棲地類型，其餘的可在備注補充說明",""))</f>
        <v/>
      </c>
      <c r="AD371" s="5" t="str">
        <f t="shared" si="13"/>
        <v/>
      </c>
      <c r="AE371" s="3" t="str">
        <f>IF(COUNTIF(U371,"*搖樹*")=1,IF(Q371&lt;&gt;2,"有搖樹行為應為猴群",""),"")</f>
        <v/>
      </c>
      <c r="AF371" s="3"/>
      <c r="AH371">
        <f>MATCH(ROUND(M371,0)&amp;ROUND(N371,0),樣點!N:N,0)</f>
        <v>1182</v>
      </c>
      <c r="AI371" s="5" t="str">
        <f>IF((F372&amp;J372)=(F371&amp;J371),ABS((DATE(G372,H372,I372)&amp;TIME(O372,P372,0))-(DATE(G371,H371,I371)&amp;TIME(O371,P371,0))),"")</f>
        <v/>
      </c>
    </row>
    <row r="372" spans="3:35">
      <c r="C372" s="246" t="s">
        <v>21</v>
      </c>
      <c r="D372" s="246" t="s">
        <v>172</v>
      </c>
      <c r="E372" s="246" t="s">
        <v>195</v>
      </c>
      <c r="F372" s="246" t="s">
        <v>196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197</v>
      </c>
      <c r="L372" s="247">
        <v>1</v>
      </c>
      <c r="M372" s="246">
        <v>243475</v>
      </c>
      <c r="N372" s="246">
        <v>2691978</v>
      </c>
      <c r="O372" s="246">
        <v>8</v>
      </c>
      <c r="P372" s="246">
        <v>7</v>
      </c>
      <c r="Q372" s="246">
        <v>0</v>
      </c>
      <c r="R372" s="246"/>
      <c r="S372" s="246" t="s">
        <v>90</v>
      </c>
      <c r="T372" s="246" t="s">
        <v>32</v>
      </c>
      <c r="U372" s="246"/>
      <c r="V372" t="str">
        <f>INDEX(樣區!H:H,MATCH(F372,樣區!E:E,0))</f>
        <v>3月,5月</v>
      </c>
      <c r="W372" s="3" t="str">
        <f>IF(ISNUMBER(AH372),"Y","N")</f>
        <v>Y</v>
      </c>
      <c r="X372" s="3" t="str">
        <f>IF(OR(ISBLANK(H372),ISBLANK(I372)),"需記錄日期","")</f>
        <v/>
      </c>
      <c r="Y372" s="3" t="str">
        <f>IF(O372&gt;9,"時間太晚","")</f>
        <v/>
      </c>
      <c r="Z372" s="3" t="str">
        <f>IF(ISBLANK(Q372),"需記錄數量",IF(Q372&gt;2,"2隻以上，請記為猴群",""))</f>
        <v/>
      </c>
      <c r="AA372" s="3" t="str">
        <f>IF(OR(Q372=1,Q372=2),IF(ISTEXT(R372),"","需記錄距離"),"")</f>
        <v/>
      </c>
      <c r="AB372" s="249" t="str">
        <f>IF(S372="Y",IF(Q372&lt;&gt;2,"有叫聲應為猴群",""),"")</f>
        <v/>
      </c>
      <c r="AC372" s="3" t="str">
        <f>IF(ISBLANK(T372),"需記錄棲地類型",IF(LEN(T372)&lt;&gt;2,"請填最主要的棲地類型，其餘的可在備注補充說明",""))</f>
        <v/>
      </c>
      <c r="AD372" s="5" t="str">
        <f t="shared" si="13"/>
        <v/>
      </c>
      <c r="AE372" s="3" t="str">
        <f>IF(COUNTIF(U372,"*搖樹*")=1,IF(Q372&lt;&gt;2,"有搖樹行為應為猴群",""),"")</f>
        <v/>
      </c>
      <c r="AF372" s="3"/>
      <c r="AH372">
        <f>MATCH(ROUND(M372,0)&amp;ROUND(N372,0),樣點!N:N,0)</f>
        <v>1183</v>
      </c>
      <c r="AI372" s="5">
        <f>IF((F373&amp;J373)=(F372&amp;J372),ABS((DATE(G373,H373,I373)&amp;TIME(O373,P373,0))-(DATE(G372,H372,I372)&amp;TIME(O372,P372,0))),"")</f>
        <v>6.2499999767169356E-3</v>
      </c>
    </row>
    <row r="373" spans="3:35">
      <c r="C373" s="246" t="s">
        <v>21</v>
      </c>
      <c r="D373" s="246" t="s">
        <v>172</v>
      </c>
      <c r="E373" s="246" t="s">
        <v>195</v>
      </c>
      <c r="F373" s="246" t="s">
        <v>196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197</v>
      </c>
      <c r="L373" s="247">
        <v>2</v>
      </c>
      <c r="M373" s="246">
        <v>243673</v>
      </c>
      <c r="N373" s="246">
        <v>2691920</v>
      </c>
      <c r="O373" s="246">
        <v>8</v>
      </c>
      <c r="P373" s="246">
        <v>16</v>
      </c>
      <c r="Q373" s="246">
        <v>0</v>
      </c>
      <c r="R373" s="246"/>
      <c r="S373" s="246" t="s">
        <v>90</v>
      </c>
      <c r="T373" s="246" t="s">
        <v>26</v>
      </c>
      <c r="U373" s="246"/>
      <c r="V373" t="str">
        <f>INDEX(樣區!H:H,MATCH(F373,樣區!E:E,0))</f>
        <v>3月,5月</v>
      </c>
      <c r="W373" s="3" t="str">
        <f>IF(ISNUMBER(AH373),"Y","N")</f>
        <v>Y</v>
      </c>
      <c r="X373" s="3" t="str">
        <f>IF(OR(ISBLANK(H373),ISBLANK(I373)),"需記錄日期","")</f>
        <v/>
      </c>
      <c r="Y373" s="3" t="str">
        <f>IF(O373&gt;9,"時間太晚","")</f>
        <v/>
      </c>
      <c r="Z373" s="3" t="str">
        <f>IF(ISBLANK(Q373),"需記錄數量",IF(Q373&gt;2,"2隻以上，請記為猴群",""))</f>
        <v/>
      </c>
      <c r="AA373" s="3" t="str">
        <f>IF(OR(Q373=1,Q373=2),IF(ISTEXT(R373),"","需記錄距離"),"")</f>
        <v/>
      </c>
      <c r="AB373" s="249" t="str">
        <f>IF(S373="Y",IF(Q373&lt;&gt;2,"有叫聲應為猴群",""),"")</f>
        <v/>
      </c>
      <c r="AC373" s="3" t="str">
        <f>IF(ISBLANK(T373),"需記錄棲地類型",IF(LEN(T373)&lt;&gt;2,"請填最主要的棲地類型，其餘的可在備注補充說明",""))</f>
        <v/>
      </c>
      <c r="AD373" s="5" t="str">
        <f t="shared" si="13"/>
        <v/>
      </c>
      <c r="AE373" s="3" t="str">
        <f>IF(COUNTIF(U373,"*搖樹*")=1,IF(Q373&lt;&gt;2,"有搖樹行為應為猴群",""),"")</f>
        <v/>
      </c>
      <c r="AF373" s="3"/>
      <c r="AH373">
        <f>MATCH(ROUND(M373,0)&amp;ROUND(N373,0),樣點!N:N,0)</f>
        <v>1184</v>
      </c>
      <c r="AI373" s="5">
        <f>IF((F374&amp;J374)=(F373&amp;J373),ABS((DATE(G374,H374,I374)&amp;TIME(O374,P374,0))-(DATE(G373,H373,I373)&amp;TIME(O373,P373,0))),"")</f>
        <v>5.555555981118232E-3</v>
      </c>
    </row>
    <row r="374" spans="3:35">
      <c r="C374" s="246" t="s">
        <v>21</v>
      </c>
      <c r="D374" s="246" t="s">
        <v>172</v>
      </c>
      <c r="E374" s="246" t="s">
        <v>195</v>
      </c>
      <c r="F374" s="246" t="s">
        <v>196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197</v>
      </c>
      <c r="L374" s="247">
        <v>3</v>
      </c>
      <c r="M374" s="246">
        <v>243875</v>
      </c>
      <c r="N374" s="246">
        <v>2691886</v>
      </c>
      <c r="O374" s="246">
        <v>8</v>
      </c>
      <c r="P374" s="246">
        <v>24</v>
      </c>
      <c r="Q374" s="246">
        <v>0</v>
      </c>
      <c r="R374" s="246"/>
      <c r="S374" s="246" t="s">
        <v>90</v>
      </c>
      <c r="T374" s="246" t="s">
        <v>26</v>
      </c>
      <c r="U374" s="246"/>
      <c r="V374" t="str">
        <f>INDEX(樣區!H:H,MATCH(F374,樣區!E:E,0))</f>
        <v>3月,5月</v>
      </c>
      <c r="W374" s="3" t="str">
        <f>IF(ISNUMBER(AH374),"Y","N")</f>
        <v>Y</v>
      </c>
      <c r="X374" s="3" t="str">
        <f>IF(OR(ISBLANK(H374),ISBLANK(I374)),"需記錄日期","")</f>
        <v/>
      </c>
      <c r="Y374" s="3" t="str">
        <f>IF(O374&gt;9,"時間太晚","")</f>
        <v/>
      </c>
      <c r="Z374" s="3" t="str">
        <f>IF(ISBLANK(Q374),"需記錄數量",IF(Q374&gt;2,"2隻以上，請記為猴群",""))</f>
        <v/>
      </c>
      <c r="AA374" s="3" t="str">
        <f>IF(OR(Q374=1,Q374=2),IF(ISTEXT(R374),"","需記錄距離"),"")</f>
        <v/>
      </c>
      <c r="AB374" s="249" t="str">
        <f>IF(S374="Y",IF(Q374&lt;&gt;2,"有叫聲應為猴群",""),"")</f>
        <v/>
      </c>
      <c r="AC374" s="3" t="str">
        <f>IF(ISBLANK(T374),"需記錄棲地類型",IF(LEN(T374)&lt;&gt;2,"請填最主要的棲地類型，其餘的可在備注補充說明",""))</f>
        <v/>
      </c>
      <c r="AD374" s="5" t="str">
        <f t="shared" si="13"/>
        <v/>
      </c>
      <c r="AE374" s="3" t="str">
        <f>IF(COUNTIF(U374,"*搖樹*")=1,IF(Q374&lt;&gt;2,"有搖樹行為應為猴群",""),"")</f>
        <v/>
      </c>
      <c r="AF374" s="3"/>
      <c r="AH374">
        <f>MATCH(ROUND(M374,0)&amp;ROUND(N374,0),樣點!N:N,0)</f>
        <v>1185</v>
      </c>
      <c r="AI374" s="5">
        <f>IF((F375&amp;J375)=(F374&amp;J374),ABS((DATE(G375,H375,I375)&amp;TIME(O375,P375,0))-(DATE(G374,H374,I374)&amp;TIME(O374,P374,0))),"")</f>
        <v>5.5555550497956574E-3</v>
      </c>
    </row>
    <row r="375" spans="3:35">
      <c r="C375" s="246" t="s">
        <v>21</v>
      </c>
      <c r="D375" s="246" t="s">
        <v>172</v>
      </c>
      <c r="E375" s="246" t="s">
        <v>195</v>
      </c>
      <c r="F375" s="246" t="s">
        <v>196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197</v>
      </c>
      <c r="L375" s="247">
        <v>4</v>
      </c>
      <c r="M375" s="246">
        <v>244014</v>
      </c>
      <c r="N375" s="246">
        <v>2691735</v>
      </c>
      <c r="O375" s="246">
        <v>8</v>
      </c>
      <c r="P375" s="246">
        <v>32</v>
      </c>
      <c r="Q375" s="246">
        <v>0</v>
      </c>
      <c r="R375" s="246"/>
      <c r="S375" s="246" t="s">
        <v>90</v>
      </c>
      <c r="T375" s="246" t="s">
        <v>26</v>
      </c>
      <c r="U375" s="246"/>
      <c r="V375" t="str">
        <f>INDEX(樣區!H:H,MATCH(F375,樣區!E:E,0))</f>
        <v>3月,5月</v>
      </c>
      <c r="W375" s="3" t="str">
        <f>IF(ISNUMBER(AH375),"Y","N")</f>
        <v>Y</v>
      </c>
      <c r="X375" s="3" t="str">
        <f>IF(OR(ISBLANK(H375),ISBLANK(I375)),"需記錄日期","")</f>
        <v/>
      </c>
      <c r="Y375" s="3" t="str">
        <f>IF(O375&gt;9,"時間太晚","")</f>
        <v/>
      </c>
      <c r="Z375" s="3" t="str">
        <f>IF(ISBLANK(Q375),"需記錄數量",IF(Q375&gt;2,"2隻以上，請記為猴群",""))</f>
        <v/>
      </c>
      <c r="AA375" s="3" t="str">
        <f>IF(OR(Q375=1,Q375=2),IF(ISTEXT(R375),"","需記錄距離"),"")</f>
        <v/>
      </c>
      <c r="AB375" s="249" t="str">
        <f>IF(S375="Y",IF(Q375&lt;&gt;2,"有叫聲應為猴群",""),"")</f>
        <v/>
      </c>
      <c r="AC375" s="3" t="str">
        <f>IF(ISBLANK(T375),"需記錄棲地類型",IF(LEN(T375)&lt;&gt;2,"請填最主要的棲地類型，其餘的可在備注補充說明",""))</f>
        <v/>
      </c>
      <c r="AD375" s="5" t="str">
        <f t="shared" si="13"/>
        <v/>
      </c>
      <c r="AE375" s="3" t="str">
        <f>IF(COUNTIF(U375,"*搖樹*")=1,IF(Q375&lt;&gt;2,"有搖樹行為應為猴群",""),"")</f>
        <v/>
      </c>
      <c r="AF375" s="3"/>
      <c r="AH375">
        <f>MATCH(ROUND(M375,0)&amp;ROUND(N375,0),樣點!N:N,0)</f>
        <v>1186</v>
      </c>
      <c r="AI375" s="5">
        <f>IF((F376&amp;J376)=(F375&amp;J375),ABS((DATE(G376,H376,I376)&amp;TIME(O376,P376,0))-(DATE(G375,H375,I375)&amp;TIME(O375,P375,0))),"")</f>
        <v>5.555555981118232E-3</v>
      </c>
    </row>
    <row r="376" spans="3:35">
      <c r="C376" s="246" t="s">
        <v>21</v>
      </c>
      <c r="D376" s="246" t="s">
        <v>172</v>
      </c>
      <c r="E376" s="246" t="s">
        <v>195</v>
      </c>
      <c r="F376" s="246" t="s">
        <v>196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197</v>
      </c>
      <c r="L376" s="247">
        <v>5</v>
      </c>
      <c r="M376" s="246">
        <v>244128</v>
      </c>
      <c r="N376" s="246">
        <v>2691565</v>
      </c>
      <c r="O376" s="246">
        <v>8</v>
      </c>
      <c r="P376" s="246">
        <v>40</v>
      </c>
      <c r="Q376" s="246">
        <v>0</v>
      </c>
      <c r="R376" s="246"/>
      <c r="S376" s="246" t="s">
        <v>90</v>
      </c>
      <c r="T376" s="246" t="s">
        <v>26</v>
      </c>
      <c r="U376" s="246"/>
      <c r="V376" t="str">
        <f>INDEX(樣區!H:H,MATCH(F376,樣區!E:E,0))</f>
        <v>3月,5月</v>
      </c>
      <c r="W376" s="3" t="str">
        <f>IF(ISNUMBER(AH376),"Y","N")</f>
        <v>Y</v>
      </c>
      <c r="X376" s="3" t="str">
        <f>IF(OR(ISBLANK(H376),ISBLANK(I376)),"需記錄日期","")</f>
        <v/>
      </c>
      <c r="Y376" s="3" t="str">
        <f>IF(O376&gt;9,"時間太晚","")</f>
        <v/>
      </c>
      <c r="Z376" s="3" t="str">
        <f>IF(ISBLANK(Q376),"需記錄數量",IF(Q376&gt;2,"2隻以上，請記為猴群",""))</f>
        <v/>
      </c>
      <c r="AA376" s="3" t="str">
        <f>IF(OR(Q376=1,Q376=2),IF(ISTEXT(R376),"","需記錄距離"),"")</f>
        <v/>
      </c>
      <c r="AB376" s="249" t="str">
        <f>IF(S376="Y",IF(Q376&lt;&gt;2,"有叫聲應為猴群",""),"")</f>
        <v/>
      </c>
      <c r="AC376" s="3" t="str">
        <f>IF(ISBLANK(T376),"需記錄棲地類型",IF(LEN(T376)&lt;&gt;2,"請填最主要的棲地類型，其餘的可在備注補充說明",""))</f>
        <v/>
      </c>
      <c r="AD376" s="5" t="str">
        <f t="shared" si="13"/>
        <v/>
      </c>
      <c r="AE376" s="3" t="str">
        <f>IF(COUNTIF(U376,"*搖樹*")=1,IF(Q376&lt;&gt;2,"有搖樹行為應為猴群",""),"")</f>
        <v/>
      </c>
      <c r="AF376" s="3"/>
      <c r="AH376">
        <f>MATCH(ROUND(M376,0)&amp;ROUND(N376,0),樣點!N:N,0)</f>
        <v>1187</v>
      </c>
      <c r="AI376" s="5">
        <f>IF((F377&amp;J377)=(F376&amp;J376),ABS((DATE(G377,H377,I377)&amp;TIME(O377,P377,0))-(DATE(G376,H376,I376)&amp;TIME(O376,P376,0))),"")</f>
        <v>5.5555549915879965E-3</v>
      </c>
    </row>
    <row r="377" spans="3:35">
      <c r="C377" s="246" t="s">
        <v>21</v>
      </c>
      <c r="D377" s="246" t="s">
        <v>172</v>
      </c>
      <c r="E377" s="246" t="s">
        <v>195</v>
      </c>
      <c r="F377" s="246" t="s">
        <v>196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197</v>
      </c>
      <c r="L377" s="247">
        <v>6</v>
      </c>
      <c r="M377" s="246">
        <v>244241</v>
      </c>
      <c r="N377" s="246">
        <v>2691396</v>
      </c>
      <c r="O377" s="246">
        <v>8</v>
      </c>
      <c r="P377" s="246">
        <v>48</v>
      </c>
      <c r="Q377" s="246">
        <v>0</v>
      </c>
      <c r="R377" s="246"/>
      <c r="S377" s="246" t="s">
        <v>90</v>
      </c>
      <c r="T377" s="246" t="s">
        <v>26</v>
      </c>
      <c r="U377" s="246"/>
      <c r="V377" t="str">
        <f>INDEX(樣區!H:H,MATCH(F377,樣區!E:E,0))</f>
        <v>3月,5月</v>
      </c>
      <c r="W377" s="3" t="str">
        <f>IF(ISNUMBER(AH377),"Y","N")</f>
        <v>Y</v>
      </c>
      <c r="X377" s="3" t="str">
        <f>IF(OR(ISBLANK(H377),ISBLANK(I377)),"需記錄日期","")</f>
        <v/>
      </c>
      <c r="Y377" s="3" t="str">
        <f>IF(O377&gt;9,"時間太晚","")</f>
        <v/>
      </c>
      <c r="Z377" s="3" t="str">
        <f>IF(ISBLANK(Q377),"需記錄數量",IF(Q377&gt;2,"2隻以上，請記為猴群",""))</f>
        <v/>
      </c>
      <c r="AA377" s="3" t="str">
        <f>IF(OR(Q377=1,Q377=2),IF(ISTEXT(R377),"","需記錄距離"),"")</f>
        <v/>
      </c>
      <c r="AB377" s="249" t="str">
        <f>IF(S377="Y",IF(Q377&lt;&gt;2,"有叫聲應為猴群",""),"")</f>
        <v/>
      </c>
      <c r="AC377" s="3" t="str">
        <f>IF(ISBLANK(T377),"需記錄棲地類型",IF(LEN(T377)&lt;&gt;2,"請填最主要的棲地類型，其餘的可在備注補充說明",""))</f>
        <v/>
      </c>
      <c r="AD377" s="5" t="str">
        <f t="shared" si="13"/>
        <v/>
      </c>
      <c r="AE377" s="3" t="str">
        <f>IF(COUNTIF(U377,"*搖樹*")=1,IF(Q377&lt;&gt;2,"有搖樹行為應為猴群",""),"")</f>
        <v/>
      </c>
      <c r="AF377" s="3"/>
      <c r="AH377">
        <f>MATCH(ROUND(M377,0)&amp;ROUND(N377,0),樣點!N:N,0)</f>
        <v>1188</v>
      </c>
      <c r="AI377" s="5" t="str">
        <f>IF((F378&amp;J378)=(F377&amp;J377),ABS((DATE(G378,H378,I378)&amp;TIME(O378,P378,0))-(DATE(G377,H377,I377)&amp;TIME(O377,P377,0))),"")</f>
        <v/>
      </c>
    </row>
    <row r="378" spans="3:35">
      <c r="C378" s="246" t="s">
        <v>21</v>
      </c>
      <c r="D378" s="246" t="s">
        <v>172</v>
      </c>
      <c r="E378" s="246" t="s">
        <v>198</v>
      </c>
      <c r="F378" s="246" t="s">
        <v>199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200</v>
      </c>
      <c r="L378" s="247">
        <v>1</v>
      </c>
      <c r="M378" s="246">
        <v>248006</v>
      </c>
      <c r="N378" s="246">
        <v>2694258</v>
      </c>
      <c r="O378" s="246">
        <v>8</v>
      </c>
      <c r="P378" s="246">
        <v>0</v>
      </c>
      <c r="Q378" s="246">
        <v>0</v>
      </c>
      <c r="R378" s="246"/>
      <c r="S378" s="246" t="s">
        <v>90</v>
      </c>
      <c r="T378" s="246" t="s">
        <v>201</v>
      </c>
      <c r="U378" s="246"/>
      <c r="V378" t="str">
        <f>INDEX(樣區!H:H,MATCH(F378,樣區!E:E,0))</f>
        <v>4月,6月</v>
      </c>
      <c r="W378" s="3" t="str">
        <f>IF(ISNUMBER(AH378),"Y","N")</f>
        <v>Y</v>
      </c>
      <c r="X378" s="3" t="str">
        <f>IF(OR(ISBLANK(H378),ISBLANK(I378)),"需記錄日期","")</f>
        <v/>
      </c>
      <c r="Y378" s="3" t="str">
        <f>IF(O378&gt;9,"時間太晚","")</f>
        <v/>
      </c>
      <c r="Z378" s="3" t="str">
        <f>IF(ISBLANK(Q378),"需記錄數量",IF(Q378&gt;2,"2隻以上，請記為猴群",""))</f>
        <v/>
      </c>
      <c r="AA378" s="3" t="str">
        <f>IF(OR(Q378=1,Q378=2),IF(ISTEXT(R378),"","需記錄距離"),"")</f>
        <v/>
      </c>
      <c r="AB378" s="249" t="str">
        <f>IF(S378="Y",IF(Q378&lt;&gt;2,"有叫聲應為猴群",""),"")</f>
        <v/>
      </c>
      <c r="AC378" s="3" t="str">
        <f>IF(ISBLANK(T378),"需記錄棲地類型",IF(LEN(T378)&lt;&gt;2,"請填最主要的棲地類型，其餘的可在備注補充說明",""))</f>
        <v/>
      </c>
      <c r="AD378" s="5" t="str">
        <f t="shared" si="13"/>
        <v/>
      </c>
      <c r="AE378" s="3" t="str">
        <f>IF(COUNTIF(U378,"*搖樹*")=1,IF(Q378&lt;&gt;2,"有搖樹行為應為猴群",""),"")</f>
        <v/>
      </c>
      <c r="AF378" s="3"/>
      <c r="AH378">
        <f>MATCH(ROUND(M378,0)&amp;ROUND(N378,0),樣點!N:N,0)</f>
        <v>1189</v>
      </c>
      <c r="AI378" s="5">
        <f>IF((F379&amp;J379)=(F378&amp;J378),ABS((DATE(G379,H379,I379)&amp;TIME(O379,P379,0))-(DATE(G378,H378,I378)&amp;TIME(O378,P378,0))),"")</f>
        <v>6.9444439723156393E-3</v>
      </c>
    </row>
    <row r="379" spans="3:35">
      <c r="C379" s="246" t="s">
        <v>21</v>
      </c>
      <c r="D379" s="246" t="s">
        <v>172</v>
      </c>
      <c r="E379" s="246" t="s">
        <v>198</v>
      </c>
      <c r="F379" s="246" t="s">
        <v>199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200</v>
      </c>
      <c r="L379" s="247">
        <v>2</v>
      </c>
      <c r="M379" s="246">
        <v>248039</v>
      </c>
      <c r="N379" s="246">
        <v>2694457</v>
      </c>
      <c r="O379" s="246">
        <v>8</v>
      </c>
      <c r="P379" s="246">
        <v>10</v>
      </c>
      <c r="Q379" s="246">
        <v>0</v>
      </c>
      <c r="R379" s="246"/>
      <c r="S379" s="246" t="s">
        <v>90</v>
      </c>
      <c r="T379" s="246" t="s">
        <v>133</v>
      </c>
      <c r="U379" s="246"/>
      <c r="V379" t="str">
        <f>INDEX(樣區!H:H,MATCH(F379,樣區!E:E,0))</f>
        <v>4月,6月</v>
      </c>
      <c r="W379" s="3" t="str">
        <f>IF(ISNUMBER(AH379),"Y","N")</f>
        <v>Y</v>
      </c>
      <c r="X379" s="3" t="str">
        <f>IF(OR(ISBLANK(H379),ISBLANK(I379)),"需記錄日期","")</f>
        <v/>
      </c>
      <c r="Y379" s="3" t="str">
        <f>IF(O379&gt;9,"時間太晚","")</f>
        <v/>
      </c>
      <c r="Z379" s="3" t="str">
        <f>IF(ISBLANK(Q379),"需記錄數量",IF(Q379&gt;2,"2隻以上，請記為猴群",""))</f>
        <v/>
      </c>
      <c r="AA379" s="3" t="str">
        <f>IF(OR(Q379=1,Q379=2),IF(ISTEXT(R379),"","需記錄距離"),"")</f>
        <v/>
      </c>
      <c r="AB379" s="249" t="str">
        <f>IF(S379="Y",IF(Q379&lt;&gt;2,"有叫聲應為猴群",""),"")</f>
        <v/>
      </c>
      <c r="AC379" s="3" t="str">
        <f>IF(ISBLANK(T379),"需記錄棲地類型",IF(LEN(T379)&lt;&gt;2,"請填最主要的棲地類型，其餘的可在備注補充說明",""))</f>
        <v/>
      </c>
      <c r="AD379" s="5" t="str">
        <f t="shared" si="13"/>
        <v/>
      </c>
      <c r="AE379" s="3" t="str">
        <f>IF(COUNTIF(U379,"*搖樹*")=1,IF(Q379&lt;&gt;2,"有搖樹行為應為猴群",""),"")</f>
        <v/>
      </c>
      <c r="AF379" s="3"/>
      <c r="AH379">
        <f>MATCH(ROUND(M379,0)&amp;ROUND(N379,0),樣點!N:N,0)</f>
        <v>1190</v>
      </c>
      <c r="AI379" s="5">
        <f>IF((F380&amp;J380)=(F379&amp;J379),ABS((DATE(G380,H380,I380)&amp;TIME(O380,P380,0))-(DATE(G379,H379,I379)&amp;TIME(O379,P379,0))),"")</f>
        <v>5.555555981118232E-3</v>
      </c>
    </row>
    <row r="380" spans="3:35">
      <c r="C380" s="246" t="s">
        <v>21</v>
      </c>
      <c r="D380" s="246" t="s">
        <v>172</v>
      </c>
      <c r="E380" s="246" t="s">
        <v>198</v>
      </c>
      <c r="F380" s="246" t="s">
        <v>199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200</v>
      </c>
      <c r="L380" s="247">
        <v>3</v>
      </c>
      <c r="M380" s="246">
        <v>248248</v>
      </c>
      <c r="N380" s="246">
        <v>2694270</v>
      </c>
      <c r="O380" s="246">
        <v>8</v>
      </c>
      <c r="P380" s="246">
        <v>18</v>
      </c>
      <c r="Q380" s="246">
        <v>0</v>
      </c>
      <c r="R380" s="246"/>
      <c r="S380" s="246" t="s">
        <v>90</v>
      </c>
      <c r="T380" s="246" t="s">
        <v>32</v>
      </c>
      <c r="U380" s="246"/>
      <c r="V380" t="str">
        <f>INDEX(樣區!H:H,MATCH(F380,樣區!E:E,0))</f>
        <v>4月,6月</v>
      </c>
      <c r="W380" s="3" t="str">
        <f>IF(ISNUMBER(AH380),"Y","N")</f>
        <v>Y</v>
      </c>
      <c r="X380" s="3" t="str">
        <f>IF(OR(ISBLANK(H380),ISBLANK(I380)),"需記錄日期","")</f>
        <v/>
      </c>
      <c r="Y380" s="3" t="str">
        <f>IF(O380&gt;9,"時間太晚","")</f>
        <v/>
      </c>
      <c r="Z380" s="3" t="str">
        <f>IF(ISBLANK(Q380),"需記錄數量",IF(Q380&gt;2,"2隻以上，請記為猴群",""))</f>
        <v/>
      </c>
      <c r="AA380" s="3" t="str">
        <f>IF(OR(Q380=1,Q380=2),IF(ISTEXT(R380),"","需記錄距離"),"")</f>
        <v/>
      </c>
      <c r="AB380" s="249" t="str">
        <f>IF(S380="Y",IF(Q380&lt;&gt;2,"有叫聲應為猴群",""),"")</f>
        <v/>
      </c>
      <c r="AC380" s="3" t="str">
        <f>IF(ISBLANK(T380),"需記錄棲地類型",IF(LEN(T380)&lt;&gt;2,"請填最主要的棲地類型，其餘的可在備注補充說明",""))</f>
        <v/>
      </c>
      <c r="AD380" s="5" t="str">
        <f t="shared" si="13"/>
        <v/>
      </c>
      <c r="AE380" s="3" t="str">
        <f>IF(COUNTIF(U380,"*搖樹*")=1,IF(Q380&lt;&gt;2,"有搖樹行為應為猴群",""),"")</f>
        <v/>
      </c>
      <c r="AF380" s="3"/>
      <c r="AH380">
        <f>MATCH(ROUND(M380,0)&amp;ROUND(N380,0),樣點!N:N,0)</f>
        <v>1191</v>
      </c>
      <c r="AI380" s="5">
        <f>IF((F381&amp;J381)=(F380&amp;J380),ABS((DATE(G381,H381,I381)&amp;TIME(O381,P381,0))-(DATE(G380,H380,I380)&amp;TIME(O380,P380,0))),"")</f>
        <v>6.9444440305233002E-3</v>
      </c>
    </row>
    <row r="381" spans="3:35">
      <c r="C381" s="246" t="s">
        <v>21</v>
      </c>
      <c r="D381" s="246" t="s">
        <v>172</v>
      </c>
      <c r="E381" s="246" t="s">
        <v>198</v>
      </c>
      <c r="F381" s="246" t="s">
        <v>199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200</v>
      </c>
      <c r="L381" s="247">
        <v>4</v>
      </c>
      <c r="M381" s="246">
        <v>248287</v>
      </c>
      <c r="N381" s="246">
        <v>2694477</v>
      </c>
      <c r="O381" s="246">
        <v>8</v>
      </c>
      <c r="P381" s="246">
        <v>28</v>
      </c>
      <c r="Q381" s="246">
        <v>0</v>
      </c>
      <c r="R381" s="246"/>
      <c r="S381" s="246" t="s">
        <v>90</v>
      </c>
      <c r="T381" s="246" t="s">
        <v>32</v>
      </c>
      <c r="U381" s="246"/>
      <c r="V381" t="str">
        <f>INDEX(樣區!H:H,MATCH(F381,樣區!E:E,0))</f>
        <v>4月,6月</v>
      </c>
      <c r="W381" s="3" t="str">
        <f>IF(ISNUMBER(AH381),"Y","N")</f>
        <v>Y</v>
      </c>
      <c r="X381" s="3" t="str">
        <f>IF(OR(ISBLANK(H381),ISBLANK(I381)),"需記錄日期","")</f>
        <v/>
      </c>
      <c r="Y381" s="3" t="str">
        <f>IF(O381&gt;9,"時間太晚","")</f>
        <v/>
      </c>
      <c r="Z381" s="3" t="str">
        <f>IF(ISBLANK(Q381),"需記錄數量",IF(Q381&gt;2,"2隻以上，請記為猴群",""))</f>
        <v/>
      </c>
      <c r="AA381" s="3" t="str">
        <f>IF(OR(Q381=1,Q381=2),IF(ISTEXT(R381),"","需記錄距離"),"")</f>
        <v/>
      </c>
      <c r="AB381" s="249" t="str">
        <f>IF(S381="Y",IF(Q381&lt;&gt;2,"有叫聲應為猴群",""),"")</f>
        <v/>
      </c>
      <c r="AC381" s="3" t="str">
        <f>IF(ISBLANK(T381),"需記錄棲地類型",IF(LEN(T381)&lt;&gt;2,"請填最主要的棲地類型，其餘的可在備注補充說明",""))</f>
        <v/>
      </c>
      <c r="AD381" s="5" t="str">
        <f t="shared" si="13"/>
        <v/>
      </c>
      <c r="AE381" s="3" t="str">
        <f>IF(COUNTIF(U381,"*搖樹*")=1,IF(Q381&lt;&gt;2,"有搖樹行為應為猴群",""),"")</f>
        <v/>
      </c>
      <c r="AF381" s="3"/>
      <c r="AH381">
        <f>MATCH(ROUND(M381,0)&amp;ROUND(N381,0),樣點!N:N,0)</f>
        <v>1192</v>
      </c>
      <c r="AI381" s="5">
        <f>IF((F382&amp;J382)=(F381&amp;J381),ABS((DATE(G382,H382,I382)&amp;TIME(O382,P382,0))-(DATE(G381,H381,I381)&amp;TIME(O381,P381,0))),"")</f>
        <v>6.9444450200535357E-3</v>
      </c>
    </row>
    <row r="382" spans="3:35">
      <c r="C382" s="246" t="s">
        <v>21</v>
      </c>
      <c r="D382" s="246" t="s">
        <v>172</v>
      </c>
      <c r="E382" s="246" t="s">
        <v>198</v>
      </c>
      <c r="F382" s="246" t="s">
        <v>199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200</v>
      </c>
      <c r="L382" s="247">
        <v>5</v>
      </c>
      <c r="M382" s="246">
        <v>248470</v>
      </c>
      <c r="N382" s="246">
        <v>2694597</v>
      </c>
      <c r="O382" s="246">
        <v>8</v>
      </c>
      <c r="P382" s="246">
        <v>38</v>
      </c>
      <c r="Q382" s="246">
        <v>0</v>
      </c>
      <c r="R382" s="246"/>
      <c r="S382" s="246" t="s">
        <v>90</v>
      </c>
      <c r="T382" s="246" t="s">
        <v>32</v>
      </c>
      <c r="U382" s="246"/>
      <c r="V382" t="str">
        <f>INDEX(樣區!H:H,MATCH(F382,樣區!E:E,0))</f>
        <v>4月,6月</v>
      </c>
      <c r="W382" s="3" t="str">
        <f>IF(ISNUMBER(AH382),"Y","N")</f>
        <v>Y</v>
      </c>
      <c r="X382" s="3" t="str">
        <f>IF(OR(ISBLANK(H382),ISBLANK(I382)),"需記錄日期","")</f>
        <v/>
      </c>
      <c r="Y382" s="3" t="str">
        <f>IF(O382&gt;9,"時間太晚","")</f>
        <v/>
      </c>
      <c r="Z382" s="3" t="str">
        <f>IF(ISBLANK(Q382),"需記錄數量",IF(Q382&gt;2,"2隻以上，請記為猴群",""))</f>
        <v/>
      </c>
      <c r="AA382" s="3" t="str">
        <f>IF(OR(Q382=1,Q382=2),IF(ISTEXT(R382),"","需記錄距離"),"")</f>
        <v/>
      </c>
      <c r="AB382" s="249" t="str">
        <f>IF(S382="Y",IF(Q382&lt;&gt;2,"有叫聲應為猴群",""),"")</f>
        <v/>
      </c>
      <c r="AC382" s="3" t="str">
        <f>IF(ISBLANK(T382),"需記錄棲地類型",IF(LEN(T382)&lt;&gt;2,"請填最主要的棲地類型，其餘的可在備注補充說明",""))</f>
        <v/>
      </c>
      <c r="AD382" s="5" t="str">
        <f t="shared" si="13"/>
        <v/>
      </c>
      <c r="AE382" s="3" t="str">
        <f>IF(COUNTIF(U382,"*搖樹*")=1,IF(Q382&lt;&gt;2,"有搖樹行為應為猴群",""),"")</f>
        <v/>
      </c>
      <c r="AF382" s="3"/>
      <c r="AH382">
        <f>MATCH(ROUND(M382,0)&amp;ROUND(N382,0),樣點!N:N,0)</f>
        <v>1193</v>
      </c>
      <c r="AI382" s="5">
        <f>IF((F383&amp;J383)=(F382&amp;J382),ABS((DATE(G383,H383,I383)&amp;TIME(O383,P383,0))-(DATE(G382,H382,I382)&amp;TIME(O382,P382,0))),"")</f>
        <v>6.2499999767169356E-3</v>
      </c>
    </row>
    <row r="383" spans="3:35">
      <c r="C383" s="246" t="s">
        <v>21</v>
      </c>
      <c r="D383" s="246" t="s">
        <v>172</v>
      </c>
      <c r="E383" s="246" t="s">
        <v>198</v>
      </c>
      <c r="F383" s="246" t="s">
        <v>199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200</v>
      </c>
      <c r="L383" s="247">
        <v>6</v>
      </c>
      <c r="M383" s="246">
        <v>248622</v>
      </c>
      <c r="N383" s="246">
        <v>2694750</v>
      </c>
      <c r="O383" s="246">
        <v>8</v>
      </c>
      <c r="P383" s="246">
        <v>47</v>
      </c>
      <c r="Q383" s="246">
        <v>0</v>
      </c>
      <c r="R383" s="246"/>
      <c r="S383" s="246" t="s">
        <v>90</v>
      </c>
      <c r="T383" s="246" t="s">
        <v>133</v>
      </c>
      <c r="U383" s="246"/>
      <c r="V383" t="str">
        <f>INDEX(樣區!H:H,MATCH(F383,樣區!E:E,0))</f>
        <v>4月,6月</v>
      </c>
      <c r="W383" s="3" t="str">
        <f>IF(ISNUMBER(AH383),"Y","N")</f>
        <v>Y</v>
      </c>
      <c r="X383" s="3" t="str">
        <f>IF(OR(ISBLANK(H383),ISBLANK(I383)),"需記錄日期","")</f>
        <v/>
      </c>
      <c r="Y383" s="3" t="str">
        <f>IF(O383&gt;9,"時間太晚","")</f>
        <v/>
      </c>
      <c r="Z383" s="3" t="str">
        <f>IF(ISBLANK(Q383),"需記錄數量",IF(Q383&gt;2,"2隻以上，請記為猴群",""))</f>
        <v/>
      </c>
      <c r="AA383" s="3" t="str">
        <f>IF(OR(Q383=1,Q383=2),IF(ISTEXT(R383),"","需記錄距離"),"")</f>
        <v/>
      </c>
      <c r="AB383" s="249" t="str">
        <f>IF(S383="Y",IF(Q383&lt;&gt;2,"有叫聲應為猴群",""),"")</f>
        <v/>
      </c>
      <c r="AC383" s="3" t="str">
        <f>IF(ISBLANK(T383),"需記錄棲地類型",IF(LEN(T383)&lt;&gt;2,"請填最主要的棲地類型，其餘的可在備注補充說明",""))</f>
        <v/>
      </c>
      <c r="AD383" s="5" t="str">
        <f t="shared" si="13"/>
        <v/>
      </c>
      <c r="AE383" s="3" t="str">
        <f>IF(COUNTIF(U383,"*搖樹*")=1,IF(Q383&lt;&gt;2,"有搖樹行為應為猴群",""),"")</f>
        <v/>
      </c>
      <c r="AF383" s="3"/>
      <c r="AH383">
        <f>MATCH(ROUND(M383,0)&amp;ROUND(N383,0),樣點!N:N,0)</f>
        <v>1194</v>
      </c>
      <c r="AI383" s="5" t="str">
        <f>IF((F384&amp;J384)=(F383&amp;J383),ABS((DATE(G384,H384,I384)&amp;TIME(O384,P384,0))-(DATE(G383,H383,I383)&amp;TIME(O383,P383,0))),"")</f>
        <v/>
      </c>
    </row>
    <row r="384" spans="3:35">
      <c r="C384" s="246" t="s">
        <v>21</v>
      </c>
      <c r="D384" s="246" t="s">
        <v>172</v>
      </c>
      <c r="E384" s="246" t="s">
        <v>202</v>
      </c>
      <c r="F384" s="246" t="s">
        <v>203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200</v>
      </c>
      <c r="L384" s="247">
        <v>1</v>
      </c>
      <c r="M384" s="246">
        <v>248393</v>
      </c>
      <c r="N384" s="246">
        <v>2694849</v>
      </c>
      <c r="O384" s="246">
        <v>7</v>
      </c>
      <c r="P384" s="246">
        <v>50</v>
      </c>
      <c r="Q384" s="246">
        <v>0</v>
      </c>
      <c r="R384" s="246"/>
      <c r="S384" s="246" t="s">
        <v>90</v>
      </c>
      <c r="T384" s="246" t="s">
        <v>32</v>
      </c>
      <c r="U384" s="246"/>
      <c r="V384" t="str">
        <f>INDEX(樣區!H:H,MATCH(F384,樣區!E:E,0))</f>
        <v>4月,6月</v>
      </c>
      <c r="W384" s="3" t="str">
        <f>IF(ISNUMBER(AH384),"Y","N")</f>
        <v>Y</v>
      </c>
      <c r="X384" s="3" t="str">
        <f>IF(OR(ISBLANK(H384),ISBLANK(I384)),"需記錄日期","")</f>
        <v/>
      </c>
      <c r="Y384" s="3" t="str">
        <f>IF(O384&gt;9,"時間太晚","")</f>
        <v/>
      </c>
      <c r="Z384" s="3" t="str">
        <f>IF(ISBLANK(Q384),"需記錄數量",IF(Q384&gt;2,"2隻以上，請記為猴群",""))</f>
        <v/>
      </c>
      <c r="AA384" s="3" t="str">
        <f>IF(OR(Q384=1,Q384=2),IF(ISTEXT(R384),"","需記錄距離"),"")</f>
        <v/>
      </c>
      <c r="AB384" s="249" t="str">
        <f>IF(S384="Y",IF(Q384&lt;&gt;2,"有叫聲應為猴群",""),"")</f>
        <v/>
      </c>
      <c r="AC384" s="3" t="str">
        <f>IF(ISBLANK(T384),"需記錄棲地類型",IF(LEN(T384)&lt;&gt;2,"請填最主要的棲地類型，其餘的可在備注補充說明",""))</f>
        <v/>
      </c>
      <c r="AD384" s="5" t="str">
        <f t="shared" si="13"/>
        <v/>
      </c>
      <c r="AE384" s="3" t="str">
        <f>IF(COUNTIF(U384,"*搖樹*")=1,IF(Q384&lt;&gt;2,"有搖樹行為應為猴群",""),"")</f>
        <v/>
      </c>
      <c r="AF384" s="3"/>
      <c r="AH384">
        <f>MATCH(ROUND(M384,0)&amp;ROUND(N384,0),樣點!N:N,0)</f>
        <v>1195</v>
      </c>
      <c r="AI384" s="5">
        <f>IF((F385&amp;J385)=(F384&amp;J384),ABS((DATE(G385,H385,I385)&amp;TIME(O385,P385,0))-(DATE(G384,H384,I384)&amp;TIME(O384,P384,0))),"")</f>
        <v>5.555555981118232E-3</v>
      </c>
    </row>
    <row r="385" spans="3:35">
      <c r="C385" s="246" t="s">
        <v>21</v>
      </c>
      <c r="D385" s="246" t="s">
        <v>172</v>
      </c>
      <c r="E385" s="246" t="s">
        <v>202</v>
      </c>
      <c r="F385" s="246" t="s">
        <v>203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200</v>
      </c>
      <c r="L385" s="247">
        <v>2</v>
      </c>
      <c r="M385" s="246">
        <v>248496</v>
      </c>
      <c r="N385" s="246">
        <v>2695021</v>
      </c>
      <c r="O385" s="246">
        <v>7</v>
      </c>
      <c r="P385" s="246">
        <v>58</v>
      </c>
      <c r="Q385" s="246">
        <v>0</v>
      </c>
      <c r="R385" s="246"/>
      <c r="S385" s="246" t="s">
        <v>90</v>
      </c>
      <c r="T385" s="246" t="s">
        <v>133</v>
      </c>
      <c r="U385" s="246"/>
      <c r="V385" t="str">
        <f>INDEX(樣區!H:H,MATCH(F385,樣區!E:E,0))</f>
        <v>4月,6月</v>
      </c>
      <c r="W385" s="3" t="str">
        <f>IF(ISNUMBER(AH385),"Y","N")</f>
        <v>Y</v>
      </c>
      <c r="X385" s="3" t="str">
        <f>IF(OR(ISBLANK(H385),ISBLANK(I385)),"需記錄日期","")</f>
        <v/>
      </c>
      <c r="Y385" s="3" t="str">
        <f>IF(O385&gt;9,"時間太晚","")</f>
        <v/>
      </c>
      <c r="Z385" s="3" t="str">
        <f>IF(ISBLANK(Q385),"需記錄數量",IF(Q385&gt;2,"2隻以上，請記為猴群",""))</f>
        <v/>
      </c>
      <c r="AA385" s="3" t="str">
        <f>IF(OR(Q385=1,Q385=2),IF(ISTEXT(R385),"","需記錄距離"),"")</f>
        <v/>
      </c>
      <c r="AB385" s="249" t="str">
        <f>IF(S385="Y",IF(Q385&lt;&gt;2,"有叫聲應為猴群",""),"")</f>
        <v/>
      </c>
      <c r="AC385" s="3" t="str">
        <f>IF(ISBLANK(T385),"需記錄棲地類型",IF(LEN(T385)&lt;&gt;2,"請填最主要的棲地類型，其餘的可在備注補充說明",""))</f>
        <v/>
      </c>
      <c r="AD385" s="5" t="str">
        <f t="shared" si="13"/>
        <v/>
      </c>
      <c r="AE385" s="3" t="str">
        <f>IF(COUNTIF(U385,"*搖樹*")=1,IF(Q385&lt;&gt;2,"有搖樹行為應為猴群",""),"")</f>
        <v/>
      </c>
      <c r="AF385" s="3"/>
      <c r="AH385">
        <f>MATCH(ROUND(M385,0)&amp;ROUND(N385,0),樣點!N:N,0)</f>
        <v>1196</v>
      </c>
      <c r="AI385" s="5">
        <f>IF((F386&amp;J386)=(F385&amp;J385),ABS((DATE(G386,H386,I386)&amp;TIME(O386,P386,0))-(DATE(G385,H385,I385)&amp;TIME(O385,P385,0))),"")</f>
        <v>6.9444440305233002E-3</v>
      </c>
    </row>
    <row r="386" spans="3:35">
      <c r="C386" s="246" t="s">
        <v>21</v>
      </c>
      <c r="D386" s="246" t="s">
        <v>172</v>
      </c>
      <c r="E386" s="246" t="s">
        <v>202</v>
      </c>
      <c r="F386" s="246" t="s">
        <v>203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200</v>
      </c>
      <c r="L386" s="247">
        <v>3</v>
      </c>
      <c r="M386" s="246">
        <v>248702</v>
      </c>
      <c r="N386" s="246">
        <v>2695092</v>
      </c>
      <c r="O386" s="246">
        <v>8</v>
      </c>
      <c r="P386" s="246">
        <v>8</v>
      </c>
      <c r="Q386" s="246">
        <v>0</v>
      </c>
      <c r="R386" s="246"/>
      <c r="S386" s="246" t="s">
        <v>90</v>
      </c>
      <c r="T386" s="246" t="s">
        <v>26</v>
      </c>
      <c r="U386" s="246"/>
      <c r="V386" t="str">
        <f>INDEX(樣區!H:H,MATCH(F386,樣區!E:E,0))</f>
        <v>4月,6月</v>
      </c>
      <c r="W386" s="3" t="str">
        <f>IF(ISNUMBER(AH386),"Y","N")</f>
        <v>Y</v>
      </c>
      <c r="X386" s="3" t="str">
        <f>IF(OR(ISBLANK(H386),ISBLANK(I386)),"需記錄日期","")</f>
        <v/>
      </c>
      <c r="Y386" s="3" t="str">
        <f>IF(O386&gt;9,"時間太晚","")</f>
        <v/>
      </c>
      <c r="Z386" s="3" t="str">
        <f>IF(ISBLANK(Q386),"需記錄數量",IF(Q386&gt;2,"2隻以上，請記為猴群",""))</f>
        <v/>
      </c>
      <c r="AA386" s="3" t="str">
        <f>IF(OR(Q386=1,Q386=2),IF(ISTEXT(R386),"","需記錄距離"),"")</f>
        <v/>
      </c>
      <c r="AB386" s="249" t="str">
        <f>IF(S386="Y",IF(Q386&lt;&gt;2,"有叫聲應為猴群",""),"")</f>
        <v/>
      </c>
      <c r="AC386" s="3" t="str">
        <f>IF(ISBLANK(T386),"需記錄棲地類型",IF(LEN(T386)&lt;&gt;2,"請填最主要的棲地類型，其餘的可在備注補充說明",""))</f>
        <v/>
      </c>
      <c r="AD386" s="5" t="str">
        <f t="shared" si="13"/>
        <v/>
      </c>
      <c r="AE386" s="3" t="str">
        <f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>IF((F387&amp;J387)=(F386&amp;J386),ABS((DATE(G387,H387,I387)&amp;TIME(O387,P387,0))-(DATE(G386,H386,I386)&amp;TIME(O386,P386,0))),"")</f>
        <v>6.2499999767169356E-3</v>
      </c>
    </row>
    <row r="387" spans="3:35">
      <c r="C387" s="246" t="s">
        <v>21</v>
      </c>
      <c r="D387" s="246" t="s">
        <v>172</v>
      </c>
      <c r="E387" s="246" t="s">
        <v>202</v>
      </c>
      <c r="F387" s="246" t="s">
        <v>203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200</v>
      </c>
      <c r="L387" s="247">
        <v>4</v>
      </c>
      <c r="M387" s="246">
        <v>248831</v>
      </c>
      <c r="N387" s="246">
        <v>2695287</v>
      </c>
      <c r="O387" s="246">
        <v>8</v>
      </c>
      <c r="P387" s="246">
        <v>17</v>
      </c>
      <c r="Q387" s="246">
        <v>1</v>
      </c>
      <c r="R387" s="246" t="s">
        <v>43</v>
      </c>
      <c r="S387" s="246" t="s">
        <v>44</v>
      </c>
      <c r="T387" s="246" t="s">
        <v>26</v>
      </c>
      <c r="U387" s="246"/>
      <c r="V387" t="str">
        <f>INDEX(樣區!H:H,MATCH(F387,樣區!E:E,0))</f>
        <v>4月,6月</v>
      </c>
      <c r="W387" s="3" t="str">
        <f>IF(ISNUMBER(AH387),"Y","N")</f>
        <v>Y</v>
      </c>
      <c r="X387" s="3" t="str">
        <f>IF(OR(ISBLANK(H387),ISBLANK(I387)),"需記錄日期","")</f>
        <v/>
      </c>
      <c r="Y387" s="3" t="str">
        <f>IF(O387&gt;9,"時間太晚","")</f>
        <v/>
      </c>
      <c r="Z387" s="3" t="str">
        <f>IF(ISBLANK(Q387),"需記錄數量",IF(Q387&gt;2,"2隻以上，請記為猴群",""))</f>
        <v/>
      </c>
      <c r="AA387" s="3" t="str">
        <f>IF(OR(Q387=1,Q387=2),IF(ISTEXT(R387),"","需記錄距離"),"")</f>
        <v/>
      </c>
      <c r="AB387" s="249" t="str">
        <f>IF(S387="Y",IF(Q387&lt;&gt;2,"有叫聲應為猴群",""),"")</f>
        <v>有叫聲應為猴群</v>
      </c>
      <c r="AC387" s="3" t="str">
        <f>IF(ISBLANK(T387),"需記錄棲地類型",IF(LEN(T387)&lt;&gt;2,"請填最主要的棲地類型，其餘的可在備注補充說明",""))</f>
        <v/>
      </c>
      <c r="AD387" s="5" t="str">
        <f t="shared" si="13"/>
        <v/>
      </c>
      <c r="AE387" s="3" t="str">
        <f>IF(COUNTIF(U387,"*搖樹*")=1,IF(Q387&lt;&gt;2,"有搖樹行為應為猴群",""),"")</f>
        <v/>
      </c>
      <c r="AF387" s="3"/>
      <c r="AH387">
        <f>MATCH(ROUND(M387,0)&amp;ROUND(N387,0),樣點!N:N,0)</f>
        <v>1198</v>
      </c>
      <c r="AI387" s="5">
        <f>IF((F388&amp;J388)=(F387&amp;J387),ABS((DATE(G388,H388,I388)&amp;TIME(O388,P388,0))-(DATE(G387,H387,I387)&amp;TIME(O387,P387,0))),"")</f>
        <v>6.2500000349245965E-3</v>
      </c>
    </row>
    <row r="388" spans="3:35">
      <c r="C388" s="246" t="s">
        <v>21</v>
      </c>
      <c r="D388" s="246" t="s">
        <v>172</v>
      </c>
      <c r="E388" s="246" t="s">
        <v>202</v>
      </c>
      <c r="F388" s="246" t="s">
        <v>203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200</v>
      </c>
      <c r="L388" s="247">
        <v>5</v>
      </c>
      <c r="M388" s="246">
        <v>249018</v>
      </c>
      <c r="N388" s="246">
        <v>2695219</v>
      </c>
      <c r="O388" s="246">
        <v>8</v>
      </c>
      <c r="P388" s="246">
        <v>26</v>
      </c>
      <c r="Q388" s="246">
        <v>0</v>
      </c>
      <c r="R388" s="246"/>
      <c r="S388" s="246" t="s">
        <v>90</v>
      </c>
      <c r="T388" s="246" t="s">
        <v>26</v>
      </c>
      <c r="U388" s="246"/>
      <c r="V388" t="str">
        <f>INDEX(樣區!H:H,MATCH(F388,樣區!E:E,0))</f>
        <v>4月,6月</v>
      </c>
      <c r="W388" s="3" t="str">
        <f>IF(ISNUMBER(AH388),"Y","N")</f>
        <v>Y</v>
      </c>
      <c r="X388" s="3" t="str">
        <f>IF(OR(ISBLANK(H388),ISBLANK(I388)),"需記錄日期","")</f>
        <v/>
      </c>
      <c r="Y388" s="3" t="str">
        <f>IF(O388&gt;9,"時間太晚","")</f>
        <v/>
      </c>
      <c r="Z388" s="3" t="str">
        <f>IF(ISBLANK(Q388),"需記錄數量",IF(Q388&gt;2,"2隻以上，請記為猴群",""))</f>
        <v/>
      </c>
      <c r="AA388" s="3" t="str">
        <f>IF(OR(Q388=1,Q388=2),IF(ISTEXT(R388),"","需記錄距離"),"")</f>
        <v/>
      </c>
      <c r="AB388" s="249" t="str">
        <f>IF(S388="Y",IF(Q388&lt;&gt;2,"有叫聲應為猴群",""),"")</f>
        <v/>
      </c>
      <c r="AC388" s="3" t="str">
        <f>IF(ISBLANK(T388),"需記錄棲地類型",IF(LEN(T388)&lt;&gt;2,"請填最主要的棲地類型，其餘的可在備注補充說明",""))</f>
        <v/>
      </c>
      <c r="AD388" s="5" t="str">
        <f t="shared" si="13"/>
        <v/>
      </c>
      <c r="AE388" s="3" t="str">
        <f>IF(COUNTIF(U388,"*搖樹*")=1,IF(Q388&lt;&gt;2,"有搖樹行為應為猴群",""),"")</f>
        <v/>
      </c>
      <c r="AF388" s="3"/>
      <c r="AH388">
        <f>MATCH(ROUND(M388,0)&amp;ROUND(N388,0),樣點!N:N,0)</f>
        <v>1199</v>
      </c>
      <c r="AI388" s="5">
        <f>IF((F389&amp;J389)=(F388&amp;J388),ABS((DATE(G389,H389,I389)&amp;TIME(O389,P389,0))-(DATE(G388,H388,I388)&amp;TIME(O388,P388,0))),"")</f>
        <v>6.2499999767169356E-3</v>
      </c>
    </row>
    <row r="389" spans="3:35">
      <c r="C389" s="246" t="s">
        <v>21</v>
      </c>
      <c r="D389" s="246" t="s">
        <v>172</v>
      </c>
      <c r="E389" s="246" t="s">
        <v>202</v>
      </c>
      <c r="F389" s="246" t="s">
        <v>203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200</v>
      </c>
      <c r="L389" s="247">
        <v>6</v>
      </c>
      <c r="M389" s="246">
        <v>249188</v>
      </c>
      <c r="N389" s="246">
        <v>2695100</v>
      </c>
      <c r="O389" s="246">
        <v>8</v>
      </c>
      <c r="P389" s="246">
        <v>35</v>
      </c>
      <c r="Q389" s="246">
        <v>0</v>
      </c>
      <c r="R389" s="246"/>
      <c r="S389" s="246" t="s">
        <v>90</v>
      </c>
      <c r="T389" s="246" t="s">
        <v>26</v>
      </c>
      <c r="U389" s="246"/>
      <c r="V389" t="str">
        <f>INDEX(樣區!H:H,MATCH(F389,樣區!E:E,0))</f>
        <v>4月,6月</v>
      </c>
      <c r="W389" s="3" t="str">
        <f>IF(ISNUMBER(AH389),"Y","N")</f>
        <v>Y</v>
      </c>
      <c r="X389" s="3" t="str">
        <f>IF(OR(ISBLANK(H389),ISBLANK(I389)),"需記錄日期","")</f>
        <v/>
      </c>
      <c r="Y389" s="3" t="str">
        <f>IF(O389&gt;9,"時間太晚","")</f>
        <v/>
      </c>
      <c r="Z389" s="3" t="str">
        <f>IF(ISBLANK(Q389),"需記錄數量",IF(Q389&gt;2,"2隻以上，請記為猴群",""))</f>
        <v/>
      </c>
      <c r="AA389" s="3" t="str">
        <f>IF(OR(Q389=1,Q389=2),IF(ISTEXT(R389),"","需記錄距離"),"")</f>
        <v/>
      </c>
      <c r="AB389" s="249" t="str">
        <f>IF(S389="Y",IF(Q389&lt;&gt;2,"有叫聲應為猴群",""),"")</f>
        <v/>
      </c>
      <c r="AC389" s="3" t="str">
        <f>IF(ISBLANK(T389),"需記錄棲地類型",IF(LEN(T389)&lt;&gt;2,"請填最主要的棲地類型，其餘的可在備注補充說明",""))</f>
        <v/>
      </c>
      <c r="AD389" s="5" t="str">
        <f t="shared" si="13"/>
        <v/>
      </c>
      <c r="AE389" s="3" t="str">
        <f>IF(COUNTIF(U389,"*搖樹*")=1,IF(Q389&lt;&gt;2,"有搖樹行為應為猴群",""),"")</f>
        <v/>
      </c>
      <c r="AF389" s="3"/>
      <c r="AH389">
        <f>MATCH(ROUND(M389,0)&amp;ROUND(N389,0),樣點!N:N,0)</f>
        <v>1200</v>
      </c>
      <c r="AI389" s="5" t="str">
        <f>IF((F390&amp;J390)=(F389&amp;J389),ABS((DATE(G390,H390,I390)&amp;TIME(O390,P390,0))-(DATE(G389,H389,I389)&amp;TIME(O389,P389,0))),"")</f>
        <v/>
      </c>
    </row>
    <row r="390" spans="3:35">
      <c r="C390" s="246" t="s">
        <v>21</v>
      </c>
      <c r="D390" s="246" t="s">
        <v>172</v>
      </c>
      <c r="E390" s="246" t="s">
        <v>204</v>
      </c>
      <c r="F390" s="246" t="s">
        <v>205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206</v>
      </c>
      <c r="L390" s="247">
        <v>1</v>
      </c>
      <c r="M390" s="246">
        <v>230672</v>
      </c>
      <c r="N390" s="246">
        <v>2670818</v>
      </c>
      <c r="O390" s="246">
        <v>9</v>
      </c>
      <c r="P390" s="246">
        <v>37</v>
      </c>
      <c r="Q390" s="246">
        <v>0</v>
      </c>
      <c r="R390" s="246"/>
      <c r="S390" s="246" t="s">
        <v>90</v>
      </c>
      <c r="T390" s="246" t="s">
        <v>26</v>
      </c>
      <c r="U390" s="246"/>
      <c r="V390" t="str">
        <f>INDEX(樣區!H:H,MATCH(F390,樣區!E:E,0))</f>
        <v>3月,5月</v>
      </c>
      <c r="W390" s="3" t="str">
        <f>IF(ISNUMBER(AH390),"Y","N")</f>
        <v>Y</v>
      </c>
      <c r="X390" s="3" t="str">
        <f>IF(OR(ISBLANK(H390),ISBLANK(I390)),"需記錄日期","")</f>
        <v/>
      </c>
      <c r="Y390" s="3" t="str">
        <f>IF(O390&gt;9,"時間太晚","")</f>
        <v/>
      </c>
      <c r="Z390" s="3" t="str">
        <f>IF(ISBLANK(Q390),"需記錄數量",IF(Q390&gt;2,"2隻以上，請記為猴群",""))</f>
        <v/>
      </c>
      <c r="AA390" s="3" t="str">
        <f>IF(OR(Q390=1,Q390=2),IF(ISTEXT(R390),"","需記錄距離"),"")</f>
        <v/>
      </c>
      <c r="AB390" s="249" t="str">
        <f>IF(S390="Y",IF(Q390&lt;&gt;2,"有叫聲應為猴群",""),"")</f>
        <v/>
      </c>
      <c r="AC390" s="3" t="str">
        <f>IF(ISBLANK(T390),"需記錄棲地類型",IF(LEN(T390)&lt;&gt;2,"請填最主要的棲地類型，其餘的可在備注補充說明",""))</f>
        <v/>
      </c>
      <c r="AD390" s="5" t="str">
        <f t="shared" si="13"/>
        <v/>
      </c>
      <c r="AE390" s="3" t="str">
        <f>IF(COUNTIF(U390,"*搖樹*")=1,IF(Q390&lt;&gt;2,"有搖樹行為應為猴群",""),"")</f>
        <v/>
      </c>
      <c r="AF390" s="3"/>
      <c r="AH390">
        <f>MATCH(ROUND(M390,0)&amp;ROUND(N390,0),樣點!N:N,0)</f>
        <v>1201</v>
      </c>
      <c r="AI390" s="5">
        <f>IF((F391&amp;J391)=(F390&amp;J390),ABS((DATE(G391,H391,I391)&amp;TIME(O391,P391,0))-(DATE(G390,H390,I390)&amp;TIME(O390,P390,0))),"")</f>
        <v>6.2500000349245965E-3</v>
      </c>
    </row>
    <row r="391" spans="3:35">
      <c r="C391" s="246" t="s">
        <v>21</v>
      </c>
      <c r="D391" s="246" t="s">
        <v>172</v>
      </c>
      <c r="E391" s="246" t="s">
        <v>204</v>
      </c>
      <c r="F391" s="246" t="s">
        <v>205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206</v>
      </c>
      <c r="L391" s="247">
        <v>2</v>
      </c>
      <c r="M391" s="246">
        <v>230884</v>
      </c>
      <c r="N391" s="246">
        <v>2670851</v>
      </c>
      <c r="O391" s="246">
        <v>9</v>
      </c>
      <c r="P391" s="246">
        <v>28</v>
      </c>
      <c r="Q391" s="246">
        <v>0</v>
      </c>
      <c r="R391" s="246"/>
      <c r="S391" s="246" t="s">
        <v>90</v>
      </c>
      <c r="T391" s="246" t="s">
        <v>26</v>
      </c>
      <c r="U391" s="246"/>
      <c r="V391" t="str">
        <f>INDEX(樣區!H:H,MATCH(F391,樣區!E:E,0))</f>
        <v>3月,5月</v>
      </c>
      <c r="W391" s="3" t="str">
        <f>IF(ISNUMBER(AH391),"Y","N")</f>
        <v>Y</v>
      </c>
      <c r="X391" s="3" t="str">
        <f>IF(OR(ISBLANK(H391),ISBLANK(I391)),"需記錄日期","")</f>
        <v/>
      </c>
      <c r="Y391" s="3" t="str">
        <f>IF(O391&gt;9,"時間太晚","")</f>
        <v/>
      </c>
      <c r="Z391" s="3" t="str">
        <f>IF(ISBLANK(Q391),"需記錄數量",IF(Q391&gt;2,"2隻以上，請記為猴群",""))</f>
        <v/>
      </c>
      <c r="AA391" s="3" t="str">
        <f>IF(OR(Q391=1,Q391=2),IF(ISTEXT(R391),"","需記錄距離"),"")</f>
        <v/>
      </c>
      <c r="AB391" s="249" t="str">
        <f>IF(S391="Y",IF(Q391&lt;&gt;2,"有叫聲應為猴群",""),"")</f>
        <v/>
      </c>
      <c r="AC391" s="3" t="str">
        <f>IF(ISBLANK(T391),"需記錄棲地類型",IF(LEN(T391)&lt;&gt;2,"請填最主要的棲地類型，其餘的可在備注補充說明",""))</f>
        <v/>
      </c>
      <c r="AD391" s="5" t="str">
        <f t="shared" si="13"/>
        <v/>
      </c>
      <c r="AE391" s="3" t="str">
        <f>IF(COUNTIF(U391,"*搖樹*")=1,IF(Q391&lt;&gt;2,"有搖樹行為應為猴群",""),"")</f>
        <v/>
      </c>
      <c r="AF391" s="3"/>
      <c r="AH391">
        <f>MATCH(ROUND(M391,0)&amp;ROUND(N391,0),樣點!N:N,0)</f>
        <v>1202</v>
      </c>
      <c r="AI391" s="5">
        <f>IF((F392&amp;J392)=(F391&amp;J391),ABS((DATE(G392,H392,I392)&amp;TIME(O392,P392,0))-(DATE(G391,H391,I391)&amp;TIME(O391,P391,0))),"")</f>
        <v>4.8611109959892929E-3</v>
      </c>
    </row>
    <row r="392" spans="3:35">
      <c r="C392" s="246" t="s">
        <v>21</v>
      </c>
      <c r="D392" s="246" t="s">
        <v>172</v>
      </c>
      <c r="E392" s="246" t="s">
        <v>204</v>
      </c>
      <c r="F392" s="246" t="s">
        <v>205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206</v>
      </c>
      <c r="L392" s="247">
        <v>3</v>
      </c>
      <c r="M392" s="246">
        <v>231089</v>
      </c>
      <c r="N392" s="246">
        <v>2670866</v>
      </c>
      <c r="O392" s="246">
        <v>9</v>
      </c>
      <c r="P392" s="246">
        <v>21</v>
      </c>
      <c r="Q392" s="246">
        <v>0</v>
      </c>
      <c r="R392" s="246"/>
      <c r="S392" s="246" t="s">
        <v>90</v>
      </c>
      <c r="T392" s="246" t="s">
        <v>26</v>
      </c>
      <c r="U392" s="246"/>
      <c r="V392" t="str">
        <f>INDEX(樣區!H:H,MATCH(F392,樣區!E:E,0))</f>
        <v>3月,5月</v>
      </c>
      <c r="W392" s="3" t="str">
        <f>IF(ISNUMBER(AH392),"Y","N")</f>
        <v>Y</v>
      </c>
      <c r="X392" s="3" t="str">
        <f>IF(OR(ISBLANK(H392),ISBLANK(I392)),"需記錄日期","")</f>
        <v/>
      </c>
      <c r="Y392" s="3" t="str">
        <f>IF(O392&gt;9,"時間太晚","")</f>
        <v/>
      </c>
      <c r="Z392" s="3" t="str">
        <f>IF(ISBLANK(Q392),"需記錄數量",IF(Q392&gt;2,"2隻以上，請記為猴群",""))</f>
        <v/>
      </c>
      <c r="AA392" s="3" t="str">
        <f>IF(OR(Q392=1,Q392=2),IF(ISTEXT(R392),"","需記錄距離"),"")</f>
        <v/>
      </c>
      <c r="AB392" s="249" t="str">
        <f>IF(S392="Y",IF(Q392&lt;&gt;2,"有叫聲應為猴群",""),"")</f>
        <v/>
      </c>
      <c r="AC392" s="3" t="str">
        <f>IF(ISBLANK(T392),"需記錄棲地類型",IF(LEN(T392)&lt;&gt;2,"請填最主要的棲地類型，其餘的可在備注補充說明",""))</f>
        <v/>
      </c>
      <c r="AD392" s="5" t="str">
        <f t="shared" si="13"/>
        <v/>
      </c>
      <c r="AE392" s="3" t="str">
        <f>IF(COUNTIF(U392,"*搖樹*")=1,IF(Q392&lt;&gt;2,"有搖樹行為應為猴群",""),"")</f>
        <v/>
      </c>
      <c r="AF392" s="3"/>
      <c r="AH392">
        <f>MATCH(ROUND(M392,0)&amp;ROUND(N392,0),樣點!N:N,0)</f>
        <v>1203</v>
      </c>
      <c r="AI392" s="5">
        <f>IF((F393&amp;J393)=(F392&amp;J392),ABS((DATE(G393,H393,I393)&amp;TIME(O393,P393,0))-(DATE(G392,H392,I392)&amp;TIME(O392,P392,0))),"")</f>
        <v>6.2499999767169356E-3</v>
      </c>
    </row>
    <row r="393" spans="3:35">
      <c r="C393" s="246" t="s">
        <v>21</v>
      </c>
      <c r="D393" s="246" t="s">
        <v>172</v>
      </c>
      <c r="E393" s="246" t="s">
        <v>204</v>
      </c>
      <c r="F393" s="246" t="s">
        <v>205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206</v>
      </c>
      <c r="L393" s="247">
        <v>4</v>
      </c>
      <c r="M393" s="246">
        <v>231289</v>
      </c>
      <c r="N393" s="246">
        <v>2670888</v>
      </c>
      <c r="O393" s="246">
        <v>9</v>
      </c>
      <c r="P393" s="246">
        <v>12</v>
      </c>
      <c r="Q393" s="246">
        <v>0</v>
      </c>
      <c r="R393" s="246"/>
      <c r="S393" s="246" t="s">
        <v>90</v>
      </c>
      <c r="T393" s="246" t="s">
        <v>26</v>
      </c>
      <c r="U393" s="246"/>
      <c r="V393" t="str">
        <f>INDEX(樣區!H:H,MATCH(F393,樣區!E:E,0))</f>
        <v>3月,5月</v>
      </c>
      <c r="W393" s="3" t="str">
        <f>IF(ISNUMBER(AH393),"Y","N")</f>
        <v>Y</v>
      </c>
      <c r="X393" s="3" t="str">
        <f>IF(OR(ISBLANK(H393),ISBLANK(I393)),"需記錄日期","")</f>
        <v/>
      </c>
      <c r="Y393" s="3" t="str">
        <f>IF(O393&gt;9,"時間太晚","")</f>
        <v/>
      </c>
      <c r="Z393" s="3" t="str">
        <f>IF(ISBLANK(Q393),"需記錄數量",IF(Q393&gt;2,"2隻以上，請記為猴群",""))</f>
        <v/>
      </c>
      <c r="AA393" s="3" t="str">
        <f>IF(OR(Q393=1,Q393=2),IF(ISTEXT(R393),"","需記錄距離"),"")</f>
        <v/>
      </c>
      <c r="AB393" s="249" t="str">
        <f>IF(S393="Y",IF(Q393&lt;&gt;2,"有叫聲應為猴群",""),"")</f>
        <v/>
      </c>
      <c r="AC393" s="3" t="str">
        <f>IF(ISBLANK(T393),"需記錄棲地類型",IF(LEN(T393)&lt;&gt;2,"請填最主要的棲地類型，其餘的可在備注補充說明",""))</f>
        <v/>
      </c>
      <c r="AD393" s="5" t="str">
        <f t="shared" si="13"/>
        <v/>
      </c>
      <c r="AE393" s="3" t="str">
        <f>IF(COUNTIF(U393,"*搖樹*")=1,IF(Q393&lt;&gt;2,"有搖樹行為應為猴群",""),"")</f>
        <v/>
      </c>
      <c r="AF393" s="3"/>
      <c r="AH393">
        <f>MATCH(ROUND(M393,0)&amp;ROUND(N393,0),樣點!N:N,0)</f>
        <v>1204</v>
      </c>
      <c r="AI393" s="5">
        <f>IF((F394&amp;J394)=(F393&amp;J393),ABS((DATE(G394,H394,I394)&amp;TIME(O394,P394,0))-(DATE(G393,H393,I393)&amp;TIME(O393,P393,0))),"")</f>
        <v>6.2500000349245965E-3</v>
      </c>
    </row>
    <row r="394" spans="3:35">
      <c r="C394" s="246" t="s">
        <v>21</v>
      </c>
      <c r="D394" s="246" t="s">
        <v>172</v>
      </c>
      <c r="E394" s="246" t="s">
        <v>204</v>
      </c>
      <c r="F394" s="246" t="s">
        <v>205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206</v>
      </c>
      <c r="L394" s="247">
        <v>5</v>
      </c>
      <c r="M394" s="246">
        <v>231400</v>
      </c>
      <c r="N394" s="246">
        <v>2671061</v>
      </c>
      <c r="O394" s="246">
        <v>9</v>
      </c>
      <c r="P394" s="246">
        <v>3</v>
      </c>
      <c r="Q394" s="246">
        <v>0</v>
      </c>
      <c r="R394" s="246"/>
      <c r="S394" s="246" t="s">
        <v>90</v>
      </c>
      <c r="T394" s="246" t="s">
        <v>26</v>
      </c>
      <c r="U394" s="246"/>
      <c r="V394" t="str">
        <f>INDEX(樣區!H:H,MATCH(F394,樣區!E:E,0))</f>
        <v>3月,5月</v>
      </c>
      <c r="W394" s="3" t="str">
        <f>IF(ISNUMBER(AH394),"Y","N")</f>
        <v>Y</v>
      </c>
      <c r="X394" s="3" t="str">
        <f>IF(OR(ISBLANK(H394),ISBLANK(I394)),"需記錄日期","")</f>
        <v/>
      </c>
      <c r="Y394" s="3" t="str">
        <f>IF(O394&gt;9,"時間太晚","")</f>
        <v/>
      </c>
      <c r="Z394" s="3" t="str">
        <f>IF(ISBLANK(Q394),"需記錄數量",IF(Q394&gt;2,"2隻以上，請記為猴群",""))</f>
        <v/>
      </c>
      <c r="AA394" s="3" t="str">
        <f>IF(OR(Q394=1,Q394=2),IF(ISTEXT(R394),"","需記錄距離"),"")</f>
        <v/>
      </c>
      <c r="AB394" s="249" t="str">
        <f>IF(S394="Y",IF(Q394&lt;&gt;2,"有叫聲應為猴群",""),"")</f>
        <v/>
      </c>
      <c r="AC394" s="3" t="str">
        <f>IF(ISBLANK(T394),"需記錄棲地類型",IF(LEN(T394)&lt;&gt;2,"請填最主要的棲地類型，其餘的可在備注補充說明",""))</f>
        <v/>
      </c>
      <c r="AD394" s="5" t="str">
        <f t="shared" si="13"/>
        <v/>
      </c>
      <c r="AE394" s="3" t="str">
        <f>IF(COUNTIF(U394,"*搖樹*")=1,IF(Q394&lt;&gt;2,"有搖樹行為應為猴群",""),"")</f>
        <v/>
      </c>
      <c r="AF394" s="3"/>
      <c r="AH394">
        <f>MATCH(ROUND(M394,0)&amp;ROUND(N394,0),樣點!N:N,0)</f>
        <v>1205</v>
      </c>
      <c r="AI394" s="5">
        <f>IF((F395&amp;J395)=(F394&amp;J394),ABS((DATE(G395,H395,I395)&amp;TIME(O395,P395,0))-(DATE(G394,H394,I394)&amp;TIME(O394,P394,0))),"")</f>
        <v>5.555555981118232E-3</v>
      </c>
    </row>
    <row r="395" spans="3:35">
      <c r="C395" s="246" t="s">
        <v>21</v>
      </c>
      <c r="D395" s="246" t="s">
        <v>172</v>
      </c>
      <c r="E395" s="246" t="s">
        <v>204</v>
      </c>
      <c r="F395" s="246" t="s">
        <v>205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206</v>
      </c>
      <c r="L395" s="247">
        <v>6</v>
      </c>
      <c r="M395" s="246">
        <v>231432</v>
      </c>
      <c r="N395" s="246">
        <v>2671267</v>
      </c>
      <c r="O395" s="246">
        <v>8</v>
      </c>
      <c r="P395" s="246">
        <v>55</v>
      </c>
      <c r="Q395" s="246">
        <v>0</v>
      </c>
      <c r="R395" s="246"/>
      <c r="S395" s="246" t="s">
        <v>90</v>
      </c>
      <c r="T395" s="246" t="s">
        <v>32</v>
      </c>
      <c r="U395" s="246"/>
      <c r="V395" t="str">
        <f>INDEX(樣區!H:H,MATCH(F395,樣區!E:E,0))</f>
        <v>3月,5月</v>
      </c>
      <c r="W395" s="3" t="str">
        <f>IF(ISNUMBER(AH395),"Y","N")</f>
        <v>Y</v>
      </c>
      <c r="X395" s="3" t="str">
        <f>IF(OR(ISBLANK(H395),ISBLANK(I395)),"需記錄日期","")</f>
        <v/>
      </c>
      <c r="Y395" s="3" t="str">
        <f>IF(O395&gt;9,"時間太晚","")</f>
        <v/>
      </c>
      <c r="Z395" s="3" t="str">
        <f>IF(ISBLANK(Q395),"需記錄數量",IF(Q395&gt;2,"2隻以上，請記為猴群",""))</f>
        <v/>
      </c>
      <c r="AA395" s="3" t="str">
        <f>IF(OR(Q395=1,Q395=2),IF(ISTEXT(R395),"","需記錄距離"),"")</f>
        <v/>
      </c>
      <c r="AB395" s="249" t="str">
        <f>IF(S395="Y",IF(Q395&lt;&gt;2,"有叫聲應為猴群",""),"")</f>
        <v/>
      </c>
      <c r="AC395" s="3" t="str">
        <f>IF(ISBLANK(T395),"需記錄棲地類型",IF(LEN(T395)&lt;&gt;2,"請填最主要的棲地類型，其餘的可在備注補充說明",""))</f>
        <v/>
      </c>
      <c r="AD395" s="5" t="str">
        <f t="shared" si="13"/>
        <v/>
      </c>
      <c r="AE395" s="3" t="str">
        <f>IF(COUNTIF(U395,"*搖樹*")=1,IF(Q395&lt;&gt;2,"有搖樹行為應為猴群",""),"")</f>
        <v/>
      </c>
      <c r="AF395" s="3"/>
      <c r="AH395">
        <f>MATCH(ROUND(M395,0)&amp;ROUND(N395,0),樣點!N:N,0)</f>
        <v>1206</v>
      </c>
      <c r="AI395" s="5" t="str">
        <f>IF((F396&amp;J396)=(F395&amp;J395),ABS((DATE(G396,H396,I396)&amp;TIME(O396,P396,0))-(DATE(G395,H395,I395)&amp;TIME(O395,P395,0))),"")</f>
        <v/>
      </c>
    </row>
    <row r="396" spans="3:35">
      <c r="C396" s="246" t="s">
        <v>21</v>
      </c>
      <c r="D396" s="246" t="s">
        <v>172</v>
      </c>
      <c r="E396" s="246" t="s">
        <v>173</v>
      </c>
      <c r="F396" s="246" t="s">
        <v>174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175</v>
      </c>
      <c r="L396" s="247">
        <v>1</v>
      </c>
      <c r="M396" s="246">
        <v>229516</v>
      </c>
      <c r="N396" s="246">
        <v>2676735</v>
      </c>
      <c r="O396" s="246">
        <v>7</v>
      </c>
      <c r="P396" s="246">
        <v>45</v>
      </c>
      <c r="Q396" s="246">
        <v>0</v>
      </c>
      <c r="R396" s="246"/>
      <c r="S396" s="246" t="s">
        <v>90</v>
      </c>
      <c r="T396" s="246" t="s">
        <v>26</v>
      </c>
      <c r="U396" s="246"/>
      <c r="V396" t="str">
        <f>INDEX(樣區!H:H,MATCH(F396,樣區!E:E,0))</f>
        <v>3月,5月</v>
      </c>
      <c r="W396" s="3" t="str">
        <f>IF(ISNUMBER(AH396),"Y","N")</f>
        <v>Y</v>
      </c>
      <c r="X396" s="3" t="str">
        <f>IF(OR(ISBLANK(H396),ISBLANK(I396)),"需記錄日期","")</f>
        <v/>
      </c>
      <c r="Y396" s="3" t="str">
        <f>IF(O396&gt;9,"時間太晚","")</f>
        <v/>
      </c>
      <c r="Z396" s="3" t="str">
        <f>IF(ISBLANK(Q396),"需記錄數量",IF(Q396&gt;2,"2隻以上，請記為猴群",""))</f>
        <v/>
      </c>
      <c r="AA396" s="3" t="str">
        <f>IF(OR(Q396=1,Q396=2),IF(ISTEXT(R396),"","需記錄距離"),"")</f>
        <v/>
      </c>
      <c r="AB396" s="249" t="str">
        <f>IF(S396="Y",IF(Q396&lt;&gt;2,"有叫聲應為猴群",""),"")</f>
        <v/>
      </c>
      <c r="AC396" s="3" t="str">
        <f>IF(ISBLANK(T396),"需記錄棲地類型",IF(LEN(T396)&lt;&gt;2,"請填最主要的棲地類型，其餘的可在備注補充說明",""))</f>
        <v/>
      </c>
      <c r="AD396" s="5" t="str">
        <f t="shared" si="13"/>
        <v/>
      </c>
      <c r="AE396" s="3" t="str">
        <f>IF(COUNTIF(U396,"*搖樹*")=1,IF(Q396&lt;&gt;2,"有搖樹行為應為猴群",""),"")</f>
        <v/>
      </c>
      <c r="AF396" s="3"/>
      <c r="AH396">
        <f>MATCH(ROUND(M396,0)&amp;ROUND(N396,0),樣點!N:N,0)</f>
        <v>1135</v>
      </c>
      <c r="AI396" s="5">
        <f>IF((F397&amp;J397)=(F396&amp;J396),ABS((DATE(G397,H397,I397)&amp;TIME(O397,P397,0))-(DATE(G396,H396,I396)&amp;TIME(O396,P396,0))),"")</f>
        <v>6.9444450200535357E-3</v>
      </c>
    </row>
    <row r="397" spans="3:35">
      <c r="C397" s="246" t="s">
        <v>21</v>
      </c>
      <c r="D397" s="246" t="s">
        <v>172</v>
      </c>
      <c r="E397" s="246" t="s">
        <v>173</v>
      </c>
      <c r="F397" s="246" t="s">
        <v>174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175</v>
      </c>
      <c r="L397" s="247">
        <v>2</v>
      </c>
      <c r="M397" s="246">
        <v>229395</v>
      </c>
      <c r="N397" s="246">
        <v>2676501</v>
      </c>
      <c r="O397" s="246">
        <v>7</v>
      </c>
      <c r="P397" s="246">
        <v>55</v>
      </c>
      <c r="Q397" s="246">
        <v>0</v>
      </c>
      <c r="R397" s="246"/>
      <c r="S397" s="246" t="s">
        <v>90</v>
      </c>
      <c r="T397" s="246" t="s">
        <v>26</v>
      </c>
      <c r="U397" s="246"/>
      <c r="V397" t="str">
        <f>INDEX(樣區!H:H,MATCH(F397,樣區!E:E,0))</f>
        <v>3月,5月</v>
      </c>
      <c r="W397" s="3" t="str">
        <f>IF(ISNUMBER(AH397),"Y","N")</f>
        <v>Y</v>
      </c>
      <c r="X397" s="3" t="str">
        <f>IF(OR(ISBLANK(H397),ISBLANK(I397)),"需記錄日期","")</f>
        <v/>
      </c>
      <c r="Y397" s="3" t="str">
        <f>IF(O397&gt;9,"時間太晚","")</f>
        <v/>
      </c>
      <c r="Z397" s="3" t="str">
        <f>IF(ISBLANK(Q397),"需記錄數量",IF(Q397&gt;2,"2隻以上，請記為猴群",""))</f>
        <v/>
      </c>
      <c r="AA397" s="3" t="str">
        <f>IF(OR(Q397=1,Q397=2),IF(ISTEXT(R397),"","需記錄距離"),"")</f>
        <v/>
      </c>
      <c r="AB397" s="249" t="str">
        <f>IF(S397="Y",IF(Q397&lt;&gt;2,"有叫聲應為猴群",""),"")</f>
        <v/>
      </c>
      <c r="AC397" s="3" t="str">
        <f>IF(ISBLANK(T397),"需記錄棲地類型",IF(LEN(T397)&lt;&gt;2,"請填最主要的棲地類型，其餘的可在備注補充說明",""))</f>
        <v/>
      </c>
      <c r="AD397" s="5" t="str">
        <f t="shared" si="13"/>
        <v/>
      </c>
      <c r="AE397" s="3" t="str">
        <f>IF(COUNTIF(U397,"*搖樹*")=1,IF(Q397&lt;&gt;2,"有搖樹行為應為猴群",""),"")</f>
        <v/>
      </c>
      <c r="AF397" s="3"/>
      <c r="AH397">
        <f>MATCH(ROUND(M397,0)&amp;ROUND(N397,0),樣點!N:N,0)</f>
        <v>1136</v>
      </c>
      <c r="AI397" s="5">
        <f>IF((F398&amp;J398)=(F397&amp;J397),ABS((DATE(G398,H398,I398)&amp;TIME(O398,P398,0))-(DATE(G397,H397,I397)&amp;TIME(O397,P397,0))),"")</f>
        <v>5.5555549915879965E-3</v>
      </c>
    </row>
    <row r="398" spans="3:35">
      <c r="C398" s="246" t="s">
        <v>21</v>
      </c>
      <c r="D398" s="246" t="s">
        <v>172</v>
      </c>
      <c r="E398" s="246" t="s">
        <v>173</v>
      </c>
      <c r="F398" s="246" t="s">
        <v>174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175</v>
      </c>
      <c r="L398" s="247">
        <v>3</v>
      </c>
      <c r="M398" s="246">
        <v>229267</v>
      </c>
      <c r="N398" s="246">
        <v>2676300</v>
      </c>
      <c r="O398" s="246">
        <v>8</v>
      </c>
      <c r="P398" s="246">
        <v>3</v>
      </c>
      <c r="Q398" s="246">
        <v>0</v>
      </c>
      <c r="R398" s="246"/>
      <c r="S398" s="246" t="s">
        <v>90</v>
      </c>
      <c r="T398" s="246" t="s">
        <v>31</v>
      </c>
      <c r="U398" s="246"/>
      <c r="V398" t="str">
        <f>INDEX(樣區!H:H,MATCH(F398,樣區!E:E,0))</f>
        <v>3月,5月</v>
      </c>
      <c r="W398" s="3" t="str">
        <f>IF(ISNUMBER(AH398),"Y","N")</f>
        <v>Y</v>
      </c>
      <c r="X398" s="3" t="str">
        <f>IF(OR(ISBLANK(H398),ISBLANK(I398)),"需記錄日期","")</f>
        <v/>
      </c>
      <c r="Y398" s="3" t="str">
        <f>IF(O398&gt;9,"時間太晚","")</f>
        <v/>
      </c>
      <c r="Z398" s="3" t="str">
        <f>IF(ISBLANK(Q398),"需記錄數量",IF(Q398&gt;2,"2隻以上，請記為猴群",""))</f>
        <v/>
      </c>
      <c r="AA398" s="3" t="str">
        <f>IF(OR(Q398=1,Q398=2),IF(ISTEXT(R398),"","需記錄距離"),"")</f>
        <v/>
      </c>
      <c r="AB398" s="249" t="str">
        <f>IF(S398="Y",IF(Q398&lt;&gt;2,"有叫聲應為猴群",""),"")</f>
        <v/>
      </c>
      <c r="AC398" s="3" t="str">
        <f>IF(ISBLANK(T398),"需記錄棲地類型",IF(LEN(T398)&lt;&gt;2,"請填最主要的棲地類型，其餘的可在備注補充說明",""))</f>
        <v/>
      </c>
      <c r="AD398" s="5" t="str">
        <f t="shared" si="13"/>
        <v/>
      </c>
      <c r="AE398" s="3" t="str">
        <f>IF(COUNTIF(U398,"*搖樹*")=1,IF(Q398&lt;&gt;2,"有搖樹行為應為猴群",""),"")</f>
        <v/>
      </c>
      <c r="AF398" s="3"/>
      <c r="AH398">
        <f>MATCH(ROUND(M398,0)&amp;ROUND(N398,0),樣點!N:N,0)</f>
        <v>1137</v>
      </c>
      <c r="AI398" s="5">
        <f>IF((F399&amp;J399)=(F398&amp;J398),ABS((DATE(G399,H399,I399)&amp;TIME(O399,P399,0))-(DATE(G398,H398,I398)&amp;TIME(O398,P398,0))),"")</f>
        <v>6.2499999767169356E-3</v>
      </c>
    </row>
    <row r="399" spans="3:35">
      <c r="C399" s="246" t="s">
        <v>21</v>
      </c>
      <c r="D399" s="246" t="s">
        <v>172</v>
      </c>
      <c r="E399" s="246" t="s">
        <v>173</v>
      </c>
      <c r="F399" s="246" t="s">
        <v>174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175</v>
      </c>
      <c r="L399" s="247">
        <v>4</v>
      </c>
      <c r="M399" s="246">
        <v>229260</v>
      </c>
      <c r="N399" s="246">
        <v>2675978</v>
      </c>
      <c r="O399" s="246">
        <v>8</v>
      </c>
      <c r="P399" s="246">
        <v>12</v>
      </c>
      <c r="Q399" s="246">
        <v>0</v>
      </c>
      <c r="R399" s="246"/>
      <c r="S399" s="246" t="s">
        <v>90</v>
      </c>
      <c r="T399" s="246" t="s">
        <v>26</v>
      </c>
      <c r="U399" s="246"/>
      <c r="V399" t="str">
        <f>INDEX(樣區!H:H,MATCH(F399,樣區!E:E,0))</f>
        <v>3月,5月</v>
      </c>
      <c r="W399" s="3" t="str">
        <f>IF(ISNUMBER(AH399),"Y","N")</f>
        <v>Y</v>
      </c>
      <c r="X399" s="3" t="str">
        <f>IF(OR(ISBLANK(H399),ISBLANK(I399)),"需記錄日期","")</f>
        <v/>
      </c>
      <c r="Y399" s="3" t="str">
        <f>IF(O399&gt;9,"時間太晚","")</f>
        <v/>
      </c>
      <c r="Z399" s="3" t="str">
        <f>IF(ISBLANK(Q399),"需記錄數量",IF(Q399&gt;2,"2隻以上，請記為猴群",""))</f>
        <v/>
      </c>
      <c r="AA399" s="3" t="str">
        <f>IF(OR(Q399=1,Q399=2),IF(ISTEXT(R399),"","需記錄距離"),"")</f>
        <v/>
      </c>
      <c r="AB399" s="249" t="str">
        <f>IF(S399="Y",IF(Q399&lt;&gt;2,"有叫聲應為猴群",""),"")</f>
        <v/>
      </c>
      <c r="AC399" s="3" t="str">
        <f>IF(ISBLANK(T399),"需記錄棲地類型",IF(LEN(T399)&lt;&gt;2,"請填最主要的棲地類型，其餘的可在備注補充說明",""))</f>
        <v/>
      </c>
      <c r="AD399" s="5" t="str">
        <f t="shared" si="13"/>
        <v/>
      </c>
      <c r="AE399" s="3" t="str">
        <f>IF(COUNTIF(U399,"*搖樹*")=1,IF(Q399&lt;&gt;2,"有搖樹行為應為猴群",""),"")</f>
        <v/>
      </c>
      <c r="AF399" s="3"/>
      <c r="AH399">
        <f>MATCH(ROUND(M399,0)&amp;ROUND(N399,0),樣點!N:N,0)</f>
        <v>1138</v>
      </c>
      <c r="AI399" s="5">
        <f>IF((F400&amp;J400)=(F399&amp;J399),ABS((DATE(G400,H400,I400)&amp;TIME(O400,P400,0))-(DATE(G399,H399,I399)&amp;TIME(O399,P399,0))),"")</f>
        <v>2.6388889004010707E-2</v>
      </c>
    </row>
    <row r="400" spans="3:35" hidden="1">
      <c r="C400" s="246" t="s">
        <v>21</v>
      </c>
      <c r="D400" s="246" t="s">
        <v>172</v>
      </c>
      <c r="E400" s="246" t="s">
        <v>173</v>
      </c>
      <c r="F400" s="246" t="s">
        <v>174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175</v>
      </c>
      <c r="L400" s="247">
        <v>5</v>
      </c>
      <c r="M400" s="246">
        <v>228664</v>
      </c>
      <c r="N400" s="246">
        <v>2675905</v>
      </c>
      <c r="O400" s="246">
        <v>8</v>
      </c>
      <c r="P400" s="246">
        <v>50</v>
      </c>
      <c r="Q400" s="246">
        <v>1</v>
      </c>
      <c r="R400" s="246" t="s">
        <v>43</v>
      </c>
      <c r="S400" s="246" t="s">
        <v>90</v>
      </c>
      <c r="T400" s="246" t="s">
        <v>133</v>
      </c>
      <c r="U400" s="246"/>
      <c r="V400" t="str">
        <f>INDEX(樣區!H:H,MATCH(F400,樣區!E:E,0))</f>
        <v>3月,5月</v>
      </c>
      <c r="W400" s="3" t="str">
        <f>IF(ISNUMBER(AH400),"Y","N")</f>
        <v>N</v>
      </c>
      <c r="X400" s="3" t="str">
        <f>IF(OR(ISBLANK(H400),ISBLANK(I400)),"需記錄日期","")</f>
        <v/>
      </c>
      <c r="Y400" s="3" t="str">
        <f>IF(O400&gt;9,"時間太晚","")</f>
        <v/>
      </c>
      <c r="Z400" s="3" t="str">
        <f>IF(ISBLANK(Q400),"需記錄數量",IF(Q400&gt;2,"2隻以上，請記為猴群",""))</f>
        <v/>
      </c>
      <c r="AA400" s="3" t="str">
        <f>IF(OR(Q400=1,Q400=2),IF(ISTEXT(R400),"","需記錄距離"),"")</f>
        <v/>
      </c>
      <c r="AB400" s="2" t="str">
        <f>IF(S400="Y",IF(Q400&lt;&gt;2,"有叫聲應為猴群",""),"")</f>
        <v/>
      </c>
      <c r="AC400" s="3" t="str">
        <f>IF(ISBLANK(T400),"需記錄棲地類型",IF(LEN(T400)&lt;&gt;2,"請填最主要的棲地類型，其餘的可在備注補充說明",""))</f>
        <v/>
      </c>
      <c r="AD400" s="5" t="str">
        <f>IF(ISBLANK(O400),"需記錄時間",IFERROR(IF((AI400-TIME(0,5,59))&lt;0,"需計滿6分鍾",""),""))</f>
        <v/>
      </c>
      <c r="AE400" s="3" t="str">
        <f>IF(COUNTIF(U400,"*搖樹*")=1,IF(Q400&lt;&gt;2,"有搖樹行為應為猴群",""),"")</f>
        <v/>
      </c>
      <c r="AF400" s="3"/>
      <c r="AH400" t="e">
        <f>MATCH(ROUND(M400,0)&amp;ROUND(N400,0),樣點!N:N,0)</f>
        <v>#N/A</v>
      </c>
      <c r="AI400" s="5">
        <f>IF((F401&amp;J401)=(F400&amp;J400),ABS((DATE(G401,H401,I401)&amp;TIME(O401,P401,0))-(DATE(G400,H400,I400)&amp;TIME(O400,P400,0))),"")</f>
        <v>1.7361111007630825E-2</v>
      </c>
    </row>
    <row r="401" spans="3:35">
      <c r="C401" s="246" t="s">
        <v>21</v>
      </c>
      <c r="D401" s="246" t="s">
        <v>172</v>
      </c>
      <c r="E401" s="246" t="s">
        <v>173</v>
      </c>
      <c r="F401" s="246" t="s">
        <v>174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175</v>
      </c>
      <c r="L401" s="247">
        <v>6</v>
      </c>
      <c r="M401" s="246">
        <v>228640</v>
      </c>
      <c r="N401" s="246">
        <v>2674869</v>
      </c>
      <c r="O401" s="246">
        <v>9</v>
      </c>
      <c r="P401" s="246">
        <v>15</v>
      </c>
      <c r="Q401" s="246">
        <v>2</v>
      </c>
      <c r="R401" s="246" t="s">
        <v>89</v>
      </c>
      <c r="S401" s="246" t="s">
        <v>90</v>
      </c>
      <c r="T401" s="246" t="s">
        <v>30</v>
      </c>
      <c r="U401" s="246"/>
      <c r="V401" t="str">
        <f>INDEX(樣區!H:H,MATCH(F401,樣區!E:E,0))</f>
        <v>3月,5月</v>
      </c>
      <c r="W401" s="3" t="str">
        <f>IF(ISNUMBER(AH401),"Y","N")</f>
        <v>Y</v>
      </c>
      <c r="X401" s="3" t="str">
        <f>IF(OR(ISBLANK(H401),ISBLANK(I401)),"需記錄日期","")</f>
        <v/>
      </c>
      <c r="Y401" s="3" t="str">
        <f>IF(O401&gt;9,"時間太晚","")</f>
        <v/>
      </c>
      <c r="Z401" s="3" t="str">
        <f>IF(ISBLANK(Q401),"需記錄數量",IF(Q401&gt;2,"2隻以上，請記為猴群",""))</f>
        <v/>
      </c>
      <c r="AA401" s="3" t="str">
        <f>IF(OR(Q401=1,Q401=2),IF(ISTEXT(R401),"","需記錄距離"),"")</f>
        <v/>
      </c>
      <c r="AB401" s="249" t="str">
        <f>IF(S401="Y",IF(Q401&lt;&gt;2,"有叫聲應為猴群",""),"")</f>
        <v/>
      </c>
      <c r="AC401" s="3" t="str">
        <f>IF(ISBLANK(T401),"需記錄棲地類型",IF(LEN(T401)&lt;&gt;2,"請填最主要的棲地類型，其餘的可在備注補充說明",""))</f>
        <v/>
      </c>
      <c r="AD401" s="5" t="str">
        <f t="shared" ref="AD401:AD433" si="14">IF(ISBLANK(O401),"需記錄時間",IFERROR(IF((AI401-TIME(0,5,59))&lt;0,"需計滿6分鐘",""),""))</f>
        <v/>
      </c>
      <c r="AE401" s="3" t="str">
        <f>IF(COUNTIF(U401,"*搖樹*")=1,IF(Q401&lt;&gt;2,"有搖樹行為應為猴群",""),"")</f>
        <v/>
      </c>
      <c r="AF401" s="3"/>
      <c r="AH401">
        <f>MATCH(ROUND(M401,0)&amp;ROUND(N401,0),樣點!N:N,0)</f>
        <v>1140</v>
      </c>
      <c r="AI401" s="5" t="str">
        <f>IF((F402&amp;J402)=(F401&amp;J401),ABS((DATE(G402,H402,I402)&amp;TIME(O402,P402,0))-(DATE(G401,H401,I401)&amp;TIME(O401,P401,0))),"")</f>
        <v/>
      </c>
    </row>
    <row r="402" spans="3:35">
      <c r="C402" s="246" t="s">
        <v>21</v>
      </c>
      <c r="D402" s="246" t="s">
        <v>172</v>
      </c>
      <c r="E402" s="246" t="s">
        <v>176</v>
      </c>
      <c r="F402" s="246" t="s">
        <v>177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207</v>
      </c>
      <c r="L402" s="247">
        <v>1</v>
      </c>
      <c r="M402" s="246">
        <v>248464</v>
      </c>
      <c r="N402" s="246">
        <v>2691774</v>
      </c>
      <c r="O402" s="246">
        <v>7</v>
      </c>
      <c r="P402" s="246">
        <v>0</v>
      </c>
      <c r="Q402" s="246">
        <v>0</v>
      </c>
      <c r="R402" s="246"/>
      <c r="S402" s="246" t="s">
        <v>90</v>
      </c>
      <c r="T402" s="246" t="s">
        <v>26</v>
      </c>
      <c r="U402" s="246"/>
      <c r="V402" t="str">
        <f>INDEX(樣區!H:H,MATCH(F402,樣區!E:E,0))</f>
        <v>4月,6月</v>
      </c>
      <c r="W402" s="3" t="str">
        <f>IF(ISNUMBER(AH402),"Y","N")</f>
        <v>Y</v>
      </c>
      <c r="X402" s="3" t="str">
        <f>IF(OR(ISBLANK(H402),ISBLANK(I402)),"需記錄日期","")</f>
        <v/>
      </c>
      <c r="Y402" s="3" t="str">
        <f>IF(O402&gt;9,"時間太晚","")</f>
        <v/>
      </c>
      <c r="Z402" s="3" t="str">
        <f>IF(ISBLANK(Q402),"需記錄數量",IF(Q402&gt;2,"2隻以上，請記為猴群",""))</f>
        <v/>
      </c>
      <c r="AA402" s="3" t="str">
        <f>IF(OR(Q402=1,Q402=2),IF(ISTEXT(R402),"","需記錄距離"),"")</f>
        <v/>
      </c>
      <c r="AB402" s="249" t="str">
        <f>IF(S402="Y",IF(Q402&lt;&gt;2,"有叫聲應為猴群",""),"")</f>
        <v/>
      </c>
      <c r="AC402" s="3" t="str">
        <f>IF(ISBLANK(T402),"需記錄棲地類型",IF(LEN(T402)&lt;&gt;2,"請填最主要的棲地類型，其餘的可在備注補充說明",""))</f>
        <v/>
      </c>
      <c r="AD402" s="5" t="str">
        <f t="shared" si="14"/>
        <v/>
      </c>
      <c r="AE402" s="3" t="str">
        <f>IF(COUNTIF(U402,"*搖樹*")=1,IF(Q402&lt;&gt;2,"有搖樹行為應為猴群",""),"")</f>
        <v/>
      </c>
      <c r="AF402" s="3"/>
      <c r="AH402">
        <f>MATCH(ROUND(M402,0)&amp;ROUND(N402,0),樣點!N:N,0)</f>
        <v>1141</v>
      </c>
      <c r="AI402" s="5">
        <f>IF((F403&amp;J403)=(F402&amp;J402),ABS((DATE(G403,H403,I403)&amp;TIME(O403,P403,0))-(DATE(G402,H402,I402)&amp;TIME(O402,P402,0))),"")</f>
        <v>6.9444450200535357E-3</v>
      </c>
    </row>
    <row r="403" spans="3:35">
      <c r="C403" s="246" t="s">
        <v>21</v>
      </c>
      <c r="D403" s="246" t="s">
        <v>172</v>
      </c>
      <c r="E403" s="246" t="s">
        <v>176</v>
      </c>
      <c r="F403" s="246" t="s">
        <v>177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207</v>
      </c>
      <c r="L403" s="247">
        <v>2</v>
      </c>
      <c r="M403" s="246">
        <v>248358</v>
      </c>
      <c r="N403" s="246">
        <v>2691946</v>
      </c>
      <c r="O403" s="246">
        <v>7</v>
      </c>
      <c r="P403" s="246">
        <v>10</v>
      </c>
      <c r="Q403" s="246">
        <v>0</v>
      </c>
      <c r="R403" s="246"/>
      <c r="S403" s="246" t="s">
        <v>90</v>
      </c>
      <c r="T403" s="246" t="s">
        <v>26</v>
      </c>
      <c r="U403" s="246"/>
      <c r="V403" t="str">
        <f>INDEX(樣區!H:H,MATCH(F403,樣區!E:E,0))</f>
        <v>4月,6月</v>
      </c>
      <c r="W403" s="3" t="str">
        <f>IF(ISNUMBER(AH403),"Y","N")</f>
        <v>Y</v>
      </c>
      <c r="X403" s="3" t="str">
        <f>IF(OR(ISBLANK(H403),ISBLANK(I403)),"需記錄日期","")</f>
        <v/>
      </c>
      <c r="Y403" s="3" t="str">
        <f>IF(O403&gt;9,"時間太晚","")</f>
        <v/>
      </c>
      <c r="Z403" s="3" t="str">
        <f>IF(ISBLANK(Q403),"需記錄數量",IF(Q403&gt;2,"2隻以上，請記為猴群",""))</f>
        <v/>
      </c>
      <c r="AA403" s="3" t="str">
        <f>IF(OR(Q403=1,Q403=2),IF(ISTEXT(R403),"","需記錄距離"),"")</f>
        <v/>
      </c>
      <c r="AB403" s="249" t="str">
        <f>IF(S403="Y",IF(Q403&lt;&gt;2,"有叫聲應為猴群",""),"")</f>
        <v/>
      </c>
      <c r="AC403" s="3" t="str">
        <f>IF(ISBLANK(T403),"需記錄棲地類型",IF(LEN(T403)&lt;&gt;2,"請填最主要的棲地類型，其餘的可在備注補充說明",""))</f>
        <v/>
      </c>
      <c r="AD403" s="5" t="str">
        <f t="shared" si="14"/>
        <v/>
      </c>
      <c r="AE403" s="3" t="str">
        <f>IF(COUNTIF(U403,"*搖樹*")=1,IF(Q403&lt;&gt;2,"有搖樹行為應為猴群",""),"")</f>
        <v/>
      </c>
      <c r="AF403" s="3"/>
      <c r="AH403">
        <f>MATCH(ROUND(M403,0)&amp;ROUND(N403,0),樣點!N:N,0)</f>
        <v>1142</v>
      </c>
      <c r="AI403" s="5">
        <f>IF((F404&amp;J404)=(F403&amp;J403),ABS((DATE(G404,H404,I404)&amp;TIME(O404,P404,0))-(DATE(G403,H403,I403)&amp;TIME(O403,P403,0))),"")</f>
        <v>5.5555549915879965E-3</v>
      </c>
    </row>
    <row r="404" spans="3:35">
      <c r="C404" s="246" t="s">
        <v>21</v>
      </c>
      <c r="D404" s="246" t="s">
        <v>172</v>
      </c>
      <c r="E404" s="246" t="s">
        <v>176</v>
      </c>
      <c r="F404" s="246" t="s">
        <v>177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207</v>
      </c>
      <c r="L404" s="247">
        <v>3</v>
      </c>
      <c r="M404" s="246">
        <v>248163</v>
      </c>
      <c r="N404" s="246">
        <v>2692034</v>
      </c>
      <c r="O404" s="246">
        <v>7</v>
      </c>
      <c r="P404" s="246">
        <v>18</v>
      </c>
      <c r="Q404" s="246">
        <v>0</v>
      </c>
      <c r="R404" s="246"/>
      <c r="S404" s="246" t="s">
        <v>90</v>
      </c>
      <c r="T404" s="246" t="s">
        <v>26</v>
      </c>
      <c r="U404" s="246"/>
      <c r="V404" t="str">
        <f>INDEX(樣區!H:H,MATCH(F404,樣區!E:E,0))</f>
        <v>4月,6月</v>
      </c>
      <c r="W404" s="3" t="str">
        <f>IF(ISNUMBER(AH404),"Y","N")</f>
        <v>Y</v>
      </c>
      <c r="X404" s="3" t="str">
        <f>IF(OR(ISBLANK(H404),ISBLANK(I404)),"需記錄日期","")</f>
        <v/>
      </c>
      <c r="Y404" s="3" t="str">
        <f>IF(O404&gt;9,"時間太晚","")</f>
        <v/>
      </c>
      <c r="Z404" s="3" t="str">
        <f>IF(ISBLANK(Q404),"需記錄數量",IF(Q404&gt;2,"2隻以上，請記為猴群",""))</f>
        <v/>
      </c>
      <c r="AA404" s="3" t="str">
        <f>IF(OR(Q404=1,Q404=2),IF(ISTEXT(R404),"","需記錄距離"),"")</f>
        <v/>
      </c>
      <c r="AB404" s="249" t="str">
        <f>IF(S404="Y",IF(Q404&lt;&gt;2,"有叫聲應為猴群",""),"")</f>
        <v/>
      </c>
      <c r="AC404" s="3" t="str">
        <f>IF(ISBLANK(T404),"需記錄棲地類型",IF(LEN(T404)&lt;&gt;2,"請填最主要的棲地類型，其餘的可在備注補充說明",""))</f>
        <v/>
      </c>
      <c r="AD404" s="5" t="str">
        <f t="shared" si="14"/>
        <v/>
      </c>
      <c r="AE404" s="3" t="str">
        <f>IF(COUNTIF(U404,"*搖樹*")=1,IF(Q404&lt;&gt;2,"有搖樹行為應為猴群",""),"")</f>
        <v/>
      </c>
      <c r="AF404" s="3"/>
      <c r="AH404">
        <f>MATCH(ROUND(M404,0)&amp;ROUND(N404,0),樣點!N:N,0)</f>
        <v>1143</v>
      </c>
      <c r="AI404" s="5">
        <f>IF((F405&amp;J405)=(F404&amp;J404),ABS((DATE(G405,H405,I405)&amp;TIME(O405,P405,0))-(DATE(G404,H404,I404)&amp;TIME(O404,P404,0))),"")</f>
        <v>5.555555981118232E-3</v>
      </c>
    </row>
    <row r="405" spans="3:35">
      <c r="C405" s="246" t="s">
        <v>21</v>
      </c>
      <c r="D405" s="246" t="s">
        <v>172</v>
      </c>
      <c r="E405" s="246" t="s">
        <v>176</v>
      </c>
      <c r="F405" s="246" t="s">
        <v>177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207</v>
      </c>
      <c r="L405" s="247">
        <v>4</v>
      </c>
      <c r="M405" s="246">
        <v>248117</v>
      </c>
      <c r="N405" s="246">
        <v>2691830</v>
      </c>
      <c r="O405" s="246">
        <v>7</v>
      </c>
      <c r="P405" s="246">
        <v>26</v>
      </c>
      <c r="Q405" s="246">
        <v>0</v>
      </c>
      <c r="R405" s="246"/>
      <c r="S405" s="246" t="s">
        <v>90</v>
      </c>
      <c r="T405" s="246" t="s">
        <v>26</v>
      </c>
      <c r="U405" s="246"/>
      <c r="V405" t="str">
        <f>INDEX(樣區!H:H,MATCH(F405,樣區!E:E,0))</f>
        <v>4月,6月</v>
      </c>
      <c r="W405" s="3" t="str">
        <f>IF(ISNUMBER(AH405),"Y","N")</f>
        <v>Y</v>
      </c>
      <c r="X405" s="3" t="str">
        <f>IF(OR(ISBLANK(H405),ISBLANK(I405)),"需記錄日期","")</f>
        <v/>
      </c>
      <c r="Y405" s="3" t="str">
        <f>IF(O405&gt;9,"時間太晚","")</f>
        <v/>
      </c>
      <c r="Z405" s="3" t="str">
        <f>IF(ISBLANK(Q405),"需記錄數量",IF(Q405&gt;2,"2隻以上，請記為猴群",""))</f>
        <v/>
      </c>
      <c r="AA405" s="3" t="str">
        <f>IF(OR(Q405=1,Q405=2),IF(ISTEXT(R405),"","需記錄距離"),"")</f>
        <v/>
      </c>
      <c r="AB405" s="249" t="str">
        <f>IF(S405="Y",IF(Q405&lt;&gt;2,"有叫聲應為猴群",""),"")</f>
        <v/>
      </c>
      <c r="AC405" s="3" t="str">
        <f>IF(ISBLANK(T405),"需記錄棲地類型",IF(LEN(T405)&lt;&gt;2,"請填最主要的棲地類型，其餘的可在備注補充說明",""))</f>
        <v/>
      </c>
      <c r="AD405" s="5" t="str">
        <f t="shared" si="14"/>
        <v/>
      </c>
      <c r="AE405" s="3" t="str">
        <f>IF(COUNTIF(U405,"*搖樹*")=1,IF(Q405&lt;&gt;2,"有搖樹行為應為猴群",""),"")</f>
        <v/>
      </c>
      <c r="AF405" s="3"/>
      <c r="AH405">
        <f>MATCH(ROUND(M405,0)&amp;ROUND(N405,0),樣點!N:N,0)</f>
        <v>1144</v>
      </c>
      <c r="AI405" s="5">
        <f>IF((F406&amp;J406)=(F405&amp;J405),ABS((DATE(G406,H406,I406)&amp;TIME(O406,P406,0))-(DATE(G405,H405,I405)&amp;TIME(O405,P405,0))),"")</f>
        <v>4.8611109959892929E-3</v>
      </c>
    </row>
    <row r="406" spans="3:35">
      <c r="C406" s="246" t="s">
        <v>21</v>
      </c>
      <c r="D406" s="246" t="s">
        <v>172</v>
      </c>
      <c r="E406" s="246" t="s">
        <v>176</v>
      </c>
      <c r="F406" s="246" t="s">
        <v>177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207</v>
      </c>
      <c r="L406" s="247">
        <v>5</v>
      </c>
      <c r="M406" s="246">
        <v>248275</v>
      </c>
      <c r="N406" s="246">
        <v>2691706</v>
      </c>
      <c r="O406" s="246">
        <v>7</v>
      </c>
      <c r="P406" s="246">
        <v>33</v>
      </c>
      <c r="Q406" s="246">
        <v>0</v>
      </c>
      <c r="R406" s="246"/>
      <c r="S406" s="246" t="s">
        <v>90</v>
      </c>
      <c r="T406" s="246" t="s">
        <v>26</v>
      </c>
      <c r="U406" s="246"/>
      <c r="V406" t="str">
        <f>INDEX(樣區!H:H,MATCH(F406,樣區!E:E,0))</f>
        <v>4月,6月</v>
      </c>
      <c r="W406" s="3" t="str">
        <f>IF(ISNUMBER(AH406),"Y","N")</f>
        <v>Y</v>
      </c>
      <c r="X406" s="3" t="str">
        <f>IF(OR(ISBLANK(H406),ISBLANK(I406)),"需記錄日期","")</f>
        <v/>
      </c>
      <c r="Y406" s="3" t="str">
        <f>IF(O406&gt;9,"時間太晚","")</f>
        <v/>
      </c>
      <c r="Z406" s="3" t="str">
        <f>IF(ISBLANK(Q406),"需記錄數量",IF(Q406&gt;2,"2隻以上，請記為猴群",""))</f>
        <v/>
      </c>
      <c r="AA406" s="3" t="str">
        <f>IF(OR(Q406=1,Q406=2),IF(ISTEXT(R406),"","需記錄距離"),"")</f>
        <v/>
      </c>
      <c r="AB406" s="249" t="str">
        <f>IF(S406="Y",IF(Q406&lt;&gt;2,"有叫聲應為猴群",""),"")</f>
        <v/>
      </c>
      <c r="AC406" s="3" t="str">
        <f>IF(ISBLANK(T406),"需記錄棲地類型",IF(LEN(T406)&lt;&gt;2,"請填最主要的棲地類型，其餘的可在備注補充說明",""))</f>
        <v/>
      </c>
      <c r="AD406" s="5" t="str">
        <f t="shared" si="14"/>
        <v/>
      </c>
      <c r="AE406" s="3" t="str">
        <f>IF(COUNTIF(U406,"*搖樹*")=1,IF(Q406&lt;&gt;2,"有搖樹行為應為猴群",""),"")</f>
        <v/>
      </c>
      <c r="AF406" s="3"/>
      <c r="AH406">
        <f>MATCH(ROUND(M406,0)&amp;ROUND(N406,0),樣點!N:N,0)</f>
        <v>1145</v>
      </c>
      <c r="AI406" s="5">
        <f>IF((F407&amp;J407)=(F406&amp;J406),ABS((DATE(G407,H407,I407)&amp;TIME(O407,P407,0))-(DATE(G406,H406,I406)&amp;TIME(O406,P406,0))),"")</f>
        <v>4.8611109959892929E-3</v>
      </c>
    </row>
    <row r="407" spans="3:35">
      <c r="C407" s="246" t="s">
        <v>21</v>
      </c>
      <c r="D407" s="246" t="s">
        <v>172</v>
      </c>
      <c r="E407" s="246" t="s">
        <v>176</v>
      </c>
      <c r="F407" s="246" t="s">
        <v>177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207</v>
      </c>
      <c r="L407" s="247">
        <v>6</v>
      </c>
      <c r="M407" s="246">
        <v>248398</v>
      </c>
      <c r="N407" s="246">
        <v>2691533</v>
      </c>
      <c r="O407" s="246">
        <v>7</v>
      </c>
      <c r="P407" s="246">
        <v>40</v>
      </c>
      <c r="Q407" s="246">
        <v>0</v>
      </c>
      <c r="R407" s="246"/>
      <c r="S407" s="246" t="s">
        <v>90</v>
      </c>
      <c r="T407" s="246" t="s">
        <v>26</v>
      </c>
      <c r="U407" s="246"/>
      <c r="V407" t="str">
        <f>INDEX(樣區!H:H,MATCH(F407,樣區!E:E,0))</f>
        <v>4月,6月</v>
      </c>
      <c r="W407" s="3" t="str">
        <f>IF(ISNUMBER(AH407),"Y","N")</f>
        <v>Y</v>
      </c>
      <c r="X407" s="3" t="str">
        <f>IF(OR(ISBLANK(H407),ISBLANK(I407)),"需記錄日期","")</f>
        <v/>
      </c>
      <c r="Y407" s="3" t="str">
        <f>IF(O407&gt;9,"時間太晚","")</f>
        <v/>
      </c>
      <c r="Z407" s="3" t="str">
        <f>IF(ISBLANK(Q407),"需記錄數量",IF(Q407&gt;2,"2隻以上，請記為猴群",""))</f>
        <v/>
      </c>
      <c r="AA407" s="3" t="str">
        <f>IF(OR(Q407=1,Q407=2),IF(ISTEXT(R407),"","需記錄距離"),"")</f>
        <v/>
      </c>
      <c r="AB407" s="249" t="str">
        <f>IF(S407="Y",IF(Q407&lt;&gt;2,"有叫聲應為猴群",""),"")</f>
        <v/>
      </c>
      <c r="AC407" s="3" t="str">
        <f>IF(ISBLANK(T407),"需記錄棲地類型",IF(LEN(T407)&lt;&gt;2,"請填最主要的棲地類型，其餘的可在備注補充說明",""))</f>
        <v/>
      </c>
      <c r="AD407" s="5" t="str">
        <f t="shared" si="14"/>
        <v/>
      </c>
      <c r="AE407" s="3" t="str">
        <f>IF(COUNTIF(U407,"*搖樹*")=1,IF(Q407&lt;&gt;2,"有搖樹行為應為猴群",""),"")</f>
        <v/>
      </c>
      <c r="AF407" s="3"/>
      <c r="AH407">
        <f>MATCH(ROUND(M407,0)&amp;ROUND(N407,0),樣點!N:N,0)</f>
        <v>1146</v>
      </c>
      <c r="AI407" s="5" t="str">
        <f>IF((F408&amp;J408)=(F407&amp;J407),ABS((DATE(G408,H408,I408)&amp;TIME(O408,P408,0))-(DATE(G407,H407,I407)&amp;TIME(O407,P407,0))),"")</f>
        <v/>
      </c>
    </row>
    <row r="408" spans="3:35">
      <c r="C408" s="246" t="s">
        <v>21</v>
      </c>
      <c r="D408" s="246" t="s">
        <v>172</v>
      </c>
      <c r="E408" s="246" t="s">
        <v>179</v>
      </c>
      <c r="F408" s="246" t="s">
        <v>180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207</v>
      </c>
      <c r="L408" s="247">
        <v>1</v>
      </c>
      <c r="M408" s="246">
        <v>247875</v>
      </c>
      <c r="N408" s="246">
        <v>2689733</v>
      </c>
      <c r="O408" s="246">
        <v>5</v>
      </c>
      <c r="P408" s="246">
        <v>50</v>
      </c>
      <c r="Q408" s="246">
        <v>0</v>
      </c>
      <c r="R408" s="246"/>
      <c r="S408" s="246" t="s">
        <v>90</v>
      </c>
      <c r="T408" s="246" t="s">
        <v>26</v>
      </c>
      <c r="U408" s="246"/>
      <c r="V408" t="str">
        <f>INDEX(樣區!H:H,MATCH(F408,樣區!E:E,0))</f>
        <v>4月,6月</v>
      </c>
      <c r="W408" s="3" t="str">
        <f>IF(ISNUMBER(AH408),"Y","N")</f>
        <v>Y</v>
      </c>
      <c r="X408" s="3" t="str">
        <f>IF(OR(ISBLANK(H408),ISBLANK(I408)),"需記錄日期","")</f>
        <v/>
      </c>
      <c r="Y408" s="3" t="str">
        <f>IF(O408&gt;9,"時間太晚","")</f>
        <v/>
      </c>
      <c r="Z408" s="3" t="str">
        <f>IF(ISBLANK(Q408),"需記錄數量",IF(Q408&gt;2,"2隻以上，請記為猴群",""))</f>
        <v/>
      </c>
      <c r="AA408" s="3" t="str">
        <f>IF(OR(Q408=1,Q408=2),IF(ISTEXT(R408),"","需記錄距離"),"")</f>
        <v/>
      </c>
      <c r="AB408" s="249" t="str">
        <f>IF(S408="Y",IF(Q408&lt;&gt;2,"有叫聲應為猴群",""),"")</f>
        <v/>
      </c>
      <c r="AC408" s="3" t="str">
        <f>IF(ISBLANK(T408),"需記錄棲地類型",IF(LEN(T408)&lt;&gt;2,"請填最主要的棲地類型，其餘的可在備注補充說明",""))</f>
        <v/>
      </c>
      <c r="AD408" s="5" t="str">
        <f t="shared" si="14"/>
        <v/>
      </c>
      <c r="AE408" s="3" t="str">
        <f>IF(COUNTIF(U408,"*搖樹*")=1,IF(Q408&lt;&gt;2,"有搖樹行為應為猴群",""),"")</f>
        <v/>
      </c>
      <c r="AF408" s="3"/>
      <c r="AH408">
        <f>MATCH(ROUND(M408,0)&amp;ROUND(N408,0),樣點!N:N,0)</f>
        <v>1147</v>
      </c>
      <c r="AI408" s="5">
        <f>IF((F409&amp;J409)=(F408&amp;J408),ABS((DATE(G409,H409,I409)&amp;TIME(O409,P409,0))-(DATE(G408,H408,I408)&amp;TIME(O408,P408,0))),"")</f>
        <v>5.5555560393258929E-3</v>
      </c>
    </row>
    <row r="409" spans="3:35">
      <c r="C409" s="246" t="s">
        <v>21</v>
      </c>
      <c r="D409" s="246" t="s">
        <v>172</v>
      </c>
      <c r="E409" s="246" t="s">
        <v>179</v>
      </c>
      <c r="F409" s="246" t="s">
        <v>180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207</v>
      </c>
      <c r="L409" s="247">
        <v>2</v>
      </c>
      <c r="M409" s="246">
        <v>248062</v>
      </c>
      <c r="N409" s="246">
        <v>2689600</v>
      </c>
      <c r="O409" s="246">
        <v>5</v>
      </c>
      <c r="P409" s="246">
        <v>58</v>
      </c>
      <c r="Q409" s="246">
        <v>0</v>
      </c>
      <c r="R409" s="246"/>
      <c r="S409" s="246" t="s">
        <v>90</v>
      </c>
      <c r="T409" s="246" t="s">
        <v>26</v>
      </c>
      <c r="U409" s="246"/>
      <c r="V409" t="str">
        <f>INDEX(樣區!H:H,MATCH(F409,樣區!E:E,0))</f>
        <v>4月,6月</v>
      </c>
      <c r="W409" s="3" t="str">
        <f>IF(ISNUMBER(AH409),"Y","N")</f>
        <v>Y</v>
      </c>
      <c r="X409" s="3" t="str">
        <f>IF(OR(ISBLANK(H409),ISBLANK(I409)),"需記錄日期","")</f>
        <v/>
      </c>
      <c r="Y409" s="3" t="str">
        <f>IF(O409&gt;9,"時間太晚","")</f>
        <v/>
      </c>
      <c r="Z409" s="3" t="str">
        <f>IF(ISBLANK(Q409),"需記錄數量",IF(Q409&gt;2,"2隻以上，請記為猴群",""))</f>
        <v/>
      </c>
      <c r="AA409" s="3" t="str">
        <f>IF(OR(Q409=1,Q409=2),IF(ISTEXT(R409),"","需記錄距離"),"")</f>
        <v/>
      </c>
      <c r="AB409" s="249" t="str">
        <f>IF(S409="Y",IF(Q409&lt;&gt;2,"有叫聲應為猴群",""),"")</f>
        <v/>
      </c>
      <c r="AC409" s="3" t="str">
        <f>IF(ISBLANK(T409),"需記錄棲地類型",IF(LEN(T409)&lt;&gt;2,"請填最主要的棲地類型，其餘的可在備注補充說明",""))</f>
        <v/>
      </c>
      <c r="AD409" s="5" t="str">
        <f t="shared" si="14"/>
        <v/>
      </c>
      <c r="AE409" s="3" t="str">
        <f>IF(COUNTIF(U409,"*搖樹*")=1,IF(Q409&lt;&gt;2,"有搖樹行為應為猴群",""),"")</f>
        <v/>
      </c>
      <c r="AF409" s="3"/>
      <c r="AH409">
        <f>MATCH(ROUND(M409,0)&amp;ROUND(N409,0),樣點!N:N,0)</f>
        <v>1148</v>
      </c>
      <c r="AI409" s="5">
        <f>IF((F410&amp;J410)=(F409&amp;J409),ABS((DATE(G410,H410,I410)&amp;TIME(O410,P410,0))-(DATE(G409,H409,I409)&amp;TIME(O409,P409,0))),"")</f>
        <v>6.2499999767169356E-3</v>
      </c>
    </row>
    <row r="410" spans="3:35">
      <c r="C410" s="246" t="s">
        <v>21</v>
      </c>
      <c r="D410" s="246" t="s">
        <v>172</v>
      </c>
      <c r="E410" s="246" t="s">
        <v>179</v>
      </c>
      <c r="F410" s="246" t="s">
        <v>180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207</v>
      </c>
      <c r="L410" s="247">
        <v>3</v>
      </c>
      <c r="M410" s="246">
        <v>248236</v>
      </c>
      <c r="N410" s="246">
        <v>2689468</v>
      </c>
      <c r="O410" s="246">
        <v>6</v>
      </c>
      <c r="P410" s="246">
        <v>7</v>
      </c>
      <c r="Q410" s="246">
        <v>0</v>
      </c>
      <c r="R410" s="246"/>
      <c r="S410" s="246" t="s">
        <v>90</v>
      </c>
      <c r="T410" s="246" t="s">
        <v>26</v>
      </c>
      <c r="U410" s="246"/>
      <c r="V410" t="str">
        <f>INDEX(樣區!H:H,MATCH(F410,樣區!E:E,0))</f>
        <v>4月,6月</v>
      </c>
      <c r="W410" s="3" t="str">
        <f>IF(ISNUMBER(AH410),"Y","N")</f>
        <v>Y</v>
      </c>
      <c r="X410" s="3" t="str">
        <f>IF(OR(ISBLANK(H410),ISBLANK(I410)),"需記錄日期","")</f>
        <v/>
      </c>
      <c r="Y410" s="3" t="str">
        <f>IF(O410&gt;9,"時間太晚","")</f>
        <v/>
      </c>
      <c r="Z410" s="3" t="str">
        <f>IF(ISBLANK(Q410),"需記錄數量",IF(Q410&gt;2,"2隻以上，請記為猴群",""))</f>
        <v/>
      </c>
      <c r="AA410" s="3" t="str">
        <f>IF(OR(Q410=1,Q410=2),IF(ISTEXT(R410),"","需記錄距離"),"")</f>
        <v/>
      </c>
      <c r="AB410" s="249" t="str">
        <f>IF(S410="Y",IF(Q410&lt;&gt;2,"有叫聲應為猴群",""),"")</f>
        <v/>
      </c>
      <c r="AC410" s="3" t="str">
        <f>IF(ISBLANK(T410),"需記錄棲地類型",IF(LEN(T410)&lt;&gt;2,"請填最主要的棲地類型，其餘的可在備注補充說明",""))</f>
        <v/>
      </c>
      <c r="AD410" s="5" t="str">
        <f t="shared" si="14"/>
        <v/>
      </c>
      <c r="AE410" s="3" t="str">
        <f>IF(COUNTIF(U410,"*搖樹*")=1,IF(Q410&lt;&gt;2,"有搖樹行為應為猴群",""),"")</f>
        <v/>
      </c>
      <c r="AF410" s="3"/>
      <c r="AH410">
        <f>MATCH(ROUND(M410,0)&amp;ROUND(N410,0),樣點!N:N,0)</f>
        <v>1149</v>
      </c>
      <c r="AI410" s="5">
        <f>IF((F411&amp;J411)=(F410&amp;J410),ABS((DATE(G411,H411,I411)&amp;TIME(O411,P411,0))-(DATE(G410,H410,I410)&amp;TIME(O410,P410,0))),"")</f>
        <v>5.5555549915879965E-3</v>
      </c>
    </row>
    <row r="411" spans="3:35">
      <c r="C411" s="246" t="s">
        <v>21</v>
      </c>
      <c r="D411" s="246" t="s">
        <v>172</v>
      </c>
      <c r="E411" s="246" t="s">
        <v>179</v>
      </c>
      <c r="F411" s="246" t="s">
        <v>180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207</v>
      </c>
      <c r="L411" s="247">
        <v>4</v>
      </c>
      <c r="M411" s="246">
        <v>248268</v>
      </c>
      <c r="N411" s="246">
        <v>2689682</v>
      </c>
      <c r="O411" s="246">
        <v>6</v>
      </c>
      <c r="P411" s="246">
        <v>15</v>
      </c>
      <c r="Q411" s="246">
        <v>0</v>
      </c>
      <c r="R411" s="246"/>
      <c r="S411" s="246" t="s">
        <v>90</v>
      </c>
      <c r="T411" s="246" t="s">
        <v>26</v>
      </c>
      <c r="U411" s="246"/>
      <c r="V411" t="str">
        <f>INDEX(樣區!H:H,MATCH(F411,樣區!E:E,0))</f>
        <v>4月,6月</v>
      </c>
      <c r="W411" s="3" t="str">
        <f>IF(ISNUMBER(AH411),"Y","N")</f>
        <v>Y</v>
      </c>
      <c r="X411" s="3" t="str">
        <f>IF(OR(ISBLANK(H411),ISBLANK(I411)),"需記錄日期","")</f>
        <v/>
      </c>
      <c r="Y411" s="3" t="str">
        <f>IF(O411&gt;9,"時間太晚","")</f>
        <v/>
      </c>
      <c r="Z411" s="3" t="str">
        <f>IF(ISBLANK(Q411),"需記錄數量",IF(Q411&gt;2,"2隻以上，請記為猴群",""))</f>
        <v/>
      </c>
      <c r="AA411" s="3" t="str">
        <f>IF(OR(Q411=1,Q411=2),IF(ISTEXT(R411),"","需記錄距離"),"")</f>
        <v/>
      </c>
      <c r="AB411" s="249" t="str">
        <f>IF(S411="Y",IF(Q411&lt;&gt;2,"有叫聲應為猴群",""),"")</f>
        <v/>
      </c>
      <c r="AC411" s="3" t="str">
        <f>IF(ISBLANK(T411),"需記錄棲地類型",IF(LEN(T411)&lt;&gt;2,"請填最主要的棲地類型，其餘的可在備注補充說明",""))</f>
        <v/>
      </c>
      <c r="AD411" s="5" t="str">
        <f t="shared" si="14"/>
        <v/>
      </c>
      <c r="AE411" s="3" t="str">
        <f>IF(COUNTIF(U411,"*搖樹*")=1,IF(Q411&lt;&gt;2,"有搖樹行為應為猴群",""),"")</f>
        <v/>
      </c>
      <c r="AF411" s="3"/>
      <c r="AH411">
        <f>MATCH(ROUND(M411,0)&amp;ROUND(N411,0),樣點!N:N,0)</f>
        <v>1150</v>
      </c>
      <c r="AI411" s="5">
        <f>IF((F412&amp;J412)=(F411&amp;J411),ABS((DATE(G412,H412,I412)&amp;TIME(O412,P412,0))-(DATE(G411,H411,I411)&amp;TIME(O411,P411,0))),"")</f>
        <v>4.8611109959892929E-3</v>
      </c>
    </row>
    <row r="412" spans="3:35">
      <c r="C412" s="246" t="s">
        <v>21</v>
      </c>
      <c r="D412" s="246" t="s">
        <v>172</v>
      </c>
      <c r="E412" s="246" t="s">
        <v>179</v>
      </c>
      <c r="F412" s="246" t="s">
        <v>180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207</v>
      </c>
      <c r="L412" s="247">
        <v>5</v>
      </c>
      <c r="M412" s="246">
        <v>248456</v>
      </c>
      <c r="N412" s="246">
        <v>2689778</v>
      </c>
      <c r="O412" s="246">
        <v>6</v>
      </c>
      <c r="P412" s="246">
        <v>22</v>
      </c>
      <c r="Q412" s="246">
        <v>0</v>
      </c>
      <c r="R412" s="246"/>
      <c r="S412" s="246" t="s">
        <v>90</v>
      </c>
      <c r="T412" s="246" t="s">
        <v>26</v>
      </c>
      <c r="U412" s="246"/>
      <c r="V412" t="str">
        <f>INDEX(樣區!H:H,MATCH(F412,樣區!E:E,0))</f>
        <v>4月,6月</v>
      </c>
      <c r="W412" s="3" t="str">
        <f>IF(ISNUMBER(AH412),"Y","N")</f>
        <v>Y</v>
      </c>
      <c r="X412" s="3" t="str">
        <f>IF(OR(ISBLANK(H412),ISBLANK(I412)),"需記錄日期","")</f>
        <v/>
      </c>
      <c r="Y412" s="3" t="str">
        <f>IF(O412&gt;9,"時間太晚","")</f>
        <v/>
      </c>
      <c r="Z412" s="3" t="str">
        <f>IF(ISBLANK(Q412),"需記錄數量",IF(Q412&gt;2,"2隻以上，請記為猴群",""))</f>
        <v/>
      </c>
      <c r="AA412" s="3" t="str">
        <f>IF(OR(Q412=1,Q412=2),IF(ISTEXT(R412),"","需記錄距離"),"")</f>
        <v/>
      </c>
      <c r="AB412" s="249" t="str">
        <f>IF(S412="Y",IF(Q412&lt;&gt;2,"有叫聲應為猴群",""),"")</f>
        <v/>
      </c>
      <c r="AC412" s="3" t="str">
        <f>IF(ISBLANK(T412),"需記錄棲地類型",IF(LEN(T412)&lt;&gt;2,"請填最主要的棲地類型，其餘的可在備注補充說明",""))</f>
        <v/>
      </c>
      <c r="AD412" s="5" t="str">
        <f t="shared" si="14"/>
        <v/>
      </c>
      <c r="AE412" s="3" t="str">
        <f>IF(COUNTIF(U412,"*搖樹*")=1,IF(Q412&lt;&gt;2,"有搖樹行為應為猴群",""),"")</f>
        <v/>
      </c>
      <c r="AF412" s="3"/>
      <c r="AH412">
        <f>MATCH(ROUND(M412,0)&amp;ROUND(N412,0),樣點!N:N,0)</f>
        <v>1151</v>
      </c>
      <c r="AI412" s="5">
        <f>IF((F413&amp;J413)=(F412&amp;J412),ABS((DATE(G413,H413,I413)&amp;TIME(O413,P413,0))-(DATE(G412,H412,I412)&amp;TIME(O412,P412,0))),"")</f>
        <v>5.5555560393258929E-3</v>
      </c>
    </row>
    <row r="413" spans="3:35">
      <c r="C413" s="246" t="s">
        <v>21</v>
      </c>
      <c r="D413" s="246" t="s">
        <v>172</v>
      </c>
      <c r="E413" s="246" t="s">
        <v>179</v>
      </c>
      <c r="F413" s="246" t="s">
        <v>180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207</v>
      </c>
      <c r="L413" s="247">
        <v>6</v>
      </c>
      <c r="M413" s="246">
        <v>248629</v>
      </c>
      <c r="N413" s="246">
        <v>2689930</v>
      </c>
      <c r="O413" s="246">
        <v>6</v>
      </c>
      <c r="P413" s="246">
        <v>30</v>
      </c>
      <c r="Q413" s="246">
        <v>0</v>
      </c>
      <c r="R413" s="246"/>
      <c r="S413" s="246" t="s">
        <v>90</v>
      </c>
      <c r="T413" s="246" t="s">
        <v>26</v>
      </c>
      <c r="U413" s="246"/>
      <c r="V413" t="str">
        <f>INDEX(樣區!H:H,MATCH(F413,樣區!E:E,0))</f>
        <v>4月,6月</v>
      </c>
      <c r="W413" s="3" t="str">
        <f>IF(ISNUMBER(AH413),"Y","N")</f>
        <v>Y</v>
      </c>
      <c r="X413" s="3" t="str">
        <f>IF(OR(ISBLANK(H413),ISBLANK(I413)),"需記錄日期","")</f>
        <v/>
      </c>
      <c r="Y413" s="3" t="str">
        <f>IF(O413&gt;9,"時間太晚","")</f>
        <v/>
      </c>
      <c r="Z413" s="3" t="str">
        <f>IF(ISBLANK(Q413),"需記錄數量",IF(Q413&gt;2,"2隻以上，請記為猴群",""))</f>
        <v/>
      </c>
      <c r="AA413" s="3" t="str">
        <f>IF(OR(Q413=1,Q413=2),IF(ISTEXT(R413),"","需記錄距離"),"")</f>
        <v/>
      </c>
      <c r="AB413" s="249" t="str">
        <f>IF(S413="Y",IF(Q413&lt;&gt;2,"有叫聲應為猴群",""),"")</f>
        <v/>
      </c>
      <c r="AC413" s="3" t="str">
        <f>IF(ISBLANK(T413),"需記錄棲地類型",IF(LEN(T413)&lt;&gt;2,"請填最主要的棲地類型，其餘的可在備注補充說明",""))</f>
        <v/>
      </c>
      <c r="AD413" s="5" t="str">
        <f t="shared" si="14"/>
        <v/>
      </c>
      <c r="AE413" s="3" t="str">
        <f>IF(COUNTIF(U413,"*搖樹*")=1,IF(Q413&lt;&gt;2,"有搖樹行為應為猴群",""),"")</f>
        <v/>
      </c>
      <c r="AF413" s="3"/>
      <c r="AH413">
        <f>MATCH(ROUND(M413,0)&amp;ROUND(N413,0),樣點!N:N,0)</f>
        <v>1152</v>
      </c>
      <c r="AI413" s="5" t="str">
        <f>IF((F414&amp;J414)=(F413&amp;J413),ABS((DATE(G414,H414,I414)&amp;TIME(O414,P414,0))-(DATE(G413,H413,I413)&amp;TIME(O413,P413,0))),"")</f>
        <v/>
      </c>
    </row>
    <row r="414" spans="3:35">
      <c r="C414" s="246" t="s">
        <v>21</v>
      </c>
      <c r="D414" s="246" t="s">
        <v>172</v>
      </c>
      <c r="E414" s="246" t="s">
        <v>181</v>
      </c>
      <c r="F414" s="246" t="s">
        <v>182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208</v>
      </c>
      <c r="L414" s="247">
        <v>1</v>
      </c>
      <c r="M414" s="246">
        <v>242983</v>
      </c>
      <c r="N414" s="246">
        <v>2687638</v>
      </c>
      <c r="O414" s="246">
        <v>8</v>
      </c>
      <c r="P414" s="246">
        <v>30</v>
      </c>
      <c r="Q414" s="246">
        <v>0</v>
      </c>
      <c r="R414" s="246"/>
      <c r="S414" s="246" t="s">
        <v>90</v>
      </c>
      <c r="T414" s="246" t="s">
        <v>26</v>
      </c>
      <c r="U414" s="246"/>
      <c r="V414" t="str">
        <f>INDEX(樣區!H:H,MATCH(F414,樣區!E:E,0))</f>
        <v>3月,5月</v>
      </c>
      <c r="W414" s="3" t="str">
        <f>IF(ISNUMBER(AH414),"Y","N")</f>
        <v>Y</v>
      </c>
      <c r="X414" s="3" t="str">
        <f>IF(OR(ISBLANK(H414),ISBLANK(I414)),"需記錄日期","")</f>
        <v/>
      </c>
      <c r="Y414" s="3" t="str">
        <f>IF(O414&gt;9,"時間太晚","")</f>
        <v/>
      </c>
      <c r="Z414" s="3" t="str">
        <f>IF(ISBLANK(Q414),"需記錄數量",IF(Q414&gt;2,"2隻以上，請記為猴群",""))</f>
        <v/>
      </c>
      <c r="AA414" s="3" t="str">
        <f>IF(OR(Q414=1,Q414=2),IF(ISTEXT(R414),"","需記錄距離"),"")</f>
        <v/>
      </c>
      <c r="AB414" s="249" t="str">
        <f>IF(S414="Y",IF(Q414&lt;&gt;2,"有叫聲應為猴群",""),"")</f>
        <v/>
      </c>
      <c r="AC414" s="3" t="str">
        <f>IF(ISBLANK(T414),"需記錄棲地類型",IF(LEN(T414)&lt;&gt;2,"請填最主要的棲地類型，其餘的可在備注補充說明",""))</f>
        <v/>
      </c>
      <c r="AD414" s="5" t="str">
        <f t="shared" si="14"/>
        <v/>
      </c>
      <c r="AE414" s="3" t="str">
        <f>IF(COUNTIF(U414,"*搖樹*")=1,IF(Q414&lt;&gt;2,"有搖樹行為應為猴群",""),"")</f>
        <v/>
      </c>
      <c r="AF414" s="3"/>
      <c r="AH414">
        <f>MATCH(ROUND(M414,0)&amp;ROUND(N414,0),樣點!N:N,0)</f>
        <v>1153</v>
      </c>
      <c r="AI414" s="5">
        <f>IF((F415&amp;J415)=(F414&amp;J414),ABS((DATE(G415,H415,I415)&amp;TIME(O415,P415,0))-(DATE(G414,H414,I414)&amp;TIME(O414,P414,0))),"")</f>
        <v>5.5555560393258929E-3</v>
      </c>
    </row>
    <row r="415" spans="3:35">
      <c r="C415" s="246" t="s">
        <v>21</v>
      </c>
      <c r="D415" s="246" t="s">
        <v>172</v>
      </c>
      <c r="E415" s="246" t="s">
        <v>181</v>
      </c>
      <c r="F415" s="246" t="s">
        <v>182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208</v>
      </c>
      <c r="L415" s="247">
        <v>2</v>
      </c>
      <c r="M415" s="246">
        <v>243194</v>
      </c>
      <c r="N415" s="246">
        <v>2687523</v>
      </c>
      <c r="O415" s="246">
        <v>8</v>
      </c>
      <c r="P415" s="246">
        <v>38</v>
      </c>
      <c r="Q415" s="246">
        <v>0</v>
      </c>
      <c r="R415" s="246"/>
      <c r="S415" s="246" t="s">
        <v>90</v>
      </c>
      <c r="T415" s="246" t="s">
        <v>26</v>
      </c>
      <c r="U415" s="246"/>
      <c r="V415" t="str">
        <f>INDEX(樣區!H:H,MATCH(F415,樣區!E:E,0))</f>
        <v>3月,5月</v>
      </c>
      <c r="W415" s="3" t="str">
        <f>IF(ISNUMBER(AH415),"Y","N")</f>
        <v>Y</v>
      </c>
      <c r="X415" s="3" t="str">
        <f>IF(OR(ISBLANK(H415),ISBLANK(I415)),"需記錄日期","")</f>
        <v/>
      </c>
      <c r="Y415" s="3" t="str">
        <f>IF(O415&gt;9,"時間太晚","")</f>
        <v/>
      </c>
      <c r="Z415" s="3" t="str">
        <f>IF(ISBLANK(Q415),"需記錄數量",IF(Q415&gt;2,"2隻以上，請記為猴群",""))</f>
        <v/>
      </c>
      <c r="AA415" s="3" t="str">
        <f>IF(OR(Q415=1,Q415=2),IF(ISTEXT(R415),"","需記錄距離"),"")</f>
        <v/>
      </c>
      <c r="AB415" s="249" t="str">
        <f>IF(S415="Y",IF(Q415&lt;&gt;2,"有叫聲應為猴群",""),"")</f>
        <v/>
      </c>
      <c r="AC415" s="3" t="str">
        <f>IF(ISBLANK(T415),"需記錄棲地類型",IF(LEN(T415)&lt;&gt;2,"請填最主要的棲地類型，其餘的可在備注補充說明",""))</f>
        <v/>
      </c>
      <c r="AD415" s="5" t="str">
        <f t="shared" si="14"/>
        <v/>
      </c>
      <c r="AE415" s="3" t="str">
        <f>IF(COUNTIF(U415,"*搖樹*")=1,IF(Q415&lt;&gt;2,"有搖樹行為應為猴群",""),"")</f>
        <v/>
      </c>
      <c r="AF415" s="3"/>
      <c r="AH415">
        <f>MATCH(ROUND(M415,0)&amp;ROUND(N415,0),樣點!N:N,0)</f>
        <v>1154</v>
      </c>
      <c r="AI415" s="5">
        <f>IF((F416&amp;J416)=(F415&amp;J415),ABS((DATE(G416,H416,I416)&amp;TIME(O416,P416,0))-(DATE(G415,H415,I415)&amp;TIME(O415,P415,0))),"")</f>
        <v>4.8611109959892929E-3</v>
      </c>
    </row>
    <row r="416" spans="3:35">
      <c r="C416" s="246" t="s">
        <v>21</v>
      </c>
      <c r="D416" s="246" t="s">
        <v>172</v>
      </c>
      <c r="E416" s="246" t="s">
        <v>181</v>
      </c>
      <c r="F416" s="246" t="s">
        <v>182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208</v>
      </c>
      <c r="L416" s="247">
        <v>3</v>
      </c>
      <c r="M416" s="246">
        <v>243293</v>
      </c>
      <c r="N416" s="246">
        <v>2687291</v>
      </c>
      <c r="O416" s="246">
        <v>8</v>
      </c>
      <c r="P416" s="246">
        <v>45</v>
      </c>
      <c r="Q416" s="246">
        <v>0</v>
      </c>
      <c r="R416" s="246"/>
      <c r="S416" s="246" t="s">
        <v>90</v>
      </c>
      <c r="T416" s="246" t="s">
        <v>26</v>
      </c>
      <c r="U416" s="246"/>
      <c r="V416" t="str">
        <f>INDEX(樣區!H:H,MATCH(F416,樣區!E:E,0))</f>
        <v>3月,5月</v>
      </c>
      <c r="W416" s="3" t="str">
        <f>IF(ISNUMBER(AH416),"Y","N")</f>
        <v>Y</v>
      </c>
      <c r="X416" s="3" t="str">
        <f>IF(OR(ISBLANK(H416),ISBLANK(I416)),"需記錄日期","")</f>
        <v/>
      </c>
      <c r="Y416" s="3" t="str">
        <f>IF(O416&gt;9,"時間太晚","")</f>
        <v/>
      </c>
      <c r="Z416" s="3" t="str">
        <f>IF(ISBLANK(Q416),"需記錄數量",IF(Q416&gt;2,"2隻以上，請記為猴群",""))</f>
        <v/>
      </c>
      <c r="AA416" s="3" t="str">
        <f>IF(OR(Q416=1,Q416=2),IF(ISTEXT(R416),"","需記錄距離"),"")</f>
        <v/>
      </c>
      <c r="AB416" s="249" t="str">
        <f>IF(S416="Y",IF(Q416&lt;&gt;2,"有叫聲應為猴群",""),"")</f>
        <v/>
      </c>
      <c r="AC416" s="3" t="str">
        <f>IF(ISBLANK(T416),"需記錄棲地類型",IF(LEN(T416)&lt;&gt;2,"請填最主要的棲地類型，其餘的可在備注補充說明",""))</f>
        <v/>
      </c>
      <c r="AD416" s="5" t="str">
        <f t="shared" si="14"/>
        <v/>
      </c>
      <c r="AE416" s="3" t="str">
        <f>IF(COUNTIF(U416,"*搖樹*")=1,IF(Q416&lt;&gt;2,"有搖樹行為應為猴群",""),"")</f>
        <v/>
      </c>
      <c r="AF416" s="3"/>
      <c r="AH416">
        <f>MATCH(ROUND(M416,0)&amp;ROUND(N416,0),樣點!N:N,0)</f>
        <v>1155</v>
      </c>
      <c r="AI416" s="5">
        <f>IF((F417&amp;J417)=(F416&amp;J416),ABS((DATE(G417,H417,I417)&amp;TIME(O417,P417,0))-(DATE(G416,H416,I416)&amp;TIME(O416,P416,0))),"")</f>
        <v>5.5555549915879965E-3</v>
      </c>
    </row>
    <row r="417" spans="3:35">
      <c r="C417" s="246" t="s">
        <v>21</v>
      </c>
      <c r="D417" s="246" t="s">
        <v>172</v>
      </c>
      <c r="E417" s="246" t="s">
        <v>181</v>
      </c>
      <c r="F417" s="246" t="s">
        <v>182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208</v>
      </c>
      <c r="L417" s="247">
        <v>4</v>
      </c>
      <c r="M417" s="246">
        <v>243487</v>
      </c>
      <c r="N417" s="246">
        <v>2687150</v>
      </c>
      <c r="O417" s="246">
        <v>8</v>
      </c>
      <c r="P417" s="246">
        <v>53</v>
      </c>
      <c r="Q417" s="246">
        <v>0</v>
      </c>
      <c r="R417" s="246"/>
      <c r="S417" s="246" t="s">
        <v>90</v>
      </c>
      <c r="T417" s="246" t="s">
        <v>26</v>
      </c>
      <c r="U417" s="246"/>
      <c r="V417" t="str">
        <f>INDEX(樣區!H:H,MATCH(F417,樣區!E:E,0))</f>
        <v>3月,5月</v>
      </c>
      <c r="W417" s="3" t="str">
        <f>IF(ISNUMBER(AH417),"Y","N")</f>
        <v>Y</v>
      </c>
      <c r="X417" s="3" t="str">
        <f>IF(OR(ISBLANK(H417),ISBLANK(I417)),"需記錄日期","")</f>
        <v/>
      </c>
      <c r="Y417" s="3" t="str">
        <f>IF(O417&gt;9,"時間太晚","")</f>
        <v/>
      </c>
      <c r="Z417" s="3" t="str">
        <f>IF(ISBLANK(Q417),"需記錄數量",IF(Q417&gt;2,"2隻以上，請記為猴群",""))</f>
        <v/>
      </c>
      <c r="AA417" s="3" t="str">
        <f>IF(OR(Q417=1,Q417=2),IF(ISTEXT(R417),"","需記錄距離"),"")</f>
        <v/>
      </c>
      <c r="AB417" s="249" t="str">
        <f>IF(S417="Y",IF(Q417&lt;&gt;2,"有叫聲應為猴群",""),"")</f>
        <v/>
      </c>
      <c r="AC417" s="3" t="str">
        <f>IF(ISBLANK(T417),"需記錄棲地類型",IF(LEN(T417)&lt;&gt;2,"請填最主要的棲地類型，其餘的可在備注補充說明",""))</f>
        <v/>
      </c>
      <c r="AD417" s="5" t="str">
        <f t="shared" si="14"/>
        <v/>
      </c>
      <c r="AE417" s="3" t="str">
        <f>IF(COUNTIF(U417,"*搖樹*")=1,IF(Q417&lt;&gt;2,"有搖樹行為應為猴群",""),"")</f>
        <v/>
      </c>
      <c r="AF417" s="3"/>
      <c r="AH417">
        <f>MATCH(ROUND(M417,0)&amp;ROUND(N417,0),樣點!N:N,0)</f>
        <v>1156</v>
      </c>
      <c r="AI417" s="5">
        <f>IF((F418&amp;J418)=(F417&amp;J417),ABS((DATE(G418,H418,I418)&amp;TIME(O418,P418,0))-(DATE(G417,H417,I417)&amp;TIME(O417,P417,0))),"")</f>
        <v>4.8611119855195284E-3</v>
      </c>
    </row>
    <row r="418" spans="3:35">
      <c r="C418" s="246" t="s">
        <v>21</v>
      </c>
      <c r="D418" s="246" t="s">
        <v>172</v>
      </c>
      <c r="E418" s="246" t="s">
        <v>181</v>
      </c>
      <c r="F418" s="246" t="s">
        <v>182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208</v>
      </c>
      <c r="L418" s="247">
        <v>5</v>
      </c>
      <c r="M418" s="246">
        <v>243661</v>
      </c>
      <c r="N418" s="246">
        <v>2686976</v>
      </c>
      <c r="O418" s="246">
        <v>9</v>
      </c>
      <c r="P418" s="246">
        <v>0</v>
      </c>
      <c r="Q418" s="246">
        <v>0</v>
      </c>
      <c r="R418" s="246"/>
      <c r="S418" s="246" t="s">
        <v>90</v>
      </c>
      <c r="T418" s="246" t="s">
        <v>26</v>
      </c>
      <c r="U418" s="246"/>
      <c r="V418" t="str">
        <f>INDEX(樣區!H:H,MATCH(F418,樣區!E:E,0))</f>
        <v>3月,5月</v>
      </c>
      <c r="W418" s="3" t="str">
        <f>IF(ISNUMBER(AH418),"Y","N")</f>
        <v>Y</v>
      </c>
      <c r="X418" s="3" t="str">
        <f>IF(OR(ISBLANK(H418),ISBLANK(I418)),"需記錄日期","")</f>
        <v/>
      </c>
      <c r="Y418" s="3" t="str">
        <f>IF(O418&gt;9,"時間太晚","")</f>
        <v/>
      </c>
      <c r="Z418" s="3" t="str">
        <f>IF(ISBLANK(Q418),"需記錄數量",IF(Q418&gt;2,"2隻以上，請記為猴群",""))</f>
        <v/>
      </c>
      <c r="AA418" s="3" t="str">
        <f>IF(OR(Q418=1,Q418=2),IF(ISTEXT(R418),"","需記錄距離"),"")</f>
        <v/>
      </c>
      <c r="AB418" s="249" t="str">
        <f>IF(S418="Y",IF(Q418&lt;&gt;2,"有叫聲應為猴群",""),"")</f>
        <v/>
      </c>
      <c r="AC418" s="3" t="str">
        <f>IF(ISBLANK(T418),"需記錄棲地類型",IF(LEN(T418)&lt;&gt;2,"請填最主要的棲地類型，其餘的可在備注補充說明",""))</f>
        <v/>
      </c>
      <c r="AD418" s="5" t="str">
        <f t="shared" si="14"/>
        <v/>
      </c>
      <c r="AE418" s="3" t="str">
        <f>IF(COUNTIF(U418,"*搖樹*")=1,IF(Q418&lt;&gt;2,"有搖樹行為應為猴群",""),"")</f>
        <v/>
      </c>
      <c r="AF418" s="3"/>
      <c r="AH418">
        <f>MATCH(ROUND(M418,0)&amp;ROUND(N418,0),樣點!N:N,0)</f>
        <v>1157</v>
      </c>
      <c r="AI418" s="5">
        <f>IF((F419&amp;J419)=(F418&amp;J418),ABS((DATE(G419,H419,I419)&amp;TIME(O419,P419,0))-(DATE(G418,H418,I418)&amp;TIME(O418,P418,0))),"")</f>
        <v>4.1666660108603537E-3</v>
      </c>
    </row>
    <row r="419" spans="3:35">
      <c r="C419" s="246" t="s">
        <v>21</v>
      </c>
      <c r="D419" s="246" t="s">
        <v>172</v>
      </c>
      <c r="E419" s="246" t="s">
        <v>181</v>
      </c>
      <c r="F419" s="246" t="s">
        <v>182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208</v>
      </c>
      <c r="L419" s="247">
        <v>6</v>
      </c>
      <c r="M419" s="246">
        <v>243892</v>
      </c>
      <c r="N419" s="246">
        <v>2686889</v>
      </c>
      <c r="O419" s="246">
        <v>9</v>
      </c>
      <c r="P419" s="246">
        <v>6</v>
      </c>
      <c r="Q419" s="246">
        <v>0</v>
      </c>
      <c r="R419" s="246"/>
      <c r="S419" s="246" t="s">
        <v>90</v>
      </c>
      <c r="T419" s="246" t="s">
        <v>26</v>
      </c>
      <c r="U419" s="246"/>
      <c r="V419" t="str">
        <f>INDEX(樣區!H:H,MATCH(F419,樣區!E:E,0))</f>
        <v>3月,5月</v>
      </c>
      <c r="W419" s="3" t="str">
        <f>IF(ISNUMBER(AH419),"Y","N")</f>
        <v>Y</v>
      </c>
      <c r="X419" s="3" t="str">
        <f>IF(OR(ISBLANK(H419),ISBLANK(I419)),"需記錄日期","")</f>
        <v/>
      </c>
      <c r="Y419" s="3" t="str">
        <f>IF(O419&gt;9,"時間太晚","")</f>
        <v/>
      </c>
      <c r="Z419" s="3" t="str">
        <f>IF(ISBLANK(Q419),"需記錄數量",IF(Q419&gt;2,"2隻以上，請記為猴群",""))</f>
        <v/>
      </c>
      <c r="AA419" s="3" t="str">
        <f>IF(OR(Q419=1,Q419=2),IF(ISTEXT(R419),"","需記錄距離"),"")</f>
        <v/>
      </c>
      <c r="AB419" s="249" t="str">
        <f>IF(S419="Y",IF(Q419&lt;&gt;2,"有叫聲應為猴群",""),"")</f>
        <v/>
      </c>
      <c r="AC419" s="3" t="str">
        <f>IF(ISBLANK(T419),"需記錄棲地類型",IF(LEN(T419)&lt;&gt;2,"請填最主要的棲地類型，其餘的可在備注補充說明",""))</f>
        <v/>
      </c>
      <c r="AD419" s="5" t="str">
        <f t="shared" si="14"/>
        <v/>
      </c>
      <c r="AE419" s="3" t="str">
        <f>IF(COUNTIF(U419,"*搖樹*")=1,IF(Q419&lt;&gt;2,"有搖樹行為應為猴群",""),"")</f>
        <v/>
      </c>
      <c r="AF419" s="3"/>
      <c r="AH419">
        <f>MATCH(ROUND(M419,0)&amp;ROUND(N419,0),樣點!N:N,0)</f>
        <v>1158</v>
      </c>
      <c r="AI419" s="5" t="str">
        <f>IF((F420&amp;J420)=(F419&amp;J419),ABS((DATE(G420,H420,I420)&amp;TIME(O420,P420,0))-(DATE(G419,H419,I419)&amp;TIME(O419,P419,0))),"")</f>
        <v/>
      </c>
    </row>
    <row r="420" spans="3:35">
      <c r="C420" s="246" t="s">
        <v>21</v>
      </c>
      <c r="D420" s="246" t="s">
        <v>172</v>
      </c>
      <c r="E420" s="246" t="s">
        <v>184</v>
      </c>
      <c r="F420" s="246" t="s">
        <v>185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208</v>
      </c>
      <c r="L420" s="247">
        <v>1</v>
      </c>
      <c r="M420" s="246">
        <v>241150</v>
      </c>
      <c r="N420" s="246">
        <v>2687520</v>
      </c>
      <c r="O420" s="246">
        <v>7</v>
      </c>
      <c r="P420" s="246">
        <v>44</v>
      </c>
      <c r="Q420" s="246">
        <v>0</v>
      </c>
      <c r="R420" s="246"/>
      <c r="S420" s="246" t="s">
        <v>90</v>
      </c>
      <c r="T420" s="246" t="s">
        <v>26</v>
      </c>
      <c r="U420" s="246"/>
      <c r="V420" t="str">
        <f>INDEX(樣區!H:H,MATCH(F420,樣區!E:E,0))</f>
        <v>3月,5月</v>
      </c>
      <c r="W420" s="3" t="str">
        <f>IF(ISNUMBER(AH420),"Y","N")</f>
        <v>Y</v>
      </c>
      <c r="X420" s="3" t="str">
        <f>IF(OR(ISBLANK(H420),ISBLANK(I420)),"需記錄日期","")</f>
        <v/>
      </c>
      <c r="Y420" s="3" t="str">
        <f>IF(O420&gt;9,"時間太晚","")</f>
        <v/>
      </c>
      <c r="Z420" s="3" t="str">
        <f>IF(ISBLANK(Q420),"需記錄數量",IF(Q420&gt;2,"2隻以上，請記為猴群",""))</f>
        <v/>
      </c>
      <c r="AA420" s="3" t="str">
        <f>IF(OR(Q420=1,Q420=2),IF(ISTEXT(R420),"","需記錄距離"),"")</f>
        <v/>
      </c>
      <c r="AB420" s="249" t="str">
        <f>IF(S420="Y",IF(Q420&lt;&gt;2,"有叫聲應為猴群",""),"")</f>
        <v/>
      </c>
      <c r="AC420" s="3" t="str">
        <f>IF(ISBLANK(T420),"需記錄棲地類型",IF(LEN(T420)&lt;&gt;2,"請填最主要的棲地類型，其餘的可在備注補充說明",""))</f>
        <v/>
      </c>
      <c r="AD420" s="5" t="str">
        <f t="shared" si="14"/>
        <v/>
      </c>
      <c r="AE420" s="3" t="str">
        <f>IF(COUNTIF(U420,"*搖樹*")=1,IF(Q420&lt;&gt;2,"有搖樹行為應為猴群",""),"")</f>
        <v/>
      </c>
      <c r="AF420" s="3"/>
      <c r="AH420">
        <f>MATCH(ROUND(M420,0)&amp;ROUND(N420,0),樣點!N:N,0)</f>
        <v>1159</v>
      </c>
      <c r="AI420" s="5">
        <f>IF((F421&amp;J421)=(F420&amp;J420),ABS((DATE(G421,H421,I421)&amp;TIME(O421,P421,0))-(DATE(G420,H420,I420)&amp;TIME(O420,P420,0))),"")</f>
        <v>4.8611109959892929E-3</v>
      </c>
    </row>
    <row r="421" spans="3:35">
      <c r="C421" s="246" t="s">
        <v>21</v>
      </c>
      <c r="D421" s="246" t="s">
        <v>172</v>
      </c>
      <c r="E421" s="246" t="s">
        <v>184</v>
      </c>
      <c r="F421" s="246" t="s">
        <v>185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208</v>
      </c>
      <c r="L421" s="247">
        <v>2</v>
      </c>
      <c r="M421" s="246">
        <v>241358</v>
      </c>
      <c r="N421" s="246">
        <v>2687640</v>
      </c>
      <c r="O421" s="246">
        <v>7</v>
      </c>
      <c r="P421" s="246">
        <v>51</v>
      </c>
      <c r="Q421" s="246">
        <v>2</v>
      </c>
      <c r="R421" s="246" t="s">
        <v>89</v>
      </c>
      <c r="S421" s="246" t="s">
        <v>44</v>
      </c>
      <c r="T421" s="246" t="s">
        <v>26</v>
      </c>
      <c r="U421" s="246"/>
      <c r="V421" t="str">
        <f>INDEX(樣區!H:H,MATCH(F421,樣區!E:E,0))</f>
        <v>3月,5月</v>
      </c>
      <c r="W421" s="3" t="str">
        <f>IF(ISNUMBER(AH421),"Y","N")</f>
        <v>Y</v>
      </c>
      <c r="X421" s="3" t="str">
        <f>IF(OR(ISBLANK(H421),ISBLANK(I421)),"需記錄日期","")</f>
        <v/>
      </c>
      <c r="Y421" s="3" t="str">
        <f>IF(O421&gt;9,"時間太晚","")</f>
        <v/>
      </c>
      <c r="Z421" s="3" t="str">
        <f>IF(ISBLANK(Q421),"需記錄數量",IF(Q421&gt;2,"2隻以上，請記為猴群",""))</f>
        <v/>
      </c>
      <c r="AA421" s="3" t="str">
        <f>IF(OR(Q421=1,Q421=2),IF(ISTEXT(R421),"","需記錄距離"),"")</f>
        <v/>
      </c>
      <c r="AB421" s="249" t="str">
        <f>IF(S421="Y",IF(Q421&lt;&gt;2,"有叫聲應為猴群",""),"")</f>
        <v/>
      </c>
      <c r="AC421" s="3" t="str">
        <f>IF(ISBLANK(T421),"需記錄棲地類型",IF(LEN(T421)&lt;&gt;2,"請填最主要的棲地類型，其餘的可在備注補充說明",""))</f>
        <v/>
      </c>
      <c r="AD421" s="5" t="str">
        <f t="shared" si="14"/>
        <v/>
      </c>
      <c r="AE421" s="3" t="str">
        <f>IF(COUNTIF(U421,"*搖樹*")=1,IF(Q421&lt;&gt;2,"有搖樹行為應為猴群",""),"")</f>
        <v/>
      </c>
      <c r="AF421" s="3"/>
      <c r="AH421">
        <f>MATCH(ROUND(M421,0)&amp;ROUND(N421,0),樣點!N:N,0)</f>
        <v>1160</v>
      </c>
      <c r="AI421" s="5">
        <f>IF((F422&amp;J422)=(F421&amp;J421),ABS((DATE(G422,H422,I422)&amp;TIME(O422,P422,0))-(DATE(G421,H421,I421)&amp;TIME(O421,P421,0))),"")</f>
        <v>5.5555549915879965E-3</v>
      </c>
    </row>
    <row r="422" spans="3:35">
      <c r="C422" s="246" t="s">
        <v>21</v>
      </c>
      <c r="D422" s="246" t="s">
        <v>172</v>
      </c>
      <c r="E422" s="246" t="s">
        <v>184</v>
      </c>
      <c r="F422" s="246" t="s">
        <v>185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208</v>
      </c>
      <c r="L422" s="247">
        <v>3</v>
      </c>
      <c r="M422" s="246">
        <v>241550</v>
      </c>
      <c r="N422" s="246">
        <v>2687800</v>
      </c>
      <c r="O422" s="246">
        <v>7</v>
      </c>
      <c r="P422" s="246">
        <v>59</v>
      </c>
      <c r="Q422" s="246">
        <v>0</v>
      </c>
      <c r="R422" s="246"/>
      <c r="S422" s="246" t="s">
        <v>90</v>
      </c>
      <c r="T422" s="246" t="s">
        <v>26</v>
      </c>
      <c r="U422" s="246"/>
      <c r="V422" t="str">
        <f>INDEX(樣區!H:H,MATCH(F422,樣區!E:E,0))</f>
        <v>3月,5月</v>
      </c>
      <c r="W422" s="3" t="str">
        <f>IF(ISNUMBER(AH422),"Y","N")</f>
        <v>Y</v>
      </c>
      <c r="X422" s="3" t="str">
        <f>IF(OR(ISBLANK(H422),ISBLANK(I422)),"需記錄日期","")</f>
        <v/>
      </c>
      <c r="Y422" s="3" t="str">
        <f>IF(O422&gt;9,"時間太晚","")</f>
        <v/>
      </c>
      <c r="Z422" s="3" t="str">
        <f>IF(ISBLANK(Q422),"需記錄數量",IF(Q422&gt;2,"2隻以上，請記為猴群",""))</f>
        <v/>
      </c>
      <c r="AA422" s="3" t="str">
        <f>IF(OR(Q422=1,Q422=2),IF(ISTEXT(R422),"","需記錄距離"),"")</f>
        <v/>
      </c>
      <c r="AB422" s="249" t="str">
        <f>IF(S422="Y",IF(Q422&lt;&gt;2,"有叫聲應為猴群",""),"")</f>
        <v/>
      </c>
      <c r="AC422" s="3" t="str">
        <f>IF(ISBLANK(T422),"需記錄棲地類型",IF(LEN(T422)&lt;&gt;2,"請填最主要的棲地類型，其餘的可在備注補充說明",""))</f>
        <v/>
      </c>
      <c r="AD422" s="5" t="str">
        <f t="shared" si="14"/>
        <v/>
      </c>
      <c r="AE422" s="3" t="str">
        <f>IF(COUNTIF(U422,"*搖樹*")=1,IF(Q422&lt;&gt;2,"有搖樹行為應為猴群",""),"")</f>
        <v/>
      </c>
      <c r="AF422" s="3"/>
      <c r="AH422">
        <f>MATCH(ROUND(M422,0)&amp;ROUND(N422,0),樣點!N:N,0)</f>
        <v>1161</v>
      </c>
      <c r="AI422" s="5">
        <f>IF((F423&amp;J423)=(F422&amp;J422),ABS((DATE(G423,H423,I423)&amp;TIME(O423,P423,0))-(DATE(G422,H422,I422)&amp;TIME(O422,P422,0))),"")</f>
        <v>5.5555560393258929E-3</v>
      </c>
    </row>
    <row r="423" spans="3:35">
      <c r="C423" s="246" t="s">
        <v>21</v>
      </c>
      <c r="D423" s="246" t="s">
        <v>172</v>
      </c>
      <c r="E423" s="246" t="s">
        <v>184</v>
      </c>
      <c r="F423" s="246" t="s">
        <v>185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208</v>
      </c>
      <c r="L423" s="247">
        <v>4</v>
      </c>
      <c r="M423" s="246">
        <v>241767</v>
      </c>
      <c r="N423" s="246">
        <v>2687926</v>
      </c>
      <c r="O423" s="246">
        <v>8</v>
      </c>
      <c r="P423" s="246">
        <v>7</v>
      </c>
      <c r="Q423" s="246">
        <v>0</v>
      </c>
      <c r="R423" s="246"/>
      <c r="S423" s="246" t="s">
        <v>90</v>
      </c>
      <c r="T423" s="246" t="s">
        <v>26</v>
      </c>
      <c r="U423" s="246"/>
      <c r="V423" t="str">
        <f>INDEX(樣區!H:H,MATCH(F423,樣區!E:E,0))</f>
        <v>3月,5月</v>
      </c>
      <c r="W423" s="3" t="str">
        <f>IF(ISNUMBER(AH423),"Y","N")</f>
        <v>Y</v>
      </c>
      <c r="X423" s="3" t="str">
        <f>IF(OR(ISBLANK(H423),ISBLANK(I423)),"需記錄日期","")</f>
        <v/>
      </c>
      <c r="Y423" s="3" t="str">
        <f>IF(O423&gt;9,"時間太晚","")</f>
        <v/>
      </c>
      <c r="Z423" s="3" t="str">
        <f>IF(ISBLANK(Q423),"需記錄數量",IF(Q423&gt;2,"2隻以上，請記為猴群",""))</f>
        <v/>
      </c>
      <c r="AA423" s="3" t="str">
        <f>IF(OR(Q423=1,Q423=2),IF(ISTEXT(R423),"","需記錄距離"),"")</f>
        <v/>
      </c>
      <c r="AB423" s="249" t="str">
        <f>IF(S423="Y",IF(Q423&lt;&gt;2,"有叫聲應為猴群",""),"")</f>
        <v/>
      </c>
      <c r="AC423" s="3" t="str">
        <f>IF(ISBLANK(T423),"需記錄棲地類型",IF(LEN(T423)&lt;&gt;2,"請填最主要的棲地類型，其餘的可在備注補充說明",""))</f>
        <v/>
      </c>
      <c r="AD423" s="5" t="str">
        <f t="shared" si="14"/>
        <v/>
      </c>
      <c r="AE423" s="3" t="str">
        <f>IF(COUNTIF(U423,"*搖樹*")=1,IF(Q423&lt;&gt;2,"有搖樹行為應為猴群",""),"")</f>
        <v/>
      </c>
      <c r="AF423" s="3"/>
      <c r="AH423">
        <f>MATCH(ROUND(M423,0)&amp;ROUND(N423,0),樣點!N:N,0)</f>
        <v>1162</v>
      </c>
      <c r="AI423" s="5">
        <f>IF((F424&amp;J424)=(F423&amp;J423),ABS((DATE(G424,H424,I424)&amp;TIME(O424,P424,0))-(DATE(G423,H423,I423)&amp;TIME(O423,P423,0))),"")</f>
        <v>1.1111110972706228E-2</v>
      </c>
    </row>
    <row r="424" spans="3:35">
      <c r="C424" s="246" t="s">
        <v>21</v>
      </c>
      <c r="D424" s="246" t="s">
        <v>172</v>
      </c>
      <c r="E424" s="246" t="s">
        <v>184</v>
      </c>
      <c r="F424" s="246" t="s">
        <v>185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208</v>
      </c>
      <c r="L424" s="247">
        <v>5</v>
      </c>
      <c r="M424" s="246">
        <v>242000</v>
      </c>
      <c r="N424" s="246">
        <v>2687950</v>
      </c>
      <c r="O424" s="246">
        <v>8</v>
      </c>
      <c r="P424" s="246">
        <v>23</v>
      </c>
      <c r="Q424" s="246">
        <v>0</v>
      </c>
      <c r="R424" s="246"/>
      <c r="S424" s="246" t="s">
        <v>90</v>
      </c>
      <c r="T424" s="246" t="s">
        <v>31</v>
      </c>
      <c r="U424" s="246"/>
      <c r="V424" t="str">
        <f>INDEX(樣區!H:H,MATCH(F424,樣區!E:E,0))</f>
        <v>3月,5月</v>
      </c>
      <c r="W424" s="3" t="str">
        <f>IF(ISNUMBER(AH424),"Y","N")</f>
        <v>Y</v>
      </c>
      <c r="X424" s="3" t="str">
        <f>IF(OR(ISBLANK(H424),ISBLANK(I424)),"需記錄日期","")</f>
        <v/>
      </c>
      <c r="Y424" s="3" t="str">
        <f>IF(O424&gt;9,"時間太晚","")</f>
        <v/>
      </c>
      <c r="Z424" s="3" t="str">
        <f>IF(ISBLANK(Q424),"需記錄數量",IF(Q424&gt;2,"2隻以上，請記為猴群",""))</f>
        <v/>
      </c>
      <c r="AA424" s="3" t="str">
        <f>IF(OR(Q424=1,Q424=2),IF(ISTEXT(R424),"","需記錄距離"),"")</f>
        <v/>
      </c>
      <c r="AB424" s="249" t="str">
        <f>IF(S424="Y",IF(Q424&lt;&gt;2,"有叫聲應為猴群",""),"")</f>
        <v/>
      </c>
      <c r="AC424" s="3" t="str">
        <f>IF(ISBLANK(T424),"需記錄棲地類型",IF(LEN(T424)&lt;&gt;2,"請填最主要的棲地類型，其餘的可在備注補充說明",""))</f>
        <v/>
      </c>
      <c r="AD424" s="5" t="str">
        <f t="shared" si="14"/>
        <v/>
      </c>
      <c r="AE424" s="3" t="str">
        <f>IF(COUNTIF(U424,"*搖樹*")=1,IF(Q424&lt;&gt;2,"有搖樹行為應為猴群",""),"")</f>
        <v/>
      </c>
      <c r="AF424" s="3"/>
      <c r="AH424">
        <f>MATCH(ROUND(M424,0)&amp;ROUND(N424,0),樣點!N:N,0)</f>
        <v>1163</v>
      </c>
      <c r="AI424" s="5">
        <f>IF((F425&amp;J425)=(F424&amp;J424),ABS((DATE(G425,H425,I425)&amp;TIME(O425,P425,0))-(DATE(G424,H424,I424)&amp;TIME(O424,P424,0))),"")</f>
        <v>6.2499999767169356E-3</v>
      </c>
    </row>
    <row r="425" spans="3:35">
      <c r="C425" s="246" t="s">
        <v>21</v>
      </c>
      <c r="D425" s="246" t="s">
        <v>172</v>
      </c>
      <c r="E425" s="246" t="s">
        <v>184</v>
      </c>
      <c r="F425" s="246" t="s">
        <v>185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208</v>
      </c>
      <c r="L425" s="247">
        <v>6</v>
      </c>
      <c r="M425" s="246">
        <v>242233</v>
      </c>
      <c r="N425" s="246">
        <v>2687875</v>
      </c>
      <c r="O425" s="246">
        <v>8</v>
      </c>
      <c r="P425" s="246">
        <v>14</v>
      </c>
      <c r="Q425" s="246">
        <v>0</v>
      </c>
      <c r="R425" s="246"/>
      <c r="S425" s="246" t="s">
        <v>90</v>
      </c>
      <c r="T425" s="246" t="s">
        <v>26</v>
      </c>
      <c r="U425" s="246"/>
      <c r="V425" t="str">
        <f>INDEX(樣區!H:H,MATCH(F425,樣區!E:E,0))</f>
        <v>3月,5月</v>
      </c>
      <c r="W425" s="3" t="str">
        <f>IF(ISNUMBER(AH425),"Y","N")</f>
        <v>Y</v>
      </c>
      <c r="X425" s="3" t="str">
        <f>IF(OR(ISBLANK(H425),ISBLANK(I425)),"需記錄日期","")</f>
        <v/>
      </c>
      <c r="Y425" s="3" t="str">
        <f>IF(O425&gt;9,"時間太晚","")</f>
        <v/>
      </c>
      <c r="Z425" s="3" t="str">
        <f>IF(ISBLANK(Q425),"需記錄數量",IF(Q425&gt;2,"2隻以上，請記為猴群",""))</f>
        <v/>
      </c>
      <c r="AA425" s="3" t="str">
        <f>IF(OR(Q425=1,Q425=2),IF(ISTEXT(R425),"","需記錄距離"),"")</f>
        <v/>
      </c>
      <c r="AB425" s="249" t="str">
        <f>IF(S425="Y",IF(Q425&lt;&gt;2,"有叫聲應為猴群",""),"")</f>
        <v/>
      </c>
      <c r="AC425" s="3" t="str">
        <f>IF(ISBLANK(T425),"需記錄棲地類型",IF(LEN(T425)&lt;&gt;2,"請填最主要的棲地類型，其餘的可在備注補充說明",""))</f>
        <v/>
      </c>
      <c r="AD425" s="5" t="str">
        <f t="shared" si="14"/>
        <v/>
      </c>
      <c r="AE425" s="3" t="str">
        <f>IF(COUNTIF(U425,"*搖樹*")=1,IF(Q425&lt;&gt;2,"有搖樹行為應為猴群",""),"")</f>
        <v/>
      </c>
      <c r="AF425" s="3"/>
      <c r="AH425">
        <f>MATCH(ROUND(M425,0)&amp;ROUND(N425,0),樣點!N:N,0)</f>
        <v>1164</v>
      </c>
      <c r="AI425" s="5" t="str">
        <f>IF((F426&amp;J426)=(F425&amp;J425),ABS((DATE(G426,H426,I426)&amp;TIME(O426,P426,0))-(DATE(G425,H425,I425)&amp;TIME(O425,P425,0))),"")</f>
        <v/>
      </c>
    </row>
    <row r="426" spans="3:35">
      <c r="C426" s="246" t="s">
        <v>21</v>
      </c>
      <c r="D426" s="246" t="s">
        <v>172</v>
      </c>
      <c r="E426" s="246" t="s">
        <v>186</v>
      </c>
      <c r="F426" s="246" t="s">
        <v>187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191</v>
      </c>
      <c r="L426" s="247">
        <v>1</v>
      </c>
      <c r="M426" s="246">
        <v>241045</v>
      </c>
      <c r="N426" s="246">
        <v>2685746</v>
      </c>
      <c r="O426" s="246">
        <v>8</v>
      </c>
      <c r="P426" s="246">
        <v>55</v>
      </c>
      <c r="Q426" s="246">
        <v>0</v>
      </c>
      <c r="R426" s="246"/>
      <c r="S426" s="246" t="s">
        <v>90</v>
      </c>
      <c r="T426" s="246" t="s">
        <v>26</v>
      </c>
      <c r="U426" s="246"/>
      <c r="V426" t="str">
        <f>INDEX(樣區!H:H,MATCH(F426,樣區!E:E,0))</f>
        <v>3月,5月</v>
      </c>
      <c r="W426" s="3" t="str">
        <f>IF(ISNUMBER(AH426),"Y","N")</f>
        <v>Y</v>
      </c>
      <c r="X426" s="3" t="str">
        <f>IF(OR(ISBLANK(H426),ISBLANK(I426)),"需記錄日期","")</f>
        <v/>
      </c>
      <c r="Y426" s="3" t="str">
        <f>IF(O426&gt;9,"時間太晚","")</f>
        <v/>
      </c>
      <c r="Z426" s="3" t="str">
        <f>IF(ISBLANK(Q426),"需記錄數量",IF(Q426&gt;2,"2隻以上，請記為猴群",""))</f>
        <v/>
      </c>
      <c r="AA426" s="3" t="str">
        <f>IF(OR(Q426=1,Q426=2),IF(ISTEXT(R426),"","需記錄距離"),"")</f>
        <v/>
      </c>
      <c r="AB426" s="249" t="str">
        <f>IF(S426="Y",IF(Q426&lt;&gt;2,"有叫聲應為猴群",""),"")</f>
        <v/>
      </c>
      <c r="AC426" s="3" t="str">
        <f>IF(ISBLANK(T426),"需記錄棲地類型",IF(LEN(T426)&lt;&gt;2,"請填最主要的棲地類型，其餘的可在備注補充說明",""))</f>
        <v/>
      </c>
      <c r="AD426" s="5" t="str">
        <f t="shared" si="14"/>
        <v/>
      </c>
      <c r="AE426" s="3" t="str">
        <f>IF(COUNTIF(U426,"*搖樹*")=1,IF(Q426&lt;&gt;2,"有搖樹行為應為猴群",""),"")</f>
        <v/>
      </c>
      <c r="AF426" s="3"/>
      <c r="AH426">
        <f>MATCH(ROUND(M426,0)&amp;ROUND(N426,0),樣點!N:N,0)</f>
        <v>1165</v>
      </c>
      <c r="AI426" s="5">
        <f>IF((F427&amp;J427)=(F426&amp;J426),ABS((DATE(G427,H427,I427)&amp;TIME(O427,P427,0))-(DATE(G426,H426,I426)&amp;TIME(O426,P426,0))),"")</f>
        <v>5.5555549915879965E-3</v>
      </c>
    </row>
    <row r="427" spans="3:35">
      <c r="C427" s="246" t="s">
        <v>21</v>
      </c>
      <c r="D427" s="246" t="s">
        <v>172</v>
      </c>
      <c r="E427" s="246" t="s">
        <v>186</v>
      </c>
      <c r="F427" s="246" t="s">
        <v>187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191</v>
      </c>
      <c r="L427" s="247">
        <v>2</v>
      </c>
      <c r="M427" s="246">
        <v>241266</v>
      </c>
      <c r="N427" s="246">
        <v>2685624</v>
      </c>
      <c r="O427" s="246">
        <v>8</v>
      </c>
      <c r="P427" s="246">
        <v>47</v>
      </c>
      <c r="Q427" s="246">
        <v>0</v>
      </c>
      <c r="R427" s="246"/>
      <c r="S427" s="246" t="s">
        <v>90</v>
      </c>
      <c r="T427" s="246" t="s">
        <v>26</v>
      </c>
      <c r="U427" s="246"/>
      <c r="V427" t="str">
        <f>INDEX(樣區!H:H,MATCH(F427,樣區!E:E,0))</f>
        <v>3月,5月</v>
      </c>
      <c r="W427" s="3" t="str">
        <f>IF(ISNUMBER(AH427),"Y","N")</f>
        <v>Y</v>
      </c>
      <c r="X427" s="3" t="str">
        <f>IF(OR(ISBLANK(H427),ISBLANK(I427)),"需記錄日期","")</f>
        <v/>
      </c>
      <c r="Y427" s="3" t="str">
        <f>IF(O427&gt;9,"時間太晚","")</f>
        <v/>
      </c>
      <c r="Z427" s="3" t="str">
        <f>IF(ISBLANK(Q427),"需記錄數量",IF(Q427&gt;2,"2隻以上，請記為猴群",""))</f>
        <v/>
      </c>
      <c r="AA427" s="3" t="str">
        <f>IF(OR(Q427=1,Q427=2),IF(ISTEXT(R427),"","需記錄距離"),"")</f>
        <v/>
      </c>
      <c r="AB427" s="249" t="str">
        <f>IF(S427="Y",IF(Q427&lt;&gt;2,"有叫聲應為猴群",""),"")</f>
        <v/>
      </c>
      <c r="AC427" s="3" t="str">
        <f>IF(ISBLANK(T427),"需記錄棲地類型",IF(LEN(T427)&lt;&gt;2,"請填最主要的棲地類型，其餘的可在備注補充說明",""))</f>
        <v/>
      </c>
      <c r="AD427" s="5" t="str">
        <f t="shared" si="14"/>
        <v/>
      </c>
      <c r="AE427" s="3" t="str">
        <f>IF(COUNTIF(U427,"*搖樹*")=1,IF(Q427&lt;&gt;2,"有搖樹行為應為猴群",""),"")</f>
        <v/>
      </c>
      <c r="AF427" s="3"/>
      <c r="AH427">
        <f>MATCH(ROUND(M427,0)&amp;ROUND(N427,0),樣點!N:N,0)</f>
        <v>1166</v>
      </c>
      <c r="AI427" s="5">
        <f>IF((F428&amp;J428)=(F427&amp;J427),ABS((DATE(G428,H428,I428)&amp;TIME(O428,P428,0))-(DATE(G427,H427,I427)&amp;TIME(O427,P427,0))),"")</f>
        <v>9.7222219919785857E-3</v>
      </c>
    </row>
    <row r="428" spans="3:35">
      <c r="C428" s="246" t="s">
        <v>21</v>
      </c>
      <c r="D428" s="246" t="s">
        <v>172</v>
      </c>
      <c r="E428" s="246" t="s">
        <v>186</v>
      </c>
      <c r="F428" s="246" t="s">
        <v>187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191</v>
      </c>
      <c r="L428" s="247">
        <v>3</v>
      </c>
      <c r="M428" s="246">
        <v>241462</v>
      </c>
      <c r="N428" s="246">
        <v>2685454</v>
      </c>
      <c r="O428" s="246">
        <v>8</v>
      </c>
      <c r="P428" s="246">
        <v>33</v>
      </c>
      <c r="Q428" s="246">
        <v>0</v>
      </c>
      <c r="R428" s="246"/>
      <c r="S428" s="246" t="s">
        <v>90</v>
      </c>
      <c r="T428" s="246" t="s">
        <v>26</v>
      </c>
      <c r="U428" s="246"/>
      <c r="V428" t="str">
        <f>INDEX(樣區!H:H,MATCH(F428,樣區!E:E,0))</f>
        <v>3月,5月</v>
      </c>
      <c r="W428" s="3" t="str">
        <f>IF(ISNUMBER(AH428),"Y","N")</f>
        <v>Y</v>
      </c>
      <c r="X428" s="3" t="str">
        <f>IF(OR(ISBLANK(H428),ISBLANK(I428)),"需記錄日期","")</f>
        <v/>
      </c>
      <c r="Y428" s="3" t="str">
        <f>IF(O428&gt;9,"時間太晚","")</f>
        <v/>
      </c>
      <c r="Z428" s="3" t="str">
        <f>IF(ISBLANK(Q428),"需記錄數量",IF(Q428&gt;2,"2隻以上，請記為猴群",""))</f>
        <v/>
      </c>
      <c r="AA428" s="3" t="str">
        <f>IF(OR(Q428=1,Q428=2),IF(ISTEXT(R428),"","需記錄距離"),"")</f>
        <v/>
      </c>
      <c r="AB428" s="249" t="str">
        <f>IF(S428="Y",IF(Q428&lt;&gt;2,"有叫聲應為猴群",""),"")</f>
        <v/>
      </c>
      <c r="AC428" s="3" t="str">
        <f>IF(ISBLANK(T428),"需記錄棲地類型",IF(LEN(T428)&lt;&gt;2,"請填最主要的棲地類型，其餘的可在備注補充說明",""))</f>
        <v/>
      </c>
      <c r="AD428" s="5" t="str">
        <f t="shared" si="14"/>
        <v/>
      </c>
      <c r="AE428" s="3" t="str">
        <f>IF(COUNTIF(U428,"*搖樹*")=1,IF(Q428&lt;&gt;2,"有搖樹行為應為猴群",""),"")</f>
        <v/>
      </c>
      <c r="AF428" s="3"/>
      <c r="AH428">
        <f>MATCH(ROUND(M428,0)&amp;ROUND(N428,0),樣點!N:N,0)</f>
        <v>1167</v>
      </c>
      <c r="AI428" s="5">
        <f>IF((F429&amp;J429)=(F428&amp;J428),ABS((DATE(G429,H429,I429)&amp;TIME(O429,P429,0))-(DATE(G428,H428,I428)&amp;TIME(O428,P428,0))),"")</f>
        <v>5.5555560393258929E-3</v>
      </c>
    </row>
    <row r="429" spans="3:35">
      <c r="C429" s="246" t="s">
        <v>21</v>
      </c>
      <c r="D429" s="246" t="s">
        <v>172</v>
      </c>
      <c r="E429" s="246" t="s">
        <v>186</v>
      </c>
      <c r="F429" s="246" t="s">
        <v>187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191</v>
      </c>
      <c r="L429" s="247">
        <v>4</v>
      </c>
      <c r="M429" s="246">
        <v>241663</v>
      </c>
      <c r="N429" s="246">
        <v>2685283</v>
      </c>
      <c r="O429" s="246">
        <v>8</v>
      </c>
      <c r="P429" s="246">
        <v>25</v>
      </c>
      <c r="Q429" s="246">
        <v>0</v>
      </c>
      <c r="R429" s="246"/>
      <c r="S429" s="246" t="s">
        <v>90</v>
      </c>
      <c r="T429" s="246" t="s">
        <v>26</v>
      </c>
      <c r="U429" s="246"/>
      <c r="V429" t="str">
        <f>INDEX(樣區!H:H,MATCH(F429,樣區!E:E,0))</f>
        <v>3月,5月</v>
      </c>
      <c r="W429" s="3" t="str">
        <f>IF(ISNUMBER(AH429),"Y","N")</f>
        <v>Y</v>
      </c>
      <c r="X429" s="3" t="str">
        <f>IF(OR(ISBLANK(H429),ISBLANK(I429)),"需記錄日期","")</f>
        <v/>
      </c>
      <c r="Y429" s="3" t="str">
        <f>IF(O429&gt;9,"時間太晚","")</f>
        <v/>
      </c>
      <c r="Z429" s="3" t="str">
        <f>IF(ISBLANK(Q429),"需記錄數量",IF(Q429&gt;2,"2隻以上，請記為猴群",""))</f>
        <v/>
      </c>
      <c r="AA429" s="3" t="str">
        <f>IF(OR(Q429=1,Q429=2),IF(ISTEXT(R429),"","需記錄距離"),"")</f>
        <v/>
      </c>
      <c r="AB429" s="249" t="str">
        <f>IF(S429="Y",IF(Q429&lt;&gt;2,"有叫聲應為猴群",""),"")</f>
        <v/>
      </c>
      <c r="AC429" s="3" t="str">
        <f>IF(ISBLANK(T429),"需記錄棲地類型",IF(LEN(T429)&lt;&gt;2,"請填最主要的棲地類型，其餘的可在備注補充說明",""))</f>
        <v/>
      </c>
      <c r="AD429" s="5" t="str">
        <f t="shared" si="14"/>
        <v/>
      </c>
      <c r="AE429" s="3" t="str">
        <f>IF(COUNTIF(U429,"*搖樹*")=1,IF(Q429&lt;&gt;2,"有搖樹行為應為猴群",""),"")</f>
        <v/>
      </c>
      <c r="AF429" s="3"/>
      <c r="AH429">
        <f>MATCH(ROUND(M429,0)&amp;ROUND(N429,0),樣點!N:N,0)</f>
        <v>1168</v>
      </c>
      <c r="AI429" s="5">
        <f>IF((F430&amp;J430)=(F429&amp;J429),ABS((DATE(G430,H430,I430)&amp;TIME(O430,P430,0))-(DATE(G429,H429,I429)&amp;TIME(O429,P429,0))),"")</f>
        <v>8.333332953043282E-3</v>
      </c>
    </row>
    <row r="430" spans="3:35">
      <c r="C430" s="246" t="s">
        <v>21</v>
      </c>
      <c r="D430" s="246" t="s">
        <v>172</v>
      </c>
      <c r="E430" s="246" t="s">
        <v>186</v>
      </c>
      <c r="F430" s="246" t="s">
        <v>187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191</v>
      </c>
      <c r="L430" s="247">
        <v>5</v>
      </c>
      <c r="M430" s="246">
        <v>241924</v>
      </c>
      <c r="N430" s="246">
        <v>2685325</v>
      </c>
      <c r="O430" s="246">
        <v>8</v>
      </c>
      <c r="P430" s="246">
        <v>13</v>
      </c>
      <c r="Q430" s="246">
        <v>0</v>
      </c>
      <c r="R430" s="246"/>
      <c r="S430" s="246" t="s">
        <v>90</v>
      </c>
      <c r="T430" s="246" t="s">
        <v>26</v>
      </c>
      <c r="U430" s="246"/>
      <c r="V430" t="str">
        <f>INDEX(樣區!H:H,MATCH(F430,樣區!E:E,0))</f>
        <v>3月,5月</v>
      </c>
      <c r="W430" s="3" t="str">
        <f>IF(ISNUMBER(AH430),"Y","N")</f>
        <v>Y</v>
      </c>
      <c r="X430" s="3" t="str">
        <f>IF(OR(ISBLANK(H430),ISBLANK(I430)),"需記錄日期","")</f>
        <v/>
      </c>
      <c r="Y430" s="3" t="str">
        <f>IF(O430&gt;9,"時間太晚","")</f>
        <v/>
      </c>
      <c r="Z430" s="3" t="str">
        <f>IF(ISBLANK(Q430),"需記錄數量",IF(Q430&gt;2,"2隻以上，請記為猴群",""))</f>
        <v/>
      </c>
      <c r="AA430" s="3" t="str">
        <f>IF(OR(Q430=1,Q430=2),IF(ISTEXT(R430),"","需記錄距離"),"")</f>
        <v/>
      </c>
      <c r="AB430" s="249" t="str">
        <f>IF(S430="Y",IF(Q430&lt;&gt;2,"有叫聲應為猴群",""),"")</f>
        <v/>
      </c>
      <c r="AC430" s="3" t="str">
        <f>IF(ISBLANK(T430),"需記錄棲地類型",IF(LEN(T430)&lt;&gt;2,"請填最主要的棲地類型，其餘的可在備注補充說明",""))</f>
        <v/>
      </c>
      <c r="AD430" s="5" t="str">
        <f t="shared" si="14"/>
        <v/>
      </c>
      <c r="AE430" s="3" t="str">
        <f>IF(COUNTIF(U430,"*搖樹*")=1,IF(Q430&lt;&gt;2,"有搖樹行為應為猴群",""),"")</f>
        <v/>
      </c>
      <c r="AF430" s="3"/>
      <c r="AH430">
        <f>MATCH(ROUND(M430,0)&amp;ROUND(N430,0),樣點!N:N,0)</f>
        <v>1169</v>
      </c>
      <c r="AI430" s="5">
        <f>IF((F431&amp;J431)=(F430&amp;J430),ABS((DATE(G431,H431,I431)&amp;TIME(O431,P431,0))-(DATE(G430,H430,I430)&amp;TIME(O430,P430,0))),"")</f>
        <v>8.3333340007811785E-3</v>
      </c>
    </row>
    <row r="431" spans="3:35">
      <c r="C431" s="246" t="s">
        <v>21</v>
      </c>
      <c r="D431" s="246" t="s">
        <v>172</v>
      </c>
      <c r="E431" s="246" t="s">
        <v>186</v>
      </c>
      <c r="F431" s="246" t="s">
        <v>187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191</v>
      </c>
      <c r="L431" s="247">
        <v>6</v>
      </c>
      <c r="M431" s="246">
        <v>242007</v>
      </c>
      <c r="N431" s="246">
        <v>2685082</v>
      </c>
      <c r="O431" s="246">
        <v>8</v>
      </c>
      <c r="P431" s="246">
        <v>1</v>
      </c>
      <c r="Q431" s="246">
        <v>0</v>
      </c>
      <c r="R431" s="246"/>
      <c r="S431" s="246" t="s">
        <v>90</v>
      </c>
      <c r="T431" s="246" t="s">
        <v>26</v>
      </c>
      <c r="U431" s="246"/>
      <c r="V431" t="str">
        <f>INDEX(樣區!H:H,MATCH(F431,樣區!E:E,0))</f>
        <v>3月,5月</v>
      </c>
      <c r="W431" s="3" t="str">
        <f>IF(ISNUMBER(AH431),"Y","N")</f>
        <v>Y</v>
      </c>
      <c r="X431" s="3" t="str">
        <f>IF(OR(ISBLANK(H431),ISBLANK(I431)),"需記錄日期","")</f>
        <v/>
      </c>
      <c r="Y431" s="3" t="str">
        <f>IF(O431&gt;9,"時間太晚","")</f>
        <v/>
      </c>
      <c r="Z431" s="3" t="str">
        <f>IF(ISBLANK(Q431),"需記錄數量",IF(Q431&gt;2,"2隻以上，請記為猴群",""))</f>
        <v/>
      </c>
      <c r="AA431" s="3" t="str">
        <f>IF(OR(Q431=1,Q431=2),IF(ISTEXT(R431),"","需記錄距離"),"")</f>
        <v/>
      </c>
      <c r="AB431" s="249" t="str">
        <f>IF(S431="Y",IF(Q431&lt;&gt;2,"有叫聲應為猴群",""),"")</f>
        <v/>
      </c>
      <c r="AC431" s="3" t="str">
        <f>IF(ISBLANK(T431),"需記錄棲地類型",IF(LEN(T431)&lt;&gt;2,"請填最主要的棲地類型，其餘的可在備注補充說明",""))</f>
        <v/>
      </c>
      <c r="AD431" s="5" t="str">
        <f t="shared" si="14"/>
        <v/>
      </c>
      <c r="AE431" s="3" t="str">
        <f>IF(COUNTIF(U431,"*搖樹*")=1,IF(Q431&lt;&gt;2,"有搖樹行為應為猴群",""),"")</f>
        <v/>
      </c>
      <c r="AF431" s="3"/>
      <c r="AH431">
        <f>MATCH(ROUND(M431,0)&amp;ROUND(N431,0),樣點!N:N,0)</f>
        <v>1170</v>
      </c>
      <c r="AI431" s="5" t="str">
        <f>IF((F432&amp;J432)=(F431&amp;J431),ABS((DATE(G432,H432,I432)&amp;TIME(O432,P432,0))-(DATE(G431,H431,I431)&amp;TIME(O431,P431,0))),"")</f>
        <v/>
      </c>
    </row>
    <row r="432" spans="3:35">
      <c r="C432" s="246" t="s">
        <v>21</v>
      </c>
      <c r="D432" s="246" t="s">
        <v>172</v>
      </c>
      <c r="E432" s="246" t="s">
        <v>189</v>
      </c>
      <c r="F432" s="246" t="s">
        <v>190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208</v>
      </c>
      <c r="L432" s="247">
        <v>1</v>
      </c>
      <c r="M432" s="246">
        <v>245293</v>
      </c>
      <c r="N432" s="246">
        <v>2687347</v>
      </c>
      <c r="O432" s="246">
        <v>8</v>
      </c>
      <c r="P432" s="246">
        <v>28</v>
      </c>
      <c r="Q432" s="246">
        <v>0</v>
      </c>
      <c r="R432" s="246"/>
      <c r="S432" s="246" t="s">
        <v>90</v>
      </c>
      <c r="T432" s="246" t="s">
        <v>26</v>
      </c>
      <c r="U432" s="246"/>
      <c r="V432" t="str">
        <f>INDEX(樣區!H:H,MATCH(F432,樣區!E:E,0))</f>
        <v>3月,5月</v>
      </c>
      <c r="W432" s="3" t="str">
        <f>IF(ISNUMBER(AH432),"Y","N")</f>
        <v>Y</v>
      </c>
      <c r="X432" s="3" t="str">
        <f>IF(OR(ISBLANK(H432),ISBLANK(I432)),"需記錄日期","")</f>
        <v/>
      </c>
      <c r="Y432" s="3" t="str">
        <f>IF(O432&gt;9,"時間太晚","")</f>
        <v/>
      </c>
      <c r="Z432" s="3" t="str">
        <f>IF(ISBLANK(Q432),"需記錄數量",IF(Q432&gt;2,"2隻以上，請記為猴群",""))</f>
        <v/>
      </c>
      <c r="AA432" s="3" t="str">
        <f>IF(OR(Q432=1,Q432=2),IF(ISTEXT(R432),"","需記錄距離"),"")</f>
        <v/>
      </c>
      <c r="AB432" s="249" t="str">
        <f>IF(S432="Y",IF(Q432&lt;&gt;2,"有叫聲應為猴群",""),"")</f>
        <v/>
      </c>
      <c r="AC432" s="3" t="str">
        <f>IF(ISBLANK(T432),"需記錄棲地類型",IF(LEN(T432)&lt;&gt;2,"請填最主要的棲地類型，其餘的可在備注補充說明",""))</f>
        <v/>
      </c>
      <c r="AD432" s="5" t="str">
        <f t="shared" si="14"/>
        <v/>
      </c>
      <c r="AE432" s="3" t="str">
        <f>IF(COUNTIF(U432,"*搖樹*")=1,IF(Q432&lt;&gt;2,"有搖樹行為應為猴群",""),"")</f>
        <v/>
      </c>
      <c r="AF432" s="3"/>
      <c r="AH432">
        <f>MATCH(ROUND(M432,0)&amp;ROUND(N432,0),樣點!N:N,0)</f>
        <v>1171</v>
      </c>
      <c r="AI432" s="5">
        <f>IF((F433&amp;J433)=(F432&amp;J432),ABS((DATE(G433,H433,I433)&amp;TIME(O433,P433,0))-(DATE(G432,H432,I432)&amp;TIME(O432,P432,0))),"")</f>
        <v>9.0277779963798821E-3</v>
      </c>
    </row>
    <row r="433" spans="3:35">
      <c r="C433" s="246" t="s">
        <v>21</v>
      </c>
      <c r="D433" s="246" t="s">
        <v>172</v>
      </c>
      <c r="E433" s="246" t="s">
        <v>189</v>
      </c>
      <c r="F433" s="246" t="s">
        <v>190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208</v>
      </c>
      <c r="L433" s="247">
        <v>2</v>
      </c>
      <c r="M433" s="246">
        <v>245015</v>
      </c>
      <c r="N433" s="246">
        <v>2687257</v>
      </c>
      <c r="O433" s="246">
        <v>8</v>
      </c>
      <c r="P433" s="246">
        <v>41</v>
      </c>
      <c r="Q433" s="246">
        <v>0</v>
      </c>
      <c r="R433" s="246"/>
      <c r="S433" s="246" t="s">
        <v>90</v>
      </c>
      <c r="T433" s="246" t="s">
        <v>31</v>
      </c>
      <c r="U433" s="246"/>
      <c r="V433" t="str">
        <f>INDEX(樣區!H:H,MATCH(F433,樣區!E:E,0))</f>
        <v>3月,5月</v>
      </c>
      <c r="W433" s="3" t="str">
        <f>IF(ISNUMBER(AH433),"Y","N")</f>
        <v>Y</v>
      </c>
      <c r="X433" s="3" t="str">
        <f>IF(OR(ISBLANK(H433),ISBLANK(I433)),"需記錄日期","")</f>
        <v/>
      </c>
      <c r="Y433" s="3" t="str">
        <f>IF(O433&gt;9,"時間太晚","")</f>
        <v/>
      </c>
      <c r="Z433" s="3" t="str">
        <f>IF(ISBLANK(Q433),"需記錄數量",IF(Q433&gt;2,"2隻以上，請記為猴群",""))</f>
        <v/>
      </c>
      <c r="AA433" s="3" t="str">
        <f>IF(OR(Q433=1,Q433=2),IF(ISTEXT(R433),"","需記錄距離"),"")</f>
        <v/>
      </c>
      <c r="AB433" s="249" t="str">
        <f>IF(S433="Y",IF(Q433&lt;&gt;2,"有叫聲應為猴群",""),"")</f>
        <v/>
      </c>
      <c r="AC433" s="3" t="str">
        <f>IF(ISBLANK(T433),"需記錄棲地類型",IF(LEN(T433)&lt;&gt;2,"請填最主要的棲地類型，其餘的可在備注補充說明",""))</f>
        <v/>
      </c>
      <c r="AD433" s="5" t="str">
        <f t="shared" si="14"/>
        <v/>
      </c>
      <c r="AE433" s="3" t="str">
        <f>IF(COUNTIF(U433,"*搖樹*")=1,IF(Q433&lt;&gt;2,"有搖樹行為應為猴群",""),"")</f>
        <v/>
      </c>
      <c r="AF433" s="3"/>
      <c r="AH433">
        <f>MATCH(ROUND(M433,0)&amp;ROUND(N433,0),樣點!N:N,0)</f>
        <v>1172</v>
      </c>
      <c r="AI433" s="5">
        <f>IF((F434&amp;J434)=(F433&amp;J433),ABS((DATE(G434,H434,I434)&amp;TIME(O434,P434,0))-(DATE(G433,H433,I433)&amp;TIME(O433,P433,0))),"")</f>
        <v>1.2500000011641532E-2</v>
      </c>
    </row>
    <row r="434" spans="3:35" hidden="1">
      <c r="C434" s="246" t="s">
        <v>21</v>
      </c>
      <c r="D434" s="246" t="s">
        <v>172</v>
      </c>
      <c r="E434" s="246" t="s">
        <v>189</v>
      </c>
      <c r="F434" s="246" t="s">
        <v>190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208</v>
      </c>
      <c r="L434" s="247">
        <v>3</v>
      </c>
      <c r="M434" s="246">
        <v>244850</v>
      </c>
      <c r="N434" s="246">
        <v>2687217</v>
      </c>
      <c r="O434" s="246">
        <v>8</v>
      </c>
      <c r="P434" s="246">
        <v>59</v>
      </c>
      <c r="Q434" s="246">
        <v>0</v>
      </c>
      <c r="R434" s="246"/>
      <c r="S434" s="246" t="s">
        <v>90</v>
      </c>
      <c r="T434" s="246" t="s">
        <v>26</v>
      </c>
      <c r="U434" s="246"/>
      <c r="V434" t="str">
        <f>INDEX(樣區!H:H,MATCH(F434,樣區!E:E,0))</f>
        <v>3月,5月</v>
      </c>
      <c r="W434" s="3" t="str">
        <f>IF(ISNUMBER(AH434),"Y","N")</f>
        <v>N</v>
      </c>
      <c r="X434" s="3" t="str">
        <f>IF(OR(ISBLANK(H434),ISBLANK(I434)),"需記錄日期","")</f>
        <v/>
      </c>
      <c r="Y434" s="3" t="str">
        <f>IF(O434&gt;9,"時間太晚","")</f>
        <v/>
      </c>
      <c r="Z434" s="3" t="str">
        <f>IF(ISBLANK(Q434),"需記錄數量",IF(Q434&gt;2,"2隻以上，請記為猴群",""))</f>
        <v/>
      </c>
      <c r="AA434" s="3" t="str">
        <f>IF(OR(Q434=1,Q434=2),IF(ISTEXT(R434),"","需記錄距離"),"")</f>
        <v/>
      </c>
      <c r="AB434" s="2" t="str">
        <f>IF(S434="Y",IF(Q434&lt;&gt;2,"有叫聲應為猴群",""),"")</f>
        <v/>
      </c>
      <c r="AC434" s="3" t="str">
        <f>IF(ISBLANK(T434),"需記錄棲地類型",IF(LEN(T434)&lt;&gt;2,"請填最主要的棲地類型，其餘的可在備注補充說明",""))</f>
        <v/>
      </c>
      <c r="AD434" s="5" t="str">
        <f>IF(ISBLANK(O434),"需記錄時間",IFERROR(IF((AI434-TIME(0,5,59))&lt;0,"需計滿6分鍾",""),""))</f>
        <v/>
      </c>
      <c r="AE434" s="3" t="str">
        <f>IF(COUNTIF(U434,"*搖樹*")=1,IF(Q434&lt;&gt;2,"有搖樹行為應為猴群",""),"")</f>
        <v/>
      </c>
      <c r="AF434" s="3"/>
      <c r="AH434" t="e">
        <f>MATCH(ROUND(M434,0)&amp;ROUND(N434,0),樣點!N:N,0)</f>
        <v>#N/A</v>
      </c>
      <c r="AI434" s="5">
        <f>IF((F435&amp;J435)=(F434&amp;J434),ABS((DATE(G435,H435,I435)&amp;TIME(O435,P435,0))-(DATE(G434,H434,I434)&amp;TIME(O434,P434,0))),"")</f>
        <v>3.0555555014871061E-2</v>
      </c>
    </row>
    <row r="435" spans="3:35">
      <c r="C435" s="246" t="s">
        <v>21</v>
      </c>
      <c r="D435" s="246" t="s">
        <v>172</v>
      </c>
      <c r="E435" s="246" t="s">
        <v>189</v>
      </c>
      <c r="F435" s="246" t="s">
        <v>190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208</v>
      </c>
      <c r="L435" s="247">
        <v>4</v>
      </c>
      <c r="M435" s="246">
        <v>245098</v>
      </c>
      <c r="N435" s="246">
        <v>2686834</v>
      </c>
      <c r="O435" s="246">
        <v>8</v>
      </c>
      <c r="P435" s="246">
        <v>15</v>
      </c>
      <c r="Q435" s="246">
        <v>0</v>
      </c>
      <c r="R435" s="246"/>
      <c r="S435" s="246" t="s">
        <v>90</v>
      </c>
      <c r="T435" s="246" t="s">
        <v>26</v>
      </c>
      <c r="U435" s="246"/>
      <c r="V435" t="str">
        <f>INDEX(樣區!H:H,MATCH(F435,樣區!E:E,0))</f>
        <v>3月,5月</v>
      </c>
      <c r="W435" s="3" t="str">
        <f>IF(ISNUMBER(AH435),"Y","N")</f>
        <v>Y</v>
      </c>
      <c r="X435" s="3" t="str">
        <f>IF(OR(ISBLANK(H435),ISBLANK(I435)),"需記錄日期","")</f>
        <v/>
      </c>
      <c r="Y435" s="3" t="str">
        <f>IF(O435&gt;9,"時間太晚","")</f>
        <v/>
      </c>
      <c r="Z435" s="3" t="str">
        <f>IF(ISBLANK(Q435),"需記錄數量",IF(Q435&gt;2,"2隻以上，請記為猴群",""))</f>
        <v/>
      </c>
      <c r="AA435" s="3" t="str">
        <f>IF(OR(Q435=1,Q435=2),IF(ISTEXT(R435),"","需記錄距離"),"")</f>
        <v/>
      </c>
      <c r="AB435" s="249" t="str">
        <f>IF(S435="Y",IF(Q435&lt;&gt;2,"有叫聲應為猴群",""),"")</f>
        <v/>
      </c>
      <c r="AC435" s="3" t="str">
        <f>IF(ISBLANK(T435),"需記錄棲地類型",IF(LEN(T435)&lt;&gt;2,"請填最主要的棲地類型，其餘的可在備注補充說明",""))</f>
        <v/>
      </c>
      <c r="AD435" s="5" t="str">
        <f t="shared" ref="AD435:AD478" si="15">IF(ISBLANK(O435),"需記錄時間",IFERROR(IF((AI435-TIME(0,5,59))&lt;0,"需計滿6分鐘",""),""))</f>
        <v/>
      </c>
      <c r="AE435" s="3" t="str">
        <f>IF(COUNTIF(U435,"*搖樹*")=1,IF(Q435&lt;&gt;2,"有搖樹行為應為猴群",""),"")</f>
        <v/>
      </c>
      <c r="AF435" s="3"/>
      <c r="AH435">
        <f>MATCH(ROUND(M435,0)&amp;ROUND(N435,0),樣點!N:N,0)</f>
        <v>1174</v>
      </c>
      <c r="AI435" s="5">
        <f>IF((F436&amp;J436)=(F435&amp;J435),ABS((DATE(G436,H436,I436)&amp;TIME(O436,P436,0))-(DATE(G435,H435,I435)&amp;TIME(O435,P435,0))),"")</f>
        <v>1.7361111997161061E-2</v>
      </c>
    </row>
    <row r="436" spans="3:35">
      <c r="C436" s="246" t="s">
        <v>21</v>
      </c>
      <c r="D436" s="246" t="s">
        <v>172</v>
      </c>
      <c r="E436" s="246" t="s">
        <v>189</v>
      </c>
      <c r="F436" s="246" t="s">
        <v>190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208</v>
      </c>
      <c r="L436" s="247">
        <v>5</v>
      </c>
      <c r="M436" s="246">
        <v>245055</v>
      </c>
      <c r="N436" s="246">
        <v>2686459</v>
      </c>
      <c r="O436" s="246">
        <v>7</v>
      </c>
      <c r="P436" s="246">
        <v>50</v>
      </c>
      <c r="Q436" s="246">
        <v>0</v>
      </c>
      <c r="R436" s="246"/>
      <c r="S436" s="246" t="s">
        <v>90</v>
      </c>
      <c r="T436" s="246" t="s">
        <v>31</v>
      </c>
      <c r="U436" s="246"/>
      <c r="V436" t="str">
        <f>INDEX(樣區!H:H,MATCH(F436,樣區!E:E,0))</f>
        <v>3月,5月</v>
      </c>
      <c r="W436" s="3" t="str">
        <f>IF(ISNUMBER(AH436),"Y","N")</f>
        <v>Y</v>
      </c>
      <c r="X436" s="3" t="str">
        <f>IF(OR(ISBLANK(H436),ISBLANK(I436)),"需記錄日期","")</f>
        <v/>
      </c>
      <c r="Y436" s="3" t="str">
        <f>IF(O436&gt;9,"時間太晚","")</f>
        <v/>
      </c>
      <c r="Z436" s="3" t="str">
        <f>IF(ISBLANK(Q436),"需記錄數量",IF(Q436&gt;2,"2隻以上，請記為猴群",""))</f>
        <v/>
      </c>
      <c r="AA436" s="3" t="str">
        <f>IF(OR(Q436=1,Q436=2),IF(ISTEXT(R436),"","需記錄距離"),"")</f>
        <v/>
      </c>
      <c r="AB436" s="249" t="str">
        <f>IF(S436="Y",IF(Q436&lt;&gt;2,"有叫聲應為猴群",""),"")</f>
        <v/>
      </c>
      <c r="AC436" s="3" t="str">
        <f>IF(ISBLANK(T436),"需記錄棲地類型",IF(LEN(T436)&lt;&gt;2,"請填最主要的棲地類型，其餘的可在備注補充說明",""))</f>
        <v/>
      </c>
      <c r="AD436" s="5" t="str">
        <f t="shared" si="15"/>
        <v/>
      </c>
      <c r="AE436" s="3" t="str">
        <f>IF(COUNTIF(U436,"*搖樹*")=1,IF(Q436&lt;&gt;2,"有搖樹行為應為猴群",""),"")</f>
        <v/>
      </c>
      <c r="AF436" s="3"/>
      <c r="AH436">
        <f>MATCH(ROUND(M436,0)&amp;ROUND(N436,0),樣點!N:N,0)</f>
        <v>1175</v>
      </c>
      <c r="AI436" s="5">
        <f>IF((F437&amp;J437)=(F436&amp;J436),ABS((DATE(G437,H437,I437)&amp;TIME(O437,P437,0))-(DATE(G436,H436,I436)&amp;TIME(O436,P436,0))),"")</f>
        <v>5.4166666988749057E-2</v>
      </c>
    </row>
    <row r="437" spans="3:35">
      <c r="C437" s="246" t="s">
        <v>21</v>
      </c>
      <c r="D437" s="246" t="s">
        <v>172</v>
      </c>
      <c r="E437" s="246" t="s">
        <v>189</v>
      </c>
      <c r="F437" s="246" t="s">
        <v>190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208</v>
      </c>
      <c r="L437" s="247">
        <v>6</v>
      </c>
      <c r="M437" s="246">
        <v>244536</v>
      </c>
      <c r="N437" s="246">
        <v>2687127</v>
      </c>
      <c r="O437" s="246">
        <v>9</v>
      </c>
      <c r="P437" s="246">
        <v>8</v>
      </c>
      <c r="Q437" s="246">
        <v>0</v>
      </c>
      <c r="R437" s="246"/>
      <c r="S437" s="246" t="s">
        <v>90</v>
      </c>
      <c r="T437" s="246" t="s">
        <v>26</v>
      </c>
      <c r="U437" s="246"/>
      <c r="V437" t="str">
        <f>INDEX(樣區!H:H,MATCH(F437,樣區!E:E,0))</f>
        <v>3月,5月</v>
      </c>
      <c r="W437" s="3" t="str">
        <f>IF(ISNUMBER(AH437),"Y","N")</f>
        <v>Y</v>
      </c>
      <c r="X437" s="3" t="str">
        <f>IF(OR(ISBLANK(H437),ISBLANK(I437)),"需記錄日期","")</f>
        <v/>
      </c>
      <c r="Y437" s="3" t="str">
        <f>IF(O437&gt;9,"時間太晚","")</f>
        <v/>
      </c>
      <c r="Z437" s="3" t="str">
        <f>IF(ISBLANK(Q437),"需記錄數量",IF(Q437&gt;2,"2隻以上，請記為猴群",""))</f>
        <v/>
      </c>
      <c r="AA437" s="3" t="str">
        <f>IF(OR(Q437=1,Q437=2),IF(ISTEXT(R437),"","需記錄距離"),"")</f>
        <v/>
      </c>
      <c r="AB437" s="249" t="str">
        <f>IF(S437="Y",IF(Q437&lt;&gt;2,"有叫聲應為猴群",""),"")</f>
        <v/>
      </c>
      <c r="AC437" s="3" t="str">
        <f>IF(ISBLANK(T437),"需記錄棲地類型",IF(LEN(T437)&lt;&gt;2,"請填最主要的棲地類型，其餘的可在備注補充說明",""))</f>
        <v/>
      </c>
      <c r="AD437" s="5" t="str">
        <f t="shared" si="15"/>
        <v/>
      </c>
      <c r="AE437" s="3" t="str">
        <f>IF(COUNTIF(U437,"*搖樹*")=1,IF(Q437&lt;&gt;2,"有搖樹行為應為猴群",""),"")</f>
        <v/>
      </c>
      <c r="AF437" s="3"/>
      <c r="AH437">
        <f>MATCH(ROUND(M437,0)&amp;ROUND(N437,0),樣點!N:N,0)</f>
        <v>1176</v>
      </c>
      <c r="AI437" s="5" t="str">
        <f>IF((F438&amp;J438)=(F437&amp;J437),ABS((DATE(G438,H438,I438)&amp;TIME(O438,P438,0))-(DATE(G437,H437,I437)&amp;TIME(O437,P437,0))),"")</f>
        <v/>
      </c>
    </row>
    <row r="438" spans="3:35">
      <c r="C438" s="246" t="s">
        <v>21</v>
      </c>
      <c r="D438" s="246" t="s">
        <v>172</v>
      </c>
      <c r="E438" s="246" t="s">
        <v>192</v>
      </c>
      <c r="F438" s="246" t="s">
        <v>193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194</v>
      </c>
      <c r="L438" s="247">
        <v>1</v>
      </c>
      <c r="M438" s="246">
        <v>245935</v>
      </c>
      <c r="N438" s="246">
        <v>2688724</v>
      </c>
      <c r="O438" s="246">
        <v>7</v>
      </c>
      <c r="P438" s="246">
        <v>55</v>
      </c>
      <c r="Q438" s="246">
        <v>0</v>
      </c>
      <c r="R438" s="246"/>
      <c r="S438" s="246" t="s">
        <v>90</v>
      </c>
      <c r="T438" s="246" t="s">
        <v>32</v>
      </c>
      <c r="U438" s="246"/>
      <c r="V438" t="str">
        <f>INDEX(樣區!H:H,MATCH(F438,樣區!E:E,0))</f>
        <v>4月,6月</v>
      </c>
      <c r="W438" s="3" t="str">
        <f>IF(ISNUMBER(AH438),"Y","N")</f>
        <v>Y</v>
      </c>
      <c r="X438" s="3" t="str">
        <f>IF(OR(ISBLANK(H438),ISBLANK(I438)),"需記錄日期","")</f>
        <v/>
      </c>
      <c r="Y438" s="3" t="str">
        <f>IF(O438&gt;9,"時間太晚","")</f>
        <v/>
      </c>
      <c r="Z438" s="3" t="str">
        <f>IF(ISBLANK(Q438),"需記錄數量",IF(Q438&gt;2,"2隻以上，請記為猴群",""))</f>
        <v/>
      </c>
      <c r="AA438" s="3" t="str">
        <f>IF(OR(Q438=1,Q438=2),IF(ISTEXT(R438),"","需記錄距離"),"")</f>
        <v/>
      </c>
      <c r="AB438" s="249" t="str">
        <f>IF(S438="Y",IF(Q438&lt;&gt;2,"有叫聲應為猴群",""),"")</f>
        <v/>
      </c>
      <c r="AC438" s="3" t="str">
        <f>IF(ISBLANK(T438),"需記錄棲地類型",IF(LEN(T438)&lt;&gt;2,"請填最主要的棲地類型，其餘的可在備注補充說明",""))</f>
        <v/>
      </c>
      <c r="AD438" s="5" t="str">
        <f t="shared" si="15"/>
        <v/>
      </c>
      <c r="AE438" s="3" t="str">
        <f>IF(COUNTIF(U438,"*搖樹*")=1,IF(Q438&lt;&gt;2,"有搖樹行為應為猴群",""),"")</f>
        <v/>
      </c>
      <c r="AF438" s="3"/>
      <c r="AH438">
        <f>MATCH(ROUND(M438,0)&amp;ROUND(N438,0),樣點!N:N,0)</f>
        <v>1177</v>
      </c>
      <c r="AI438" s="5">
        <f>IF((F439&amp;J439)=(F438&amp;J438),ABS((DATE(G439,H439,I439)&amp;TIME(O439,P439,0))-(DATE(G438,H438,I438)&amp;TIME(O438,P438,0))),"")</f>
        <v>6.9444439723156393E-3</v>
      </c>
    </row>
    <row r="439" spans="3:35">
      <c r="C439" s="246" t="s">
        <v>21</v>
      </c>
      <c r="D439" s="246" t="s">
        <v>172</v>
      </c>
      <c r="E439" s="246" t="s">
        <v>192</v>
      </c>
      <c r="F439" s="246" t="s">
        <v>193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194</v>
      </c>
      <c r="L439" s="247">
        <v>2</v>
      </c>
      <c r="M439" s="246">
        <v>246129</v>
      </c>
      <c r="N439" s="246">
        <v>2688670</v>
      </c>
      <c r="O439" s="246">
        <v>8</v>
      </c>
      <c r="P439" s="246">
        <v>5</v>
      </c>
      <c r="Q439" s="246">
        <v>0</v>
      </c>
      <c r="R439" s="246"/>
      <c r="S439" s="246" t="s">
        <v>90</v>
      </c>
      <c r="T439" s="246" t="s">
        <v>32</v>
      </c>
      <c r="U439" s="246"/>
      <c r="V439" t="str">
        <f>INDEX(樣區!H:H,MATCH(F439,樣區!E:E,0))</f>
        <v>4月,6月</v>
      </c>
      <c r="W439" s="3" t="str">
        <f>IF(ISNUMBER(AH439),"Y","N")</f>
        <v>Y</v>
      </c>
      <c r="X439" s="3" t="str">
        <f>IF(OR(ISBLANK(H439),ISBLANK(I439)),"需記錄日期","")</f>
        <v/>
      </c>
      <c r="Y439" s="3" t="str">
        <f>IF(O439&gt;9,"時間太晚","")</f>
        <v/>
      </c>
      <c r="Z439" s="3" t="str">
        <f>IF(ISBLANK(Q439),"需記錄數量",IF(Q439&gt;2,"2隻以上，請記為猴群",""))</f>
        <v/>
      </c>
      <c r="AA439" s="3" t="str">
        <f>IF(OR(Q439=1,Q439=2),IF(ISTEXT(R439),"","需記錄距離"),"")</f>
        <v/>
      </c>
      <c r="AB439" s="249" t="str">
        <f>IF(S439="Y",IF(Q439&lt;&gt;2,"有叫聲應為猴群",""),"")</f>
        <v/>
      </c>
      <c r="AC439" s="3" t="str">
        <f>IF(ISBLANK(T439),"需記錄棲地類型",IF(LEN(T439)&lt;&gt;2,"請填最主要的棲地類型，其餘的可在備注補充說明",""))</f>
        <v/>
      </c>
      <c r="AD439" s="5" t="str">
        <f t="shared" si="15"/>
        <v/>
      </c>
      <c r="AE439" s="3" t="str">
        <f>IF(COUNTIF(U439,"*搖樹*")=1,IF(Q439&lt;&gt;2,"有搖樹行為應為猴群",""),"")</f>
        <v/>
      </c>
      <c r="AF439" s="3"/>
      <c r="AH439">
        <f>MATCH(ROUND(M439,0)&amp;ROUND(N439,0),樣點!N:N,0)</f>
        <v>1178</v>
      </c>
      <c r="AI439" s="5">
        <f>IF((F440&amp;J440)=(F439&amp;J439),ABS((DATE(G440,H440,I440)&amp;TIME(O440,P440,0))-(DATE(G439,H439,I439)&amp;TIME(O439,P439,0))),"")</f>
        <v>4.8611109959892929E-3</v>
      </c>
    </row>
    <row r="440" spans="3:35">
      <c r="C440" s="246" t="s">
        <v>21</v>
      </c>
      <c r="D440" s="246" t="s">
        <v>172</v>
      </c>
      <c r="E440" s="246" t="s">
        <v>192</v>
      </c>
      <c r="F440" s="246" t="s">
        <v>193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194</v>
      </c>
      <c r="L440" s="247">
        <v>3</v>
      </c>
      <c r="M440" s="246">
        <v>246330</v>
      </c>
      <c r="N440" s="246">
        <v>2688574</v>
      </c>
      <c r="O440" s="246">
        <v>8</v>
      </c>
      <c r="P440" s="246">
        <v>12</v>
      </c>
      <c r="Q440" s="246">
        <v>0</v>
      </c>
      <c r="R440" s="246"/>
      <c r="S440" s="246" t="s">
        <v>90</v>
      </c>
      <c r="T440" s="246" t="s">
        <v>32</v>
      </c>
      <c r="U440" s="246"/>
      <c r="V440" t="str">
        <f>INDEX(樣區!H:H,MATCH(F440,樣區!E:E,0))</f>
        <v>4月,6月</v>
      </c>
      <c r="W440" s="3" t="str">
        <f>IF(ISNUMBER(AH440),"Y","N")</f>
        <v>Y</v>
      </c>
      <c r="X440" s="3" t="str">
        <f>IF(OR(ISBLANK(H440),ISBLANK(I440)),"需記錄日期","")</f>
        <v/>
      </c>
      <c r="Y440" s="3" t="str">
        <f>IF(O440&gt;9,"時間太晚","")</f>
        <v/>
      </c>
      <c r="Z440" s="3" t="str">
        <f>IF(ISBLANK(Q440),"需記錄數量",IF(Q440&gt;2,"2隻以上，請記為猴群",""))</f>
        <v/>
      </c>
      <c r="AA440" s="3" t="str">
        <f>IF(OR(Q440=1,Q440=2),IF(ISTEXT(R440),"","需記錄距離"),"")</f>
        <v/>
      </c>
      <c r="AB440" s="249" t="str">
        <f>IF(S440="Y",IF(Q440&lt;&gt;2,"有叫聲應為猴群",""),"")</f>
        <v/>
      </c>
      <c r="AC440" s="3" t="str">
        <f>IF(ISBLANK(T440),"需記錄棲地類型",IF(LEN(T440)&lt;&gt;2,"請填最主要的棲地類型，其餘的可在備注補充說明",""))</f>
        <v/>
      </c>
      <c r="AD440" s="5" t="str">
        <f t="shared" si="15"/>
        <v/>
      </c>
      <c r="AE440" s="3" t="str">
        <f>IF(COUNTIF(U440,"*搖樹*")=1,IF(Q440&lt;&gt;2,"有搖樹行為應為猴群",""),"")</f>
        <v/>
      </c>
      <c r="AF440" s="3"/>
      <c r="AH440">
        <f>MATCH(ROUND(M440,0)&amp;ROUND(N440,0),樣點!N:N,0)</f>
        <v>1179</v>
      </c>
      <c r="AI440" s="5">
        <f>IF((F441&amp;J441)=(F440&amp;J440),ABS((DATE(G441,H441,I441)&amp;TIME(O441,P441,0))-(DATE(G440,H440,I440)&amp;TIME(O440,P440,0))),"")</f>
        <v>5.5555560393258929E-3</v>
      </c>
    </row>
    <row r="441" spans="3:35">
      <c r="C441" s="246" t="s">
        <v>21</v>
      </c>
      <c r="D441" s="246" t="s">
        <v>172</v>
      </c>
      <c r="E441" s="246" t="s">
        <v>192</v>
      </c>
      <c r="F441" s="246" t="s">
        <v>193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194</v>
      </c>
      <c r="L441" s="247">
        <v>4</v>
      </c>
      <c r="M441" s="246">
        <v>246493</v>
      </c>
      <c r="N441" s="246">
        <v>2688442</v>
      </c>
      <c r="O441" s="246">
        <v>8</v>
      </c>
      <c r="P441" s="246">
        <v>20</v>
      </c>
      <c r="Q441" s="246">
        <v>0</v>
      </c>
      <c r="R441" s="246"/>
      <c r="S441" s="246" t="s">
        <v>90</v>
      </c>
      <c r="T441" s="246" t="s">
        <v>32</v>
      </c>
      <c r="U441" s="246"/>
      <c r="V441" t="str">
        <f>INDEX(樣區!H:H,MATCH(F441,樣區!E:E,0))</f>
        <v>4月,6月</v>
      </c>
      <c r="W441" s="3" t="str">
        <f>IF(ISNUMBER(AH441),"Y","N")</f>
        <v>Y</v>
      </c>
      <c r="X441" s="3" t="str">
        <f>IF(OR(ISBLANK(H441),ISBLANK(I441)),"需記錄日期","")</f>
        <v/>
      </c>
      <c r="Y441" s="3" t="str">
        <f>IF(O441&gt;9,"時間太晚","")</f>
        <v/>
      </c>
      <c r="Z441" s="3" t="str">
        <f>IF(ISBLANK(Q441),"需記錄數量",IF(Q441&gt;2,"2隻以上，請記為猴群",""))</f>
        <v/>
      </c>
      <c r="AA441" s="3" t="str">
        <f>IF(OR(Q441=1,Q441=2),IF(ISTEXT(R441),"","需記錄距離"),"")</f>
        <v/>
      </c>
      <c r="AB441" s="249" t="str">
        <f>IF(S441="Y",IF(Q441&lt;&gt;2,"有叫聲應為猴群",""),"")</f>
        <v/>
      </c>
      <c r="AC441" s="3" t="str">
        <f>IF(ISBLANK(T441),"需記錄棲地類型",IF(LEN(T441)&lt;&gt;2,"請填最主要的棲地類型，其餘的可在備注補充說明",""))</f>
        <v/>
      </c>
      <c r="AD441" s="5" t="str">
        <f t="shared" si="15"/>
        <v/>
      </c>
      <c r="AE441" s="3" t="str">
        <f>IF(COUNTIF(U441,"*搖樹*")=1,IF(Q441&lt;&gt;2,"有搖樹行為應為猴群",""),"")</f>
        <v/>
      </c>
      <c r="AF441" s="3"/>
      <c r="AH441">
        <f>MATCH(ROUND(M441,0)&amp;ROUND(N441,0),樣點!N:N,0)</f>
        <v>1180</v>
      </c>
      <c r="AI441" s="5">
        <f>IF((F442&amp;J442)=(F441&amp;J441),ABS((DATE(G442,H442,I442)&amp;TIME(O442,P442,0))-(DATE(G441,H441,I441)&amp;TIME(O441,P441,0))),"")</f>
        <v>1.5972221968695521E-2</v>
      </c>
    </row>
    <row r="442" spans="3:35">
      <c r="C442" s="246" t="s">
        <v>21</v>
      </c>
      <c r="D442" s="246" t="s">
        <v>172</v>
      </c>
      <c r="E442" s="246" t="s">
        <v>192</v>
      </c>
      <c r="F442" s="246" t="s">
        <v>193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194</v>
      </c>
      <c r="L442" s="247">
        <v>5</v>
      </c>
      <c r="M442" s="246">
        <v>246732</v>
      </c>
      <c r="N442" s="246">
        <v>2688451</v>
      </c>
      <c r="O442" s="246">
        <v>8</v>
      </c>
      <c r="P442" s="246">
        <v>43</v>
      </c>
      <c r="Q442" s="246">
        <v>0</v>
      </c>
      <c r="R442" s="246"/>
      <c r="S442" s="246" t="s">
        <v>90</v>
      </c>
      <c r="T442" s="246" t="s">
        <v>32</v>
      </c>
      <c r="U442" s="246"/>
      <c r="V442" t="str">
        <f>INDEX(樣區!H:H,MATCH(F442,樣區!E:E,0))</f>
        <v>4月,6月</v>
      </c>
      <c r="W442" s="3" t="str">
        <f>IF(ISNUMBER(AH442),"Y","N")</f>
        <v>Y</v>
      </c>
      <c r="X442" s="3" t="str">
        <f>IF(OR(ISBLANK(H442),ISBLANK(I442)),"需記錄日期","")</f>
        <v/>
      </c>
      <c r="Y442" s="3" t="str">
        <f>IF(O442&gt;9,"時間太晚","")</f>
        <v/>
      </c>
      <c r="Z442" s="3" t="str">
        <f>IF(ISBLANK(Q442),"需記錄數量",IF(Q442&gt;2,"2隻以上，請記為猴群",""))</f>
        <v/>
      </c>
      <c r="AA442" s="3" t="str">
        <f>IF(OR(Q442=1,Q442=2),IF(ISTEXT(R442),"","需記錄距離"),"")</f>
        <v/>
      </c>
      <c r="AB442" s="249" t="str">
        <f>IF(S442="Y",IF(Q442&lt;&gt;2,"有叫聲應為猴群",""),"")</f>
        <v/>
      </c>
      <c r="AC442" s="3" t="str">
        <f>IF(ISBLANK(T442),"需記錄棲地類型",IF(LEN(T442)&lt;&gt;2,"請填最主要的棲地類型，其餘的可在備注補充說明",""))</f>
        <v/>
      </c>
      <c r="AD442" s="5" t="str">
        <f t="shared" si="15"/>
        <v/>
      </c>
      <c r="AE442" s="3" t="str">
        <f>IF(COUNTIF(U442,"*搖樹*")=1,IF(Q442&lt;&gt;2,"有搖樹行為應為猴群",""),"")</f>
        <v/>
      </c>
      <c r="AF442" s="3"/>
      <c r="AH442">
        <f>MATCH(ROUND(M442,0)&amp;ROUND(N442,0),樣點!N:N,0)</f>
        <v>1181</v>
      </c>
      <c r="AI442" s="5">
        <f>IF((F443&amp;J443)=(F442&amp;J442),ABS((DATE(G443,H443,I443)&amp;TIME(O443,P443,0))-(DATE(G442,H442,I442)&amp;TIME(O442,P442,0))),"")</f>
        <v>7.6388890156522393E-3</v>
      </c>
    </row>
    <row r="443" spans="3:35">
      <c r="C443" s="246" t="s">
        <v>21</v>
      </c>
      <c r="D443" s="246" t="s">
        <v>172</v>
      </c>
      <c r="E443" s="246" t="s">
        <v>192</v>
      </c>
      <c r="F443" s="246" t="s">
        <v>193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194</v>
      </c>
      <c r="L443" s="247">
        <v>6</v>
      </c>
      <c r="M443" s="246">
        <v>246893</v>
      </c>
      <c r="N443" s="246">
        <v>2688272</v>
      </c>
      <c r="O443" s="246">
        <v>8</v>
      </c>
      <c r="P443" s="246">
        <v>54</v>
      </c>
      <c r="Q443" s="246">
        <v>0</v>
      </c>
      <c r="R443" s="246"/>
      <c r="S443" s="246" t="s">
        <v>90</v>
      </c>
      <c r="T443" s="246" t="s">
        <v>32</v>
      </c>
      <c r="U443" s="246"/>
      <c r="V443" t="str">
        <f>INDEX(樣區!H:H,MATCH(F443,樣區!E:E,0))</f>
        <v>4月,6月</v>
      </c>
      <c r="W443" s="3" t="str">
        <f>IF(ISNUMBER(AH443),"Y","N")</f>
        <v>Y</v>
      </c>
      <c r="X443" s="3" t="str">
        <f>IF(OR(ISBLANK(H443),ISBLANK(I443)),"需記錄日期","")</f>
        <v/>
      </c>
      <c r="Y443" s="3" t="str">
        <f>IF(O443&gt;9,"時間太晚","")</f>
        <v/>
      </c>
      <c r="Z443" s="3" t="str">
        <f>IF(ISBLANK(Q443),"需記錄數量",IF(Q443&gt;2,"2隻以上，請記為猴群",""))</f>
        <v/>
      </c>
      <c r="AA443" s="3" t="str">
        <f>IF(OR(Q443=1,Q443=2),IF(ISTEXT(R443),"","需記錄距離"),"")</f>
        <v/>
      </c>
      <c r="AB443" s="249" t="str">
        <f>IF(S443="Y",IF(Q443&lt;&gt;2,"有叫聲應為猴群",""),"")</f>
        <v/>
      </c>
      <c r="AC443" s="3" t="str">
        <f>IF(ISBLANK(T443),"需記錄棲地類型",IF(LEN(T443)&lt;&gt;2,"請填最主要的棲地類型，其餘的可在備注補充說明",""))</f>
        <v/>
      </c>
      <c r="AD443" s="5" t="str">
        <f t="shared" si="15"/>
        <v/>
      </c>
      <c r="AE443" s="3" t="str">
        <f>IF(COUNTIF(U443,"*搖樹*")=1,IF(Q443&lt;&gt;2,"有搖樹行為應為猴群",""),"")</f>
        <v/>
      </c>
      <c r="AF443" s="3"/>
      <c r="AH443">
        <f>MATCH(ROUND(M443,0)&amp;ROUND(N443,0),樣點!N:N,0)</f>
        <v>1182</v>
      </c>
      <c r="AI443" s="5" t="str">
        <f>IF((F444&amp;J444)=(F443&amp;J443),ABS((DATE(G444,H444,I444)&amp;TIME(O444,P444,0))-(DATE(G443,H443,I443)&amp;TIME(O443,P443,0))),"")</f>
        <v/>
      </c>
    </row>
    <row r="444" spans="3:35">
      <c r="C444" s="246" t="s">
        <v>21</v>
      </c>
      <c r="D444" s="246" t="s">
        <v>172</v>
      </c>
      <c r="E444" s="246" t="s">
        <v>195</v>
      </c>
      <c r="F444" s="246" t="s">
        <v>196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197</v>
      </c>
      <c r="L444" s="247">
        <v>1</v>
      </c>
      <c r="M444" s="246">
        <v>243475</v>
      </c>
      <c r="N444" s="246">
        <v>2691978</v>
      </c>
      <c r="O444" s="246">
        <v>8</v>
      </c>
      <c r="P444" s="246">
        <v>11</v>
      </c>
      <c r="Q444" s="246">
        <v>0</v>
      </c>
      <c r="R444" s="246"/>
      <c r="S444" s="246" t="s">
        <v>90</v>
      </c>
      <c r="T444" s="246" t="s">
        <v>32</v>
      </c>
      <c r="U444" s="246"/>
      <c r="V444" t="str">
        <f>INDEX(樣區!H:H,MATCH(F444,樣區!E:E,0))</f>
        <v>3月,5月</v>
      </c>
      <c r="W444" s="3" t="str">
        <f>IF(ISNUMBER(AH444),"Y","N")</f>
        <v>Y</v>
      </c>
      <c r="X444" s="3" t="str">
        <f>IF(OR(ISBLANK(H444),ISBLANK(I444)),"需記錄日期","")</f>
        <v/>
      </c>
      <c r="Y444" s="3" t="str">
        <f>IF(O444&gt;9,"時間太晚","")</f>
        <v/>
      </c>
      <c r="Z444" s="3" t="str">
        <f>IF(ISBLANK(Q444),"需記錄數量",IF(Q444&gt;2,"2隻以上，請記為猴群",""))</f>
        <v/>
      </c>
      <c r="AA444" s="3" t="str">
        <f>IF(OR(Q444=1,Q444=2),IF(ISTEXT(R444),"","需記錄距離"),"")</f>
        <v/>
      </c>
      <c r="AB444" s="249" t="str">
        <f>IF(S444="Y",IF(Q444&lt;&gt;2,"有叫聲應為猴群",""),"")</f>
        <v/>
      </c>
      <c r="AC444" s="3" t="str">
        <f>IF(ISBLANK(T444),"需記錄棲地類型",IF(LEN(T444)&lt;&gt;2,"請填最主要的棲地類型，其餘的可在備注補充說明",""))</f>
        <v/>
      </c>
      <c r="AD444" s="5" t="str">
        <f t="shared" si="15"/>
        <v/>
      </c>
      <c r="AE444" s="3" t="str">
        <f>IF(COUNTIF(U444,"*搖樹*")=1,IF(Q444&lt;&gt;2,"有搖樹行為應為猴群",""),"")</f>
        <v/>
      </c>
      <c r="AF444" s="3"/>
      <c r="AH444">
        <f>MATCH(ROUND(M444,0)&amp;ROUND(N444,0),樣點!N:N,0)</f>
        <v>1183</v>
      </c>
      <c r="AI444" s="5">
        <f>IF((F445&amp;J445)=(F444&amp;J444),ABS((DATE(G445,H445,I445)&amp;TIME(O445,P445,0))-(DATE(G444,H444,I444)&amp;TIME(O444,P444,0))),"")</f>
        <v>5.5555549915879965E-3</v>
      </c>
    </row>
    <row r="445" spans="3:35">
      <c r="C445" s="246" t="s">
        <v>21</v>
      </c>
      <c r="D445" s="246" t="s">
        <v>172</v>
      </c>
      <c r="E445" s="246" t="s">
        <v>195</v>
      </c>
      <c r="F445" s="246" t="s">
        <v>196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197</v>
      </c>
      <c r="L445" s="247">
        <v>2</v>
      </c>
      <c r="M445" s="246">
        <v>243673</v>
      </c>
      <c r="N445" s="246">
        <v>2691920</v>
      </c>
      <c r="O445" s="246">
        <v>8</v>
      </c>
      <c r="P445" s="246">
        <v>19</v>
      </c>
      <c r="Q445" s="246">
        <v>0</v>
      </c>
      <c r="R445" s="246"/>
      <c r="S445" s="246" t="s">
        <v>90</v>
      </c>
      <c r="T445" s="246" t="s">
        <v>26</v>
      </c>
      <c r="U445" s="246"/>
      <c r="V445" t="str">
        <f>INDEX(樣區!H:H,MATCH(F445,樣區!E:E,0))</f>
        <v>3月,5月</v>
      </c>
      <c r="W445" s="3" t="str">
        <f>IF(ISNUMBER(AH445),"Y","N")</f>
        <v>Y</v>
      </c>
      <c r="X445" s="3" t="str">
        <f>IF(OR(ISBLANK(H445),ISBLANK(I445)),"需記錄日期","")</f>
        <v/>
      </c>
      <c r="Y445" s="3" t="str">
        <f>IF(O445&gt;9,"時間太晚","")</f>
        <v/>
      </c>
      <c r="Z445" s="3" t="str">
        <f>IF(ISBLANK(Q445),"需記錄數量",IF(Q445&gt;2,"2隻以上，請記為猴群",""))</f>
        <v/>
      </c>
      <c r="AA445" s="3" t="str">
        <f>IF(OR(Q445=1,Q445=2),IF(ISTEXT(R445),"","需記錄距離"),"")</f>
        <v/>
      </c>
      <c r="AB445" s="249" t="str">
        <f>IF(S445="Y",IF(Q445&lt;&gt;2,"有叫聲應為猴群",""),"")</f>
        <v/>
      </c>
      <c r="AC445" s="3" t="str">
        <f>IF(ISBLANK(T445),"需記錄棲地類型",IF(LEN(T445)&lt;&gt;2,"請填最主要的棲地類型，其餘的可在備注補充說明",""))</f>
        <v/>
      </c>
      <c r="AD445" s="5" t="str">
        <f t="shared" si="15"/>
        <v/>
      </c>
      <c r="AE445" s="3" t="str">
        <f>IF(COUNTIF(U445,"*搖樹*")=1,IF(Q445&lt;&gt;2,"有搖樹行為應為猴群",""),"")</f>
        <v/>
      </c>
      <c r="AF445" s="3"/>
      <c r="AH445">
        <f>MATCH(ROUND(M445,0)&amp;ROUND(N445,0),樣點!N:N,0)</f>
        <v>1184</v>
      </c>
      <c r="AI445" s="5">
        <f>IF((F446&amp;J446)=(F445&amp;J445),ABS((DATE(G446,H446,I446)&amp;TIME(O446,P446,0))-(DATE(G445,H445,I445)&amp;TIME(O445,P445,0))),"")</f>
        <v>5.5555560393258929E-3</v>
      </c>
    </row>
    <row r="446" spans="3:35">
      <c r="C446" s="246" t="s">
        <v>21</v>
      </c>
      <c r="D446" s="246" t="s">
        <v>172</v>
      </c>
      <c r="E446" s="246" t="s">
        <v>195</v>
      </c>
      <c r="F446" s="246" t="s">
        <v>196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197</v>
      </c>
      <c r="L446" s="247">
        <v>3</v>
      </c>
      <c r="M446" s="246">
        <v>243875</v>
      </c>
      <c r="N446" s="246">
        <v>2691886</v>
      </c>
      <c r="O446" s="246">
        <v>8</v>
      </c>
      <c r="P446" s="246">
        <v>27</v>
      </c>
      <c r="Q446" s="246">
        <v>0</v>
      </c>
      <c r="R446" s="246"/>
      <c r="S446" s="246" t="s">
        <v>90</v>
      </c>
      <c r="T446" s="246" t="s">
        <v>26</v>
      </c>
      <c r="U446" s="246"/>
      <c r="V446" t="str">
        <f>INDEX(樣區!H:H,MATCH(F446,樣區!E:E,0))</f>
        <v>3月,5月</v>
      </c>
      <c r="W446" s="3" t="str">
        <f>IF(ISNUMBER(AH446),"Y","N")</f>
        <v>Y</v>
      </c>
      <c r="X446" s="3" t="str">
        <f>IF(OR(ISBLANK(H446),ISBLANK(I446)),"需記錄日期","")</f>
        <v/>
      </c>
      <c r="Y446" s="3" t="str">
        <f>IF(O446&gt;9,"時間太晚","")</f>
        <v/>
      </c>
      <c r="Z446" s="3" t="str">
        <f>IF(ISBLANK(Q446),"需記錄數量",IF(Q446&gt;2,"2隻以上，請記為猴群",""))</f>
        <v/>
      </c>
      <c r="AA446" s="3" t="str">
        <f>IF(OR(Q446=1,Q446=2),IF(ISTEXT(R446),"","需記錄距離"),"")</f>
        <v/>
      </c>
      <c r="AB446" s="249" t="str">
        <f>IF(S446="Y",IF(Q446&lt;&gt;2,"有叫聲應為猴群",""),"")</f>
        <v/>
      </c>
      <c r="AC446" s="3" t="str">
        <f>IF(ISBLANK(T446),"需記錄棲地類型",IF(LEN(T446)&lt;&gt;2,"請填最主要的棲地類型，其餘的可在備注補充說明",""))</f>
        <v/>
      </c>
      <c r="AD446" s="5" t="str">
        <f t="shared" si="15"/>
        <v/>
      </c>
      <c r="AE446" s="3" t="str">
        <f>IF(COUNTIF(U446,"*搖樹*")=1,IF(Q446&lt;&gt;2,"有搖樹行為應為猴群",""),"")</f>
        <v/>
      </c>
      <c r="AF446" s="3"/>
      <c r="AH446">
        <f>MATCH(ROUND(M446,0)&amp;ROUND(N446,0),樣點!N:N,0)</f>
        <v>1185</v>
      </c>
      <c r="AI446" s="5">
        <f>IF((F447&amp;J447)=(F446&amp;J446),ABS((DATE(G447,H447,I447)&amp;TIME(O447,P447,0))-(DATE(G446,H446,I446)&amp;TIME(O446,P446,0))),"")</f>
        <v>6.2499999767169356E-3</v>
      </c>
    </row>
    <row r="447" spans="3:35">
      <c r="C447" s="246" t="s">
        <v>21</v>
      </c>
      <c r="D447" s="246" t="s">
        <v>172</v>
      </c>
      <c r="E447" s="246" t="s">
        <v>195</v>
      </c>
      <c r="F447" s="246" t="s">
        <v>196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197</v>
      </c>
      <c r="L447" s="247">
        <v>4</v>
      </c>
      <c r="M447" s="246">
        <v>244014</v>
      </c>
      <c r="N447" s="246">
        <v>2691735</v>
      </c>
      <c r="O447" s="246">
        <v>8</v>
      </c>
      <c r="P447" s="246">
        <v>36</v>
      </c>
      <c r="Q447" s="246">
        <v>0</v>
      </c>
      <c r="R447" s="246"/>
      <c r="S447" s="246" t="s">
        <v>90</v>
      </c>
      <c r="T447" s="246" t="s">
        <v>26</v>
      </c>
      <c r="U447" s="246"/>
      <c r="V447" t="str">
        <f>INDEX(樣區!H:H,MATCH(F447,樣區!E:E,0))</f>
        <v>3月,5月</v>
      </c>
      <c r="W447" s="3" t="str">
        <f>IF(ISNUMBER(AH447),"Y","N")</f>
        <v>Y</v>
      </c>
      <c r="X447" s="3" t="str">
        <f>IF(OR(ISBLANK(H447),ISBLANK(I447)),"需記錄日期","")</f>
        <v/>
      </c>
      <c r="Y447" s="3" t="str">
        <f>IF(O447&gt;9,"時間太晚","")</f>
        <v/>
      </c>
      <c r="Z447" s="3" t="str">
        <f>IF(ISBLANK(Q447),"需記錄數量",IF(Q447&gt;2,"2隻以上，請記為猴群",""))</f>
        <v/>
      </c>
      <c r="AA447" s="3" t="str">
        <f>IF(OR(Q447=1,Q447=2),IF(ISTEXT(R447),"","需記錄距離"),"")</f>
        <v/>
      </c>
      <c r="AB447" s="249" t="str">
        <f>IF(S447="Y",IF(Q447&lt;&gt;2,"有叫聲應為猴群",""),"")</f>
        <v/>
      </c>
      <c r="AC447" s="3" t="str">
        <f>IF(ISBLANK(T447),"需記錄棲地類型",IF(LEN(T447)&lt;&gt;2,"請填最主要的棲地類型，其餘的可在備注補充說明",""))</f>
        <v/>
      </c>
      <c r="AD447" s="5" t="str">
        <f t="shared" si="15"/>
        <v/>
      </c>
      <c r="AE447" s="3" t="str">
        <f>IF(COUNTIF(U447,"*搖樹*")=1,IF(Q447&lt;&gt;2,"有搖樹行為應為猴群",""),"")</f>
        <v/>
      </c>
      <c r="AF447" s="3"/>
      <c r="AH447">
        <f>MATCH(ROUND(M447,0)&amp;ROUND(N447,0),樣點!N:N,0)</f>
        <v>1186</v>
      </c>
      <c r="AI447" s="5">
        <f>IF((F448&amp;J448)=(F447&amp;J447),ABS((DATE(G448,H448,I448)&amp;TIME(O448,P448,0))-(DATE(G447,H447,I447)&amp;TIME(O447,P447,0))),"")</f>
        <v>5.5555549915879965E-3</v>
      </c>
    </row>
    <row r="448" spans="3:35">
      <c r="C448" s="246" t="s">
        <v>21</v>
      </c>
      <c r="D448" s="246" t="s">
        <v>172</v>
      </c>
      <c r="E448" s="246" t="s">
        <v>195</v>
      </c>
      <c r="F448" s="246" t="s">
        <v>196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197</v>
      </c>
      <c r="L448" s="247">
        <v>5</v>
      </c>
      <c r="M448" s="246">
        <v>244128</v>
      </c>
      <c r="N448" s="246">
        <v>2691565</v>
      </c>
      <c r="O448" s="246">
        <v>8</v>
      </c>
      <c r="P448" s="246">
        <v>44</v>
      </c>
      <c r="Q448" s="246">
        <v>0</v>
      </c>
      <c r="R448" s="246"/>
      <c r="S448" s="246" t="s">
        <v>90</v>
      </c>
      <c r="T448" s="246" t="s">
        <v>26</v>
      </c>
      <c r="U448" s="246"/>
      <c r="V448" t="str">
        <f>INDEX(樣區!H:H,MATCH(F448,樣區!E:E,0))</f>
        <v>3月,5月</v>
      </c>
      <c r="W448" s="3" t="str">
        <f>IF(ISNUMBER(AH448),"Y","N")</f>
        <v>Y</v>
      </c>
      <c r="X448" s="3" t="str">
        <f>IF(OR(ISBLANK(H448),ISBLANK(I448)),"需記錄日期","")</f>
        <v/>
      </c>
      <c r="Y448" s="3" t="str">
        <f>IF(O448&gt;9,"時間太晚","")</f>
        <v/>
      </c>
      <c r="Z448" s="3" t="str">
        <f>IF(ISBLANK(Q448),"需記錄數量",IF(Q448&gt;2,"2隻以上，請記為猴群",""))</f>
        <v/>
      </c>
      <c r="AA448" s="3" t="str">
        <f>IF(OR(Q448=1,Q448=2),IF(ISTEXT(R448),"","需記錄距離"),"")</f>
        <v/>
      </c>
      <c r="AB448" s="249" t="str">
        <f>IF(S448="Y",IF(Q448&lt;&gt;2,"有叫聲應為猴群",""),"")</f>
        <v/>
      </c>
      <c r="AC448" s="3" t="str">
        <f>IF(ISBLANK(T448),"需記錄棲地類型",IF(LEN(T448)&lt;&gt;2,"請填最主要的棲地類型，其餘的可在備注補充說明",""))</f>
        <v/>
      </c>
      <c r="AD448" s="5" t="str">
        <f t="shared" si="15"/>
        <v/>
      </c>
      <c r="AE448" s="3" t="str">
        <f>IF(COUNTIF(U448,"*搖樹*")=1,IF(Q448&lt;&gt;2,"有搖樹行為應為猴群",""),"")</f>
        <v/>
      </c>
      <c r="AF448" s="3"/>
      <c r="AH448">
        <f>MATCH(ROUND(M448,0)&amp;ROUND(N448,0),樣點!N:N,0)</f>
        <v>1187</v>
      </c>
      <c r="AI448" s="5">
        <f>IF((F449&amp;J449)=(F448&amp;J448),ABS((DATE(G449,H449,I449)&amp;TIME(O449,P449,0))-(DATE(G448,H448,I448)&amp;TIME(O448,P448,0))),"")</f>
        <v>6.2500000349245965E-3</v>
      </c>
    </row>
    <row r="449" spans="3:35">
      <c r="C449" s="246" t="s">
        <v>21</v>
      </c>
      <c r="D449" s="246" t="s">
        <v>172</v>
      </c>
      <c r="E449" s="246" t="s">
        <v>195</v>
      </c>
      <c r="F449" s="246" t="s">
        <v>196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197</v>
      </c>
      <c r="L449" s="247">
        <v>6</v>
      </c>
      <c r="M449" s="246">
        <v>244241</v>
      </c>
      <c r="N449" s="246">
        <v>2691396</v>
      </c>
      <c r="O449" s="246">
        <v>8</v>
      </c>
      <c r="P449" s="246">
        <v>53</v>
      </c>
      <c r="Q449" s="246">
        <v>0</v>
      </c>
      <c r="R449" s="246"/>
      <c r="S449" s="246" t="s">
        <v>90</v>
      </c>
      <c r="T449" s="246" t="s">
        <v>26</v>
      </c>
      <c r="U449" s="246"/>
      <c r="V449" t="str">
        <f>INDEX(樣區!H:H,MATCH(F449,樣區!E:E,0))</f>
        <v>3月,5月</v>
      </c>
      <c r="W449" s="3" t="str">
        <f>IF(ISNUMBER(AH449),"Y","N")</f>
        <v>Y</v>
      </c>
      <c r="X449" s="3" t="str">
        <f>IF(OR(ISBLANK(H449),ISBLANK(I449)),"需記錄日期","")</f>
        <v/>
      </c>
      <c r="Y449" s="3" t="str">
        <f>IF(O449&gt;9,"時間太晚","")</f>
        <v/>
      </c>
      <c r="Z449" s="3" t="str">
        <f>IF(ISBLANK(Q449),"需記錄數量",IF(Q449&gt;2,"2隻以上，請記為猴群",""))</f>
        <v/>
      </c>
      <c r="AA449" s="3" t="str">
        <f>IF(OR(Q449=1,Q449=2),IF(ISTEXT(R449),"","需記錄距離"),"")</f>
        <v/>
      </c>
      <c r="AB449" s="249" t="str">
        <f>IF(S449="Y",IF(Q449&lt;&gt;2,"有叫聲應為猴群",""),"")</f>
        <v/>
      </c>
      <c r="AC449" s="3" t="str">
        <f>IF(ISBLANK(T449),"需記錄棲地類型",IF(LEN(T449)&lt;&gt;2,"請填最主要的棲地類型，其餘的可在備注補充說明",""))</f>
        <v/>
      </c>
      <c r="AD449" s="5" t="str">
        <f t="shared" si="15"/>
        <v/>
      </c>
      <c r="AE449" s="3" t="str">
        <f>IF(COUNTIF(U449,"*搖樹*")=1,IF(Q449&lt;&gt;2,"有搖樹行為應為猴群",""),"")</f>
        <v/>
      </c>
      <c r="AF449" s="3"/>
      <c r="AH449">
        <f>MATCH(ROUND(M449,0)&amp;ROUND(N449,0),樣點!N:N,0)</f>
        <v>1188</v>
      </c>
      <c r="AI449" s="5" t="str">
        <f>IF((F450&amp;J450)=(F449&amp;J449),ABS((DATE(G450,H450,I450)&amp;TIME(O450,P450,0))-(DATE(G449,H449,I449)&amp;TIME(O449,P449,0))),"")</f>
        <v/>
      </c>
    </row>
    <row r="450" spans="3:35">
      <c r="C450" s="246" t="s">
        <v>21</v>
      </c>
      <c r="D450" s="246" t="s">
        <v>172</v>
      </c>
      <c r="E450" s="246" t="s">
        <v>198</v>
      </c>
      <c r="F450" s="246" t="s">
        <v>199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200</v>
      </c>
      <c r="L450" s="247">
        <v>1</v>
      </c>
      <c r="M450" s="246">
        <v>248006</v>
      </c>
      <c r="N450" s="246">
        <v>2694258</v>
      </c>
      <c r="O450" s="246">
        <v>7</v>
      </c>
      <c r="P450" s="246">
        <v>43</v>
      </c>
      <c r="Q450" s="246">
        <v>0</v>
      </c>
      <c r="R450" s="246"/>
      <c r="S450" s="246" t="s">
        <v>90</v>
      </c>
      <c r="T450" s="246" t="s">
        <v>32</v>
      </c>
      <c r="U450" s="246"/>
      <c r="V450" t="str">
        <f>INDEX(樣區!H:H,MATCH(F450,樣區!E:E,0))</f>
        <v>4月,6月</v>
      </c>
      <c r="W450" s="3" t="str">
        <f>IF(ISNUMBER(AH450),"Y","N")</f>
        <v>Y</v>
      </c>
      <c r="X450" s="3" t="str">
        <f>IF(OR(ISBLANK(H450),ISBLANK(I450)),"需記錄日期","")</f>
        <v/>
      </c>
      <c r="Y450" s="3" t="str">
        <f>IF(O450&gt;9,"時間太晚","")</f>
        <v/>
      </c>
      <c r="Z450" s="3" t="str">
        <f>IF(ISBLANK(Q450),"需記錄數量",IF(Q450&gt;2,"2隻以上，請記為猴群",""))</f>
        <v/>
      </c>
      <c r="AA450" s="3" t="str">
        <f>IF(OR(Q450=1,Q450=2),IF(ISTEXT(R450),"","需記錄距離"),"")</f>
        <v/>
      </c>
      <c r="AB450" s="249" t="str">
        <f>IF(S450="Y",IF(Q450&lt;&gt;2,"有叫聲應為猴群",""),"")</f>
        <v/>
      </c>
      <c r="AC450" s="3" t="str">
        <f>IF(ISBLANK(T450),"需記錄棲地類型",IF(LEN(T450)&lt;&gt;2,"請填最主要的棲地類型，其餘的可在備注補充說明",""))</f>
        <v/>
      </c>
      <c r="AD450" s="5" t="str">
        <f t="shared" si="15"/>
        <v/>
      </c>
      <c r="AE450" s="3" t="str">
        <f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>IF((F451&amp;J451)=(F450&amp;J450),ABS((DATE(G451,H451,I451)&amp;TIME(O451,P451,0))-(DATE(G450,H450,I450)&amp;TIME(O450,P450,0))),"")</f>
        <v>7.6388890156522393E-3</v>
      </c>
    </row>
    <row r="451" spans="3:35">
      <c r="C451" s="246" t="s">
        <v>21</v>
      </c>
      <c r="D451" s="246" t="s">
        <v>172</v>
      </c>
      <c r="E451" s="246" t="s">
        <v>198</v>
      </c>
      <c r="F451" s="246" t="s">
        <v>199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200</v>
      </c>
      <c r="L451" s="247">
        <v>2</v>
      </c>
      <c r="M451" s="246">
        <v>248039</v>
      </c>
      <c r="N451" s="246">
        <v>2694457</v>
      </c>
      <c r="O451" s="246">
        <v>7</v>
      </c>
      <c r="P451" s="246">
        <v>54</v>
      </c>
      <c r="Q451" s="246">
        <v>0</v>
      </c>
      <c r="R451" s="246"/>
      <c r="S451" s="246" t="s">
        <v>90</v>
      </c>
      <c r="T451" s="246" t="s">
        <v>32</v>
      </c>
      <c r="U451" s="246"/>
      <c r="V451" t="str">
        <f>INDEX(樣區!H:H,MATCH(F451,樣區!E:E,0))</f>
        <v>4月,6月</v>
      </c>
      <c r="W451" s="3" t="str">
        <f>IF(ISNUMBER(AH451),"Y","N")</f>
        <v>Y</v>
      </c>
      <c r="X451" s="3" t="str">
        <f>IF(OR(ISBLANK(H451),ISBLANK(I451)),"需記錄日期","")</f>
        <v/>
      </c>
      <c r="Y451" s="3" t="str">
        <f>IF(O451&gt;9,"時間太晚","")</f>
        <v/>
      </c>
      <c r="Z451" s="3" t="str">
        <f>IF(ISBLANK(Q451),"需記錄數量",IF(Q451&gt;2,"2隻以上，請記為猴群",""))</f>
        <v/>
      </c>
      <c r="AA451" s="3" t="str">
        <f>IF(OR(Q451=1,Q451=2),IF(ISTEXT(R451),"","需記錄距離"),"")</f>
        <v/>
      </c>
      <c r="AB451" s="249" t="str">
        <f>IF(S451="Y",IF(Q451&lt;&gt;2,"有叫聲應為猴群",""),"")</f>
        <v/>
      </c>
      <c r="AC451" s="3" t="str">
        <f>IF(ISBLANK(T451),"需記錄棲地類型",IF(LEN(T451)&lt;&gt;2,"請填最主要的棲地類型，其餘的可在備注補充說明",""))</f>
        <v/>
      </c>
      <c r="AD451" s="5" t="str">
        <f t="shared" si="15"/>
        <v/>
      </c>
      <c r="AE451" s="3" t="str">
        <f>IF(COUNTIF(U451,"*搖樹*")=1,IF(Q451&lt;&gt;2,"有搖樹行為應為猴群",""),"")</f>
        <v/>
      </c>
      <c r="AF451" s="3"/>
      <c r="AH451">
        <f>MATCH(ROUND(M451,0)&amp;ROUND(N451,0),樣點!N:N,0)</f>
        <v>1190</v>
      </c>
      <c r="AI451" s="5">
        <f>IF((F452&amp;J452)=(F451&amp;J451),ABS((DATE(G452,H452,I452)&amp;TIME(O452,P452,0))-(DATE(G451,H451,I451)&amp;TIME(O451,P451,0))),"")</f>
        <v>4.8611109959892929E-3</v>
      </c>
    </row>
    <row r="452" spans="3:35">
      <c r="C452" s="246" t="s">
        <v>21</v>
      </c>
      <c r="D452" s="246" t="s">
        <v>172</v>
      </c>
      <c r="E452" s="246" t="s">
        <v>198</v>
      </c>
      <c r="F452" s="246" t="s">
        <v>199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200</v>
      </c>
      <c r="L452" s="247">
        <v>3</v>
      </c>
      <c r="M452" s="246">
        <v>248248</v>
      </c>
      <c r="N452" s="246">
        <v>2694270</v>
      </c>
      <c r="O452" s="246">
        <v>8</v>
      </c>
      <c r="P452" s="246">
        <v>1</v>
      </c>
      <c r="Q452" s="246">
        <v>0</v>
      </c>
      <c r="R452" s="246"/>
      <c r="S452" s="246" t="s">
        <v>90</v>
      </c>
      <c r="T452" s="246" t="s">
        <v>32</v>
      </c>
      <c r="U452" s="246"/>
      <c r="V452" t="str">
        <f>INDEX(樣區!H:H,MATCH(F452,樣區!E:E,0))</f>
        <v>4月,6月</v>
      </c>
      <c r="W452" s="3" t="str">
        <f>IF(ISNUMBER(AH452),"Y","N")</f>
        <v>Y</v>
      </c>
      <c r="X452" s="3" t="str">
        <f>IF(OR(ISBLANK(H452),ISBLANK(I452)),"需記錄日期","")</f>
        <v/>
      </c>
      <c r="Y452" s="3" t="str">
        <f>IF(O452&gt;9,"時間太晚","")</f>
        <v/>
      </c>
      <c r="Z452" s="3" t="str">
        <f>IF(ISBLANK(Q452),"需記錄數量",IF(Q452&gt;2,"2隻以上，請記為猴群",""))</f>
        <v/>
      </c>
      <c r="AA452" s="3" t="str">
        <f>IF(OR(Q452=1,Q452=2),IF(ISTEXT(R452),"","需記錄距離"),"")</f>
        <v/>
      </c>
      <c r="AB452" s="249" t="str">
        <f>IF(S452="Y",IF(Q452&lt;&gt;2,"有叫聲應為猴群",""),"")</f>
        <v/>
      </c>
      <c r="AC452" s="3" t="str">
        <f>IF(ISBLANK(T452),"需記錄棲地類型",IF(LEN(T452)&lt;&gt;2,"請填最主要的棲地類型，其餘的可在備注補充說明",""))</f>
        <v/>
      </c>
      <c r="AD452" s="5" t="str">
        <f t="shared" si="15"/>
        <v/>
      </c>
      <c r="AE452" s="3" t="str">
        <f>IF(COUNTIF(U452,"*搖樹*")=1,IF(Q452&lt;&gt;2,"有搖樹行為應為猴群",""),"")</f>
        <v/>
      </c>
      <c r="AF452" s="3"/>
      <c r="AH452">
        <f>MATCH(ROUND(M452,0)&amp;ROUND(N452,0),樣點!N:N,0)</f>
        <v>1191</v>
      </c>
      <c r="AI452" s="5">
        <f>IF((F453&amp;J453)=(F452&amp;J452),ABS((DATE(G453,H453,I453)&amp;TIME(O453,P453,0))-(DATE(G452,H452,I452)&amp;TIME(O452,P452,0))),"")</f>
        <v>6.2499999767169356E-3</v>
      </c>
    </row>
    <row r="453" spans="3:35">
      <c r="C453" s="246" t="s">
        <v>21</v>
      </c>
      <c r="D453" s="246" t="s">
        <v>172</v>
      </c>
      <c r="E453" s="246" t="s">
        <v>198</v>
      </c>
      <c r="F453" s="246" t="s">
        <v>199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200</v>
      </c>
      <c r="L453" s="247">
        <v>4</v>
      </c>
      <c r="M453" s="246">
        <v>248287</v>
      </c>
      <c r="N453" s="246">
        <v>2694477</v>
      </c>
      <c r="O453" s="246">
        <v>8</v>
      </c>
      <c r="P453" s="246">
        <v>10</v>
      </c>
      <c r="Q453" s="246">
        <v>0</v>
      </c>
      <c r="R453" s="246"/>
      <c r="S453" s="246" t="s">
        <v>90</v>
      </c>
      <c r="T453" s="246" t="s">
        <v>32</v>
      </c>
      <c r="U453" s="246"/>
      <c r="V453" t="str">
        <f>INDEX(樣區!H:H,MATCH(F453,樣區!E:E,0))</f>
        <v>4月,6月</v>
      </c>
      <c r="W453" s="3" t="str">
        <f>IF(ISNUMBER(AH453),"Y","N")</f>
        <v>Y</v>
      </c>
      <c r="X453" s="3" t="str">
        <f>IF(OR(ISBLANK(H453),ISBLANK(I453)),"需記錄日期","")</f>
        <v/>
      </c>
      <c r="Y453" s="3" t="str">
        <f>IF(O453&gt;9,"時間太晚","")</f>
        <v/>
      </c>
      <c r="Z453" s="3" t="str">
        <f>IF(ISBLANK(Q453),"需記錄數量",IF(Q453&gt;2,"2隻以上，請記為猴群",""))</f>
        <v/>
      </c>
      <c r="AA453" s="3" t="str">
        <f>IF(OR(Q453=1,Q453=2),IF(ISTEXT(R453),"","需記錄距離"),"")</f>
        <v/>
      </c>
      <c r="AB453" s="249" t="str">
        <f>IF(S453="Y",IF(Q453&lt;&gt;2,"有叫聲應為猴群",""),"")</f>
        <v/>
      </c>
      <c r="AC453" s="3" t="str">
        <f>IF(ISBLANK(T453),"需記錄棲地類型",IF(LEN(T453)&lt;&gt;2,"請填最主要的棲地類型，其餘的可在備注補充說明",""))</f>
        <v/>
      </c>
      <c r="AD453" s="5" t="str">
        <f t="shared" si="15"/>
        <v/>
      </c>
      <c r="AE453" s="3" t="str">
        <f>IF(COUNTIF(U453,"*搖樹*")=1,IF(Q453&lt;&gt;2,"有搖樹行為應為猴群",""),"")</f>
        <v/>
      </c>
      <c r="AF453" s="3"/>
      <c r="AH453">
        <f>MATCH(ROUND(M453,0)&amp;ROUND(N453,0),樣點!N:N,0)</f>
        <v>1192</v>
      </c>
      <c r="AI453" s="5">
        <f>IF((F454&amp;J454)=(F453&amp;J453),ABS((DATE(G454,H454,I454)&amp;TIME(O454,P454,0))-(DATE(G453,H453,I453)&amp;TIME(O453,P453,0))),"")</f>
        <v>5.555555981118232E-3</v>
      </c>
    </row>
    <row r="454" spans="3:35">
      <c r="C454" s="246" t="s">
        <v>21</v>
      </c>
      <c r="D454" s="246" t="s">
        <v>172</v>
      </c>
      <c r="E454" s="246" t="s">
        <v>198</v>
      </c>
      <c r="F454" s="246" t="s">
        <v>199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200</v>
      </c>
      <c r="L454" s="247">
        <v>5</v>
      </c>
      <c r="M454" s="246">
        <v>248470</v>
      </c>
      <c r="N454" s="246">
        <v>2694597</v>
      </c>
      <c r="O454" s="246">
        <v>8</v>
      </c>
      <c r="P454" s="246">
        <v>18</v>
      </c>
      <c r="Q454" s="246">
        <v>0</v>
      </c>
      <c r="R454" s="246"/>
      <c r="S454" s="246" t="s">
        <v>90</v>
      </c>
      <c r="T454" s="246" t="s">
        <v>32</v>
      </c>
      <c r="U454" s="246"/>
      <c r="V454" t="str">
        <f>INDEX(樣區!H:H,MATCH(F454,樣區!E:E,0))</f>
        <v>4月,6月</v>
      </c>
      <c r="W454" s="3" t="str">
        <f>IF(ISNUMBER(AH454),"Y","N")</f>
        <v>Y</v>
      </c>
      <c r="X454" s="3" t="str">
        <f>IF(OR(ISBLANK(H454),ISBLANK(I454)),"需記錄日期","")</f>
        <v/>
      </c>
      <c r="Y454" s="3" t="str">
        <f>IF(O454&gt;9,"時間太晚","")</f>
        <v/>
      </c>
      <c r="Z454" s="3" t="str">
        <f>IF(ISBLANK(Q454),"需記錄數量",IF(Q454&gt;2,"2隻以上，請記為猴群",""))</f>
        <v/>
      </c>
      <c r="AA454" s="3" t="str">
        <f>IF(OR(Q454=1,Q454=2),IF(ISTEXT(R454),"","需記錄距離"),"")</f>
        <v/>
      </c>
      <c r="AB454" s="249" t="str">
        <f>IF(S454="Y",IF(Q454&lt;&gt;2,"有叫聲應為猴群",""),"")</f>
        <v/>
      </c>
      <c r="AC454" s="3" t="str">
        <f>IF(ISBLANK(T454),"需記錄棲地類型",IF(LEN(T454)&lt;&gt;2,"請填最主要的棲地類型，其餘的可在備注補充說明",""))</f>
        <v/>
      </c>
      <c r="AD454" s="5" t="str">
        <f t="shared" si="15"/>
        <v/>
      </c>
      <c r="AE454" s="3" t="str">
        <f>IF(COUNTIF(U454,"*搖樹*")=1,IF(Q454&lt;&gt;2,"有搖樹行為應為猴群",""),"")</f>
        <v/>
      </c>
      <c r="AF454" s="3"/>
      <c r="AH454">
        <f>MATCH(ROUND(M454,0)&amp;ROUND(N454,0),樣點!N:N,0)</f>
        <v>1193</v>
      </c>
      <c r="AI454" s="5">
        <f>IF((F455&amp;J455)=(F454&amp;J454),ABS((DATE(G455,H455,I455)&amp;TIME(O455,P455,0))-(DATE(G454,H454,I454)&amp;TIME(O454,P454,0))),"")</f>
        <v>6.2500000349245965E-3</v>
      </c>
    </row>
    <row r="455" spans="3:35">
      <c r="C455" s="246" t="s">
        <v>21</v>
      </c>
      <c r="D455" s="246" t="s">
        <v>172</v>
      </c>
      <c r="E455" s="246" t="s">
        <v>198</v>
      </c>
      <c r="F455" s="246" t="s">
        <v>199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200</v>
      </c>
      <c r="L455" s="247">
        <v>6</v>
      </c>
      <c r="M455" s="246">
        <v>248622</v>
      </c>
      <c r="N455" s="246">
        <v>2694750</v>
      </c>
      <c r="O455" s="246">
        <v>8</v>
      </c>
      <c r="P455" s="246">
        <v>27</v>
      </c>
      <c r="Q455" s="246">
        <v>0</v>
      </c>
      <c r="R455" s="246"/>
      <c r="S455" s="246" t="s">
        <v>90</v>
      </c>
      <c r="T455" s="246" t="s">
        <v>32</v>
      </c>
      <c r="U455" s="246"/>
      <c r="V455" t="str">
        <f>INDEX(樣區!H:H,MATCH(F455,樣區!E:E,0))</f>
        <v>4月,6月</v>
      </c>
      <c r="W455" s="3" t="str">
        <f>IF(ISNUMBER(AH455),"Y","N")</f>
        <v>Y</v>
      </c>
      <c r="X455" s="3" t="str">
        <f>IF(OR(ISBLANK(H455),ISBLANK(I455)),"需記錄日期","")</f>
        <v/>
      </c>
      <c r="Y455" s="3" t="str">
        <f>IF(O455&gt;9,"時間太晚","")</f>
        <v/>
      </c>
      <c r="Z455" s="3" t="str">
        <f>IF(ISBLANK(Q455),"需記錄數量",IF(Q455&gt;2,"2隻以上，請記為猴群",""))</f>
        <v/>
      </c>
      <c r="AA455" s="3" t="str">
        <f>IF(OR(Q455=1,Q455=2),IF(ISTEXT(R455),"","需記錄距離"),"")</f>
        <v/>
      </c>
      <c r="AB455" s="249" t="str">
        <f>IF(S455="Y",IF(Q455&lt;&gt;2,"有叫聲應為猴群",""),"")</f>
        <v/>
      </c>
      <c r="AC455" s="3" t="str">
        <f>IF(ISBLANK(T455),"需記錄棲地類型",IF(LEN(T455)&lt;&gt;2,"請填最主要的棲地類型，其餘的可在備注補充說明",""))</f>
        <v/>
      </c>
      <c r="AD455" s="5" t="str">
        <f t="shared" si="15"/>
        <v/>
      </c>
      <c r="AE455" s="3" t="str">
        <f>IF(COUNTIF(U455,"*搖樹*")=1,IF(Q455&lt;&gt;2,"有搖樹行為應為猴群",""),"")</f>
        <v/>
      </c>
      <c r="AF455" s="3"/>
      <c r="AH455">
        <f>MATCH(ROUND(M455,0)&amp;ROUND(N455,0),樣點!N:N,0)</f>
        <v>1194</v>
      </c>
      <c r="AI455" s="5" t="str">
        <f>IF((F456&amp;J456)=(F455&amp;J455),ABS((DATE(G456,H456,I456)&amp;TIME(O456,P456,0))-(DATE(G455,H455,I455)&amp;TIME(O455,P455,0))),"")</f>
        <v/>
      </c>
    </row>
    <row r="456" spans="3:35">
      <c r="C456" s="246" t="s">
        <v>21</v>
      </c>
      <c r="D456" s="246" t="s">
        <v>172</v>
      </c>
      <c r="E456" s="246" t="s">
        <v>202</v>
      </c>
      <c r="F456" s="246" t="s">
        <v>203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200</v>
      </c>
      <c r="L456" s="247">
        <v>1</v>
      </c>
      <c r="M456" s="246">
        <v>248393</v>
      </c>
      <c r="N456" s="246">
        <v>2694849</v>
      </c>
      <c r="O456" s="246">
        <v>7</v>
      </c>
      <c r="P456" s="246">
        <v>58</v>
      </c>
      <c r="Q456" s="246">
        <v>0</v>
      </c>
      <c r="R456" s="246"/>
      <c r="S456" s="246" t="s">
        <v>90</v>
      </c>
      <c r="T456" s="246" t="s">
        <v>32</v>
      </c>
      <c r="U456" s="246"/>
      <c r="V456" t="str">
        <f>INDEX(樣區!H:H,MATCH(F456,樣區!E:E,0))</f>
        <v>4月,6月</v>
      </c>
      <c r="W456" s="3" t="str">
        <f>IF(ISNUMBER(AH456),"Y","N")</f>
        <v>Y</v>
      </c>
      <c r="X456" s="3" t="str">
        <f>IF(OR(ISBLANK(H456),ISBLANK(I456)),"需記錄日期","")</f>
        <v/>
      </c>
      <c r="Y456" s="3" t="str">
        <f>IF(O456&gt;9,"時間太晚","")</f>
        <v/>
      </c>
      <c r="Z456" s="3" t="str">
        <f>IF(ISBLANK(Q456),"需記錄數量",IF(Q456&gt;2,"2隻以上，請記為猴群",""))</f>
        <v/>
      </c>
      <c r="AA456" s="3" t="str">
        <f>IF(OR(Q456=1,Q456=2),IF(ISTEXT(R456),"","需記錄距離"),"")</f>
        <v/>
      </c>
      <c r="AB456" s="249" t="str">
        <f>IF(S456="Y",IF(Q456&lt;&gt;2,"有叫聲應為猴群",""),"")</f>
        <v/>
      </c>
      <c r="AC456" s="3" t="str">
        <f>IF(ISBLANK(T456),"需記錄棲地類型",IF(LEN(T456)&lt;&gt;2,"請填最主要的棲地類型，其餘的可在備注補充說明",""))</f>
        <v/>
      </c>
      <c r="AD456" s="5" t="str">
        <f t="shared" si="15"/>
        <v/>
      </c>
      <c r="AE456" s="3" t="str">
        <f>IF(COUNTIF(U456,"*搖樹*")=1,IF(Q456&lt;&gt;2,"有搖樹行為應為猴群",""),"")</f>
        <v/>
      </c>
      <c r="AF456" s="3"/>
      <c r="AH456">
        <f>MATCH(ROUND(M456,0)&amp;ROUND(N456,0),樣點!N:N,0)</f>
        <v>1195</v>
      </c>
      <c r="AI456" s="5">
        <f>IF((F457&amp;J457)=(F456&amp;J456),ABS((DATE(G457,H457,I457)&amp;TIME(O457,P457,0))-(DATE(G456,H456,I456)&amp;TIME(O456,P456,0))),"")</f>
        <v>8.3333330112509429E-3</v>
      </c>
    </row>
    <row r="457" spans="3:35">
      <c r="C457" s="246" t="s">
        <v>21</v>
      </c>
      <c r="D457" s="246" t="s">
        <v>172</v>
      </c>
      <c r="E457" s="246" t="s">
        <v>202</v>
      </c>
      <c r="F457" s="246" t="s">
        <v>203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200</v>
      </c>
      <c r="L457" s="247">
        <v>2</v>
      </c>
      <c r="M457" s="246">
        <v>248496</v>
      </c>
      <c r="N457" s="246">
        <v>2695021</v>
      </c>
      <c r="O457" s="246">
        <v>8</v>
      </c>
      <c r="P457" s="246">
        <v>10</v>
      </c>
      <c r="Q457" s="246">
        <v>0</v>
      </c>
      <c r="R457" s="246"/>
      <c r="S457" s="246" t="s">
        <v>90</v>
      </c>
      <c r="T457" s="246" t="s">
        <v>133</v>
      </c>
      <c r="U457" s="246"/>
      <c r="V457" t="str">
        <f>INDEX(樣區!H:H,MATCH(F457,樣區!E:E,0))</f>
        <v>4月,6月</v>
      </c>
      <c r="W457" s="3" t="str">
        <f>IF(ISNUMBER(AH457),"Y","N")</f>
        <v>Y</v>
      </c>
      <c r="X457" s="3" t="str">
        <f>IF(OR(ISBLANK(H457),ISBLANK(I457)),"需記錄日期","")</f>
        <v/>
      </c>
      <c r="Y457" s="3" t="str">
        <f>IF(O457&gt;9,"時間太晚","")</f>
        <v/>
      </c>
      <c r="Z457" s="3" t="str">
        <f>IF(ISBLANK(Q457),"需記錄數量",IF(Q457&gt;2,"2隻以上，請記為猴群",""))</f>
        <v/>
      </c>
      <c r="AA457" s="3" t="str">
        <f>IF(OR(Q457=1,Q457=2),IF(ISTEXT(R457),"","需記錄距離"),"")</f>
        <v/>
      </c>
      <c r="AB457" s="249" t="str">
        <f>IF(S457="Y",IF(Q457&lt;&gt;2,"有叫聲應為猴群",""),"")</f>
        <v/>
      </c>
      <c r="AC457" s="3" t="str">
        <f>IF(ISBLANK(T457),"需記錄棲地類型",IF(LEN(T457)&lt;&gt;2,"請填最主要的棲地類型，其餘的可在備注補充說明",""))</f>
        <v/>
      </c>
      <c r="AD457" s="5" t="str">
        <f t="shared" si="15"/>
        <v/>
      </c>
      <c r="AE457" s="3" t="str">
        <f>IF(COUNTIF(U457,"*搖樹*")=1,IF(Q457&lt;&gt;2,"有搖樹行為應為猴群",""),"")</f>
        <v/>
      </c>
      <c r="AF457" s="3"/>
      <c r="AH457">
        <f>MATCH(ROUND(M457,0)&amp;ROUND(N457,0),樣點!N:N,0)</f>
        <v>1196</v>
      </c>
      <c r="AI457" s="5">
        <f>IF((F458&amp;J458)=(F457&amp;J457),ABS((DATE(G458,H458,I458)&amp;TIME(O458,P458,0))-(DATE(G457,H457,I457)&amp;TIME(O457,P457,0))),"")</f>
        <v>4.8611109959892929E-3</v>
      </c>
    </row>
    <row r="458" spans="3:35">
      <c r="C458" s="246" t="s">
        <v>21</v>
      </c>
      <c r="D458" s="246" t="s">
        <v>172</v>
      </c>
      <c r="E458" s="246" t="s">
        <v>202</v>
      </c>
      <c r="F458" s="246" t="s">
        <v>203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200</v>
      </c>
      <c r="L458" s="247">
        <v>3</v>
      </c>
      <c r="M458" s="246">
        <v>248702</v>
      </c>
      <c r="N458" s="246">
        <v>2695092</v>
      </c>
      <c r="O458" s="246">
        <v>8</v>
      </c>
      <c r="P458" s="246">
        <v>17</v>
      </c>
      <c r="Q458" s="246">
        <v>0</v>
      </c>
      <c r="R458" s="246"/>
      <c r="S458" s="246" t="s">
        <v>90</v>
      </c>
      <c r="T458" s="246" t="s">
        <v>26</v>
      </c>
      <c r="U458" s="246"/>
      <c r="V458" t="str">
        <f>INDEX(樣區!H:H,MATCH(F458,樣區!E:E,0))</f>
        <v>4月,6月</v>
      </c>
      <c r="W458" s="3" t="str">
        <f>IF(ISNUMBER(AH458),"Y","N")</f>
        <v>Y</v>
      </c>
      <c r="X458" s="3" t="str">
        <f>IF(OR(ISBLANK(H458),ISBLANK(I458)),"需記錄日期","")</f>
        <v/>
      </c>
      <c r="Y458" s="3" t="str">
        <f>IF(O458&gt;9,"時間太晚","")</f>
        <v/>
      </c>
      <c r="Z458" s="3" t="str">
        <f>IF(ISBLANK(Q458),"需記錄數量",IF(Q458&gt;2,"2隻以上，請記為猴群",""))</f>
        <v/>
      </c>
      <c r="AA458" s="3" t="str">
        <f>IF(OR(Q458=1,Q458=2),IF(ISTEXT(R458),"","需記錄距離"),"")</f>
        <v/>
      </c>
      <c r="AB458" s="249" t="str">
        <f>IF(S458="Y",IF(Q458&lt;&gt;2,"有叫聲應為猴群",""),"")</f>
        <v/>
      </c>
      <c r="AC458" s="3" t="str">
        <f>IF(ISBLANK(T458),"需記錄棲地類型",IF(LEN(T458)&lt;&gt;2,"請填最主要的棲地類型，其餘的可在備注補充說明",""))</f>
        <v/>
      </c>
      <c r="AD458" s="5" t="str">
        <f t="shared" si="15"/>
        <v/>
      </c>
      <c r="AE458" s="3" t="str">
        <f>IF(COUNTIF(U458,"*搖樹*")=1,IF(Q458&lt;&gt;2,"有搖樹行為應為猴群",""),"")</f>
        <v/>
      </c>
      <c r="AF458" s="3"/>
      <c r="AH458">
        <f>MATCH(ROUND(M458,0)&amp;ROUND(N458,0),樣點!N:N,0)</f>
        <v>1197</v>
      </c>
      <c r="AI458" s="5">
        <f>IF((F459&amp;J459)=(F458&amp;J458),ABS((DATE(G459,H459,I459)&amp;TIME(O459,P459,0))-(DATE(G458,H458,I458)&amp;TIME(O458,P458,0))),"")</f>
        <v>5.555555981118232E-3</v>
      </c>
    </row>
    <row r="459" spans="3:35">
      <c r="C459" s="246" t="s">
        <v>21</v>
      </c>
      <c r="D459" s="246" t="s">
        <v>172</v>
      </c>
      <c r="E459" s="246" t="s">
        <v>202</v>
      </c>
      <c r="F459" s="246" t="s">
        <v>203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200</v>
      </c>
      <c r="L459" s="247">
        <v>4</v>
      </c>
      <c r="M459" s="246">
        <v>248831</v>
      </c>
      <c r="N459" s="246">
        <v>2695287</v>
      </c>
      <c r="O459" s="246">
        <v>8</v>
      </c>
      <c r="P459" s="246">
        <v>25</v>
      </c>
      <c r="Q459" s="246">
        <v>0</v>
      </c>
      <c r="R459" s="246"/>
      <c r="S459" s="246" t="s">
        <v>90</v>
      </c>
      <c r="T459" s="246" t="s">
        <v>26</v>
      </c>
      <c r="U459" s="246"/>
      <c r="V459" t="str">
        <f>INDEX(樣區!H:H,MATCH(F459,樣區!E:E,0))</f>
        <v>4月,6月</v>
      </c>
      <c r="W459" s="3" t="str">
        <f>IF(ISNUMBER(AH459),"Y","N")</f>
        <v>Y</v>
      </c>
      <c r="X459" s="3" t="str">
        <f>IF(OR(ISBLANK(H459),ISBLANK(I459)),"需記錄日期","")</f>
        <v/>
      </c>
      <c r="Y459" s="3" t="str">
        <f>IF(O459&gt;9,"時間太晚","")</f>
        <v/>
      </c>
      <c r="Z459" s="3" t="str">
        <f>IF(ISBLANK(Q459),"需記錄數量",IF(Q459&gt;2,"2隻以上，請記為猴群",""))</f>
        <v/>
      </c>
      <c r="AA459" s="3" t="str">
        <f>IF(OR(Q459=1,Q459=2),IF(ISTEXT(R459),"","需記錄距離"),"")</f>
        <v/>
      </c>
      <c r="AB459" s="249" t="str">
        <f>IF(S459="Y",IF(Q459&lt;&gt;2,"有叫聲應為猴群",""),"")</f>
        <v/>
      </c>
      <c r="AC459" s="3" t="str">
        <f>IF(ISBLANK(T459),"需記錄棲地類型",IF(LEN(T459)&lt;&gt;2,"請填最主要的棲地類型，其餘的可在備注補充說明",""))</f>
        <v/>
      </c>
      <c r="AD459" s="5" t="str">
        <f t="shared" si="15"/>
        <v/>
      </c>
      <c r="AE459" s="3" t="str">
        <f>IF(COUNTIF(U459,"*搖樹*")=1,IF(Q459&lt;&gt;2,"有搖樹行為應為猴群",""),"")</f>
        <v/>
      </c>
      <c r="AF459" s="3"/>
      <c r="AH459">
        <f>MATCH(ROUND(M459,0)&amp;ROUND(N459,0),樣點!N:N,0)</f>
        <v>1198</v>
      </c>
      <c r="AI459" s="5">
        <f>IF((F460&amp;J460)=(F459&amp;J459),ABS((DATE(G460,H460,I460)&amp;TIME(O460,P460,0))-(DATE(G459,H459,I459)&amp;TIME(O459,P459,0))),"")</f>
        <v>4.8611110541969538E-3</v>
      </c>
    </row>
    <row r="460" spans="3:35">
      <c r="C460" s="246" t="s">
        <v>21</v>
      </c>
      <c r="D460" s="246" t="s">
        <v>172</v>
      </c>
      <c r="E460" s="246" t="s">
        <v>202</v>
      </c>
      <c r="F460" s="246" t="s">
        <v>203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200</v>
      </c>
      <c r="L460" s="247">
        <v>5</v>
      </c>
      <c r="M460" s="246">
        <v>249018</v>
      </c>
      <c r="N460" s="246">
        <v>2695219</v>
      </c>
      <c r="O460" s="246">
        <v>8</v>
      </c>
      <c r="P460" s="246">
        <v>32</v>
      </c>
      <c r="Q460" s="246">
        <v>0</v>
      </c>
      <c r="R460" s="246"/>
      <c r="S460" s="246" t="s">
        <v>90</v>
      </c>
      <c r="T460" s="246" t="s">
        <v>32</v>
      </c>
      <c r="U460" s="246"/>
      <c r="V460" t="str">
        <f>INDEX(樣區!H:H,MATCH(F460,樣區!E:E,0))</f>
        <v>4月,6月</v>
      </c>
      <c r="W460" s="3" t="str">
        <f>IF(ISNUMBER(AH460),"Y","N")</f>
        <v>Y</v>
      </c>
      <c r="X460" s="3" t="str">
        <f>IF(OR(ISBLANK(H460),ISBLANK(I460)),"需記錄日期","")</f>
        <v/>
      </c>
      <c r="Y460" s="3" t="str">
        <f>IF(O460&gt;9,"時間太晚","")</f>
        <v/>
      </c>
      <c r="Z460" s="3" t="str">
        <f>IF(ISBLANK(Q460),"需記錄數量",IF(Q460&gt;2,"2隻以上，請記為猴群",""))</f>
        <v/>
      </c>
      <c r="AA460" s="3" t="str">
        <f>IF(OR(Q460=1,Q460=2),IF(ISTEXT(R460),"","需記錄距離"),"")</f>
        <v/>
      </c>
      <c r="AB460" s="249" t="str">
        <f>IF(S460="Y",IF(Q460&lt;&gt;2,"有叫聲應為猴群",""),"")</f>
        <v/>
      </c>
      <c r="AC460" s="3" t="str">
        <f>IF(ISBLANK(T460),"需記錄棲地類型",IF(LEN(T460)&lt;&gt;2,"請填最主要的棲地類型，其餘的可在備注補充說明",""))</f>
        <v/>
      </c>
      <c r="AD460" s="5" t="str">
        <f t="shared" si="15"/>
        <v/>
      </c>
      <c r="AE460" s="3" t="str">
        <f>IF(COUNTIF(U460,"*搖樹*")=1,IF(Q460&lt;&gt;2,"有搖樹行為應為猴群",""),"")</f>
        <v/>
      </c>
      <c r="AF460" s="3"/>
      <c r="AH460">
        <f>MATCH(ROUND(M460,0)&amp;ROUND(N460,0),樣點!N:N,0)</f>
        <v>1199</v>
      </c>
      <c r="AI460" s="5">
        <f>IF((F461&amp;J461)=(F460&amp;J460),ABS((DATE(G461,H461,I461)&amp;TIME(O461,P461,0))-(DATE(G460,H460,I460)&amp;TIME(O460,P460,0))),"")</f>
        <v>5.555555981118232E-3</v>
      </c>
    </row>
    <row r="461" spans="3:35">
      <c r="C461" s="246" t="s">
        <v>21</v>
      </c>
      <c r="D461" s="246" t="s">
        <v>172</v>
      </c>
      <c r="E461" s="246" t="s">
        <v>202</v>
      </c>
      <c r="F461" s="246" t="s">
        <v>203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200</v>
      </c>
      <c r="L461" s="247">
        <v>6</v>
      </c>
      <c r="M461" s="246">
        <v>249188</v>
      </c>
      <c r="N461" s="246">
        <v>2695100</v>
      </c>
      <c r="O461" s="246">
        <v>8</v>
      </c>
      <c r="P461" s="246">
        <v>40</v>
      </c>
      <c r="Q461" s="246">
        <v>0</v>
      </c>
      <c r="R461" s="246"/>
      <c r="S461" s="246" t="s">
        <v>90</v>
      </c>
      <c r="T461" s="246" t="s">
        <v>32</v>
      </c>
      <c r="U461" s="246"/>
      <c r="V461" t="str">
        <f>INDEX(樣區!H:H,MATCH(F461,樣區!E:E,0))</f>
        <v>4月,6月</v>
      </c>
      <c r="W461" s="3" t="str">
        <f>IF(ISNUMBER(AH461),"Y","N")</f>
        <v>Y</v>
      </c>
      <c r="X461" s="3" t="str">
        <f>IF(OR(ISBLANK(H461),ISBLANK(I461)),"需記錄日期","")</f>
        <v/>
      </c>
      <c r="Y461" s="3" t="str">
        <f>IF(O461&gt;9,"時間太晚","")</f>
        <v/>
      </c>
      <c r="Z461" s="3" t="str">
        <f>IF(ISBLANK(Q461),"需記錄數量",IF(Q461&gt;2,"2隻以上，請記為猴群",""))</f>
        <v/>
      </c>
      <c r="AA461" s="3" t="str">
        <f>IF(OR(Q461=1,Q461=2),IF(ISTEXT(R461),"","需記錄距離"),"")</f>
        <v/>
      </c>
      <c r="AB461" s="249" t="str">
        <f>IF(S461="Y",IF(Q461&lt;&gt;2,"有叫聲應為猴群",""),"")</f>
        <v/>
      </c>
      <c r="AC461" s="3" t="str">
        <f>IF(ISBLANK(T461),"需記錄棲地類型",IF(LEN(T461)&lt;&gt;2,"請填最主要的棲地類型，其餘的可在備注補充說明",""))</f>
        <v/>
      </c>
      <c r="AD461" s="5" t="str">
        <f t="shared" si="15"/>
        <v/>
      </c>
      <c r="AE461" s="3" t="str">
        <f>IF(COUNTIF(U461,"*搖樹*")=1,IF(Q461&lt;&gt;2,"有搖樹行為應為猴群",""),"")</f>
        <v/>
      </c>
      <c r="AF461" s="3"/>
      <c r="AH461">
        <f>MATCH(ROUND(M461,0)&amp;ROUND(N461,0),樣點!N:N,0)</f>
        <v>1200</v>
      </c>
      <c r="AI461" s="5" t="str">
        <f>IF((F462&amp;J462)=(F461&amp;J461),ABS((DATE(G462,H462,I462)&amp;TIME(O462,P462,0))-(DATE(G461,H461,I461)&amp;TIME(O461,P461,0))),"")</f>
        <v/>
      </c>
    </row>
    <row r="462" spans="3:35">
      <c r="C462" s="246" t="s">
        <v>21</v>
      </c>
      <c r="D462" s="246" t="s">
        <v>172</v>
      </c>
      <c r="E462" s="246" t="s">
        <v>204</v>
      </c>
      <c r="F462" s="246" t="s">
        <v>205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206</v>
      </c>
      <c r="L462" s="247">
        <v>1</v>
      </c>
      <c r="M462" s="246">
        <v>230672</v>
      </c>
      <c r="N462" s="246">
        <v>2670818</v>
      </c>
      <c r="O462" s="246">
        <v>8</v>
      </c>
      <c r="P462" s="246">
        <v>45</v>
      </c>
      <c r="Q462" s="246">
        <v>0</v>
      </c>
      <c r="R462" s="246"/>
      <c r="S462" s="246" t="s">
        <v>90</v>
      </c>
      <c r="T462" s="246" t="s">
        <v>32</v>
      </c>
      <c r="U462" s="246"/>
      <c r="V462" t="str">
        <f>INDEX(樣區!H:H,MATCH(F462,樣區!E:E,0))</f>
        <v>3月,5月</v>
      </c>
      <c r="W462" s="3" t="str">
        <f>IF(ISNUMBER(AH462),"Y","N")</f>
        <v>Y</v>
      </c>
      <c r="X462" s="3" t="str">
        <f>IF(OR(ISBLANK(H462),ISBLANK(I462)),"需記錄日期","")</f>
        <v/>
      </c>
      <c r="Y462" s="3" t="str">
        <f>IF(O462&gt;9,"時間太晚","")</f>
        <v/>
      </c>
      <c r="Z462" s="3" t="str">
        <f>IF(ISBLANK(Q462),"需記錄數量",IF(Q462&gt;2,"2隻以上，請記為猴群",""))</f>
        <v/>
      </c>
      <c r="AA462" s="3" t="str">
        <f>IF(OR(Q462=1,Q462=2),IF(ISTEXT(R462),"","需記錄距離"),"")</f>
        <v/>
      </c>
      <c r="AB462" s="249" t="str">
        <f>IF(S462="Y",IF(Q462&lt;&gt;2,"有叫聲應為猴群",""),"")</f>
        <v/>
      </c>
      <c r="AC462" s="3" t="str">
        <f>IF(ISBLANK(T462),"需記錄棲地類型",IF(LEN(T462)&lt;&gt;2,"請填最主要的棲地類型，其餘的可在備注補充說明",""))</f>
        <v/>
      </c>
      <c r="AD462" s="5" t="str">
        <f t="shared" si="15"/>
        <v/>
      </c>
      <c r="AE462" s="3" t="str">
        <f>IF(COUNTIF(U462,"*搖樹*")=1,IF(Q462&lt;&gt;2,"有搖樹行為應為猴群",""),"")</f>
        <v/>
      </c>
      <c r="AF462" s="3"/>
      <c r="AH462">
        <f>MATCH(ROUND(M462,0)&amp;ROUND(N462,0),樣點!N:N,0)</f>
        <v>1201</v>
      </c>
      <c r="AI462" s="5">
        <f>IF((F463&amp;J463)=(F462&amp;J462),ABS((DATE(G463,H463,I463)&amp;TIME(O463,P463,0))-(DATE(G462,H462,I462)&amp;TIME(O462,P462,0))),"")</f>
        <v>5.5555549915879965E-3</v>
      </c>
    </row>
    <row r="463" spans="3:35">
      <c r="C463" s="246" t="s">
        <v>21</v>
      </c>
      <c r="D463" s="246" t="s">
        <v>172</v>
      </c>
      <c r="E463" s="246" t="s">
        <v>204</v>
      </c>
      <c r="F463" s="246" t="s">
        <v>205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206</v>
      </c>
      <c r="L463" s="247">
        <v>2</v>
      </c>
      <c r="M463" s="246">
        <v>230884</v>
      </c>
      <c r="N463" s="246">
        <v>2670851</v>
      </c>
      <c r="O463" s="246">
        <v>8</v>
      </c>
      <c r="P463" s="246">
        <v>53</v>
      </c>
      <c r="Q463" s="246">
        <v>0</v>
      </c>
      <c r="R463" s="246"/>
      <c r="S463" s="246" t="s">
        <v>90</v>
      </c>
      <c r="T463" s="246" t="s">
        <v>26</v>
      </c>
      <c r="U463" s="246"/>
      <c r="V463" t="str">
        <f>INDEX(樣區!H:H,MATCH(F463,樣區!E:E,0))</f>
        <v>3月,5月</v>
      </c>
      <c r="W463" s="3" t="str">
        <f>IF(ISNUMBER(AH463),"Y","N")</f>
        <v>Y</v>
      </c>
      <c r="X463" s="3" t="str">
        <f>IF(OR(ISBLANK(H463),ISBLANK(I463)),"需記錄日期","")</f>
        <v/>
      </c>
      <c r="Y463" s="3" t="str">
        <f>IF(O463&gt;9,"時間太晚","")</f>
        <v/>
      </c>
      <c r="Z463" s="3" t="str">
        <f>IF(ISBLANK(Q463),"需記錄數量",IF(Q463&gt;2,"2隻以上，請記為猴群",""))</f>
        <v/>
      </c>
      <c r="AA463" s="3" t="str">
        <f>IF(OR(Q463=1,Q463=2),IF(ISTEXT(R463),"","需記錄距離"),"")</f>
        <v/>
      </c>
      <c r="AB463" s="249" t="str">
        <f>IF(S463="Y",IF(Q463&lt;&gt;2,"有叫聲應為猴群",""),"")</f>
        <v/>
      </c>
      <c r="AC463" s="3" t="str">
        <f>IF(ISBLANK(T463),"需記錄棲地類型",IF(LEN(T463)&lt;&gt;2,"請填最主要的棲地類型，其餘的可在備注補充說明",""))</f>
        <v/>
      </c>
      <c r="AD463" s="5" t="str">
        <f t="shared" si="15"/>
        <v/>
      </c>
      <c r="AE463" s="3" t="str">
        <f>IF(COUNTIF(U463,"*搖樹*")=1,IF(Q463&lt;&gt;2,"有搖樹行為應為猴群",""),"")</f>
        <v/>
      </c>
      <c r="AF463" s="3"/>
      <c r="AH463">
        <f>MATCH(ROUND(M463,0)&amp;ROUND(N463,0),樣點!N:N,0)</f>
        <v>1202</v>
      </c>
      <c r="AI463" s="5">
        <f>IF((F464&amp;J464)=(F463&amp;J463),ABS((DATE(G464,H464,I464)&amp;TIME(O464,P464,0))-(DATE(G463,H463,I463)&amp;TIME(O463,P463,0))),"")</f>
        <v>6.2499999767169356E-3</v>
      </c>
    </row>
    <row r="464" spans="3:35">
      <c r="C464" s="246" t="s">
        <v>21</v>
      </c>
      <c r="D464" s="246" t="s">
        <v>172</v>
      </c>
      <c r="E464" s="246" t="s">
        <v>204</v>
      </c>
      <c r="F464" s="246" t="s">
        <v>205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206</v>
      </c>
      <c r="L464" s="247">
        <v>3</v>
      </c>
      <c r="M464" s="246">
        <v>231089</v>
      </c>
      <c r="N464" s="246">
        <v>2670866</v>
      </c>
      <c r="O464" s="246">
        <v>9</v>
      </c>
      <c r="P464" s="246">
        <v>2</v>
      </c>
      <c r="Q464" s="246">
        <v>0</v>
      </c>
      <c r="R464" s="246"/>
      <c r="S464" s="246" t="s">
        <v>90</v>
      </c>
      <c r="T464" s="246" t="s">
        <v>26</v>
      </c>
      <c r="U464" s="246"/>
      <c r="V464" t="str">
        <f>INDEX(樣區!H:H,MATCH(F464,樣區!E:E,0))</f>
        <v>3月,5月</v>
      </c>
      <c r="W464" s="3" t="str">
        <f>IF(ISNUMBER(AH464),"Y","N")</f>
        <v>Y</v>
      </c>
      <c r="X464" s="3" t="str">
        <f>IF(OR(ISBLANK(H464),ISBLANK(I464)),"需記錄日期","")</f>
        <v/>
      </c>
      <c r="Y464" s="3" t="str">
        <f>IF(O464&gt;9,"時間太晚","")</f>
        <v/>
      </c>
      <c r="Z464" s="3" t="str">
        <f>IF(ISBLANK(Q464),"需記錄數量",IF(Q464&gt;2,"2隻以上，請記為猴群",""))</f>
        <v/>
      </c>
      <c r="AA464" s="3" t="str">
        <f>IF(OR(Q464=1,Q464=2),IF(ISTEXT(R464),"","需記錄距離"),"")</f>
        <v/>
      </c>
      <c r="AB464" s="249" t="str">
        <f>IF(S464="Y",IF(Q464&lt;&gt;2,"有叫聲應為猴群",""),"")</f>
        <v/>
      </c>
      <c r="AC464" s="3" t="str">
        <f>IF(ISBLANK(T464),"需記錄棲地類型",IF(LEN(T464)&lt;&gt;2,"請填最主要的棲地類型，其餘的可在備注補充說明",""))</f>
        <v/>
      </c>
      <c r="AD464" s="5" t="str">
        <f t="shared" si="15"/>
        <v/>
      </c>
      <c r="AE464" s="3" t="str">
        <f>IF(COUNTIF(U464,"*搖樹*")=1,IF(Q464&lt;&gt;2,"有搖樹行為應為猴群",""),"")</f>
        <v/>
      </c>
      <c r="AF464" s="3"/>
      <c r="AH464">
        <f>MATCH(ROUND(M464,0)&amp;ROUND(N464,0),樣點!N:N,0)</f>
        <v>1203</v>
      </c>
      <c r="AI464" s="5">
        <f>IF((F465&amp;J465)=(F464&amp;J464),ABS((DATE(G465,H465,I465)&amp;TIME(O465,P465,0))-(DATE(G464,H464,I464)&amp;TIME(O464,P464,0))),"")</f>
        <v>6.2500000349245965E-3</v>
      </c>
    </row>
    <row r="465" spans="3:35">
      <c r="C465" s="246" t="s">
        <v>21</v>
      </c>
      <c r="D465" s="246" t="s">
        <v>172</v>
      </c>
      <c r="E465" s="246" t="s">
        <v>204</v>
      </c>
      <c r="F465" s="246" t="s">
        <v>205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206</v>
      </c>
      <c r="L465" s="247">
        <v>4</v>
      </c>
      <c r="M465" s="246">
        <v>231289</v>
      </c>
      <c r="N465" s="246">
        <v>2670888</v>
      </c>
      <c r="O465" s="246">
        <v>9</v>
      </c>
      <c r="P465" s="246">
        <v>11</v>
      </c>
      <c r="Q465" s="246">
        <v>0</v>
      </c>
      <c r="R465" s="246"/>
      <c r="S465" s="246" t="s">
        <v>90</v>
      </c>
      <c r="T465" s="246" t="s">
        <v>26</v>
      </c>
      <c r="U465" s="246"/>
      <c r="V465" t="str">
        <f>INDEX(樣區!H:H,MATCH(F465,樣區!E:E,0))</f>
        <v>3月,5月</v>
      </c>
      <c r="W465" s="3" t="str">
        <f>IF(ISNUMBER(AH465),"Y","N")</f>
        <v>Y</v>
      </c>
      <c r="X465" s="3" t="str">
        <f>IF(OR(ISBLANK(H465),ISBLANK(I465)),"需記錄日期","")</f>
        <v/>
      </c>
      <c r="Y465" s="3" t="str">
        <f>IF(O465&gt;9,"時間太晚","")</f>
        <v/>
      </c>
      <c r="Z465" s="3" t="str">
        <f>IF(ISBLANK(Q465),"需記錄數量",IF(Q465&gt;2,"2隻以上，請記為猴群",""))</f>
        <v/>
      </c>
      <c r="AA465" s="3" t="str">
        <f>IF(OR(Q465=1,Q465=2),IF(ISTEXT(R465),"","需記錄距離"),"")</f>
        <v/>
      </c>
      <c r="AB465" s="249" t="str">
        <f>IF(S465="Y",IF(Q465&lt;&gt;2,"有叫聲應為猴群",""),"")</f>
        <v/>
      </c>
      <c r="AC465" s="3" t="str">
        <f>IF(ISBLANK(T465),"需記錄棲地類型",IF(LEN(T465)&lt;&gt;2,"請填最主要的棲地類型，其餘的可在備注補充說明",""))</f>
        <v/>
      </c>
      <c r="AD465" s="5" t="str">
        <f t="shared" si="15"/>
        <v/>
      </c>
      <c r="AE465" s="3" t="str">
        <f>IF(COUNTIF(U465,"*搖樹*")=1,IF(Q465&lt;&gt;2,"有搖樹行為應為猴群",""),"")</f>
        <v/>
      </c>
      <c r="AF465" s="3"/>
      <c r="AH465">
        <f>MATCH(ROUND(M465,0)&amp;ROUND(N465,0),樣點!N:N,0)</f>
        <v>1204</v>
      </c>
      <c r="AI465" s="5">
        <f>IF((F466&amp;J466)=(F465&amp;J465),ABS((DATE(G466,H466,I466)&amp;TIME(O466,P466,0))-(DATE(G465,H465,I465)&amp;TIME(O465,P465,0))),"")</f>
        <v>4.1666670003905892E-3</v>
      </c>
    </row>
    <row r="466" spans="3:35">
      <c r="C466" s="246" t="s">
        <v>21</v>
      </c>
      <c r="D466" s="246" t="s">
        <v>172</v>
      </c>
      <c r="E466" s="246" t="s">
        <v>204</v>
      </c>
      <c r="F466" s="246" t="s">
        <v>205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206</v>
      </c>
      <c r="L466" s="247">
        <v>5</v>
      </c>
      <c r="M466" s="246">
        <v>231400</v>
      </c>
      <c r="N466" s="246">
        <v>2671061</v>
      </c>
      <c r="O466" s="246">
        <v>9</v>
      </c>
      <c r="P466" s="246">
        <v>17</v>
      </c>
      <c r="Q466" s="246">
        <v>0</v>
      </c>
      <c r="R466" s="246"/>
      <c r="S466" s="246" t="s">
        <v>90</v>
      </c>
      <c r="T466" s="246" t="s">
        <v>26</v>
      </c>
      <c r="U466" s="246"/>
      <c r="V466" t="str">
        <f>INDEX(樣區!H:H,MATCH(F466,樣區!E:E,0))</f>
        <v>3月,5月</v>
      </c>
      <c r="W466" s="3" t="str">
        <f>IF(ISNUMBER(AH466),"Y","N")</f>
        <v>Y</v>
      </c>
      <c r="X466" s="3" t="str">
        <f>IF(OR(ISBLANK(H466),ISBLANK(I466)),"需記錄日期","")</f>
        <v/>
      </c>
      <c r="Y466" s="3" t="str">
        <f>IF(O466&gt;9,"時間太晚","")</f>
        <v/>
      </c>
      <c r="Z466" s="3" t="str">
        <f>IF(ISBLANK(Q466),"需記錄數量",IF(Q466&gt;2,"2隻以上，請記為猴群",""))</f>
        <v/>
      </c>
      <c r="AA466" s="3" t="str">
        <f>IF(OR(Q466=1,Q466=2),IF(ISTEXT(R466),"","需記錄距離"),"")</f>
        <v/>
      </c>
      <c r="AB466" s="249" t="str">
        <f>IF(S466="Y",IF(Q466&lt;&gt;2,"有叫聲應為猴群",""),"")</f>
        <v/>
      </c>
      <c r="AC466" s="3" t="str">
        <f>IF(ISBLANK(T466),"需記錄棲地類型",IF(LEN(T466)&lt;&gt;2,"請填最主要的棲地類型，其餘的可在備注補充說明",""))</f>
        <v/>
      </c>
      <c r="AD466" s="5" t="str">
        <f t="shared" si="15"/>
        <v/>
      </c>
      <c r="AE466" s="3" t="str">
        <f>IF(COUNTIF(U466,"*搖樹*")=1,IF(Q466&lt;&gt;2,"有搖樹行為應為猴群",""),"")</f>
        <v/>
      </c>
      <c r="AF466" s="3"/>
      <c r="AH466">
        <f>MATCH(ROUND(M466,0)&amp;ROUND(N466,0),樣點!N:N,0)</f>
        <v>1205</v>
      </c>
      <c r="AI466" s="5">
        <f>IF((F467&amp;J467)=(F466&amp;J466),ABS((DATE(G467,H467,I467)&amp;TIME(O467,P467,0))-(DATE(G466,H466,I466)&amp;TIME(O466,P466,0))),"")</f>
        <v>6.2499999767169356E-3</v>
      </c>
    </row>
    <row r="467" spans="3:35">
      <c r="C467" s="246" t="s">
        <v>21</v>
      </c>
      <c r="D467" s="246" t="s">
        <v>172</v>
      </c>
      <c r="E467" s="246" t="s">
        <v>204</v>
      </c>
      <c r="F467" s="246" t="s">
        <v>205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206</v>
      </c>
      <c r="L467" s="247">
        <v>6</v>
      </c>
      <c r="M467" s="246">
        <v>231432</v>
      </c>
      <c r="N467" s="246">
        <v>2671267</v>
      </c>
      <c r="O467" s="246">
        <v>9</v>
      </c>
      <c r="P467" s="246">
        <v>26</v>
      </c>
      <c r="Q467" s="246">
        <v>0</v>
      </c>
      <c r="R467" s="246"/>
      <c r="S467" s="246" t="s">
        <v>90</v>
      </c>
      <c r="T467" s="246" t="s">
        <v>26</v>
      </c>
      <c r="U467" s="246"/>
      <c r="V467" t="str">
        <f>INDEX(樣區!H:H,MATCH(F467,樣區!E:E,0))</f>
        <v>3月,5月</v>
      </c>
      <c r="W467" s="3" t="str">
        <f>IF(ISNUMBER(AH467),"Y","N")</f>
        <v>Y</v>
      </c>
      <c r="X467" s="3" t="str">
        <f>IF(OR(ISBLANK(H467),ISBLANK(I467)),"需記錄日期","")</f>
        <v/>
      </c>
      <c r="Y467" s="3" t="str">
        <f>IF(O467&gt;9,"時間太晚","")</f>
        <v/>
      </c>
      <c r="Z467" s="3" t="str">
        <f>IF(ISBLANK(Q467),"需記錄數量",IF(Q467&gt;2,"2隻以上，請記為猴群",""))</f>
        <v/>
      </c>
      <c r="AA467" s="3" t="str">
        <f>IF(OR(Q467=1,Q467=2),IF(ISTEXT(R467),"","需記錄距離"),"")</f>
        <v/>
      </c>
      <c r="AB467" s="249" t="str">
        <f>IF(S467="Y",IF(Q467&lt;&gt;2,"有叫聲應為猴群",""),"")</f>
        <v/>
      </c>
      <c r="AC467" s="3" t="str">
        <f>IF(ISBLANK(T467),"需記錄棲地類型",IF(LEN(T467)&lt;&gt;2,"請填最主要的棲地類型，其餘的可在備注補充說明",""))</f>
        <v/>
      </c>
      <c r="AD467" s="5" t="str">
        <f t="shared" si="15"/>
        <v/>
      </c>
      <c r="AE467" s="3" t="str">
        <f>IF(COUNTIF(U467,"*搖樹*")=1,IF(Q467&lt;&gt;2,"有搖樹行為應為猴群",""),"")</f>
        <v/>
      </c>
      <c r="AF467" s="3"/>
      <c r="AH467">
        <f>MATCH(ROUND(M467,0)&amp;ROUND(N467,0),樣點!N:N,0)</f>
        <v>1206</v>
      </c>
      <c r="AI467" s="5" t="str">
        <f>IF((F468&amp;J468)=(F467&amp;J467),ABS((DATE(G468,H468,I468)&amp;TIME(O468,P468,0))-(DATE(G467,H467,I467)&amp;TIME(O467,P467,0))),"")</f>
        <v/>
      </c>
    </row>
    <row r="468" spans="3:35">
      <c r="C468" s="246" t="s">
        <v>209</v>
      </c>
      <c r="D468" s="246" t="s">
        <v>210</v>
      </c>
      <c r="E468" s="246" t="s">
        <v>211</v>
      </c>
      <c r="F468" s="246" t="s">
        <v>212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213</v>
      </c>
      <c r="L468" s="247">
        <v>1</v>
      </c>
      <c r="M468" s="246">
        <v>275927</v>
      </c>
      <c r="N468" s="246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32</v>
      </c>
      <c r="U468" s="246"/>
      <c r="V468" t="str">
        <f>INDEX(樣區!H:H,MATCH(F468,樣區!E:E,0))</f>
        <v>4月,6月</v>
      </c>
      <c r="W468" s="3" t="str">
        <f>IF(ISNUMBER(AH468),"Y","N")</f>
        <v>Y</v>
      </c>
      <c r="X468" s="3" t="str">
        <f>IF(OR(ISBLANK(H468),ISBLANK(I468)),"需記錄日期","")</f>
        <v/>
      </c>
      <c r="Y468" s="3" t="str">
        <f>IF(O468&gt;9,"時間太晚","")</f>
        <v/>
      </c>
      <c r="Z468" s="3" t="str">
        <f>IF(ISBLANK(Q468),"需記錄數量",IF(Q468&gt;2,"2隻以上，請記為猴群",""))</f>
        <v/>
      </c>
      <c r="AA468" s="3" t="str">
        <f>IF(OR(Q468=1,Q468=2),IF(ISTEXT(R468),"","需記錄距離"),"")</f>
        <v/>
      </c>
      <c r="AB468" s="249" t="str">
        <f>IF(S468="Y",IF(Q468&lt;&gt;2,"有叫聲應為猴群",""),"")</f>
        <v/>
      </c>
      <c r="AC468" s="3" t="str">
        <f>IF(ISBLANK(T468),"需記錄棲地類型",IF(LEN(T468)&lt;&gt;2,"請填最主要的棲地類型，其餘的可在備注補充說明",""))</f>
        <v/>
      </c>
      <c r="AD468" s="5" t="str">
        <f t="shared" si="15"/>
        <v/>
      </c>
      <c r="AE468" s="3" t="str">
        <f>IF(COUNTIF(U468,"*搖樹*")=1,IF(Q468&lt;&gt;2,"有搖樹行為應為猴群",""),"")</f>
        <v/>
      </c>
      <c r="AF468" s="3"/>
      <c r="AH468">
        <f>MATCH(ROUND(M468,0)&amp;ROUND(N468,0),樣點!N:N,0)</f>
        <v>1833</v>
      </c>
      <c r="AI468" s="5">
        <f>IF((F469&amp;J469)=(F468&amp;J468),ABS((DATE(G469,H469,I469)&amp;TIME(O469,P469,0))-(DATE(G468,H468,I468)&amp;TIME(O468,P468,0))),"")</f>
        <v>7.6388890156522393E-3</v>
      </c>
    </row>
    <row r="469" spans="3:35">
      <c r="C469" s="246" t="s">
        <v>209</v>
      </c>
      <c r="D469" s="246" t="s">
        <v>210</v>
      </c>
      <c r="E469" s="246" t="s">
        <v>211</v>
      </c>
      <c r="F469" s="246" t="s">
        <v>212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213</v>
      </c>
      <c r="L469" s="247">
        <v>2</v>
      </c>
      <c r="M469" s="246">
        <v>276155</v>
      </c>
      <c r="N469" s="246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32</v>
      </c>
      <c r="U469" s="246"/>
      <c r="V469" t="str">
        <f>INDEX(樣區!H:H,MATCH(F469,樣區!E:E,0))</f>
        <v>4月,6月</v>
      </c>
      <c r="W469" s="3" t="str">
        <f>IF(ISNUMBER(AH469),"Y","N")</f>
        <v>Y</v>
      </c>
      <c r="X469" s="3" t="str">
        <f>IF(OR(ISBLANK(H469),ISBLANK(I469)),"需記錄日期","")</f>
        <v/>
      </c>
      <c r="Y469" s="3" t="str">
        <f>IF(O469&gt;9,"時間太晚","")</f>
        <v/>
      </c>
      <c r="Z469" s="3" t="str">
        <f>IF(ISBLANK(Q469),"需記錄數量",IF(Q469&gt;2,"2隻以上，請記為猴群",""))</f>
        <v/>
      </c>
      <c r="AA469" s="3" t="str">
        <f>IF(OR(Q469=1,Q469=2),IF(ISTEXT(R469),"","需記錄距離"),"")</f>
        <v/>
      </c>
      <c r="AB469" s="249" t="str">
        <f>IF(S469="Y",IF(Q469&lt;&gt;2,"有叫聲應為猴群",""),"")</f>
        <v/>
      </c>
      <c r="AC469" s="3" t="str">
        <f>IF(ISBLANK(T469),"需記錄棲地類型",IF(LEN(T469)&lt;&gt;2,"請填最主要的棲地類型，其餘的可在備注補充說明",""))</f>
        <v/>
      </c>
      <c r="AD469" s="5" t="str">
        <f t="shared" si="15"/>
        <v/>
      </c>
      <c r="AE469" s="3" t="str">
        <f>IF(COUNTIF(U469,"*搖樹*")=1,IF(Q469&lt;&gt;2,"有搖樹行為應為猴群",""),"")</f>
        <v/>
      </c>
      <c r="AF469" s="3"/>
      <c r="AH469">
        <f>MATCH(ROUND(M469,0)&amp;ROUND(N469,0),樣點!N:N,0)</f>
        <v>1834</v>
      </c>
      <c r="AI469" s="5">
        <f>IF((F470&amp;J470)=(F469&amp;J469),ABS((DATE(G470,H470,I470)&amp;TIME(O470,P470,0))-(DATE(G469,H469,I469)&amp;TIME(O469,P469,0))),"")</f>
        <v>6.9444450200535357E-3</v>
      </c>
    </row>
    <row r="470" spans="3:35">
      <c r="C470" s="246" t="s">
        <v>209</v>
      </c>
      <c r="D470" s="246" t="s">
        <v>210</v>
      </c>
      <c r="E470" s="246" t="s">
        <v>211</v>
      </c>
      <c r="F470" s="246" t="s">
        <v>212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213</v>
      </c>
      <c r="L470" s="247">
        <v>3</v>
      </c>
      <c r="M470" s="246">
        <v>276382</v>
      </c>
      <c r="N470" s="246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26</v>
      </c>
      <c r="U470" s="246"/>
      <c r="V470" t="str">
        <f>INDEX(樣區!H:H,MATCH(F470,樣區!E:E,0))</f>
        <v>4月,6月</v>
      </c>
      <c r="W470" s="3" t="str">
        <f>IF(ISNUMBER(AH470),"Y","N")</f>
        <v>Y</v>
      </c>
      <c r="X470" s="3" t="str">
        <f>IF(OR(ISBLANK(H470),ISBLANK(I470)),"需記錄日期","")</f>
        <v/>
      </c>
      <c r="Y470" s="3" t="str">
        <f>IF(O470&gt;9,"時間太晚","")</f>
        <v/>
      </c>
      <c r="Z470" s="3" t="str">
        <f>IF(ISBLANK(Q470),"需記錄數量",IF(Q470&gt;2,"2隻以上，請記為猴群",""))</f>
        <v/>
      </c>
      <c r="AA470" s="3" t="str">
        <f>IF(OR(Q470=1,Q470=2),IF(ISTEXT(R470),"","需記錄距離"),"")</f>
        <v/>
      </c>
      <c r="AB470" s="249" t="str">
        <f>IF(S470="Y",IF(Q470&lt;&gt;2,"有叫聲應為猴群",""),"")</f>
        <v/>
      </c>
      <c r="AC470" s="3" t="str">
        <f>IF(ISBLANK(T470),"需記錄棲地類型",IF(LEN(T470)&lt;&gt;2,"請填最主要的棲地類型，其餘的可在備注補充說明",""))</f>
        <v/>
      </c>
      <c r="AD470" s="5" t="str">
        <f t="shared" si="15"/>
        <v/>
      </c>
      <c r="AE470" s="3" t="str">
        <f>IF(COUNTIF(U470,"*搖樹*")=1,IF(Q470&lt;&gt;2,"有搖樹行為應為猴群",""),"")</f>
        <v/>
      </c>
      <c r="AF470" s="3"/>
      <c r="AH470">
        <f>MATCH(ROUND(M470,0)&amp;ROUND(N470,0),樣點!N:N,0)</f>
        <v>1835</v>
      </c>
      <c r="AI470" s="5">
        <f>IF((F471&amp;J471)=(F470&amp;J470),ABS((DATE(G471,H471,I471)&amp;TIME(O471,P471,0))-(DATE(G470,H470,I470)&amp;TIME(O470,P470,0))),"")</f>
        <v>6.9444439723156393E-3</v>
      </c>
    </row>
    <row r="471" spans="3:35">
      <c r="C471" s="246" t="s">
        <v>209</v>
      </c>
      <c r="D471" s="246" t="s">
        <v>210</v>
      </c>
      <c r="E471" s="246" t="s">
        <v>211</v>
      </c>
      <c r="F471" s="246" t="s">
        <v>212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213</v>
      </c>
      <c r="L471" s="247">
        <v>4</v>
      </c>
      <c r="M471" s="246">
        <v>276595</v>
      </c>
      <c r="N471" s="246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26</v>
      </c>
      <c r="U471" s="246"/>
      <c r="V471" t="str">
        <f>INDEX(樣區!H:H,MATCH(F471,樣區!E:E,0))</f>
        <v>4月,6月</v>
      </c>
      <c r="W471" s="3" t="str">
        <f>IF(ISNUMBER(AH471),"Y","N")</f>
        <v>Y</v>
      </c>
      <c r="X471" s="3" t="str">
        <f>IF(OR(ISBLANK(H471),ISBLANK(I471)),"需記錄日期","")</f>
        <v/>
      </c>
      <c r="Y471" s="3" t="str">
        <f>IF(O471&gt;9,"時間太晚","")</f>
        <v/>
      </c>
      <c r="Z471" s="3" t="str">
        <f>IF(ISBLANK(Q471),"需記錄數量",IF(Q471&gt;2,"2隻以上，請記為猴群",""))</f>
        <v/>
      </c>
      <c r="AA471" s="3" t="str">
        <f>IF(OR(Q471=1,Q471=2),IF(ISTEXT(R471),"","需記錄距離"),"")</f>
        <v/>
      </c>
      <c r="AB471" s="249" t="str">
        <f>IF(S471="Y",IF(Q471&lt;&gt;2,"有叫聲應為猴群",""),"")</f>
        <v/>
      </c>
      <c r="AC471" s="3" t="str">
        <f>IF(ISBLANK(T471),"需記錄棲地類型",IF(LEN(T471)&lt;&gt;2,"請填最主要的棲地類型，其餘的可在備注補充說明",""))</f>
        <v/>
      </c>
      <c r="AD471" s="5" t="str">
        <f t="shared" si="15"/>
        <v/>
      </c>
      <c r="AE471" s="3" t="str">
        <f>IF(COUNTIF(U471,"*搖樹*")=1,IF(Q471&lt;&gt;2,"有搖樹行為應為猴群",""),"")</f>
        <v/>
      </c>
      <c r="AF471" s="3"/>
      <c r="AH471">
        <f>MATCH(ROUND(M471,0)&amp;ROUND(N471,0),樣點!N:N,0)</f>
        <v>1836</v>
      </c>
      <c r="AI471" s="5">
        <f>IF((F472&amp;J472)=(F471&amp;J471),ABS((DATE(G472,H472,I472)&amp;TIME(O472,P472,0))-(DATE(G471,H471,I471)&amp;TIME(O471,P471,0))),"")</f>
        <v>7.6388890156522393E-3</v>
      </c>
    </row>
    <row r="472" spans="3:35">
      <c r="C472" s="246" t="s">
        <v>209</v>
      </c>
      <c r="D472" s="246" t="s">
        <v>210</v>
      </c>
      <c r="E472" s="246" t="s">
        <v>211</v>
      </c>
      <c r="F472" s="246" t="s">
        <v>212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213</v>
      </c>
      <c r="L472" s="247">
        <v>5</v>
      </c>
      <c r="M472" s="246">
        <v>276569</v>
      </c>
      <c r="N472" s="246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26</v>
      </c>
      <c r="U472" s="246"/>
      <c r="V472" t="str">
        <f>INDEX(樣區!H:H,MATCH(F472,樣區!E:E,0))</f>
        <v>4月,6月</v>
      </c>
      <c r="W472" s="3" t="str">
        <f>IF(ISNUMBER(AH472),"Y","N")</f>
        <v>Y</v>
      </c>
      <c r="X472" s="3" t="str">
        <f>IF(OR(ISBLANK(H472),ISBLANK(I472)),"需記錄日期","")</f>
        <v/>
      </c>
      <c r="Y472" s="3" t="str">
        <f>IF(O472&gt;9,"時間太晚","")</f>
        <v/>
      </c>
      <c r="Z472" s="3" t="str">
        <f>IF(ISBLANK(Q472),"需記錄數量",IF(Q472&gt;2,"2隻以上，請記為猴群",""))</f>
        <v/>
      </c>
      <c r="AA472" s="3" t="str">
        <f>IF(OR(Q472=1,Q472=2),IF(ISTEXT(R472),"","需記錄距離"),"")</f>
        <v/>
      </c>
      <c r="AB472" s="249" t="str">
        <f>IF(S472="Y",IF(Q472&lt;&gt;2,"有叫聲應為猴群",""),"")</f>
        <v/>
      </c>
      <c r="AC472" s="3" t="str">
        <f>IF(ISBLANK(T472),"需記錄棲地類型",IF(LEN(T472)&lt;&gt;2,"請填最主要的棲地類型，其餘的可在備注補充說明",""))</f>
        <v/>
      </c>
      <c r="AD472" s="5" t="str">
        <f t="shared" si="15"/>
        <v/>
      </c>
      <c r="AE472" s="3" t="str">
        <f>IF(COUNTIF(U472,"*搖樹*")=1,IF(Q472&lt;&gt;2,"有搖樹行為應為猴群",""),"")</f>
        <v/>
      </c>
      <c r="AF472" s="3"/>
      <c r="AH472">
        <f>MATCH(ROUND(M472,0)&amp;ROUND(N472,0),樣點!N:N,0)</f>
        <v>1837</v>
      </c>
      <c r="AI472" s="5">
        <f>IF((F473&amp;J473)=(F472&amp;J472),ABS((DATE(G473,H473,I473)&amp;TIME(O473,P473,0))-(DATE(G472,H472,I472)&amp;TIME(O472,P472,0))),"")</f>
        <v>6.9444440305233002E-3</v>
      </c>
    </row>
    <row r="473" spans="3:35">
      <c r="C473" s="246" t="s">
        <v>209</v>
      </c>
      <c r="D473" s="246" t="s">
        <v>210</v>
      </c>
      <c r="E473" s="246" t="s">
        <v>211</v>
      </c>
      <c r="F473" s="246" t="s">
        <v>212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213</v>
      </c>
      <c r="L473" s="247">
        <v>6</v>
      </c>
      <c r="M473" s="246">
        <v>276805</v>
      </c>
      <c r="N473" s="246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26</v>
      </c>
      <c r="U473" s="246"/>
      <c r="V473" t="str">
        <f>INDEX(樣區!H:H,MATCH(F473,樣區!E:E,0))</f>
        <v>4月,6月</v>
      </c>
      <c r="W473" s="3" t="str">
        <f>IF(ISNUMBER(AH473),"Y","N")</f>
        <v>Y</v>
      </c>
      <c r="X473" s="3" t="str">
        <f>IF(OR(ISBLANK(H473),ISBLANK(I473)),"需記錄日期","")</f>
        <v/>
      </c>
      <c r="Y473" s="3" t="str">
        <f>IF(O473&gt;9,"時間太晚","")</f>
        <v/>
      </c>
      <c r="Z473" s="3" t="str">
        <f>IF(ISBLANK(Q473),"需記錄數量",IF(Q473&gt;2,"2隻以上，請記為猴群",""))</f>
        <v/>
      </c>
      <c r="AA473" s="3" t="str">
        <f>IF(OR(Q473=1,Q473=2),IF(ISTEXT(R473),"","需記錄距離"),"")</f>
        <v/>
      </c>
      <c r="AB473" s="249" t="str">
        <f>IF(S473="Y",IF(Q473&lt;&gt;2,"有叫聲應為猴群",""),"")</f>
        <v/>
      </c>
      <c r="AC473" s="3" t="str">
        <f>IF(ISBLANK(T473),"需記錄棲地類型",IF(LEN(T473)&lt;&gt;2,"請填最主要的棲地類型，其餘的可在備注補充說明",""))</f>
        <v/>
      </c>
      <c r="AD473" s="5" t="str">
        <f t="shared" si="15"/>
        <v/>
      </c>
      <c r="AE473" s="3" t="str">
        <f>IF(COUNTIF(U473,"*搖樹*")=1,IF(Q473&lt;&gt;2,"有搖樹行為應為猴群",""),"")</f>
        <v/>
      </c>
      <c r="AF473" s="3"/>
      <c r="AH473">
        <f>MATCH(ROUND(M473,0)&amp;ROUND(N473,0),樣點!N:N,0)</f>
        <v>1838</v>
      </c>
      <c r="AI473" s="5">
        <f>IF((F474&amp;J474)=(F473&amp;J473),ABS((DATE(G474,H474,I474)&amp;TIME(O474,P474,0))-(DATE(G473,H473,I473)&amp;TIME(O473,P473,0))),"")</f>
        <v>6.2499999767169356E-3</v>
      </c>
    </row>
    <row r="474" spans="3:35">
      <c r="C474" s="246" t="s">
        <v>209</v>
      </c>
      <c r="D474" s="246" t="s">
        <v>210</v>
      </c>
      <c r="E474" s="246" t="s">
        <v>211</v>
      </c>
      <c r="F474" s="246" t="s">
        <v>212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213</v>
      </c>
      <c r="L474" s="247">
        <v>7</v>
      </c>
      <c r="M474" s="246">
        <v>277041</v>
      </c>
      <c r="N474" s="246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32</v>
      </c>
      <c r="U474" s="246"/>
      <c r="V474" t="str">
        <f>INDEX(樣區!H:H,MATCH(F474,樣區!E:E,0))</f>
        <v>4月,6月</v>
      </c>
      <c r="W474" s="3" t="str">
        <f>IF(ISNUMBER(AH474),"Y","N")</f>
        <v>Y</v>
      </c>
      <c r="X474" s="3" t="str">
        <f>IF(OR(ISBLANK(H474),ISBLANK(I474)),"需記錄日期","")</f>
        <v/>
      </c>
      <c r="Y474" s="3" t="str">
        <f>IF(O474&gt;9,"時間太晚","")</f>
        <v/>
      </c>
      <c r="Z474" s="3" t="str">
        <f>IF(ISBLANK(Q474),"需記錄數量",IF(Q474&gt;2,"2隻以上，請記為猴群",""))</f>
        <v/>
      </c>
      <c r="AA474" s="3" t="str">
        <f>IF(OR(Q474=1,Q474=2),IF(ISTEXT(R474),"","需記錄距離"),"")</f>
        <v/>
      </c>
      <c r="AB474" s="249" t="str">
        <f>IF(S474="Y",IF(Q474&lt;&gt;2,"有叫聲應為猴群",""),"")</f>
        <v/>
      </c>
      <c r="AC474" s="3" t="str">
        <f>IF(ISBLANK(T474),"需記錄棲地類型",IF(LEN(T474)&lt;&gt;2,"請填最主要的棲地類型，其餘的可在備注補充說明",""))</f>
        <v/>
      </c>
      <c r="AD474" s="5" t="str">
        <f t="shared" si="15"/>
        <v/>
      </c>
      <c r="AE474" s="3" t="str">
        <f>IF(COUNTIF(U474,"*搖樹*")=1,IF(Q474&lt;&gt;2,"有搖樹行為應為猴群",""),"")</f>
        <v/>
      </c>
      <c r="AF474" s="3"/>
      <c r="AH474">
        <f>MATCH(ROUND(M474,0)&amp;ROUND(N474,0),樣點!N:N,0)</f>
        <v>1839</v>
      </c>
      <c r="AI474" s="5">
        <f>IF((F475&amp;J475)=(F474&amp;J474),ABS((DATE(G475,H475,I475)&amp;TIME(O475,P475,0))-(DATE(G474,H474,I474)&amp;TIME(O474,P474,0))),"")</f>
        <v>7.6388890156522393E-3</v>
      </c>
    </row>
    <row r="475" spans="3:35">
      <c r="C475" s="246" t="s">
        <v>209</v>
      </c>
      <c r="D475" s="246" t="s">
        <v>210</v>
      </c>
      <c r="E475" s="246" t="s">
        <v>211</v>
      </c>
      <c r="F475" s="246" t="s">
        <v>212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213</v>
      </c>
      <c r="L475" s="247">
        <v>8</v>
      </c>
      <c r="M475" s="246">
        <v>277248</v>
      </c>
      <c r="N475" s="246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32</v>
      </c>
      <c r="U475" s="246"/>
      <c r="V475" t="str">
        <f>INDEX(樣區!H:H,MATCH(F475,樣區!E:E,0))</f>
        <v>4月,6月</v>
      </c>
      <c r="W475" s="3" t="str">
        <f>IF(ISNUMBER(AH475),"Y","N")</f>
        <v>Y</v>
      </c>
      <c r="X475" s="3" t="str">
        <f>IF(OR(ISBLANK(H475),ISBLANK(I475)),"需記錄日期","")</f>
        <v/>
      </c>
      <c r="Y475" s="3" t="str">
        <f>IF(O475&gt;9,"時間太晚","")</f>
        <v/>
      </c>
      <c r="Z475" s="3" t="str">
        <f>IF(ISBLANK(Q475),"需記錄數量",IF(Q475&gt;2,"2隻以上，請記為猴群",""))</f>
        <v/>
      </c>
      <c r="AA475" s="3" t="str">
        <f>IF(OR(Q475=1,Q475=2),IF(ISTEXT(R475),"","需記錄距離"),"")</f>
        <v/>
      </c>
      <c r="AB475" s="249" t="str">
        <f>IF(S475="Y",IF(Q475&lt;&gt;2,"有叫聲應為猴群",""),"")</f>
        <v/>
      </c>
      <c r="AC475" s="3" t="str">
        <f>IF(ISBLANK(T475),"需記錄棲地類型",IF(LEN(T475)&lt;&gt;2,"請填最主要的棲地類型，其餘的可在備注補充說明",""))</f>
        <v/>
      </c>
      <c r="AD475" s="5" t="str">
        <f t="shared" si="15"/>
        <v/>
      </c>
      <c r="AE475" s="3" t="str">
        <f>IF(COUNTIF(U475,"*搖樹*")=1,IF(Q475&lt;&gt;2,"有搖樹行為應為猴群",""),"")</f>
        <v/>
      </c>
      <c r="AF475" s="3"/>
      <c r="AH475">
        <f>MATCH(ROUND(M475,0)&amp;ROUND(N475,0),樣點!N:N,0)</f>
        <v>1840</v>
      </c>
      <c r="AI475" s="5" t="str">
        <f>IF((F476&amp;J476)=(F475&amp;J475),ABS((DATE(G476,H476,I476)&amp;TIME(O476,P476,0))-(DATE(G475,H475,I475)&amp;TIME(O475,P475,0))),"")</f>
        <v/>
      </c>
    </row>
    <row r="476" spans="3:35">
      <c r="C476" s="246" t="s">
        <v>209</v>
      </c>
      <c r="D476" s="246" t="s">
        <v>210</v>
      </c>
      <c r="E476" s="246" t="s">
        <v>214</v>
      </c>
      <c r="F476" s="246" t="s">
        <v>215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216</v>
      </c>
      <c r="L476" s="247">
        <v>1</v>
      </c>
      <c r="M476" s="246">
        <v>271073</v>
      </c>
      <c r="N476" s="246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32</v>
      </c>
      <c r="U476" s="246"/>
      <c r="V476" t="str">
        <f>INDEX(樣區!H:H,MATCH(F476,樣區!E:E,0))</f>
        <v>4月,6月</v>
      </c>
      <c r="W476" s="3" t="str">
        <f>IF(ISNUMBER(AH476),"Y","N")</f>
        <v>Y</v>
      </c>
      <c r="X476" s="3" t="str">
        <f>IF(OR(ISBLANK(H476),ISBLANK(I476)),"需記錄日期","")</f>
        <v/>
      </c>
      <c r="Y476" s="3" t="str">
        <f>IF(O476&gt;9,"時間太晚","")</f>
        <v/>
      </c>
      <c r="Z476" s="3" t="str">
        <f>IF(ISBLANK(Q476),"需記錄數量",IF(Q476&gt;2,"2隻以上，請記為猴群",""))</f>
        <v/>
      </c>
      <c r="AA476" s="3" t="str">
        <f>IF(OR(Q476=1,Q476=2),IF(ISTEXT(R476),"","需記錄距離"),"")</f>
        <v/>
      </c>
      <c r="AB476" s="249" t="str">
        <f>IF(S476="Y",IF(Q476&lt;&gt;2,"有叫聲應為猴群",""),"")</f>
        <v/>
      </c>
      <c r="AC476" s="3" t="str">
        <f>IF(ISBLANK(T476),"需記錄棲地類型",IF(LEN(T476)&lt;&gt;2,"請填最主要的棲地類型，其餘的可在備注補充說明",""))</f>
        <v/>
      </c>
      <c r="AD476" s="5" t="str">
        <f t="shared" si="15"/>
        <v/>
      </c>
      <c r="AE476" s="3" t="str">
        <f>IF(COUNTIF(U476,"*搖樹*")=1,IF(Q476&lt;&gt;2,"有搖樹行為應為猴群",""),"")</f>
        <v/>
      </c>
      <c r="AF476" s="3"/>
      <c r="AH476">
        <f>MATCH(ROUND(M476,0)&amp;ROUND(N476,0),樣點!N:N,0)</f>
        <v>1841</v>
      </c>
      <c r="AI476" s="5">
        <f>IF((F477&amp;J477)=(F476&amp;J476),ABS((DATE(G477,H477,I477)&amp;TIME(O477,P477,0))-(DATE(G476,H476,I476)&amp;TIME(O476,P476,0))),"")</f>
        <v>6.9444450200535357E-3</v>
      </c>
    </row>
    <row r="477" spans="3:35">
      <c r="C477" s="246" t="s">
        <v>209</v>
      </c>
      <c r="D477" s="246" t="s">
        <v>210</v>
      </c>
      <c r="E477" s="246" t="s">
        <v>214</v>
      </c>
      <c r="F477" s="246" t="s">
        <v>215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216</v>
      </c>
      <c r="L477" s="247">
        <v>2</v>
      </c>
      <c r="M477" s="246">
        <v>271263</v>
      </c>
      <c r="N477" s="246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32</v>
      </c>
      <c r="U477" s="246" t="s">
        <v>217</v>
      </c>
      <c r="V477" t="str">
        <f>INDEX(樣區!H:H,MATCH(F477,樣區!E:E,0))</f>
        <v>4月,6月</v>
      </c>
      <c r="W477" s="3" t="str">
        <f>IF(ISNUMBER(AH477),"Y","N")</f>
        <v>Y</v>
      </c>
      <c r="X477" s="3" t="str">
        <f>IF(OR(ISBLANK(H477),ISBLANK(I477)),"需記錄日期","")</f>
        <v/>
      </c>
      <c r="Y477" s="3" t="str">
        <f>IF(O477&gt;9,"時間太晚","")</f>
        <v/>
      </c>
      <c r="Z477" s="3" t="str">
        <f>IF(ISBLANK(Q477),"需記錄數量",IF(Q477&gt;2,"2隻以上，請記為猴群",""))</f>
        <v/>
      </c>
      <c r="AA477" s="3" t="str">
        <f>IF(OR(Q477=1,Q477=2),IF(ISTEXT(R477),"","需記錄距離"),"")</f>
        <v/>
      </c>
      <c r="AB477" s="249" t="str">
        <f>IF(S477="Y",IF(Q477&lt;&gt;2,"有叫聲應為猴群",""),"")</f>
        <v/>
      </c>
      <c r="AC477" s="3" t="str">
        <f>IF(ISBLANK(T477),"需記錄棲地類型",IF(LEN(T477)&lt;&gt;2,"請填最主要的棲地類型，其餘的可在備注補充說明",""))</f>
        <v/>
      </c>
      <c r="AD477" s="5" t="str">
        <f t="shared" si="15"/>
        <v/>
      </c>
      <c r="AE477" s="3" t="str">
        <f>IF(COUNTIF(U477,"*搖樹*")=1,IF(Q477&lt;&gt;2,"有搖樹行為應為猴群",""),"")</f>
        <v/>
      </c>
      <c r="AF477" s="3"/>
      <c r="AH477">
        <f>MATCH(ROUND(M477,0)&amp;ROUND(N477,0),樣點!N:N,0)</f>
        <v>1842</v>
      </c>
      <c r="AI477" s="5">
        <f>IF((F478&amp;J478)=(F477&amp;J477),ABS((DATE(G478,H478,I478)&amp;TIME(O478,P478,0))-(DATE(G477,H477,I477)&amp;TIME(O477,P477,0))),"")</f>
        <v>6.9444439723156393E-3</v>
      </c>
    </row>
    <row r="478" spans="3:35">
      <c r="C478" s="246" t="s">
        <v>209</v>
      </c>
      <c r="D478" s="246" t="s">
        <v>210</v>
      </c>
      <c r="E478" s="246" t="s">
        <v>214</v>
      </c>
      <c r="F478" s="246" t="s">
        <v>215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216</v>
      </c>
      <c r="L478" s="247">
        <v>3</v>
      </c>
      <c r="M478" s="246">
        <v>271331</v>
      </c>
      <c r="N478" s="246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32</v>
      </c>
      <c r="U478" s="246"/>
      <c r="V478" t="str">
        <f>INDEX(樣區!H:H,MATCH(F478,樣區!E:E,0))</f>
        <v>4月,6月</v>
      </c>
      <c r="W478" s="3" t="str">
        <f>IF(ISNUMBER(AH478),"Y","N")</f>
        <v>Y</v>
      </c>
      <c r="X478" s="3" t="str">
        <f>IF(OR(ISBLANK(H478),ISBLANK(I478)),"需記錄日期","")</f>
        <v/>
      </c>
      <c r="Y478" s="3" t="str">
        <f>IF(O478&gt;9,"時間太晚","")</f>
        <v/>
      </c>
      <c r="Z478" s="3" t="str">
        <f>IF(ISBLANK(Q478),"需記錄數量",IF(Q478&gt;2,"2隻以上，請記為猴群",""))</f>
        <v/>
      </c>
      <c r="AA478" s="3" t="str">
        <f>IF(OR(Q478=1,Q478=2),IF(ISTEXT(R478),"","需記錄距離"),"")</f>
        <v/>
      </c>
      <c r="AB478" s="249" t="str">
        <f>IF(S478="Y",IF(Q478&lt;&gt;2,"有叫聲應為猴群",""),"")</f>
        <v/>
      </c>
      <c r="AC478" s="3" t="str">
        <f>IF(ISBLANK(T478),"需記錄棲地類型",IF(LEN(T478)&lt;&gt;2,"請填最主要的棲地類型，其餘的可在備注補充說明",""))</f>
        <v/>
      </c>
      <c r="AD478" s="5" t="str">
        <f t="shared" si="15"/>
        <v/>
      </c>
      <c r="AE478" s="3" t="str">
        <f>IF(COUNTIF(U478,"*搖樹*")=1,IF(Q478&lt;&gt;2,"有搖樹行為應為猴群",""),"")</f>
        <v/>
      </c>
      <c r="AF478" s="3"/>
      <c r="AH478">
        <f>MATCH(ROUND(M478,0)&amp;ROUND(N478,0),樣點!N:N,0)</f>
        <v>1843</v>
      </c>
      <c r="AI478" s="5">
        <f>IF((F479&amp;J479)=(F478&amp;J478),ABS((DATE(G479,H479,I479)&amp;TIME(O479,P479,0))-(DATE(G478,H478,I478)&amp;TIME(O478,P478,0))),"")</f>
        <v>6.9444450200535357E-3</v>
      </c>
    </row>
    <row r="479" spans="3:35" hidden="1">
      <c r="C479" s="246" t="s">
        <v>209</v>
      </c>
      <c r="D479" s="246" t="s">
        <v>210</v>
      </c>
      <c r="E479" s="246" t="s">
        <v>214</v>
      </c>
      <c r="F479" s="246" t="s">
        <v>215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216</v>
      </c>
      <c r="L479" s="247">
        <v>4</v>
      </c>
      <c r="M479" s="246">
        <v>271425</v>
      </c>
      <c r="N479" s="246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32</v>
      </c>
      <c r="U479" s="246"/>
      <c r="V479" t="str">
        <f>INDEX(樣區!H:H,MATCH(F479,樣區!E:E,0))</f>
        <v>4月,6月</v>
      </c>
      <c r="W479" s="3" t="str">
        <f>IF(ISNUMBER(AH479),"Y","N")</f>
        <v>N</v>
      </c>
      <c r="X479" s="3" t="str">
        <f>IF(OR(ISBLANK(H479),ISBLANK(I479)),"需記錄日期","")</f>
        <v/>
      </c>
      <c r="Y479" s="3" t="str">
        <f>IF(O479&gt;9,"時間太晚","")</f>
        <v/>
      </c>
      <c r="Z479" s="3" t="str">
        <f>IF(ISBLANK(Q479),"需記錄數量",IF(Q479&gt;2,"2隻以上，請記為猴群",""))</f>
        <v/>
      </c>
      <c r="AA479" s="3" t="str">
        <f>IF(OR(Q479=1,Q479=2),IF(ISTEXT(R479),"","需記錄距離"),"")</f>
        <v/>
      </c>
      <c r="AB479" s="2" t="str">
        <f>IF(S479="Y",IF(Q479&lt;&gt;2,"有叫聲應為猴群",""),"")</f>
        <v/>
      </c>
      <c r="AC479" s="3" t="str">
        <f>IF(ISBLANK(T479),"需記錄棲地類型",IF(LEN(T479)&lt;&gt;2,"請填最主要的棲地類型，其餘的可在備注補充說明",""))</f>
        <v/>
      </c>
      <c r="AD479" s="5" t="str">
        <f>IF(ISBLANK(O479),"需記錄時間",IFERROR(IF((AI479-TIME(0,5,59))&lt;0,"需計滿6分鍾",""),""))</f>
        <v/>
      </c>
      <c r="AE479" s="3" t="str">
        <f>IF(COUNTIF(U479,"*搖樹*")=1,IF(Q479&lt;&gt;2,"有搖樹行為應為猴群",""),"")</f>
        <v/>
      </c>
      <c r="AF479" s="3"/>
      <c r="AH479" t="e">
        <f>MATCH(ROUND(M479,0)&amp;ROUND(N479,0),樣點!N:N,0)</f>
        <v>#N/A</v>
      </c>
      <c r="AI479" s="5">
        <f>IF((F480&amp;J480)=(F479&amp;J479),ABS((DATE(G480,H480,I480)&amp;TIME(O480,P480,0))-(DATE(G479,H479,I479)&amp;TIME(O479,P479,0))),"")</f>
        <v>7.6388879679143429E-3</v>
      </c>
    </row>
    <row r="480" spans="3:35">
      <c r="C480" s="246" t="s">
        <v>209</v>
      </c>
      <c r="D480" s="246" t="s">
        <v>210</v>
      </c>
      <c r="E480" s="246" t="s">
        <v>214</v>
      </c>
      <c r="F480" s="246" t="s">
        <v>215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216</v>
      </c>
      <c r="L480" s="247">
        <v>5</v>
      </c>
      <c r="M480" s="246">
        <v>271529</v>
      </c>
      <c r="N480" s="246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32</v>
      </c>
      <c r="U480" s="246"/>
      <c r="V480" t="str">
        <f>INDEX(樣區!H:H,MATCH(F480,樣區!E:E,0))</f>
        <v>4月,6月</v>
      </c>
      <c r="W480" s="3" t="str">
        <f>IF(ISNUMBER(AH480),"Y","N")</f>
        <v>Y</v>
      </c>
      <c r="X480" s="3" t="str">
        <f>IF(OR(ISBLANK(H480),ISBLANK(I480)),"需記錄日期","")</f>
        <v/>
      </c>
      <c r="Y480" s="3" t="str">
        <f>IF(O480&gt;9,"時間太晚","")</f>
        <v/>
      </c>
      <c r="Z480" s="3" t="str">
        <f>IF(ISBLANK(Q480),"需記錄數量",IF(Q480&gt;2,"2隻以上，請記為猴群",""))</f>
        <v/>
      </c>
      <c r="AA480" s="3" t="str">
        <f>IF(OR(Q480=1,Q480=2),IF(ISTEXT(R480),"","需記錄距離"),"")</f>
        <v/>
      </c>
      <c r="AB480" s="249" t="str">
        <f>IF(S480="Y",IF(Q480&lt;&gt;2,"有叫聲應為猴群",""),"")</f>
        <v/>
      </c>
      <c r="AC480" s="3" t="str">
        <f>IF(ISBLANK(T480),"需記錄棲地類型",IF(LEN(T480)&lt;&gt;2,"請填最主要的棲地類型，其餘的可在備注補充說明",""))</f>
        <v/>
      </c>
      <c r="AD480" s="5" t="str">
        <f t="shared" ref="AD480:AD485" si="16">IF(ISBLANK(O480),"需記錄時間",IFERROR(IF((AI480-TIME(0,5,59))&lt;0,"需計滿6分鐘",""),""))</f>
        <v/>
      </c>
      <c r="AE480" s="3" t="str">
        <f>IF(COUNTIF(U480,"*搖樹*")=1,IF(Q480&lt;&gt;2,"有搖樹行為應為猴群",""),"")</f>
        <v/>
      </c>
      <c r="AF480" s="3"/>
      <c r="AH480">
        <f>MATCH(ROUND(M480,0)&amp;ROUND(N480,0),樣點!N:N,0)</f>
        <v>1844</v>
      </c>
      <c r="AI480" s="5">
        <f>IF((F481&amp;J481)=(F480&amp;J480),ABS((DATE(G481,H481,I481)&amp;TIME(O481,P481,0))-(DATE(G480,H480,I480)&amp;TIME(O480,P480,0))),"")</f>
        <v>7.6388890156522393E-3</v>
      </c>
    </row>
    <row r="481" spans="3:35">
      <c r="C481" s="246" t="s">
        <v>209</v>
      </c>
      <c r="D481" s="246" t="s">
        <v>210</v>
      </c>
      <c r="E481" s="246" t="s">
        <v>214</v>
      </c>
      <c r="F481" s="246" t="s">
        <v>215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216</v>
      </c>
      <c r="L481" s="247">
        <v>6</v>
      </c>
      <c r="M481" s="246">
        <v>271679</v>
      </c>
      <c r="N481" s="246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32</v>
      </c>
      <c r="U481" s="246"/>
      <c r="V481" t="str">
        <f>INDEX(樣區!H:H,MATCH(F481,樣區!E:E,0))</f>
        <v>4月,6月</v>
      </c>
      <c r="W481" s="3" t="str">
        <f>IF(ISNUMBER(AH481),"Y","N")</f>
        <v>Y</v>
      </c>
      <c r="X481" s="3" t="str">
        <f>IF(OR(ISBLANK(H481),ISBLANK(I481)),"需記錄日期","")</f>
        <v/>
      </c>
      <c r="Y481" s="3" t="str">
        <f>IF(O481&gt;9,"時間太晚","")</f>
        <v/>
      </c>
      <c r="Z481" s="3" t="str">
        <f>IF(ISBLANK(Q481),"需記錄數量",IF(Q481&gt;2,"2隻以上，請記為猴群",""))</f>
        <v/>
      </c>
      <c r="AA481" s="3" t="str">
        <f>IF(OR(Q481=1,Q481=2),IF(ISTEXT(R481),"","需記錄距離"),"")</f>
        <v/>
      </c>
      <c r="AB481" s="249" t="str">
        <f>IF(S481="Y",IF(Q481&lt;&gt;2,"有叫聲應為猴群",""),"")</f>
        <v/>
      </c>
      <c r="AC481" s="3" t="str">
        <f>IF(ISBLANK(T481),"需記錄棲地類型",IF(LEN(T481)&lt;&gt;2,"請填最主要的棲地類型，其餘的可在備注補充說明",""))</f>
        <v/>
      </c>
      <c r="AD481" s="5" t="str">
        <f t="shared" si="16"/>
        <v/>
      </c>
      <c r="AE481" s="3" t="str">
        <f>IF(COUNTIF(U481,"*搖樹*")=1,IF(Q481&lt;&gt;2,"有搖樹行為應為猴群",""),"")</f>
        <v/>
      </c>
      <c r="AF481" s="3"/>
      <c r="AH481">
        <f>MATCH(ROUND(M481,0)&amp;ROUND(N481,0),樣點!N:N,0)</f>
        <v>1845</v>
      </c>
      <c r="AI481" s="5">
        <f>IF((F482&amp;J482)=(F481&amp;J481),ABS((DATE(G482,H482,I482)&amp;TIME(O482,P482,0))-(DATE(G481,H481,I481)&amp;TIME(O481,P481,0))),"")</f>
        <v>7.6388890156522393E-3</v>
      </c>
    </row>
    <row r="482" spans="3:35">
      <c r="C482" s="246" t="s">
        <v>209</v>
      </c>
      <c r="D482" s="246" t="s">
        <v>210</v>
      </c>
      <c r="E482" s="246" t="s">
        <v>214</v>
      </c>
      <c r="F482" s="246" t="s">
        <v>215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216</v>
      </c>
      <c r="L482" s="247">
        <v>7</v>
      </c>
      <c r="M482" s="246">
        <v>271999</v>
      </c>
      <c r="N482" s="246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32</v>
      </c>
      <c r="U482" s="246"/>
      <c r="V482" t="str">
        <f>INDEX(樣區!H:H,MATCH(F482,樣區!E:E,0))</f>
        <v>4月,6月</v>
      </c>
      <c r="W482" s="3" t="str">
        <f>IF(ISNUMBER(AH482),"Y","N")</f>
        <v>Y</v>
      </c>
      <c r="X482" s="3" t="str">
        <f>IF(OR(ISBLANK(H482),ISBLANK(I482)),"需記錄日期","")</f>
        <v/>
      </c>
      <c r="Y482" s="3" t="str">
        <f>IF(O482&gt;9,"時間太晚","")</f>
        <v/>
      </c>
      <c r="Z482" s="3" t="str">
        <f>IF(ISBLANK(Q482),"需記錄數量",IF(Q482&gt;2,"2隻以上，請記為猴群",""))</f>
        <v/>
      </c>
      <c r="AA482" s="3" t="str">
        <f>IF(OR(Q482=1,Q482=2),IF(ISTEXT(R482),"","需記錄距離"),"")</f>
        <v/>
      </c>
      <c r="AB482" s="249" t="str">
        <f>IF(S482="Y",IF(Q482&lt;&gt;2,"有叫聲應為猴群",""),"")</f>
        <v/>
      </c>
      <c r="AC482" s="3" t="str">
        <f>IF(ISBLANK(T482),"需記錄棲地類型",IF(LEN(T482)&lt;&gt;2,"請填最主要的棲地類型，其餘的可在備注補充說明",""))</f>
        <v/>
      </c>
      <c r="AD482" s="5" t="str">
        <f t="shared" si="16"/>
        <v/>
      </c>
      <c r="AE482" s="3" t="str">
        <f>IF(COUNTIF(U482,"*搖樹*")=1,IF(Q482&lt;&gt;2,"有搖樹行為應為猴群",""),"")</f>
        <v/>
      </c>
      <c r="AF482" s="3"/>
      <c r="AH482">
        <f>MATCH(ROUND(M482,0)&amp;ROUND(N482,0),樣點!N:N,0)</f>
        <v>1846</v>
      </c>
      <c r="AI482" s="5">
        <f>IF((F483&amp;J483)=(F482&amp;J482),ABS((DATE(G483,H483,I483)&amp;TIME(O483,P483,0))-(DATE(G482,H482,I482)&amp;TIME(O482,P482,0))),"")</f>
        <v>6.2499999767169356E-3</v>
      </c>
    </row>
    <row r="483" spans="3:35">
      <c r="C483" s="246" t="s">
        <v>209</v>
      </c>
      <c r="D483" s="246" t="s">
        <v>210</v>
      </c>
      <c r="E483" s="246" t="s">
        <v>214</v>
      </c>
      <c r="F483" s="246" t="s">
        <v>215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216</v>
      </c>
      <c r="L483" s="247">
        <v>8</v>
      </c>
      <c r="M483" s="246">
        <v>272219</v>
      </c>
      <c r="N483" s="246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32</v>
      </c>
      <c r="U483" s="246"/>
      <c r="V483" t="str">
        <f>INDEX(樣區!H:H,MATCH(F483,樣區!E:E,0))</f>
        <v>4月,6月</v>
      </c>
      <c r="W483" s="3" t="str">
        <f>IF(ISNUMBER(AH483),"Y","N")</f>
        <v>Y</v>
      </c>
      <c r="X483" s="3" t="str">
        <f>IF(OR(ISBLANK(H483),ISBLANK(I483)),"需記錄日期","")</f>
        <v/>
      </c>
      <c r="Y483" s="3" t="str">
        <f>IF(O483&gt;9,"時間太晚","")</f>
        <v/>
      </c>
      <c r="Z483" s="3" t="str">
        <f>IF(ISBLANK(Q483),"需記錄數量",IF(Q483&gt;2,"2隻以上，請記為猴群",""))</f>
        <v/>
      </c>
      <c r="AA483" s="3" t="str">
        <f>IF(OR(Q483=1,Q483=2),IF(ISTEXT(R483),"","需記錄距離"),"")</f>
        <v/>
      </c>
      <c r="AB483" s="249" t="str">
        <f>IF(S483="Y",IF(Q483&lt;&gt;2,"有叫聲應為猴群",""),"")</f>
        <v/>
      </c>
      <c r="AC483" s="3" t="str">
        <f>IF(ISBLANK(T483),"需記錄棲地類型",IF(LEN(T483)&lt;&gt;2,"請填最主要的棲地類型，其餘的可在備注補充說明",""))</f>
        <v/>
      </c>
      <c r="AD483" s="5" t="str">
        <f t="shared" si="16"/>
        <v/>
      </c>
      <c r="AE483" s="3" t="str">
        <f>IF(COUNTIF(U483,"*搖樹*")=1,IF(Q483&lt;&gt;2,"有搖樹行為應為猴群",""),"")</f>
        <v/>
      </c>
      <c r="AF483" s="3"/>
      <c r="AH483">
        <f>MATCH(ROUND(M483,0)&amp;ROUND(N483,0),樣點!N:N,0)</f>
        <v>1847</v>
      </c>
      <c r="AI483" s="5" t="str">
        <f>IF((F484&amp;J484)=(F483&amp;J483),ABS((DATE(G484,H484,I484)&amp;TIME(O484,P484,0))-(DATE(G483,H483,I483)&amp;TIME(O483,P483,0))),"")</f>
        <v/>
      </c>
    </row>
    <row r="484" spans="3:35">
      <c r="C484" s="246" t="s">
        <v>209</v>
      </c>
      <c r="D484" s="246" t="s">
        <v>210</v>
      </c>
      <c r="E484" s="246" t="s">
        <v>218</v>
      </c>
      <c r="F484" s="246" t="s">
        <v>219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220</v>
      </c>
      <c r="L484" s="247">
        <v>1</v>
      </c>
      <c r="M484" s="246">
        <v>276365</v>
      </c>
      <c r="N484" s="246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26</v>
      </c>
      <c r="U484" s="246"/>
      <c r="V484" t="str">
        <f>INDEX(樣區!H:H,MATCH(F484,樣區!E:E,0))</f>
        <v>3月,5月</v>
      </c>
      <c r="W484" s="3" t="str">
        <f>IF(ISNUMBER(AH484),"Y","N")</f>
        <v>Y</v>
      </c>
      <c r="X484" s="3" t="str">
        <f>IF(OR(ISBLANK(H484),ISBLANK(I484)),"需記錄日期","")</f>
        <v/>
      </c>
      <c r="Y484" s="3" t="str">
        <f>IF(O484&gt;9,"時間太晚","")</f>
        <v/>
      </c>
      <c r="Z484" s="3" t="str">
        <f>IF(ISBLANK(Q484),"需記錄數量",IF(Q484&gt;2,"2隻以上，請記為猴群",""))</f>
        <v/>
      </c>
      <c r="AA484" s="3" t="str">
        <f>IF(OR(Q484=1,Q484=2),IF(ISTEXT(R484),"","需記錄距離"),"")</f>
        <v/>
      </c>
      <c r="AB484" s="249" t="str">
        <f>IF(S484="Y",IF(Q484&lt;&gt;2,"有叫聲應為猴群",""),"")</f>
        <v/>
      </c>
      <c r="AC484" s="3" t="str">
        <f>IF(ISBLANK(T484),"需記錄棲地類型",IF(LEN(T484)&lt;&gt;2,"請填最主要的棲地類型，其餘的可在備注補充說明",""))</f>
        <v/>
      </c>
      <c r="AD484" s="5" t="str">
        <f t="shared" si="16"/>
        <v/>
      </c>
      <c r="AE484" s="3" t="str">
        <f>IF(COUNTIF(U484,"*搖樹*")=1,IF(Q484&lt;&gt;2,"有搖樹行為應為猴群",""),"")</f>
        <v/>
      </c>
      <c r="AF484" s="3"/>
      <c r="AH484">
        <f>MATCH(ROUND(M484,0)&amp;ROUND(N484,0),樣點!N:N,0)</f>
        <v>1848</v>
      </c>
      <c r="AI484" s="5">
        <f>IF((F485&amp;J485)=(F484&amp;J484),ABS((DATE(G485,H485,I485)&amp;TIME(O485,P485,0))-(DATE(G484,H484,I484)&amp;TIME(O484,P484,0))),"")</f>
        <v>7.6388889574445784E-3</v>
      </c>
    </row>
    <row r="485" spans="3:35">
      <c r="C485" s="246" t="s">
        <v>209</v>
      </c>
      <c r="D485" s="246" t="s">
        <v>210</v>
      </c>
      <c r="E485" s="246" t="s">
        <v>218</v>
      </c>
      <c r="F485" s="246" t="s">
        <v>219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220</v>
      </c>
      <c r="L485" s="247">
        <v>2</v>
      </c>
      <c r="M485" s="246">
        <v>276188</v>
      </c>
      <c r="N485" s="246">
        <v>2578721</v>
      </c>
      <c r="O485" s="246">
        <v>7</v>
      </c>
      <c r="P485" s="246">
        <v>46</v>
      </c>
      <c r="Q485" s="246">
        <v>2</v>
      </c>
      <c r="R485" s="246" t="s">
        <v>43</v>
      </c>
      <c r="S485" s="246" t="s">
        <v>44</v>
      </c>
      <c r="T485" s="246" t="s">
        <v>26</v>
      </c>
      <c r="U485" s="246"/>
      <c r="V485" t="str">
        <f>INDEX(樣區!H:H,MATCH(F485,樣區!E:E,0))</f>
        <v>3月,5月</v>
      </c>
      <c r="W485" s="3" t="str">
        <f>IF(ISNUMBER(AH485),"Y","N")</f>
        <v>Y</v>
      </c>
      <c r="X485" s="3" t="str">
        <f>IF(OR(ISBLANK(H485),ISBLANK(I485)),"需記錄日期","")</f>
        <v/>
      </c>
      <c r="Y485" s="3" t="str">
        <f>IF(O485&gt;9,"時間太晚","")</f>
        <v/>
      </c>
      <c r="Z485" s="3" t="str">
        <f>IF(ISBLANK(Q485),"需記錄數量",IF(Q485&gt;2,"2隻以上，請記為猴群",""))</f>
        <v/>
      </c>
      <c r="AA485" s="3" t="str">
        <f>IF(OR(Q485=1,Q485=2),IF(ISTEXT(R485),"","需記錄距離"),"")</f>
        <v/>
      </c>
      <c r="AB485" s="249" t="str">
        <f>IF(S485="Y",IF(Q485&lt;&gt;2,"有叫聲應為猴群",""),"")</f>
        <v/>
      </c>
      <c r="AC485" s="3" t="str">
        <f>IF(ISBLANK(T485),"需記錄棲地類型",IF(LEN(T485)&lt;&gt;2,"請填最主要的棲地類型，其餘的可在備注補充說明",""))</f>
        <v/>
      </c>
      <c r="AD485" s="5" t="str">
        <f t="shared" si="16"/>
        <v/>
      </c>
      <c r="AE485" s="3" t="str">
        <f>IF(COUNTIF(U485,"*搖樹*")=1,IF(Q485&lt;&gt;2,"有搖樹行為應為猴群",""),"")</f>
        <v/>
      </c>
      <c r="AF485" s="3"/>
      <c r="AH485">
        <f>MATCH(ROUND(M485,0)&amp;ROUND(N485,0),樣點!N:N,0)</f>
        <v>1849</v>
      </c>
      <c r="AI485" s="5">
        <f>IF((F486&amp;J486)=(F485&amp;J485),ABS((DATE(G486,H486,I486)&amp;TIME(O486,P486,0))-(DATE(G485,H485,I485)&amp;TIME(O485,P485,0))),"")</f>
        <v>6.9444440305233002E-3</v>
      </c>
    </row>
    <row r="486" spans="3:35" hidden="1">
      <c r="C486" s="246" t="s">
        <v>209</v>
      </c>
      <c r="D486" s="246" t="s">
        <v>210</v>
      </c>
      <c r="E486" s="246" t="s">
        <v>218</v>
      </c>
      <c r="F486" s="246" t="s">
        <v>219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220</v>
      </c>
      <c r="L486" s="247">
        <v>3</v>
      </c>
      <c r="M486" s="246">
        <v>276032</v>
      </c>
      <c r="N486" s="246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26</v>
      </c>
      <c r="U486" s="246"/>
      <c r="V486" t="str">
        <f>INDEX(樣區!H:H,MATCH(F486,樣區!E:E,0))</f>
        <v>3月,5月</v>
      </c>
      <c r="W486" s="3" t="str">
        <f>IF(ISNUMBER(AH486),"Y","N")</f>
        <v>N</v>
      </c>
      <c r="X486" s="3" t="str">
        <f>IF(OR(ISBLANK(H486),ISBLANK(I486)),"需記錄日期","")</f>
        <v/>
      </c>
      <c r="Y486" s="3" t="str">
        <f>IF(O486&gt;9,"時間太晚","")</f>
        <v/>
      </c>
      <c r="Z486" s="3" t="str">
        <f>IF(ISBLANK(Q486),"需記錄數量",IF(Q486&gt;2,"2隻以上，請記為猴群",""))</f>
        <v/>
      </c>
      <c r="AA486" s="3" t="str">
        <f>IF(OR(Q486=1,Q486=2),IF(ISTEXT(R486),"","需記錄距離"),"")</f>
        <v/>
      </c>
      <c r="AB486" s="2" t="str">
        <f>IF(S486="Y",IF(Q486&lt;&gt;2,"有叫聲應為猴群",""),"")</f>
        <v/>
      </c>
      <c r="AC486" s="3" t="str">
        <f>IF(ISBLANK(T486),"需記錄棲地類型",IF(LEN(T486)&lt;&gt;2,"請填最主要的棲地類型，其餘的可在備注補充說明",""))</f>
        <v/>
      </c>
      <c r="AD486" s="5" t="str">
        <f>IF(ISBLANK(O486),"需記錄時間",IFERROR(IF((AI486-TIME(0,5,59))&lt;0,"需計滿6分鍾",""),""))</f>
        <v/>
      </c>
      <c r="AE486" s="3" t="str">
        <f>IF(COUNTIF(U486,"*搖樹*")=1,IF(Q486&lt;&gt;2,"有搖樹行為應為猴群",""),"")</f>
        <v/>
      </c>
      <c r="AF486" s="3"/>
      <c r="AH486" t="e">
        <f>MATCH(ROUND(M486,0)&amp;ROUND(N486,0),樣點!N:N,0)</f>
        <v>#N/A</v>
      </c>
      <c r="AI486" s="5">
        <f>IF((F487&amp;J487)=(F486&amp;J486),ABS((DATE(G487,H487,I487)&amp;TIME(O487,P487,0))-(DATE(G486,H486,I486)&amp;TIME(O486,P486,0))),"")</f>
        <v>9.7222219919785857E-3</v>
      </c>
    </row>
    <row r="487" spans="3:35">
      <c r="C487" s="246" t="s">
        <v>209</v>
      </c>
      <c r="D487" s="246" t="s">
        <v>210</v>
      </c>
      <c r="E487" s="246" t="s">
        <v>218</v>
      </c>
      <c r="F487" s="246" t="s">
        <v>219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220</v>
      </c>
      <c r="L487" s="247">
        <v>4</v>
      </c>
      <c r="M487" s="246">
        <v>276075</v>
      </c>
      <c r="N487" s="246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26</v>
      </c>
      <c r="U487" s="246"/>
      <c r="V487" t="str">
        <f>INDEX(樣區!H:H,MATCH(F487,樣區!E:E,0))</f>
        <v>3月,5月</v>
      </c>
      <c r="W487" s="3" t="str">
        <f>IF(ISNUMBER(AH487),"Y","N")</f>
        <v>Y</v>
      </c>
      <c r="X487" s="3" t="str">
        <f>IF(OR(ISBLANK(H487),ISBLANK(I487)),"需記錄日期","")</f>
        <v/>
      </c>
      <c r="Y487" s="3" t="str">
        <f>IF(O487&gt;9,"時間太晚","")</f>
        <v/>
      </c>
      <c r="Z487" s="3" t="str">
        <f>IF(ISBLANK(Q487),"需記錄數量",IF(Q487&gt;2,"2隻以上，請記為猴群",""))</f>
        <v/>
      </c>
      <c r="AA487" s="3" t="str">
        <f>IF(OR(Q487=1,Q487=2),IF(ISTEXT(R487),"","需記錄距離"),"")</f>
        <v/>
      </c>
      <c r="AB487" s="249" t="str">
        <f>IF(S487="Y",IF(Q487&lt;&gt;2,"有叫聲應為猴群",""),"")</f>
        <v/>
      </c>
      <c r="AC487" s="3" t="str">
        <f>IF(ISBLANK(T487),"需記錄棲地類型",IF(LEN(T487)&lt;&gt;2,"請填最主要的棲地類型，其餘的可在備注補充說明",""))</f>
        <v/>
      </c>
      <c r="AD487" s="5" t="str">
        <f t="shared" ref="AD487:AD491" si="17">IF(ISBLANK(O487),"需記錄時間",IFERROR(IF((AI487-TIME(0,5,59))&lt;0,"需計滿6分鐘",""),""))</f>
        <v/>
      </c>
      <c r="AE487" s="3" t="str">
        <f>IF(COUNTIF(U487,"*搖樹*")=1,IF(Q487&lt;&gt;2,"有搖樹行為應為猴群",""),"")</f>
        <v/>
      </c>
      <c r="AF487" s="3"/>
      <c r="AH487">
        <f>MATCH(ROUND(M487,0)&amp;ROUND(N487,0),樣點!N:N,0)</f>
        <v>1850</v>
      </c>
      <c r="AI487" s="5">
        <f>IF((F488&amp;J488)=(F487&amp;J487),ABS((DATE(G488,H488,I488)&amp;TIME(O488,P488,0))-(DATE(G487,H487,I487)&amp;TIME(O487,P487,0))),"")</f>
        <v>4.8611109959892929E-3</v>
      </c>
    </row>
    <row r="488" spans="3:35">
      <c r="C488" s="246" t="s">
        <v>209</v>
      </c>
      <c r="D488" s="246" t="s">
        <v>210</v>
      </c>
      <c r="E488" s="246" t="s">
        <v>218</v>
      </c>
      <c r="F488" s="246" t="s">
        <v>219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220</v>
      </c>
      <c r="L488" s="247">
        <v>5</v>
      </c>
      <c r="M488" s="246">
        <v>276139</v>
      </c>
      <c r="N488" s="246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26</v>
      </c>
      <c r="U488" s="246"/>
      <c r="V488" t="str">
        <f>INDEX(樣區!H:H,MATCH(F488,樣區!E:E,0))</f>
        <v>3月,5月</v>
      </c>
      <c r="W488" s="3" t="str">
        <f>IF(ISNUMBER(AH488),"Y","N")</f>
        <v>Y</v>
      </c>
      <c r="X488" s="3" t="str">
        <f>IF(OR(ISBLANK(H488),ISBLANK(I488)),"需記錄日期","")</f>
        <v/>
      </c>
      <c r="Y488" s="3" t="str">
        <f>IF(O488&gt;9,"時間太晚","")</f>
        <v/>
      </c>
      <c r="Z488" s="3" t="str">
        <f>IF(ISBLANK(Q488),"需記錄數量",IF(Q488&gt;2,"2隻以上，請記為猴群",""))</f>
        <v/>
      </c>
      <c r="AA488" s="3" t="str">
        <f>IF(OR(Q488=1,Q488=2),IF(ISTEXT(R488),"","需記錄距離"),"")</f>
        <v/>
      </c>
      <c r="AB488" s="249" t="str">
        <f>IF(S488="Y",IF(Q488&lt;&gt;2,"有叫聲應為猴群",""),"")</f>
        <v/>
      </c>
      <c r="AC488" s="3" t="str">
        <f>IF(ISBLANK(T488),"需記錄棲地類型",IF(LEN(T488)&lt;&gt;2,"請填最主要的棲地類型，其餘的可在備注補充說明",""))</f>
        <v/>
      </c>
      <c r="AD488" s="5" t="str">
        <f t="shared" si="17"/>
        <v/>
      </c>
      <c r="AE488" s="3" t="str">
        <f>IF(COUNTIF(U488,"*搖樹*")=1,IF(Q488&lt;&gt;2,"有搖樹行為應為猴群",""),"")</f>
        <v/>
      </c>
      <c r="AF488" s="3"/>
      <c r="AH488">
        <f>MATCH(ROUND(M488,0)&amp;ROUND(N488,0),樣點!N:N,0)</f>
        <v>1851</v>
      </c>
      <c r="AI488" s="5">
        <f>IF((F489&amp;J489)=(F488&amp;J488),ABS((DATE(G489,H489,I489)&amp;TIME(O489,P489,0))-(DATE(G488,H488,I488)&amp;TIME(O488,P488,0))),"")</f>
        <v>6.9444450200535357E-3</v>
      </c>
    </row>
    <row r="489" spans="3:35">
      <c r="C489" s="246" t="s">
        <v>209</v>
      </c>
      <c r="D489" s="246" t="s">
        <v>210</v>
      </c>
      <c r="E489" s="246" t="s">
        <v>218</v>
      </c>
      <c r="F489" s="246" t="s">
        <v>219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220</v>
      </c>
      <c r="L489" s="247">
        <v>6</v>
      </c>
      <c r="M489" s="246">
        <v>276331</v>
      </c>
      <c r="N489" s="246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26</v>
      </c>
      <c r="U489" s="246"/>
      <c r="V489" t="str">
        <f>INDEX(樣區!H:H,MATCH(F489,樣區!E:E,0))</f>
        <v>3月,5月</v>
      </c>
      <c r="W489" s="3" t="str">
        <f>IF(ISNUMBER(AH489),"Y","N")</f>
        <v>Y</v>
      </c>
      <c r="X489" s="3" t="str">
        <f>IF(OR(ISBLANK(H489),ISBLANK(I489)),"需記錄日期","")</f>
        <v/>
      </c>
      <c r="Y489" s="3" t="str">
        <f>IF(O489&gt;9,"時間太晚","")</f>
        <v/>
      </c>
      <c r="Z489" s="3" t="str">
        <f>IF(ISBLANK(Q489),"需記錄數量",IF(Q489&gt;2,"2隻以上，請記為猴群",""))</f>
        <v/>
      </c>
      <c r="AA489" s="3" t="str">
        <f>IF(OR(Q489=1,Q489=2),IF(ISTEXT(R489),"","需記錄距離"),"")</f>
        <v/>
      </c>
      <c r="AB489" s="249" t="str">
        <f>IF(S489="Y",IF(Q489&lt;&gt;2,"有叫聲應為猴群",""),"")</f>
        <v/>
      </c>
      <c r="AC489" s="3" t="str">
        <f>IF(ISBLANK(T489),"需記錄棲地類型",IF(LEN(T489)&lt;&gt;2,"請填最主要的棲地類型，其餘的可在備注補充說明",""))</f>
        <v/>
      </c>
      <c r="AD489" s="5" t="str">
        <f t="shared" si="17"/>
        <v/>
      </c>
      <c r="AE489" s="3" t="str">
        <f>IF(COUNTIF(U489,"*搖樹*")=1,IF(Q489&lt;&gt;2,"有搖樹行為應為猴群",""),"")</f>
        <v/>
      </c>
      <c r="AF489" s="3"/>
      <c r="AH489">
        <f>MATCH(ROUND(M489,0)&amp;ROUND(N489,0),樣點!N:N,0)</f>
        <v>1852</v>
      </c>
      <c r="AI489" s="5">
        <f>IF((F490&amp;J490)=(F489&amp;J489),ABS((DATE(G490,H490,I490)&amp;TIME(O490,P490,0))-(DATE(G489,H489,I489)&amp;TIME(O489,P489,0))),"")</f>
        <v>6.2499999767169356E-3</v>
      </c>
    </row>
    <row r="490" spans="3:35">
      <c r="C490" s="246" t="s">
        <v>209</v>
      </c>
      <c r="D490" s="246" t="s">
        <v>210</v>
      </c>
      <c r="E490" s="246" t="s">
        <v>218</v>
      </c>
      <c r="F490" s="246" t="s">
        <v>219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220</v>
      </c>
      <c r="L490" s="247">
        <v>7</v>
      </c>
      <c r="M490" s="246">
        <v>276224</v>
      </c>
      <c r="N490" s="246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26</v>
      </c>
      <c r="U490" s="246"/>
      <c r="V490" t="str">
        <f>INDEX(樣區!H:H,MATCH(F490,樣區!E:E,0))</f>
        <v>3月,5月</v>
      </c>
      <c r="W490" s="3" t="str">
        <f>IF(ISNUMBER(AH490),"Y","N")</f>
        <v>Y</v>
      </c>
      <c r="X490" s="3" t="str">
        <f>IF(OR(ISBLANK(H490),ISBLANK(I490)),"需記錄日期","")</f>
        <v/>
      </c>
      <c r="Y490" s="3" t="str">
        <f>IF(O490&gt;9,"時間太晚","")</f>
        <v/>
      </c>
      <c r="Z490" s="3" t="str">
        <f>IF(ISBLANK(Q490),"需記錄數量",IF(Q490&gt;2,"2隻以上，請記為猴群",""))</f>
        <v/>
      </c>
      <c r="AA490" s="3" t="str">
        <f>IF(OR(Q490=1,Q490=2),IF(ISTEXT(R490),"","需記錄距離"),"")</f>
        <v/>
      </c>
      <c r="AB490" s="249" t="str">
        <f>IF(S490="Y",IF(Q490&lt;&gt;2,"有叫聲應為猴群",""),"")</f>
        <v/>
      </c>
      <c r="AC490" s="3" t="str">
        <f>IF(ISBLANK(T490),"需記錄棲地類型",IF(LEN(T490)&lt;&gt;2,"請填最主要的棲地類型，其餘的可在備注補充說明",""))</f>
        <v/>
      </c>
      <c r="AD490" s="5" t="str">
        <f t="shared" si="17"/>
        <v/>
      </c>
      <c r="AE490" s="3" t="str">
        <f>IF(COUNTIF(U490,"*搖樹*")=1,IF(Q490&lt;&gt;2,"有搖樹行為應為猴群",""),"")</f>
        <v/>
      </c>
      <c r="AF490" s="3"/>
      <c r="AH490">
        <f>MATCH(ROUND(M490,0)&amp;ROUND(N490,0),樣點!N:N,0)</f>
        <v>1853</v>
      </c>
      <c r="AI490" s="5">
        <f>IF((F491&amp;J491)=(F490&amp;J490),ABS((DATE(G491,H491,I491)&amp;TIME(O491,P491,0))-(DATE(G490,H490,I490)&amp;TIME(O490,P490,0))),"")</f>
        <v>8.3333330112509429E-3</v>
      </c>
    </row>
    <row r="491" spans="3:35">
      <c r="C491" s="246" t="s">
        <v>209</v>
      </c>
      <c r="D491" s="246" t="s">
        <v>210</v>
      </c>
      <c r="E491" s="246" t="s">
        <v>218</v>
      </c>
      <c r="F491" s="246" t="s">
        <v>219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220</v>
      </c>
      <c r="L491" s="247">
        <v>8</v>
      </c>
      <c r="M491" s="246">
        <v>275874</v>
      </c>
      <c r="N491" s="246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26</v>
      </c>
      <c r="U491" s="246"/>
      <c r="V491" t="str">
        <f>INDEX(樣區!H:H,MATCH(F491,樣區!E:E,0))</f>
        <v>3月,5月</v>
      </c>
      <c r="W491" s="3" t="str">
        <f>IF(ISNUMBER(AH491),"Y","N")</f>
        <v>Y</v>
      </c>
      <c r="X491" s="3" t="str">
        <f>IF(OR(ISBLANK(H491),ISBLANK(I491)),"需記錄日期","")</f>
        <v/>
      </c>
      <c r="Y491" s="3" t="str">
        <f>IF(O491&gt;9,"時間太晚","")</f>
        <v/>
      </c>
      <c r="Z491" s="3" t="str">
        <f>IF(ISBLANK(Q491),"需記錄數量",IF(Q491&gt;2,"2隻以上，請記為猴群",""))</f>
        <v/>
      </c>
      <c r="AA491" s="3" t="str">
        <f>IF(OR(Q491=1,Q491=2),IF(ISTEXT(R491),"","需記錄距離"),"")</f>
        <v/>
      </c>
      <c r="AB491" s="249" t="str">
        <f>IF(S491="Y",IF(Q491&lt;&gt;2,"有叫聲應為猴群",""),"")</f>
        <v/>
      </c>
      <c r="AC491" s="3" t="str">
        <f>IF(ISBLANK(T491),"需記錄棲地類型",IF(LEN(T491)&lt;&gt;2,"請填最主要的棲地類型，其餘的可在備注補充說明",""))</f>
        <v/>
      </c>
      <c r="AD491" s="5" t="str">
        <f t="shared" si="17"/>
        <v/>
      </c>
      <c r="AE491" s="3" t="str">
        <f>IF(COUNTIF(U491,"*搖樹*")=1,IF(Q491&lt;&gt;2,"有搖樹行為應為猴群",""),"")</f>
        <v/>
      </c>
      <c r="AF491" s="3"/>
      <c r="AH491">
        <f>MATCH(ROUND(M491,0)&amp;ROUND(N491,0),樣點!N:N,0)</f>
        <v>1854</v>
      </c>
      <c r="AI491" s="5" t="str">
        <f>IF((F492&amp;J492)=(F491&amp;J491),ABS((DATE(G492,H492,I492)&amp;TIME(O492,P492,0))-(DATE(G491,H491,I491)&amp;TIME(O491,P491,0))),"")</f>
        <v/>
      </c>
    </row>
    <row r="492" spans="3:35" hidden="1">
      <c r="C492" s="246" t="s">
        <v>209</v>
      </c>
      <c r="D492" s="246" t="s">
        <v>210</v>
      </c>
      <c r="E492" s="246" t="s">
        <v>221</v>
      </c>
      <c r="F492" s="246" t="s">
        <v>222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223</v>
      </c>
      <c r="L492" s="247">
        <v>1</v>
      </c>
      <c r="M492" s="246">
        <v>281134</v>
      </c>
      <c r="N492" s="246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26</v>
      </c>
      <c r="U492" s="246"/>
      <c r="V492" t="str">
        <f>INDEX(樣區!H:H,MATCH(F492,樣區!E:E,0))</f>
        <v>3月,5月</v>
      </c>
      <c r="W492" s="3" t="str">
        <f>IF(ISNUMBER(AH492),"Y","N")</f>
        <v>N</v>
      </c>
      <c r="X492" s="3" t="str">
        <f>IF(OR(ISBLANK(H492),ISBLANK(I492)),"需記錄日期","")</f>
        <v/>
      </c>
      <c r="Y492" s="3" t="str">
        <f>IF(O492&gt;9,"時間太晚","")</f>
        <v/>
      </c>
      <c r="Z492" s="3" t="str">
        <f>IF(ISBLANK(Q492),"需記錄數量",IF(Q492&gt;2,"2隻以上，請記為猴群",""))</f>
        <v/>
      </c>
      <c r="AA492" s="3" t="str">
        <f>IF(OR(Q492=1,Q492=2),IF(ISTEXT(R492),"","需記錄距離"),"")</f>
        <v/>
      </c>
      <c r="AB492" s="2" t="str">
        <f>IF(S492="Y",IF(Q492&lt;&gt;2,"有叫聲應為猴群",""),"")</f>
        <v/>
      </c>
      <c r="AC492" s="3" t="str">
        <f>IF(ISBLANK(T492),"需記錄棲地類型",IF(LEN(T492)&lt;&gt;2,"請填最主要的棲地類型，其餘的可在備注補充說明",""))</f>
        <v/>
      </c>
      <c r="AD492" s="5" t="str">
        <f>IF(ISBLANK(O492),"需記錄時間",IFERROR(IF((AI492-TIME(0,5,59))&lt;0,"需計滿6分鍾",""),""))</f>
        <v/>
      </c>
      <c r="AE492" s="3" t="str">
        <f>IF(COUNTIF(U492,"*搖樹*")=1,IF(Q492&lt;&gt;2,"有搖樹行為應為猴群",""),"")</f>
        <v/>
      </c>
      <c r="AF492" s="3"/>
      <c r="AH492" t="e">
        <f>MATCH(ROUND(M492,0)&amp;ROUND(N492,0),樣點!N:N,0)</f>
        <v>#N/A</v>
      </c>
      <c r="AI492" s="5">
        <f>IF((F493&amp;J493)=(F492&amp;J492),ABS((DATE(G493,H493,I493)&amp;TIME(O493,P493,0))-(DATE(G492,H492,I492)&amp;TIME(O492,P492,0))),"")</f>
        <v>7.6388890156522393E-3</v>
      </c>
    </row>
    <row r="493" spans="3:35">
      <c r="C493" s="246" t="s">
        <v>209</v>
      </c>
      <c r="D493" s="246" t="s">
        <v>210</v>
      </c>
      <c r="E493" s="246" t="s">
        <v>221</v>
      </c>
      <c r="F493" s="246" t="s">
        <v>222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223</v>
      </c>
      <c r="L493" s="247">
        <v>2</v>
      </c>
      <c r="M493" s="246">
        <v>281270</v>
      </c>
      <c r="N493" s="246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26</v>
      </c>
      <c r="U493" s="246" t="s">
        <v>217</v>
      </c>
      <c r="V493" t="str">
        <f>INDEX(樣區!H:H,MATCH(F493,樣區!E:E,0))</f>
        <v>3月,5月</v>
      </c>
      <c r="W493" s="3" t="str">
        <f>IF(ISNUMBER(AH493),"Y","N")</f>
        <v>Y</v>
      </c>
      <c r="X493" s="3" t="str">
        <f>IF(OR(ISBLANK(H493),ISBLANK(I493)),"需記錄日期","")</f>
        <v/>
      </c>
      <c r="Y493" s="3" t="str">
        <f>IF(O493&gt;9,"時間太晚","")</f>
        <v/>
      </c>
      <c r="Z493" s="3" t="str">
        <f>IF(ISBLANK(Q493),"需記錄數量",IF(Q493&gt;2,"2隻以上，請記為猴群",""))</f>
        <v/>
      </c>
      <c r="AA493" s="3" t="str">
        <f>IF(OR(Q493=1,Q493=2),IF(ISTEXT(R493),"","需記錄距離"),"")</f>
        <v/>
      </c>
      <c r="AB493" s="249" t="str">
        <f>IF(S493="Y",IF(Q493&lt;&gt;2,"有叫聲應為猴群",""),"")</f>
        <v/>
      </c>
      <c r="AC493" s="3" t="str">
        <f>IF(ISBLANK(T493),"需記錄棲地類型",IF(LEN(T493)&lt;&gt;2,"請填最主要的棲地類型，其餘的可在備注補充說明",""))</f>
        <v/>
      </c>
      <c r="AD493" s="5" t="str">
        <f t="shared" ref="AD493:AD497" si="18">IF(ISBLANK(O493),"需記錄時間",IFERROR(IF((AI493-TIME(0,5,59))&lt;0,"需計滿6分鐘",""),""))</f>
        <v/>
      </c>
      <c r="AE493" s="3" t="str">
        <f>IF(COUNTIF(U493,"*搖樹*")=1,IF(Q493&lt;&gt;2,"有搖樹行為應為猴群",""),"")</f>
        <v/>
      </c>
      <c r="AF493" s="3"/>
      <c r="AH493">
        <f>MATCH(ROUND(M493,0)&amp;ROUND(N493,0),樣點!N:N,0)</f>
        <v>1855</v>
      </c>
      <c r="AI493" s="5">
        <f>IF((F494&amp;J494)=(F493&amp;J493),ABS((DATE(G494,H494,I494)&amp;TIME(O494,P494,0))-(DATE(G493,H493,I493)&amp;TIME(O493,P493,0))),"")</f>
        <v>6.9444439723156393E-3</v>
      </c>
    </row>
    <row r="494" spans="3:35">
      <c r="C494" s="246" t="s">
        <v>209</v>
      </c>
      <c r="D494" s="246" t="s">
        <v>210</v>
      </c>
      <c r="E494" s="246" t="s">
        <v>221</v>
      </c>
      <c r="F494" s="246" t="s">
        <v>222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223</v>
      </c>
      <c r="L494" s="247">
        <v>3</v>
      </c>
      <c r="M494" s="246">
        <v>281404</v>
      </c>
      <c r="N494" s="246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26</v>
      </c>
      <c r="U494" s="246"/>
      <c r="V494" t="str">
        <f>INDEX(樣區!H:H,MATCH(F494,樣區!E:E,0))</f>
        <v>3月,5月</v>
      </c>
      <c r="W494" s="3" t="str">
        <f>IF(ISNUMBER(AH494),"Y","N")</f>
        <v>Y</v>
      </c>
      <c r="X494" s="3" t="str">
        <f>IF(OR(ISBLANK(H494),ISBLANK(I494)),"需記錄日期","")</f>
        <v/>
      </c>
      <c r="Y494" s="3" t="str">
        <f>IF(O494&gt;9,"時間太晚","")</f>
        <v/>
      </c>
      <c r="Z494" s="3" t="str">
        <f>IF(ISBLANK(Q494),"需記錄數量",IF(Q494&gt;2,"2隻以上，請記為猴群",""))</f>
        <v/>
      </c>
      <c r="AA494" s="3" t="str">
        <f>IF(OR(Q494=1,Q494=2),IF(ISTEXT(R494),"","需記錄距離"),"")</f>
        <v/>
      </c>
      <c r="AB494" s="249" t="str">
        <f>IF(S494="Y",IF(Q494&lt;&gt;2,"有叫聲應為猴群",""),"")</f>
        <v/>
      </c>
      <c r="AC494" s="3" t="str">
        <f>IF(ISBLANK(T494),"需記錄棲地類型",IF(LEN(T494)&lt;&gt;2,"請填最主要的棲地類型，其餘的可在備注補充說明",""))</f>
        <v/>
      </c>
      <c r="AD494" s="5" t="str">
        <f t="shared" si="18"/>
        <v/>
      </c>
      <c r="AE494" s="3" t="str">
        <f>IF(COUNTIF(U494,"*搖樹*")=1,IF(Q494&lt;&gt;2,"有搖樹行為應為猴群",""),"")</f>
        <v/>
      </c>
      <c r="AF494" s="3"/>
      <c r="AH494">
        <f>MATCH(ROUND(M494,0)&amp;ROUND(N494,0),樣點!N:N,0)</f>
        <v>1856</v>
      </c>
      <c r="AI494" s="5">
        <f>IF((F495&amp;J495)=(F494&amp;J494),ABS((DATE(G495,H495,I495)&amp;TIME(O495,P495,0))-(DATE(G494,H494,I494)&amp;TIME(O494,P494,0))),"")</f>
        <v>6.9444450200535357E-3</v>
      </c>
    </row>
    <row r="495" spans="3:35">
      <c r="C495" s="246" t="s">
        <v>209</v>
      </c>
      <c r="D495" s="246" t="s">
        <v>210</v>
      </c>
      <c r="E495" s="246" t="s">
        <v>221</v>
      </c>
      <c r="F495" s="246" t="s">
        <v>222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223</v>
      </c>
      <c r="L495" s="247">
        <v>4</v>
      </c>
      <c r="M495" s="246">
        <v>281602</v>
      </c>
      <c r="N495" s="246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133</v>
      </c>
      <c r="U495" s="246"/>
      <c r="V495" t="str">
        <f>INDEX(樣區!H:H,MATCH(F495,樣區!E:E,0))</f>
        <v>3月,5月</v>
      </c>
      <c r="W495" s="3" t="str">
        <f>IF(ISNUMBER(AH495),"Y","N")</f>
        <v>Y</v>
      </c>
      <c r="X495" s="3" t="str">
        <f>IF(OR(ISBLANK(H495),ISBLANK(I495)),"需記錄日期","")</f>
        <v/>
      </c>
      <c r="Y495" s="3" t="str">
        <f>IF(O495&gt;9,"時間太晚","")</f>
        <v/>
      </c>
      <c r="Z495" s="3" t="str">
        <f>IF(ISBLANK(Q495),"需記錄數量",IF(Q495&gt;2,"2隻以上，請記為猴群",""))</f>
        <v/>
      </c>
      <c r="AA495" s="3" t="str">
        <f>IF(OR(Q495=1,Q495=2),IF(ISTEXT(R495),"","需記錄距離"),"")</f>
        <v/>
      </c>
      <c r="AB495" s="249" t="str">
        <f>IF(S495="Y",IF(Q495&lt;&gt;2,"有叫聲應為猴群",""),"")</f>
        <v/>
      </c>
      <c r="AC495" s="3" t="str">
        <f>IF(ISBLANK(T495),"需記錄棲地類型",IF(LEN(T495)&lt;&gt;2,"請填最主要的棲地類型，其餘的可在備注補充說明",""))</f>
        <v/>
      </c>
      <c r="AD495" s="5" t="str">
        <f t="shared" si="18"/>
        <v/>
      </c>
      <c r="AE495" s="3" t="str">
        <f>IF(COUNTIF(U495,"*搖樹*")=1,IF(Q495&lt;&gt;2,"有搖樹行為應為猴群",""),"")</f>
        <v/>
      </c>
      <c r="AF495" s="3"/>
      <c r="AH495">
        <f>MATCH(ROUND(M495,0)&amp;ROUND(N495,0),樣點!N:N,0)</f>
        <v>1857</v>
      </c>
      <c r="AI495" s="5">
        <f>IF((F496&amp;J496)=(F495&amp;J495),ABS((DATE(G496,H496,I496)&amp;TIME(O496,P496,0))-(DATE(G495,H495,I495)&amp;TIME(O495,P495,0))),"")</f>
        <v>6.9444439723156393E-3</v>
      </c>
    </row>
    <row r="496" spans="3:35">
      <c r="C496" s="246" t="s">
        <v>209</v>
      </c>
      <c r="D496" s="246" t="s">
        <v>210</v>
      </c>
      <c r="E496" s="246" t="s">
        <v>221</v>
      </c>
      <c r="F496" s="246" t="s">
        <v>222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223</v>
      </c>
      <c r="L496" s="247">
        <v>5</v>
      </c>
      <c r="M496" s="246">
        <v>281607</v>
      </c>
      <c r="N496" s="246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26</v>
      </c>
      <c r="U496" s="246"/>
      <c r="V496" t="str">
        <f>INDEX(樣區!H:H,MATCH(F496,樣區!E:E,0))</f>
        <v>3月,5月</v>
      </c>
      <c r="W496" s="3" t="str">
        <f>IF(ISNUMBER(AH496),"Y","N")</f>
        <v>Y</v>
      </c>
      <c r="X496" s="3" t="str">
        <f>IF(OR(ISBLANK(H496),ISBLANK(I496)),"需記錄日期","")</f>
        <v/>
      </c>
      <c r="Y496" s="3" t="str">
        <f>IF(O496&gt;9,"時間太晚","")</f>
        <v/>
      </c>
      <c r="Z496" s="3" t="str">
        <f>IF(ISBLANK(Q496),"需記錄數量",IF(Q496&gt;2,"2隻以上，請記為猴群",""))</f>
        <v/>
      </c>
      <c r="AA496" s="3" t="str">
        <f>IF(OR(Q496=1,Q496=2),IF(ISTEXT(R496),"","需記錄距離"),"")</f>
        <v/>
      </c>
      <c r="AB496" s="249" t="str">
        <f>IF(S496="Y",IF(Q496&lt;&gt;2,"有叫聲應為猴群",""),"")</f>
        <v/>
      </c>
      <c r="AC496" s="3" t="str">
        <f>IF(ISBLANK(T496),"需記錄棲地類型",IF(LEN(T496)&lt;&gt;2,"請填最主要的棲地類型，其餘的可在備注補充說明",""))</f>
        <v/>
      </c>
      <c r="AD496" s="5" t="str">
        <f t="shared" si="18"/>
        <v/>
      </c>
      <c r="AE496" s="3" t="str">
        <f>IF(COUNTIF(U496,"*搖樹*")=1,IF(Q496&lt;&gt;2,"有搖樹行為應為猴群",""),"")</f>
        <v/>
      </c>
      <c r="AF496" s="3"/>
      <c r="AH496">
        <f>MATCH(ROUND(M496,0)&amp;ROUND(N496,0),樣點!N:N,0)</f>
        <v>1858</v>
      </c>
      <c r="AI496" s="5">
        <f>IF((F497&amp;J497)=(F496&amp;J496),ABS((DATE(G497,H497,I497)&amp;TIME(O497,P497,0))-(DATE(G496,H496,I496)&amp;TIME(O496,P496,0))),"")</f>
        <v>6.9444440305233002E-3</v>
      </c>
    </row>
    <row r="497" spans="3:35">
      <c r="C497" s="246" t="s">
        <v>209</v>
      </c>
      <c r="D497" s="246" t="s">
        <v>210</v>
      </c>
      <c r="E497" s="246" t="s">
        <v>221</v>
      </c>
      <c r="F497" s="246" t="s">
        <v>222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223</v>
      </c>
      <c r="L497" s="247">
        <v>6</v>
      </c>
      <c r="M497" s="246">
        <v>281794</v>
      </c>
      <c r="N497" s="246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133</v>
      </c>
      <c r="U497" s="246"/>
      <c r="V497" t="str">
        <f>INDEX(樣區!H:H,MATCH(F497,樣區!E:E,0))</f>
        <v>3月,5月</v>
      </c>
      <c r="W497" s="3" t="str">
        <f>IF(ISNUMBER(AH497),"Y","N")</f>
        <v>Y</v>
      </c>
      <c r="X497" s="3" t="str">
        <f>IF(OR(ISBLANK(H497),ISBLANK(I497)),"需記錄日期","")</f>
        <v/>
      </c>
      <c r="Y497" s="3" t="str">
        <f>IF(O497&gt;9,"時間太晚","")</f>
        <v/>
      </c>
      <c r="Z497" s="3" t="str">
        <f>IF(ISBLANK(Q497),"需記錄數量",IF(Q497&gt;2,"2隻以上，請記為猴群",""))</f>
        <v/>
      </c>
      <c r="AA497" s="3" t="str">
        <f>IF(OR(Q497=1,Q497=2),IF(ISTEXT(R497),"","需記錄距離"),"")</f>
        <v/>
      </c>
      <c r="AB497" s="249" t="str">
        <f>IF(S497="Y",IF(Q497&lt;&gt;2,"有叫聲應為猴群",""),"")</f>
        <v/>
      </c>
      <c r="AC497" s="3" t="str">
        <f>IF(ISBLANK(T497),"需記錄棲地類型",IF(LEN(T497)&lt;&gt;2,"請填最主要的棲地類型，其餘的可在備注補充說明",""))</f>
        <v/>
      </c>
      <c r="AD497" s="5" t="str">
        <f t="shared" si="18"/>
        <v/>
      </c>
      <c r="AE497" s="3" t="str">
        <f>IF(COUNTIF(U497,"*搖樹*")=1,IF(Q497&lt;&gt;2,"有搖樹行為應為猴群",""),"")</f>
        <v/>
      </c>
      <c r="AF497" s="3"/>
      <c r="AH497">
        <f>MATCH(ROUND(M497,0)&amp;ROUND(N497,0),樣點!N:N,0)</f>
        <v>1859</v>
      </c>
      <c r="AI497" s="5">
        <f>IF((F498&amp;J498)=(F497&amp;J497),ABS((DATE(G498,H498,I498)&amp;TIME(O498,P498,0))-(DATE(G497,H497,I497)&amp;TIME(O497,P497,0))),"")</f>
        <v>1.4583333977498114E-2</v>
      </c>
    </row>
    <row r="498" spans="3:35" hidden="1">
      <c r="C498" s="246" t="s">
        <v>209</v>
      </c>
      <c r="D498" s="246" t="s">
        <v>210</v>
      </c>
      <c r="E498" s="246" t="s">
        <v>221</v>
      </c>
      <c r="F498" s="246" t="s">
        <v>222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223</v>
      </c>
      <c r="L498" s="247">
        <v>7</v>
      </c>
      <c r="M498" s="246">
        <v>281925</v>
      </c>
      <c r="N498" s="246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26</v>
      </c>
      <c r="U498" s="246" t="s">
        <v>224</v>
      </c>
      <c r="V498" t="str">
        <f>INDEX(樣區!H:H,MATCH(F498,樣區!E:E,0))</f>
        <v>3月,5月</v>
      </c>
      <c r="W498" s="3" t="str">
        <f>IF(ISNUMBER(AH498),"Y","N")</f>
        <v>N</v>
      </c>
      <c r="X498" s="3" t="str">
        <f>IF(OR(ISBLANK(H498),ISBLANK(I498)),"需記錄日期","")</f>
        <v/>
      </c>
      <c r="Y498" s="3" t="str">
        <f>IF(O498&gt;9,"時間太晚","")</f>
        <v/>
      </c>
      <c r="Z498" s="3" t="str">
        <f>IF(ISBLANK(Q498),"需記錄數量",IF(Q498&gt;2,"2隻以上，請記為猴群",""))</f>
        <v/>
      </c>
      <c r="AA498" s="3" t="str">
        <f>IF(OR(Q498=1,Q498=2),IF(ISTEXT(R498),"","需記錄距離"),"")</f>
        <v/>
      </c>
      <c r="AB498" s="2" t="str">
        <f>IF(S498="Y",IF(Q498&lt;&gt;2,"有叫聲應為猴群",""),"")</f>
        <v/>
      </c>
      <c r="AC498" s="3" t="str">
        <f>IF(ISBLANK(T498),"需記錄棲地類型",IF(LEN(T498)&lt;&gt;2,"請填最主要的棲地類型，其餘的可在備注補充說明",""))</f>
        <v/>
      </c>
      <c r="AD498" s="5" t="str">
        <f>IF(ISBLANK(O498),"需記錄時間",IFERROR(IF((AI498-TIME(0,5,59))&lt;0,"需計滿6分鍾",""),""))</f>
        <v>需計滿6分鍾</v>
      </c>
      <c r="AE498" s="3" t="str">
        <f>IF(COUNTIF(U498,"*搖樹*")=1,IF(Q498&lt;&gt;2,"有搖樹行為應為猴群",""),"")</f>
        <v/>
      </c>
      <c r="AF498" s="3"/>
      <c r="AH498" t="e">
        <f>MATCH(ROUND(M498,0)&amp;ROUND(N498,0),樣點!N:N,0)</f>
        <v>#N/A</v>
      </c>
      <c r="AI498" s="5">
        <f>IF((F499&amp;J499)=(F498&amp;J498),ABS((DATE(G499,H499,I499)&amp;TIME(O499,P499,0))-(DATE(G498,H498,I498)&amp;TIME(O498,P498,0))),"")</f>
        <v>2.7777780196629465E-3</v>
      </c>
    </row>
    <row r="499" spans="3:35">
      <c r="C499" s="246" t="s">
        <v>209</v>
      </c>
      <c r="D499" s="246" t="s">
        <v>210</v>
      </c>
      <c r="E499" s="246" t="s">
        <v>221</v>
      </c>
      <c r="F499" s="246" t="s">
        <v>222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223</v>
      </c>
      <c r="L499" s="247">
        <v>8</v>
      </c>
      <c r="M499" s="246">
        <v>282112</v>
      </c>
      <c r="N499" s="246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26</v>
      </c>
      <c r="U499" s="246" t="s">
        <v>217</v>
      </c>
      <c r="V499" t="str">
        <f>INDEX(樣區!H:H,MATCH(F499,樣區!E:E,0))</f>
        <v>3月,5月</v>
      </c>
      <c r="W499" s="3" t="str">
        <f>IF(ISNUMBER(AH499),"Y","N")</f>
        <v>Y</v>
      </c>
      <c r="X499" s="3" t="str">
        <f>IF(OR(ISBLANK(H499),ISBLANK(I499)),"需記錄日期","")</f>
        <v/>
      </c>
      <c r="Y499" s="3" t="str">
        <f>IF(O499&gt;9,"時間太晚","")</f>
        <v/>
      </c>
      <c r="Z499" s="3" t="str">
        <f>IF(ISBLANK(Q499),"需記錄數量",IF(Q499&gt;2,"2隻以上，請記為猴群",""))</f>
        <v/>
      </c>
      <c r="AA499" s="3" t="str">
        <f>IF(OR(Q499=1,Q499=2),IF(ISTEXT(R499),"","需記錄距離"),"")</f>
        <v/>
      </c>
      <c r="AB499" s="249" t="str">
        <f>IF(S499="Y",IF(Q499&lt;&gt;2,"有叫聲應為猴群",""),"")</f>
        <v/>
      </c>
      <c r="AC499" s="3" t="str">
        <f>IF(ISBLANK(T499),"需記錄棲地類型",IF(LEN(T499)&lt;&gt;2,"請填最主要的棲地類型，其餘的可在備注補充說明",""))</f>
        <v/>
      </c>
      <c r="AD499" s="5" t="str">
        <f t="shared" ref="AD499:AD509" si="19">IF(ISBLANK(O499),"需記錄時間",IFERROR(IF((AI499-TIME(0,5,59))&lt;0,"需計滿6分鐘",""),""))</f>
        <v/>
      </c>
      <c r="AE499" s="3" t="str">
        <f>IF(COUNTIF(U499,"*搖樹*")=1,IF(Q499&lt;&gt;2,"有搖樹行為應為猴群",""),"")</f>
        <v/>
      </c>
      <c r="AF499" s="3"/>
      <c r="AH499">
        <f>MATCH(ROUND(M499,0)&amp;ROUND(N499,0),樣點!N:N,0)</f>
        <v>1860</v>
      </c>
      <c r="AI499" s="5" t="str">
        <f>IF((F500&amp;J500)=(F499&amp;J499),ABS((DATE(G500,H500,I500)&amp;TIME(O500,P500,0))-(DATE(G499,H499,I499)&amp;TIME(O499,P499,0))),"")</f>
        <v/>
      </c>
    </row>
    <row r="500" spans="3:35">
      <c r="C500" s="246" t="s">
        <v>209</v>
      </c>
      <c r="D500" s="246" t="s">
        <v>210</v>
      </c>
      <c r="E500" s="246" t="s">
        <v>225</v>
      </c>
      <c r="F500" s="246" t="s">
        <v>226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227</v>
      </c>
      <c r="L500" s="247">
        <v>1</v>
      </c>
      <c r="M500" s="246">
        <v>284381</v>
      </c>
      <c r="N500" s="246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31</v>
      </c>
      <c r="U500" s="246"/>
      <c r="V500" t="str">
        <f>INDEX(樣區!H:H,MATCH(F500,樣區!E:E,0))</f>
        <v>3月,5月</v>
      </c>
      <c r="W500" s="3" t="str">
        <f>IF(ISNUMBER(AH500),"Y","N")</f>
        <v>Y</v>
      </c>
      <c r="X500" s="3" t="str">
        <f>IF(OR(ISBLANK(H500),ISBLANK(I500)),"需記錄日期","")</f>
        <v/>
      </c>
      <c r="Y500" s="3" t="str">
        <f>IF(O500&gt;9,"時間太晚","")</f>
        <v/>
      </c>
      <c r="Z500" s="3" t="str">
        <f>IF(ISBLANK(Q500),"需記錄數量",IF(Q500&gt;2,"2隻以上，請記為猴群",""))</f>
        <v/>
      </c>
      <c r="AA500" s="3" t="str">
        <f>IF(OR(Q500=1,Q500=2),IF(ISTEXT(R500),"","需記錄距離"),"")</f>
        <v/>
      </c>
      <c r="AB500" s="249" t="str">
        <f>IF(S500="Y",IF(Q500&lt;&gt;2,"有叫聲應為猴群",""),"")</f>
        <v/>
      </c>
      <c r="AC500" s="3" t="str">
        <f>IF(ISBLANK(T500),"需記錄棲地類型",IF(LEN(T500)&lt;&gt;2,"請填最主要的棲地類型，其餘的可在備注補充說明",""))</f>
        <v/>
      </c>
      <c r="AD500" s="5" t="str">
        <f t="shared" si="19"/>
        <v/>
      </c>
      <c r="AE500" s="3" t="str">
        <f>IF(COUNTIF(U500,"*搖樹*")=1,IF(Q500&lt;&gt;2,"有搖樹行為應為猴群",""),"")</f>
        <v/>
      </c>
      <c r="AF500" s="3"/>
      <c r="AH500">
        <f>MATCH(ROUND(M500,0)&amp;ROUND(N500,0),樣點!N:N,0)</f>
        <v>1861</v>
      </c>
      <c r="AI500" s="5">
        <f>IF((F501&amp;J501)=(F500&amp;J500),ABS((DATE(G501,H501,I501)&amp;TIME(O501,P501,0))-(DATE(G500,H500,I500)&amp;TIME(O500,P500,0))),"")</f>
        <v>6.9444439723156393E-3</v>
      </c>
    </row>
    <row r="501" spans="3:35">
      <c r="C501" s="246" t="s">
        <v>209</v>
      </c>
      <c r="D501" s="246" t="s">
        <v>210</v>
      </c>
      <c r="E501" s="246" t="s">
        <v>225</v>
      </c>
      <c r="F501" s="246" t="s">
        <v>226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227</v>
      </c>
      <c r="L501" s="247">
        <v>2</v>
      </c>
      <c r="M501" s="246">
        <v>284577</v>
      </c>
      <c r="N501" s="246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31</v>
      </c>
      <c r="U501" s="246"/>
      <c r="V501" t="str">
        <f>INDEX(樣區!H:H,MATCH(F501,樣區!E:E,0))</f>
        <v>3月,5月</v>
      </c>
      <c r="W501" s="3" t="str">
        <f>IF(ISNUMBER(AH501),"Y","N")</f>
        <v>Y</v>
      </c>
      <c r="X501" s="3" t="str">
        <f>IF(OR(ISBLANK(H501),ISBLANK(I501)),"需記錄日期","")</f>
        <v/>
      </c>
      <c r="Y501" s="3" t="str">
        <f>IF(O501&gt;9,"時間太晚","")</f>
        <v/>
      </c>
      <c r="Z501" s="3" t="str">
        <f>IF(ISBLANK(Q501),"需記錄數量",IF(Q501&gt;2,"2隻以上，請記為猴群",""))</f>
        <v/>
      </c>
      <c r="AA501" s="3" t="str">
        <f>IF(OR(Q501=1,Q501=2),IF(ISTEXT(R501),"","需記錄距離"),"")</f>
        <v/>
      </c>
      <c r="AB501" s="249" t="str">
        <f>IF(S501="Y",IF(Q501&lt;&gt;2,"有叫聲應為猴群",""),"")</f>
        <v/>
      </c>
      <c r="AC501" s="3" t="str">
        <f>IF(ISBLANK(T501),"需記錄棲地類型",IF(LEN(T501)&lt;&gt;2,"請填最主要的棲地類型，其餘的可在備注補充說明",""))</f>
        <v/>
      </c>
      <c r="AD501" s="5" t="str">
        <f t="shared" si="19"/>
        <v/>
      </c>
      <c r="AE501" s="3" t="str">
        <f>IF(COUNTIF(U501,"*搖樹*")=1,IF(Q501&lt;&gt;2,"有搖樹行為應為猴群",""),"")</f>
        <v/>
      </c>
      <c r="AF501" s="3"/>
      <c r="AH501">
        <f>MATCH(ROUND(M501,0)&amp;ROUND(N501,0),樣點!N:N,0)</f>
        <v>1862</v>
      </c>
      <c r="AI501" s="5">
        <f>IF((F502&amp;J502)=(F501&amp;J501),ABS((DATE(G502,H502,I502)&amp;TIME(O502,P502,0))-(DATE(G501,H501,I501)&amp;TIME(O501,P501,0))),"")</f>
        <v>6.9444440305233002E-3</v>
      </c>
    </row>
    <row r="502" spans="3:35">
      <c r="C502" s="246" t="s">
        <v>209</v>
      </c>
      <c r="D502" s="246" t="s">
        <v>210</v>
      </c>
      <c r="E502" s="246" t="s">
        <v>225</v>
      </c>
      <c r="F502" s="246" t="s">
        <v>226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227</v>
      </c>
      <c r="L502" s="247">
        <v>3</v>
      </c>
      <c r="M502" s="246">
        <v>284440</v>
      </c>
      <c r="N502" s="246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31</v>
      </c>
      <c r="U502" s="246"/>
      <c r="V502" t="str">
        <f>INDEX(樣區!H:H,MATCH(F502,樣區!E:E,0))</f>
        <v>3月,5月</v>
      </c>
      <c r="W502" s="3" t="str">
        <f>IF(ISNUMBER(AH502),"Y","N")</f>
        <v>Y</v>
      </c>
      <c r="X502" s="3" t="str">
        <f>IF(OR(ISBLANK(H502),ISBLANK(I502)),"需記錄日期","")</f>
        <v/>
      </c>
      <c r="Y502" s="3" t="str">
        <f>IF(O502&gt;9,"時間太晚","")</f>
        <v/>
      </c>
      <c r="Z502" s="3" t="str">
        <f>IF(ISBLANK(Q502),"需記錄數量",IF(Q502&gt;2,"2隻以上，請記為猴群",""))</f>
        <v/>
      </c>
      <c r="AA502" s="3" t="str">
        <f>IF(OR(Q502=1,Q502=2),IF(ISTEXT(R502),"","需記錄距離"),"")</f>
        <v/>
      </c>
      <c r="AB502" s="249" t="str">
        <f>IF(S502="Y",IF(Q502&lt;&gt;2,"有叫聲應為猴群",""),"")</f>
        <v/>
      </c>
      <c r="AC502" s="3" t="str">
        <f>IF(ISBLANK(T502),"需記錄棲地類型",IF(LEN(T502)&lt;&gt;2,"請填最主要的棲地類型，其餘的可在備注補充說明",""))</f>
        <v/>
      </c>
      <c r="AD502" s="5" t="str">
        <f t="shared" si="19"/>
        <v/>
      </c>
      <c r="AE502" s="3" t="str">
        <f>IF(COUNTIF(U502,"*搖樹*")=1,IF(Q502&lt;&gt;2,"有搖樹行為應為猴群",""),"")</f>
        <v/>
      </c>
      <c r="AF502" s="3"/>
      <c r="AH502">
        <f>MATCH(ROUND(M502,0)&amp;ROUND(N502,0),樣點!N:N,0)</f>
        <v>1863</v>
      </c>
      <c r="AI502" s="5">
        <f>IF((F503&amp;J503)=(F502&amp;J502),ABS((DATE(G503,H503,I503)&amp;TIME(O503,P503,0))-(DATE(G502,H502,I502)&amp;TIME(O502,P502,0))),"")</f>
        <v>6.9444450200535357E-3</v>
      </c>
    </row>
    <row r="503" spans="3:35">
      <c r="C503" s="246" t="s">
        <v>209</v>
      </c>
      <c r="D503" s="246" t="s">
        <v>210</v>
      </c>
      <c r="E503" s="246" t="s">
        <v>225</v>
      </c>
      <c r="F503" s="246" t="s">
        <v>226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227</v>
      </c>
      <c r="L503" s="247">
        <v>4</v>
      </c>
      <c r="M503" s="246">
        <v>284470</v>
      </c>
      <c r="N503" s="246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31</v>
      </c>
      <c r="U503" s="246"/>
      <c r="V503" t="str">
        <f>INDEX(樣區!H:H,MATCH(F503,樣區!E:E,0))</f>
        <v>3月,5月</v>
      </c>
      <c r="W503" s="3" t="str">
        <f>IF(ISNUMBER(AH503),"Y","N")</f>
        <v>Y</v>
      </c>
      <c r="X503" s="3" t="str">
        <f>IF(OR(ISBLANK(H503),ISBLANK(I503)),"需記錄日期","")</f>
        <v/>
      </c>
      <c r="Y503" s="3" t="str">
        <f>IF(O503&gt;9,"時間太晚","")</f>
        <v/>
      </c>
      <c r="Z503" s="3" t="str">
        <f>IF(ISBLANK(Q503),"需記錄數量",IF(Q503&gt;2,"2隻以上，請記為猴群",""))</f>
        <v/>
      </c>
      <c r="AA503" s="3" t="str">
        <f>IF(OR(Q503=1,Q503=2),IF(ISTEXT(R503),"","需記錄距離"),"")</f>
        <v/>
      </c>
      <c r="AB503" s="249" t="str">
        <f>IF(S503="Y",IF(Q503&lt;&gt;2,"有叫聲應為猴群",""),"")</f>
        <v/>
      </c>
      <c r="AC503" s="3" t="str">
        <f>IF(ISBLANK(T503),"需記錄棲地類型",IF(LEN(T503)&lt;&gt;2,"請填最主要的棲地類型，其餘的可在備注補充說明",""))</f>
        <v/>
      </c>
      <c r="AD503" s="5" t="str">
        <f t="shared" si="19"/>
        <v/>
      </c>
      <c r="AE503" s="3" t="str">
        <f>IF(COUNTIF(U503,"*搖樹*")=1,IF(Q503&lt;&gt;2,"有搖樹行為應為猴群",""),"")</f>
        <v/>
      </c>
      <c r="AF503" s="3"/>
      <c r="AH503">
        <f>MATCH(ROUND(M503,0)&amp;ROUND(N503,0),樣點!N:N,0)</f>
        <v>1864</v>
      </c>
      <c r="AI503" s="5">
        <f>IF((F504&amp;J504)=(F503&amp;J503),ABS((DATE(G504,H504,I504)&amp;TIME(O504,P504,0))-(DATE(G503,H503,I503)&amp;TIME(O503,P503,0))),"")</f>
        <v>6.9444439723156393E-3</v>
      </c>
    </row>
    <row r="504" spans="3:35">
      <c r="C504" s="246" t="s">
        <v>209</v>
      </c>
      <c r="D504" s="246" t="s">
        <v>210</v>
      </c>
      <c r="E504" s="246" t="s">
        <v>225</v>
      </c>
      <c r="F504" s="246" t="s">
        <v>226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227</v>
      </c>
      <c r="L504" s="247">
        <v>5</v>
      </c>
      <c r="M504" s="246">
        <v>284516</v>
      </c>
      <c r="N504" s="246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31</v>
      </c>
      <c r="U504" s="246"/>
      <c r="V504" t="str">
        <f>INDEX(樣區!H:H,MATCH(F504,樣區!E:E,0))</f>
        <v>3月,5月</v>
      </c>
      <c r="W504" s="3" t="str">
        <f>IF(ISNUMBER(AH504),"Y","N")</f>
        <v>Y</v>
      </c>
      <c r="X504" s="3" t="str">
        <f>IF(OR(ISBLANK(H504),ISBLANK(I504)),"需記錄日期","")</f>
        <v/>
      </c>
      <c r="Y504" s="3" t="str">
        <f>IF(O504&gt;9,"時間太晚","")</f>
        <v/>
      </c>
      <c r="Z504" s="3" t="str">
        <f>IF(ISBLANK(Q504),"需記錄數量",IF(Q504&gt;2,"2隻以上，請記為猴群",""))</f>
        <v/>
      </c>
      <c r="AA504" s="3" t="str">
        <f>IF(OR(Q504=1,Q504=2),IF(ISTEXT(R504),"","需記錄距離"),"")</f>
        <v/>
      </c>
      <c r="AB504" s="249" t="str">
        <f>IF(S504="Y",IF(Q504&lt;&gt;2,"有叫聲應為猴群",""),"")</f>
        <v/>
      </c>
      <c r="AC504" s="3" t="str">
        <f>IF(ISBLANK(T504),"需記錄棲地類型",IF(LEN(T504)&lt;&gt;2,"請填最主要的棲地類型，其餘的可在備注補充說明",""))</f>
        <v/>
      </c>
      <c r="AD504" s="5" t="str">
        <f t="shared" si="19"/>
        <v/>
      </c>
      <c r="AE504" s="3" t="str">
        <f>IF(COUNTIF(U504,"*搖樹*")=1,IF(Q504&lt;&gt;2,"有搖樹行為應為猴群",""),"")</f>
        <v/>
      </c>
      <c r="AF504" s="3"/>
      <c r="AH504">
        <f>MATCH(ROUND(M504,0)&amp;ROUND(N504,0),樣點!N:N,0)</f>
        <v>1865</v>
      </c>
      <c r="AI504" s="5">
        <f>IF((F505&amp;J505)=(F504&amp;J504),ABS((DATE(G505,H505,I505)&amp;TIME(O505,P505,0))-(DATE(G504,H504,I504)&amp;TIME(O504,P504,0))),"")</f>
        <v>6.9444450200535357E-3</v>
      </c>
    </row>
    <row r="505" spans="3:35">
      <c r="C505" s="246" t="s">
        <v>209</v>
      </c>
      <c r="D505" s="246" t="s">
        <v>210</v>
      </c>
      <c r="E505" s="246" t="s">
        <v>225</v>
      </c>
      <c r="F505" s="246" t="s">
        <v>226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227</v>
      </c>
      <c r="L505" s="247">
        <v>6</v>
      </c>
      <c r="M505" s="246">
        <v>284782</v>
      </c>
      <c r="N505" s="246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50</v>
      </c>
      <c r="U505" s="246"/>
      <c r="V505" t="str">
        <f>INDEX(樣區!H:H,MATCH(F505,樣區!E:E,0))</f>
        <v>3月,5月</v>
      </c>
      <c r="W505" s="3" t="str">
        <f>IF(ISNUMBER(AH505),"Y","N")</f>
        <v>Y</v>
      </c>
      <c r="X505" s="3" t="str">
        <f>IF(OR(ISBLANK(H505),ISBLANK(I505)),"需記錄日期","")</f>
        <v/>
      </c>
      <c r="Y505" s="3" t="str">
        <f>IF(O505&gt;9,"時間太晚","")</f>
        <v/>
      </c>
      <c r="Z505" s="3" t="str">
        <f>IF(ISBLANK(Q505),"需記錄數量",IF(Q505&gt;2,"2隻以上，請記為猴群",""))</f>
        <v/>
      </c>
      <c r="AA505" s="3" t="str">
        <f>IF(OR(Q505=1,Q505=2),IF(ISTEXT(R505),"","需記錄距離"),"")</f>
        <v/>
      </c>
      <c r="AB505" s="249" t="str">
        <f>IF(S505="Y",IF(Q505&lt;&gt;2,"有叫聲應為猴群",""),"")</f>
        <v/>
      </c>
      <c r="AC505" s="3" t="str">
        <f>IF(ISBLANK(T505),"需記錄棲地類型",IF(LEN(T505)&lt;&gt;2,"請填最主要的棲地類型，其餘的可在備注補充說明",""))</f>
        <v/>
      </c>
      <c r="AD505" s="5" t="str">
        <f t="shared" si="19"/>
        <v/>
      </c>
      <c r="AE505" s="3" t="str">
        <f>IF(COUNTIF(U505,"*搖樹*")=1,IF(Q505&lt;&gt;2,"有搖樹行為應為猴群",""),"")</f>
        <v/>
      </c>
      <c r="AF505" s="3"/>
      <c r="AH505">
        <f>MATCH(ROUND(M505,0)&amp;ROUND(N505,0),樣點!N:N,0)</f>
        <v>1866</v>
      </c>
      <c r="AI505" s="5">
        <f>IF((F506&amp;J506)=(F505&amp;J505),ABS((DATE(G506,H506,I506)&amp;TIME(O506,P506,0))-(DATE(G505,H505,I505)&amp;TIME(O505,P505,0))),"")</f>
        <v>6.9444439723156393E-3</v>
      </c>
    </row>
    <row r="506" spans="3:35">
      <c r="C506" s="246" t="s">
        <v>209</v>
      </c>
      <c r="D506" s="246" t="s">
        <v>210</v>
      </c>
      <c r="E506" s="246" t="s">
        <v>225</v>
      </c>
      <c r="F506" s="246" t="s">
        <v>226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227</v>
      </c>
      <c r="L506" s="247">
        <v>7</v>
      </c>
      <c r="M506" s="246">
        <v>284841</v>
      </c>
      <c r="N506" s="246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26</v>
      </c>
      <c r="U506" s="246"/>
      <c r="V506" t="str">
        <f>INDEX(樣區!H:H,MATCH(F506,樣區!E:E,0))</f>
        <v>3月,5月</v>
      </c>
      <c r="W506" s="3" t="str">
        <f>IF(ISNUMBER(AH506),"Y","N")</f>
        <v>Y</v>
      </c>
      <c r="X506" s="3" t="str">
        <f>IF(OR(ISBLANK(H506),ISBLANK(I506)),"需記錄日期","")</f>
        <v/>
      </c>
      <c r="Y506" s="3" t="str">
        <f>IF(O506&gt;9,"時間太晚","")</f>
        <v/>
      </c>
      <c r="Z506" s="3" t="str">
        <f>IF(ISBLANK(Q506),"需記錄數量",IF(Q506&gt;2,"2隻以上，請記為猴群",""))</f>
        <v/>
      </c>
      <c r="AA506" s="3" t="str">
        <f>IF(OR(Q506=1,Q506=2),IF(ISTEXT(R506),"","需記錄距離"),"")</f>
        <v/>
      </c>
      <c r="AB506" s="249" t="str">
        <f>IF(S506="Y",IF(Q506&lt;&gt;2,"有叫聲應為猴群",""),"")</f>
        <v/>
      </c>
      <c r="AC506" s="3" t="str">
        <f>IF(ISBLANK(T506),"需記錄棲地類型",IF(LEN(T506)&lt;&gt;2,"請填最主要的棲地類型，其餘的可在備注補充說明",""))</f>
        <v/>
      </c>
      <c r="AD506" s="5" t="str">
        <f t="shared" si="19"/>
        <v/>
      </c>
      <c r="AE506" s="3" t="str">
        <f>IF(COUNTIF(U506,"*搖樹*")=1,IF(Q506&lt;&gt;2,"有搖樹行為應為猴群",""),"")</f>
        <v/>
      </c>
      <c r="AF506" s="3"/>
      <c r="AH506">
        <f>MATCH(ROUND(M506,0)&amp;ROUND(N506,0),樣點!N:N,0)</f>
        <v>1867</v>
      </c>
      <c r="AI506" s="5">
        <f>IF((F507&amp;J507)=(F506&amp;J506),ABS((DATE(G507,H507,I507)&amp;TIME(O507,P507,0))-(DATE(G506,H506,I506)&amp;TIME(O506,P506,0))),"")</f>
        <v>6.9444450200535357E-3</v>
      </c>
    </row>
    <row r="507" spans="3:35">
      <c r="C507" s="246" t="s">
        <v>209</v>
      </c>
      <c r="D507" s="246" t="s">
        <v>210</v>
      </c>
      <c r="E507" s="246" t="s">
        <v>225</v>
      </c>
      <c r="F507" s="246" t="s">
        <v>226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227</v>
      </c>
      <c r="L507" s="247">
        <v>8</v>
      </c>
      <c r="M507" s="246">
        <v>285058</v>
      </c>
      <c r="N507" s="246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26</v>
      </c>
      <c r="U507" s="246"/>
      <c r="V507" t="str">
        <f>INDEX(樣區!H:H,MATCH(F507,樣區!E:E,0))</f>
        <v>3月,5月</v>
      </c>
      <c r="W507" s="3" t="str">
        <f>IF(ISNUMBER(AH507),"Y","N")</f>
        <v>Y</v>
      </c>
      <c r="X507" s="3" t="str">
        <f>IF(OR(ISBLANK(H507),ISBLANK(I507)),"需記錄日期","")</f>
        <v/>
      </c>
      <c r="Y507" s="3" t="str">
        <f>IF(O507&gt;9,"時間太晚","")</f>
        <v/>
      </c>
      <c r="Z507" s="3" t="str">
        <f>IF(ISBLANK(Q507),"需記錄數量",IF(Q507&gt;2,"2隻以上，請記為猴群",""))</f>
        <v/>
      </c>
      <c r="AA507" s="3" t="str">
        <f>IF(OR(Q507=1,Q507=2),IF(ISTEXT(R507),"","需記錄距離"),"")</f>
        <v/>
      </c>
      <c r="AB507" s="249" t="str">
        <f>IF(S507="Y",IF(Q507&lt;&gt;2,"有叫聲應為猴群",""),"")</f>
        <v/>
      </c>
      <c r="AC507" s="3" t="str">
        <f>IF(ISBLANK(T507),"需記錄棲地類型",IF(LEN(T507)&lt;&gt;2,"請填最主要的棲地類型，其餘的可在備注補充說明",""))</f>
        <v/>
      </c>
      <c r="AD507" s="5" t="str">
        <f t="shared" si="19"/>
        <v/>
      </c>
      <c r="AE507" s="3" t="str">
        <f>IF(COUNTIF(U507,"*搖樹*")=1,IF(Q507&lt;&gt;2,"有搖樹行為應為猴群",""),"")</f>
        <v/>
      </c>
      <c r="AF507" s="3"/>
      <c r="AH507">
        <f>MATCH(ROUND(M507,0)&amp;ROUND(N507,0),樣點!N:N,0)</f>
        <v>1868</v>
      </c>
      <c r="AI507" s="5" t="str">
        <f>IF((F508&amp;J508)=(F507&amp;J507),ABS((DATE(G508,H508,I508)&amp;TIME(O508,P508,0))-(DATE(G507,H507,I507)&amp;TIME(O507,P507,0))),"")</f>
        <v/>
      </c>
    </row>
    <row r="508" spans="3:35">
      <c r="C508" s="246" t="s">
        <v>209</v>
      </c>
      <c r="D508" s="246" t="s">
        <v>210</v>
      </c>
      <c r="E508" s="246" t="s">
        <v>228</v>
      </c>
      <c r="F508" s="246" t="s">
        <v>229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223</v>
      </c>
      <c r="L508" s="247">
        <v>1</v>
      </c>
      <c r="M508" s="246">
        <v>288323</v>
      </c>
      <c r="N508" s="246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26</v>
      </c>
      <c r="U508" s="246"/>
      <c r="V508" t="str">
        <f>INDEX(樣區!H:H,MATCH(F508,樣區!E:E,0))</f>
        <v>3月,5月</v>
      </c>
      <c r="W508" s="3" t="str">
        <f>IF(ISNUMBER(AH508),"Y","N")</f>
        <v>Y</v>
      </c>
      <c r="X508" s="3" t="str">
        <f>IF(OR(ISBLANK(H508),ISBLANK(I508)),"需記錄日期","")</f>
        <v/>
      </c>
      <c r="Y508" s="3" t="str">
        <f>IF(O508&gt;9,"時間太晚","")</f>
        <v/>
      </c>
      <c r="Z508" s="3" t="str">
        <f>IF(ISBLANK(Q508),"需記錄數量",IF(Q508&gt;2,"2隻以上，請記為猴群",""))</f>
        <v/>
      </c>
      <c r="AA508" s="3" t="str">
        <f>IF(OR(Q508=1,Q508=2),IF(ISTEXT(R508),"","需記錄距離"),"")</f>
        <v/>
      </c>
      <c r="AB508" s="249" t="str">
        <f>IF(S508="Y",IF(Q508&lt;&gt;2,"有叫聲應為猴群",""),"")</f>
        <v/>
      </c>
      <c r="AC508" s="3" t="str">
        <f>IF(ISBLANK(T508),"需記錄棲地類型",IF(LEN(T508)&lt;&gt;2,"請填最主要的棲地類型，其餘的可在備注補充說明",""))</f>
        <v/>
      </c>
      <c r="AD508" s="5" t="str">
        <f t="shared" si="19"/>
        <v/>
      </c>
      <c r="AE508" s="3" t="str">
        <f>IF(COUNTIF(U508,"*搖樹*")=1,IF(Q508&lt;&gt;2,"有搖樹行為應為猴群",""),"")</f>
        <v/>
      </c>
      <c r="AF508" s="3"/>
      <c r="AH508">
        <f>MATCH(ROUND(M508,0)&amp;ROUND(N508,0),樣點!N:N,0)</f>
        <v>1869</v>
      </c>
      <c r="AI508" s="5">
        <f>IF((F509&amp;J509)=(F508&amp;J508),ABS((DATE(G509,H509,I509)&amp;TIME(O509,P509,0))-(DATE(G508,H508,I508)&amp;TIME(O508,P508,0))),"")</f>
        <v>6.9444439723156393E-3</v>
      </c>
    </row>
    <row r="509" spans="3:35">
      <c r="C509" s="246" t="s">
        <v>209</v>
      </c>
      <c r="D509" s="246" t="s">
        <v>210</v>
      </c>
      <c r="E509" s="246" t="s">
        <v>228</v>
      </c>
      <c r="F509" s="246" t="s">
        <v>229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223</v>
      </c>
      <c r="L509" s="247">
        <v>2</v>
      </c>
      <c r="M509" s="246">
        <v>288134</v>
      </c>
      <c r="N509" s="246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26</v>
      </c>
      <c r="U509" s="246"/>
      <c r="V509" t="str">
        <f>INDEX(樣區!H:H,MATCH(F509,樣區!E:E,0))</f>
        <v>3月,5月</v>
      </c>
      <c r="W509" s="3" t="str">
        <f>IF(ISNUMBER(AH509),"Y","N")</f>
        <v>Y</v>
      </c>
      <c r="X509" s="3" t="str">
        <f>IF(OR(ISBLANK(H509),ISBLANK(I509)),"需記錄日期","")</f>
        <v/>
      </c>
      <c r="Y509" s="3" t="str">
        <f>IF(O509&gt;9,"時間太晚","")</f>
        <v/>
      </c>
      <c r="Z509" s="3" t="str">
        <f>IF(ISBLANK(Q509),"需記錄數量",IF(Q509&gt;2,"2隻以上，請記為猴群",""))</f>
        <v/>
      </c>
      <c r="AA509" s="3" t="str">
        <f>IF(OR(Q509=1,Q509=2),IF(ISTEXT(R509),"","需記錄距離"),"")</f>
        <v/>
      </c>
      <c r="AB509" s="249" t="str">
        <f>IF(S509="Y",IF(Q509&lt;&gt;2,"有叫聲應為猴群",""),"")</f>
        <v/>
      </c>
      <c r="AC509" s="3" t="str">
        <f>IF(ISBLANK(T509),"需記錄棲地類型",IF(LEN(T509)&lt;&gt;2,"請填最主要的棲地類型，其餘的可在備注補充說明",""))</f>
        <v/>
      </c>
      <c r="AD509" s="5" t="str">
        <f t="shared" si="19"/>
        <v/>
      </c>
      <c r="AE509" s="3" t="str">
        <f>IF(COUNTIF(U509,"*搖樹*")=1,IF(Q509&lt;&gt;2,"有搖樹行為應為猴群",""),"")</f>
        <v/>
      </c>
      <c r="AF509" s="3"/>
      <c r="AH509">
        <f>MATCH(ROUND(M509,0)&amp;ROUND(N509,0),樣點!N:N,0)</f>
        <v>1870</v>
      </c>
      <c r="AI509" s="5">
        <f>IF((F510&amp;J510)=(F509&amp;J509),ABS((DATE(G510,H510,I510)&amp;TIME(O510,P510,0))-(DATE(G509,H509,I509)&amp;TIME(O509,P509,0))),"")</f>
        <v>7.6388890156522393E-3</v>
      </c>
    </row>
    <row r="510" spans="3:35" hidden="1">
      <c r="C510" s="246" t="s">
        <v>209</v>
      </c>
      <c r="D510" s="246" t="s">
        <v>210</v>
      </c>
      <c r="E510" s="246" t="s">
        <v>228</v>
      </c>
      <c r="F510" s="246" t="s">
        <v>229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223</v>
      </c>
      <c r="L510" s="247">
        <v>3</v>
      </c>
      <c r="M510" s="246">
        <v>287894</v>
      </c>
      <c r="N510" s="246">
        <v>259652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26</v>
      </c>
      <c r="U510" s="246"/>
      <c r="V510" t="str">
        <f>INDEX(樣區!H:H,MATCH(F510,樣區!E:E,0))</f>
        <v>3月,5月</v>
      </c>
      <c r="W510" s="3" t="str">
        <f>IF(ISNUMBER(AH510),"Y","N")</f>
        <v>N</v>
      </c>
      <c r="X510" s="3" t="str">
        <f>IF(OR(ISBLANK(H510),ISBLANK(I510)),"需記錄日期","")</f>
        <v/>
      </c>
      <c r="Y510" s="3" t="str">
        <f>IF(O510&gt;9,"時間太晚","")</f>
        <v/>
      </c>
      <c r="Z510" s="3" t="str">
        <f>IF(ISBLANK(Q510),"需記錄數量",IF(Q510&gt;2,"2隻以上，請記為猴群",""))</f>
        <v/>
      </c>
      <c r="AA510" s="3" t="str">
        <f>IF(OR(Q510=1,Q510=2),IF(ISTEXT(R510),"","需記錄距離"),"")</f>
        <v/>
      </c>
      <c r="AB510" s="2" t="str">
        <f>IF(S510="Y",IF(Q510&lt;&gt;2,"有叫聲應為猴群",""),"")</f>
        <v/>
      </c>
      <c r="AC510" s="3" t="str">
        <f>IF(ISBLANK(T510),"需記錄棲地類型",IF(LEN(T510)&lt;&gt;2,"請填最主要的棲地類型，其餘的可在備注補充說明",""))</f>
        <v/>
      </c>
      <c r="AD510" s="5" t="str">
        <f>IF(ISBLANK(O510),"需記錄時間",IFERROR(IF((AI510-TIME(0,5,59))&lt;0,"需計滿6分鍾",""),""))</f>
        <v/>
      </c>
      <c r="AE510" s="3" t="str">
        <f>IF(COUNTIF(U510,"*搖樹*")=1,IF(Q510&lt;&gt;2,"有搖樹行為應為猴群",""),"")</f>
        <v/>
      </c>
      <c r="AF510" s="3"/>
      <c r="AH510" t="e">
        <f>MATCH(ROUND(M510,0)&amp;ROUND(N510,0),樣點!N:N,0)</f>
        <v>#N/A</v>
      </c>
      <c r="AI510" s="5">
        <f>IF((F511&amp;J511)=(F510&amp;J510),ABS((DATE(G511,H511,I511)&amp;TIME(O511,P511,0))-(DATE(G510,H510,I510)&amp;TIME(O510,P510,0))),"")</f>
        <v>7.6388890156522393E-3</v>
      </c>
    </row>
    <row r="511" spans="3:35" hidden="1">
      <c r="C511" s="246" t="s">
        <v>209</v>
      </c>
      <c r="D511" s="246" t="s">
        <v>210</v>
      </c>
      <c r="E511" s="246" t="s">
        <v>228</v>
      </c>
      <c r="F511" s="246" t="s">
        <v>229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223</v>
      </c>
      <c r="L511" s="247">
        <v>4</v>
      </c>
      <c r="M511" s="246">
        <v>287689</v>
      </c>
      <c r="N511" s="246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26</v>
      </c>
      <c r="U511" s="246"/>
      <c r="V511" t="str">
        <f>INDEX(樣區!H:H,MATCH(F511,樣區!E:E,0))</f>
        <v>3月,5月</v>
      </c>
      <c r="W511" s="3" t="str">
        <f>IF(ISNUMBER(AH511),"Y","N")</f>
        <v>N</v>
      </c>
      <c r="X511" s="3" t="str">
        <f>IF(OR(ISBLANK(H511),ISBLANK(I511)),"需記錄日期","")</f>
        <v/>
      </c>
      <c r="Y511" s="3" t="str">
        <f>IF(O511&gt;9,"時間太晚","")</f>
        <v/>
      </c>
      <c r="Z511" s="3" t="str">
        <f>IF(ISBLANK(Q511),"需記錄數量",IF(Q511&gt;2,"2隻以上，請記為猴群",""))</f>
        <v/>
      </c>
      <c r="AA511" s="3" t="str">
        <f>IF(OR(Q511=1,Q511=2),IF(ISTEXT(R511),"","需記錄距離"),"")</f>
        <v/>
      </c>
      <c r="AB511" s="2" t="str">
        <f>IF(S511="Y",IF(Q511&lt;&gt;2,"有叫聲應為猴群",""),"")</f>
        <v/>
      </c>
      <c r="AC511" s="3" t="str">
        <f>IF(ISBLANK(T511),"需記錄棲地類型",IF(LEN(T511)&lt;&gt;2,"請填最主要的棲地類型，其餘的可在備注補充說明",""))</f>
        <v/>
      </c>
      <c r="AD511" s="5" t="str">
        <f>IF(ISBLANK(O511),"需記錄時間",IFERROR(IF((AI511-TIME(0,5,59))&lt;0,"需計滿6分鍾",""),""))</f>
        <v/>
      </c>
      <c r="AE511" s="3" t="str">
        <f>IF(COUNTIF(U511,"*搖樹*")=1,IF(Q511&lt;&gt;2,"有搖樹行為應為猴群",""),"")</f>
        <v/>
      </c>
      <c r="AF511" s="3"/>
      <c r="AH511" t="e">
        <f>MATCH(ROUND(M511,0)&amp;ROUND(N511,0),樣點!N:N,0)</f>
        <v>#N/A</v>
      </c>
      <c r="AI511" s="5">
        <f>IF((F512&amp;J512)=(F511&amp;J511),ABS((DATE(G512,H512,I512)&amp;TIME(O512,P512,0))-(DATE(G511,H511,I511)&amp;TIME(O511,P511,0))),"")</f>
        <v>7.6388890156522393E-3</v>
      </c>
    </row>
    <row r="512" spans="3:35">
      <c r="C512" s="246" t="s">
        <v>209</v>
      </c>
      <c r="D512" s="246" t="s">
        <v>210</v>
      </c>
      <c r="E512" s="246" t="s">
        <v>228</v>
      </c>
      <c r="F512" s="246" t="s">
        <v>229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223</v>
      </c>
      <c r="L512" s="247">
        <v>5</v>
      </c>
      <c r="M512" s="246">
        <v>287537</v>
      </c>
      <c r="N512" s="246">
        <v>2579746</v>
      </c>
      <c r="O512" s="246">
        <v>8</v>
      </c>
      <c r="P512" s="246">
        <v>7</v>
      </c>
      <c r="Q512" s="246">
        <v>2</v>
      </c>
      <c r="R512" s="246" t="s">
        <v>43</v>
      </c>
      <c r="S512" s="246" t="s">
        <v>44</v>
      </c>
      <c r="T512" s="246" t="s">
        <v>26</v>
      </c>
      <c r="U512" s="246"/>
      <c r="V512" t="str">
        <f>INDEX(樣區!H:H,MATCH(F512,樣區!E:E,0))</f>
        <v>3月,5月</v>
      </c>
      <c r="W512" s="3" t="str">
        <f>IF(ISNUMBER(AH512),"Y","N")</f>
        <v>Y</v>
      </c>
      <c r="X512" s="3" t="str">
        <f>IF(OR(ISBLANK(H512),ISBLANK(I512)),"需記錄日期","")</f>
        <v/>
      </c>
      <c r="Y512" s="3" t="str">
        <f>IF(O512&gt;9,"時間太晚","")</f>
        <v/>
      </c>
      <c r="Z512" s="3" t="str">
        <f>IF(ISBLANK(Q512),"需記錄數量",IF(Q512&gt;2,"2隻以上，請記為猴群",""))</f>
        <v/>
      </c>
      <c r="AA512" s="3" t="str">
        <f>IF(OR(Q512=1,Q512=2),IF(ISTEXT(R512),"","需記錄距離"),"")</f>
        <v/>
      </c>
      <c r="AB512" s="249" t="str">
        <f>IF(S512="Y",IF(Q512&lt;&gt;2,"有叫聲應為猴群",""),"")</f>
        <v/>
      </c>
      <c r="AC512" s="3" t="str">
        <f>IF(ISBLANK(T512),"需記錄棲地類型",IF(LEN(T512)&lt;&gt;2,"請填最主要的棲地類型，其餘的可在備注補充說明",""))</f>
        <v/>
      </c>
      <c r="AD512" s="5" t="str">
        <f t="shared" ref="AD512:AD524" si="20">IF(ISBLANK(O512),"需記錄時間",IFERROR(IF((AI512-TIME(0,5,59))&lt;0,"需計滿6分鐘",""),""))</f>
        <v/>
      </c>
      <c r="AE512" s="3" t="str">
        <f>IF(COUNTIF(U512,"*搖樹*")=1,IF(Q512&lt;&gt;2,"有搖樹行為應為猴群",""),"")</f>
        <v/>
      </c>
      <c r="AF512" s="3"/>
      <c r="AH512">
        <f>MATCH(ROUND(M512,0)&amp;ROUND(N512,0),樣點!N:N,0)</f>
        <v>1872</v>
      </c>
      <c r="AI512" s="5">
        <f>IF((F513&amp;J513)=(F512&amp;J512),ABS((DATE(G513,H513,I513)&amp;TIME(O513,P513,0))-(DATE(G512,H512,I512)&amp;TIME(O512,P512,0))),"")</f>
        <v>6.9444439723156393E-3</v>
      </c>
    </row>
    <row r="513" spans="3:35">
      <c r="C513" s="246" t="s">
        <v>209</v>
      </c>
      <c r="D513" s="246" t="s">
        <v>210</v>
      </c>
      <c r="E513" s="246" t="s">
        <v>228</v>
      </c>
      <c r="F513" s="246" t="s">
        <v>229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223</v>
      </c>
      <c r="L513" s="247">
        <v>6</v>
      </c>
      <c r="M513" s="246">
        <v>287364</v>
      </c>
      <c r="N513" s="246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230</v>
      </c>
      <c r="U513" s="246"/>
      <c r="V513" t="str">
        <f>INDEX(樣區!H:H,MATCH(F513,樣區!E:E,0))</f>
        <v>3月,5月</v>
      </c>
      <c r="W513" s="3" t="str">
        <f>IF(ISNUMBER(AH513),"Y","N")</f>
        <v>Y</v>
      </c>
      <c r="X513" s="3" t="str">
        <f>IF(OR(ISBLANK(H513),ISBLANK(I513)),"需記錄日期","")</f>
        <v/>
      </c>
      <c r="Y513" s="3" t="str">
        <f>IF(O513&gt;9,"時間太晚","")</f>
        <v/>
      </c>
      <c r="Z513" s="3" t="str">
        <f>IF(ISBLANK(Q513),"需記錄數量",IF(Q513&gt;2,"2隻以上，請記為猴群",""))</f>
        <v/>
      </c>
      <c r="AA513" s="3" t="str">
        <f>IF(OR(Q513=1,Q513=2),IF(ISTEXT(R513),"","需記錄距離"),"")</f>
        <v/>
      </c>
      <c r="AB513" s="249" t="str">
        <f>IF(S513="Y",IF(Q513&lt;&gt;2,"有叫聲應為猴群",""),"")</f>
        <v/>
      </c>
      <c r="AC513" s="3" t="str">
        <f>IF(ISBLANK(T513),"需記錄棲地類型",IF(LEN(T513)&lt;&gt;2,"請填最主要的棲地類型，其餘的可在備注補充說明",""))</f>
        <v/>
      </c>
      <c r="AD513" s="5" t="str">
        <f t="shared" si="20"/>
        <v/>
      </c>
      <c r="AE513" s="3" t="str">
        <f>IF(COUNTIF(U513,"*搖樹*")=1,IF(Q513&lt;&gt;2,"有搖樹行為應為猴群",""),"")</f>
        <v/>
      </c>
      <c r="AF513" s="3"/>
      <c r="AH513">
        <f>MATCH(ROUND(M513,0)&amp;ROUND(N513,0),樣點!N:N,0)</f>
        <v>1873</v>
      </c>
      <c r="AI513" s="5">
        <f>IF((F514&amp;J514)=(F513&amp;J513),ABS((DATE(G514,H514,I514)&amp;TIME(O514,P514,0))-(DATE(G513,H513,I513)&amp;TIME(O513,P513,0))),"")</f>
        <v>9.0277779963798821E-3</v>
      </c>
    </row>
    <row r="514" spans="3:35">
      <c r="C514" s="246" t="s">
        <v>209</v>
      </c>
      <c r="D514" s="246" t="s">
        <v>210</v>
      </c>
      <c r="E514" s="246" t="s">
        <v>228</v>
      </c>
      <c r="F514" s="246" t="s">
        <v>229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223</v>
      </c>
      <c r="L514" s="247">
        <v>7</v>
      </c>
      <c r="M514" s="246">
        <v>287158</v>
      </c>
      <c r="N514" s="246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230</v>
      </c>
      <c r="U514" s="246"/>
      <c r="V514" t="str">
        <f>INDEX(樣區!H:H,MATCH(F514,樣區!E:E,0))</f>
        <v>3月,5月</v>
      </c>
      <c r="W514" s="3" t="str">
        <f>IF(ISNUMBER(AH514),"Y","N")</f>
        <v>Y</v>
      </c>
      <c r="X514" s="3" t="str">
        <f>IF(OR(ISBLANK(H514),ISBLANK(I514)),"需記錄日期","")</f>
        <v/>
      </c>
      <c r="Y514" s="3" t="str">
        <f>IF(O514&gt;9,"時間太晚","")</f>
        <v/>
      </c>
      <c r="Z514" s="3" t="str">
        <f>IF(ISBLANK(Q514),"需記錄數量",IF(Q514&gt;2,"2隻以上，請記為猴群",""))</f>
        <v/>
      </c>
      <c r="AA514" s="3" t="str">
        <f>IF(OR(Q514=1,Q514=2),IF(ISTEXT(R514),"","需記錄距離"),"")</f>
        <v/>
      </c>
      <c r="AB514" s="249" t="str">
        <f>IF(S514="Y",IF(Q514&lt;&gt;2,"有叫聲應為猴群",""),"")</f>
        <v/>
      </c>
      <c r="AC514" s="3" t="str">
        <f>IF(ISBLANK(T514),"需記錄棲地類型",IF(LEN(T514)&lt;&gt;2,"請填最主要的棲地類型，其餘的可在備注補充說明",""))</f>
        <v/>
      </c>
      <c r="AD514" s="5" t="str">
        <f t="shared" si="20"/>
        <v/>
      </c>
      <c r="AE514" s="3" t="str">
        <f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>IF((F515&amp;J515)=(F514&amp;J514),ABS((DATE(G515,H515,I515)&amp;TIME(O515,P515,0))-(DATE(G514,H514,I514)&amp;TIME(O514,P514,0))),"")</f>
        <v>9.0277779963798821E-3</v>
      </c>
    </row>
    <row r="515" spans="3:35">
      <c r="C515" s="246" t="s">
        <v>209</v>
      </c>
      <c r="D515" s="246" t="s">
        <v>210</v>
      </c>
      <c r="E515" s="246" t="s">
        <v>228</v>
      </c>
      <c r="F515" s="246" t="s">
        <v>229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223</v>
      </c>
      <c r="L515" s="247">
        <v>8</v>
      </c>
      <c r="M515" s="246">
        <v>286934</v>
      </c>
      <c r="N515" s="246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230</v>
      </c>
      <c r="U515" s="246"/>
      <c r="V515" t="str">
        <f>INDEX(樣區!H:H,MATCH(F515,樣區!E:E,0))</f>
        <v>3月,5月</v>
      </c>
      <c r="W515" s="3" t="str">
        <f>IF(ISNUMBER(AH515),"Y","N")</f>
        <v>Y</v>
      </c>
      <c r="X515" s="3" t="str">
        <f>IF(OR(ISBLANK(H515),ISBLANK(I515)),"需記錄日期","")</f>
        <v/>
      </c>
      <c r="Y515" s="3" t="str">
        <f>IF(O515&gt;9,"時間太晚","")</f>
        <v/>
      </c>
      <c r="Z515" s="3" t="str">
        <f>IF(ISBLANK(Q515),"需記錄數量",IF(Q515&gt;2,"2隻以上，請記為猴群",""))</f>
        <v/>
      </c>
      <c r="AA515" s="3" t="str">
        <f>IF(OR(Q515=1,Q515=2),IF(ISTEXT(R515),"","需記錄距離"),"")</f>
        <v/>
      </c>
      <c r="AB515" s="249" t="str">
        <f>IF(S515="Y",IF(Q515&lt;&gt;2,"有叫聲應為猴群",""),"")</f>
        <v/>
      </c>
      <c r="AC515" s="3" t="str">
        <f>IF(ISBLANK(T515),"需記錄棲地類型",IF(LEN(T515)&lt;&gt;2,"請填最主要的棲地類型，其餘的可在備注補充說明",""))</f>
        <v/>
      </c>
      <c r="AD515" s="5" t="str">
        <f t="shared" si="20"/>
        <v/>
      </c>
      <c r="AE515" s="3" t="str">
        <f>IF(COUNTIF(U515,"*搖樹*")=1,IF(Q515&lt;&gt;2,"有搖樹行為應為猴群",""),"")</f>
        <v/>
      </c>
      <c r="AF515" s="3"/>
      <c r="AH515">
        <f>MATCH(ROUND(M515,0)&amp;ROUND(N515,0),樣點!N:N,0)</f>
        <v>1875</v>
      </c>
      <c r="AI515" s="5" t="str">
        <f>IF((F516&amp;J516)=(F515&amp;J515),ABS((DATE(G516,H516,I516)&amp;TIME(O516,P516,0))-(DATE(G515,H515,I515)&amp;TIME(O515,P515,0))),"")</f>
        <v/>
      </c>
    </row>
    <row r="516" spans="3:35">
      <c r="C516" s="246" t="s">
        <v>209</v>
      </c>
      <c r="D516" s="246" t="s">
        <v>210</v>
      </c>
      <c r="E516" s="246" t="s">
        <v>231</v>
      </c>
      <c r="F516" s="246" t="s">
        <v>232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233</v>
      </c>
      <c r="L516" s="247">
        <v>1</v>
      </c>
      <c r="M516" s="246">
        <v>284968</v>
      </c>
      <c r="N516" s="246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26</v>
      </c>
      <c r="U516" s="246"/>
      <c r="V516" t="str">
        <f>INDEX(樣區!H:H,MATCH(F516,樣區!E:E,0))</f>
        <v>3月,5月</v>
      </c>
      <c r="W516" s="3" t="str">
        <f>IF(ISNUMBER(AH516),"Y","N")</f>
        <v>Y</v>
      </c>
      <c r="X516" s="3" t="str">
        <f>IF(OR(ISBLANK(H516),ISBLANK(I516)),"需記錄日期","")</f>
        <v/>
      </c>
      <c r="Y516" s="3" t="str">
        <f>IF(O516&gt;9,"時間太晚","")</f>
        <v/>
      </c>
      <c r="Z516" s="3" t="str">
        <f>IF(ISBLANK(Q516),"需記錄數量",IF(Q516&gt;2,"2隻以上，請記為猴群",""))</f>
        <v/>
      </c>
      <c r="AA516" s="3" t="str">
        <f>IF(OR(Q516=1,Q516=2),IF(ISTEXT(R516),"","需記錄距離"),"")</f>
        <v/>
      </c>
      <c r="AB516" s="249" t="str">
        <f>IF(S516="Y",IF(Q516&lt;&gt;2,"有叫聲應為猴群",""),"")</f>
        <v/>
      </c>
      <c r="AC516" s="3" t="str">
        <f>IF(ISBLANK(T516),"需記錄棲地類型",IF(LEN(T516)&lt;&gt;2,"請填最主要的棲地類型，其餘的可在備注補充說明",""))</f>
        <v/>
      </c>
      <c r="AD516" s="5" t="str">
        <f t="shared" si="20"/>
        <v/>
      </c>
      <c r="AE516" s="3" t="str">
        <f>IF(COUNTIF(U516,"*搖樹*")=1,IF(Q516&lt;&gt;2,"有搖樹行為應為猴群",""),"")</f>
        <v/>
      </c>
      <c r="AF516" s="3"/>
      <c r="AH516">
        <f>MATCH(ROUND(M516,0)&amp;ROUND(N516,0),樣點!N:N,0)</f>
        <v>1876</v>
      </c>
      <c r="AI516" s="5">
        <f>IF((F517&amp;J517)=(F516&amp;J516),ABS((DATE(G517,H517,I517)&amp;TIME(O517,P517,0))-(DATE(G516,H516,I516)&amp;TIME(O516,P516,0))),"")</f>
        <v>6.9444450200535357E-3</v>
      </c>
    </row>
    <row r="517" spans="3:35">
      <c r="C517" s="246" t="s">
        <v>209</v>
      </c>
      <c r="D517" s="246" t="s">
        <v>210</v>
      </c>
      <c r="E517" s="246" t="s">
        <v>231</v>
      </c>
      <c r="F517" s="246" t="s">
        <v>232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233</v>
      </c>
      <c r="L517" s="247">
        <v>2</v>
      </c>
      <c r="M517" s="246">
        <v>284793</v>
      </c>
      <c r="N517" s="246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26</v>
      </c>
      <c r="U517" s="246"/>
      <c r="V517" t="str">
        <f>INDEX(樣區!H:H,MATCH(F517,樣區!E:E,0))</f>
        <v>3月,5月</v>
      </c>
      <c r="W517" s="3" t="str">
        <f>IF(ISNUMBER(AH517),"Y","N")</f>
        <v>Y</v>
      </c>
      <c r="X517" s="3" t="str">
        <f>IF(OR(ISBLANK(H517),ISBLANK(I517)),"需記錄日期","")</f>
        <v/>
      </c>
      <c r="Y517" s="3" t="str">
        <f>IF(O517&gt;9,"時間太晚","")</f>
        <v/>
      </c>
      <c r="Z517" s="3" t="str">
        <f>IF(ISBLANK(Q517),"需記錄數量",IF(Q517&gt;2,"2隻以上，請記為猴群",""))</f>
        <v/>
      </c>
      <c r="AA517" s="3" t="str">
        <f>IF(OR(Q517=1,Q517=2),IF(ISTEXT(R517),"","需記錄距離"),"")</f>
        <v/>
      </c>
      <c r="AB517" s="249" t="str">
        <f>IF(S517="Y",IF(Q517&lt;&gt;2,"有叫聲應為猴群",""),"")</f>
        <v/>
      </c>
      <c r="AC517" s="3" t="str">
        <f>IF(ISBLANK(T517),"需記錄棲地類型",IF(LEN(T517)&lt;&gt;2,"請填最主要的棲地類型，其餘的可在備注補充說明",""))</f>
        <v/>
      </c>
      <c r="AD517" s="5" t="str">
        <f t="shared" si="20"/>
        <v/>
      </c>
      <c r="AE517" s="3" t="str">
        <f>IF(COUNTIF(U517,"*搖樹*")=1,IF(Q517&lt;&gt;2,"有搖樹行為應為猴群",""),"")</f>
        <v/>
      </c>
      <c r="AF517" s="3"/>
      <c r="AH517">
        <f>MATCH(ROUND(M517,0)&amp;ROUND(N517,0),樣點!N:N,0)</f>
        <v>1877</v>
      </c>
      <c r="AI517" s="5">
        <f>IF((F518&amp;J518)=(F517&amp;J517),ABS((DATE(G518,H518,I518)&amp;TIME(O518,P518,0))-(DATE(G517,H517,I517)&amp;TIME(O517,P517,0))),"")</f>
        <v>6.9444439723156393E-3</v>
      </c>
    </row>
    <row r="518" spans="3:35">
      <c r="C518" s="246" t="s">
        <v>209</v>
      </c>
      <c r="D518" s="246" t="s">
        <v>210</v>
      </c>
      <c r="E518" s="246" t="s">
        <v>231</v>
      </c>
      <c r="F518" s="246" t="s">
        <v>232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233</v>
      </c>
      <c r="L518" s="247">
        <v>3</v>
      </c>
      <c r="M518" s="246">
        <v>284682</v>
      </c>
      <c r="N518" s="246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26</v>
      </c>
      <c r="U518" s="246"/>
      <c r="V518" t="str">
        <f>INDEX(樣區!H:H,MATCH(F518,樣區!E:E,0))</f>
        <v>3月,5月</v>
      </c>
      <c r="W518" s="3" t="str">
        <f>IF(ISNUMBER(AH518),"Y","N")</f>
        <v>Y</v>
      </c>
      <c r="X518" s="3" t="str">
        <f>IF(OR(ISBLANK(H518),ISBLANK(I518)),"需記錄日期","")</f>
        <v/>
      </c>
      <c r="Y518" s="3" t="str">
        <f>IF(O518&gt;9,"時間太晚","")</f>
        <v/>
      </c>
      <c r="Z518" s="3" t="str">
        <f>IF(ISBLANK(Q518),"需記錄數量",IF(Q518&gt;2,"2隻以上，請記為猴群",""))</f>
        <v/>
      </c>
      <c r="AA518" s="3" t="str">
        <f>IF(OR(Q518=1,Q518=2),IF(ISTEXT(R518),"","需記錄距離"),"")</f>
        <v/>
      </c>
      <c r="AB518" s="249" t="str">
        <f>IF(S518="Y",IF(Q518&lt;&gt;2,"有叫聲應為猴群",""),"")</f>
        <v/>
      </c>
      <c r="AC518" s="3" t="str">
        <f>IF(ISBLANK(T518),"需記錄棲地類型",IF(LEN(T518)&lt;&gt;2,"請填最主要的棲地類型，其餘的可在備注補充說明",""))</f>
        <v/>
      </c>
      <c r="AD518" s="5" t="str">
        <f t="shared" si="20"/>
        <v/>
      </c>
      <c r="AE518" s="3" t="str">
        <f>IF(COUNTIF(U518,"*搖樹*")=1,IF(Q518&lt;&gt;2,"有搖樹行為應為猴群",""),"")</f>
        <v/>
      </c>
      <c r="AF518" s="3"/>
      <c r="AH518">
        <f>MATCH(ROUND(M518,0)&amp;ROUND(N518,0),樣點!N:N,0)</f>
        <v>1878</v>
      </c>
      <c r="AI518" s="5">
        <f>IF((F519&amp;J519)=(F518&amp;J518),ABS((DATE(G519,H519,I519)&amp;TIME(O519,P519,0))-(DATE(G518,H518,I518)&amp;TIME(O518,P518,0))),"")</f>
        <v>6.9444450200535357E-3</v>
      </c>
    </row>
    <row r="519" spans="3:35">
      <c r="C519" s="246" t="s">
        <v>209</v>
      </c>
      <c r="D519" s="246" t="s">
        <v>210</v>
      </c>
      <c r="E519" s="246" t="s">
        <v>231</v>
      </c>
      <c r="F519" s="246" t="s">
        <v>232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233</v>
      </c>
      <c r="L519" s="247">
        <v>4</v>
      </c>
      <c r="M519" s="246">
        <v>284423</v>
      </c>
      <c r="N519" s="246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230</v>
      </c>
      <c r="U519" s="246"/>
      <c r="V519" t="str">
        <f>INDEX(樣區!H:H,MATCH(F519,樣區!E:E,0))</f>
        <v>3月,5月</v>
      </c>
      <c r="W519" s="3" t="str">
        <f>IF(ISNUMBER(AH519),"Y","N")</f>
        <v>Y</v>
      </c>
      <c r="X519" s="3" t="str">
        <f>IF(OR(ISBLANK(H519),ISBLANK(I519)),"需記錄日期","")</f>
        <v/>
      </c>
      <c r="Y519" s="3" t="str">
        <f>IF(O519&gt;9,"時間太晚","")</f>
        <v/>
      </c>
      <c r="Z519" s="3" t="str">
        <f>IF(ISBLANK(Q519),"需記錄數量",IF(Q519&gt;2,"2隻以上，請記為猴群",""))</f>
        <v/>
      </c>
      <c r="AA519" s="3" t="str">
        <f>IF(OR(Q519=1,Q519=2),IF(ISTEXT(R519),"","需記錄距離"),"")</f>
        <v/>
      </c>
      <c r="AB519" s="249" t="str">
        <f>IF(S519="Y",IF(Q519&lt;&gt;2,"有叫聲應為猴群",""),"")</f>
        <v/>
      </c>
      <c r="AC519" s="3" t="str">
        <f>IF(ISBLANK(T519),"需記錄棲地類型",IF(LEN(T519)&lt;&gt;2,"請填最主要的棲地類型，其餘的可在備注補充說明",""))</f>
        <v/>
      </c>
      <c r="AD519" s="5" t="str">
        <f t="shared" si="20"/>
        <v/>
      </c>
      <c r="AE519" s="3" t="str">
        <f>IF(COUNTIF(U519,"*搖樹*")=1,IF(Q519&lt;&gt;2,"有搖樹行為應為猴群",""),"")</f>
        <v/>
      </c>
      <c r="AF519" s="3"/>
      <c r="AH519">
        <f>MATCH(ROUND(M519,0)&amp;ROUND(N519,0),樣點!N:N,0)</f>
        <v>1879</v>
      </c>
      <c r="AI519" s="5">
        <f>IF((F520&amp;J520)=(F519&amp;J519),ABS((DATE(G520,H520,I520)&amp;TIME(O520,P520,0))-(DATE(G519,H519,I519)&amp;TIME(O519,P519,0))),"")</f>
        <v>6.9444440305233002E-3</v>
      </c>
    </row>
    <row r="520" spans="3:35">
      <c r="C520" s="246" t="s">
        <v>209</v>
      </c>
      <c r="D520" s="246" t="s">
        <v>210</v>
      </c>
      <c r="E520" s="246" t="s">
        <v>231</v>
      </c>
      <c r="F520" s="246" t="s">
        <v>232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233</v>
      </c>
      <c r="L520" s="247">
        <v>5</v>
      </c>
      <c r="M520" s="246">
        <v>284249</v>
      </c>
      <c r="N520" s="246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230</v>
      </c>
      <c r="U520" s="246"/>
      <c r="V520" t="str">
        <f>INDEX(樣區!H:H,MATCH(F520,樣區!E:E,0))</f>
        <v>3月,5月</v>
      </c>
      <c r="W520" s="3" t="str">
        <f>IF(ISNUMBER(AH520),"Y","N")</f>
        <v>Y</v>
      </c>
      <c r="X520" s="3" t="str">
        <f>IF(OR(ISBLANK(H520),ISBLANK(I520)),"需記錄日期","")</f>
        <v/>
      </c>
      <c r="Y520" s="3" t="str">
        <f>IF(O520&gt;9,"時間太晚","")</f>
        <v/>
      </c>
      <c r="Z520" s="3" t="str">
        <f>IF(ISBLANK(Q520),"需記錄數量",IF(Q520&gt;2,"2隻以上，請記為猴群",""))</f>
        <v/>
      </c>
      <c r="AA520" s="3" t="str">
        <f>IF(OR(Q520=1,Q520=2),IF(ISTEXT(R520),"","需記錄距離"),"")</f>
        <v/>
      </c>
      <c r="AB520" s="249" t="str">
        <f>IF(S520="Y",IF(Q520&lt;&gt;2,"有叫聲應為猴群",""),"")</f>
        <v/>
      </c>
      <c r="AC520" s="3" t="str">
        <f>IF(ISBLANK(T520),"需記錄棲地類型",IF(LEN(T520)&lt;&gt;2,"請填最主要的棲地類型，其餘的可在備注補充說明",""))</f>
        <v/>
      </c>
      <c r="AD520" s="5" t="str">
        <f t="shared" si="20"/>
        <v/>
      </c>
      <c r="AE520" s="3" t="str">
        <f>IF(COUNTIF(U520,"*搖樹*")=1,IF(Q520&lt;&gt;2,"有搖樹行為應為猴群",""),"")</f>
        <v/>
      </c>
      <c r="AF520" s="3"/>
      <c r="AH520">
        <f>MATCH(ROUND(M520,0)&amp;ROUND(N520,0),樣點!N:N,0)</f>
        <v>1880</v>
      </c>
      <c r="AI520" s="5">
        <f>IF((F521&amp;J521)=(F520&amp;J520),ABS((DATE(G521,H521,I521)&amp;TIME(O521,P521,0))-(DATE(G520,H520,I520)&amp;TIME(O520,P520,0))),"")</f>
        <v>6.9444449618458748E-3</v>
      </c>
    </row>
    <row r="521" spans="3:35">
      <c r="C521" s="246" t="s">
        <v>209</v>
      </c>
      <c r="D521" s="246" t="s">
        <v>210</v>
      </c>
      <c r="E521" s="246" t="s">
        <v>231</v>
      </c>
      <c r="F521" s="246" t="s">
        <v>232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233</v>
      </c>
      <c r="L521" s="247">
        <v>6</v>
      </c>
      <c r="M521" s="246">
        <v>284092</v>
      </c>
      <c r="N521" s="246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230</v>
      </c>
      <c r="U521" s="246"/>
      <c r="V521" t="str">
        <f>INDEX(樣區!H:H,MATCH(F521,樣區!E:E,0))</f>
        <v>3月,5月</v>
      </c>
      <c r="W521" s="3" t="str">
        <f>IF(ISNUMBER(AH521),"Y","N")</f>
        <v>Y</v>
      </c>
      <c r="X521" s="3" t="str">
        <f>IF(OR(ISBLANK(H521),ISBLANK(I521)),"需記錄日期","")</f>
        <v/>
      </c>
      <c r="Y521" s="3" t="str">
        <f>IF(O521&gt;9,"時間太晚","")</f>
        <v/>
      </c>
      <c r="Z521" s="3" t="str">
        <f>IF(ISBLANK(Q521),"需記錄數量",IF(Q521&gt;2,"2隻以上，請記為猴群",""))</f>
        <v/>
      </c>
      <c r="AA521" s="3" t="str">
        <f>IF(OR(Q521=1,Q521=2),IF(ISTEXT(R521),"","需記錄距離"),"")</f>
        <v/>
      </c>
      <c r="AB521" s="249" t="str">
        <f>IF(S521="Y",IF(Q521&lt;&gt;2,"有叫聲應為猴群",""),"")</f>
        <v/>
      </c>
      <c r="AC521" s="3" t="str">
        <f>IF(ISBLANK(T521),"需記錄棲地類型",IF(LEN(T521)&lt;&gt;2,"請填最主要的棲地類型，其餘的可在備注補充說明",""))</f>
        <v/>
      </c>
      <c r="AD521" s="5" t="str">
        <f t="shared" si="20"/>
        <v/>
      </c>
      <c r="AE521" s="3" t="str">
        <f>IF(COUNTIF(U521,"*搖樹*")=1,IF(Q521&lt;&gt;2,"有搖樹行為應為猴群",""),"")</f>
        <v/>
      </c>
      <c r="AF521" s="3"/>
      <c r="AH521">
        <f>MATCH(ROUND(M521,0)&amp;ROUND(N521,0),樣點!N:N,0)</f>
        <v>1881</v>
      </c>
      <c r="AI521" s="5">
        <f>IF((F522&amp;J522)=(F521&amp;J521),ABS((DATE(G522,H522,I522)&amp;TIME(O522,P522,0))-(DATE(G521,H521,I521)&amp;TIME(O521,P521,0))),"")</f>
        <v>6.9444440305233002E-3</v>
      </c>
    </row>
    <row r="522" spans="3:35">
      <c r="C522" s="246" t="s">
        <v>209</v>
      </c>
      <c r="D522" s="246" t="s">
        <v>210</v>
      </c>
      <c r="E522" s="246" t="s">
        <v>231</v>
      </c>
      <c r="F522" s="246" t="s">
        <v>232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233</v>
      </c>
      <c r="L522" s="247">
        <v>7</v>
      </c>
      <c r="M522" s="246">
        <v>283926</v>
      </c>
      <c r="N522" s="246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230</v>
      </c>
      <c r="U522" s="246" t="s">
        <v>234</v>
      </c>
      <c r="V522" t="str">
        <f>INDEX(樣區!H:H,MATCH(F522,樣區!E:E,0))</f>
        <v>3月,5月</v>
      </c>
      <c r="W522" s="3" t="str">
        <f>IF(ISNUMBER(AH522),"Y","N")</f>
        <v>Y</v>
      </c>
      <c r="X522" s="3" t="str">
        <f>IF(OR(ISBLANK(H522),ISBLANK(I522)),"需記錄日期","")</f>
        <v/>
      </c>
      <c r="Y522" s="3" t="str">
        <f>IF(O522&gt;9,"時間太晚","")</f>
        <v/>
      </c>
      <c r="Z522" s="3" t="str">
        <f>IF(ISBLANK(Q522),"需記錄數量",IF(Q522&gt;2,"2隻以上，請記為猴群",""))</f>
        <v/>
      </c>
      <c r="AA522" s="3" t="str">
        <f>IF(OR(Q522=1,Q522=2),IF(ISTEXT(R522),"","需記錄距離"),"")</f>
        <v/>
      </c>
      <c r="AB522" s="249" t="str">
        <f>IF(S522="Y",IF(Q522&lt;&gt;2,"有叫聲應為猴群",""),"")</f>
        <v/>
      </c>
      <c r="AC522" s="3" t="str">
        <f>IF(ISBLANK(T522),"需記錄棲地類型",IF(LEN(T522)&lt;&gt;2,"請填最主要的棲地類型，其餘的可在備注補充說明",""))</f>
        <v/>
      </c>
      <c r="AD522" s="5" t="str">
        <f t="shared" si="20"/>
        <v/>
      </c>
      <c r="AE522" s="3" t="str">
        <f>IF(COUNTIF(U522,"*搖樹*")=1,IF(Q522&lt;&gt;2,"有搖樹行為應為猴群",""),"")</f>
        <v/>
      </c>
      <c r="AF522" s="3"/>
      <c r="AH522">
        <f>MATCH(ROUND(M522,0)&amp;ROUND(N522,0),樣點!N:N,0)</f>
        <v>1882</v>
      </c>
      <c r="AI522" s="5">
        <f>IF((F523&amp;J523)=(F522&amp;J522),ABS((DATE(G523,H523,I523)&amp;TIME(O523,P523,0))-(DATE(G522,H522,I522)&amp;TIME(O522,P522,0))),"")</f>
        <v>6.9444439723156393E-3</v>
      </c>
    </row>
    <row r="523" spans="3:35">
      <c r="C523" s="246" t="s">
        <v>209</v>
      </c>
      <c r="D523" s="246" t="s">
        <v>210</v>
      </c>
      <c r="E523" s="246" t="s">
        <v>231</v>
      </c>
      <c r="F523" s="246" t="s">
        <v>232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233</v>
      </c>
      <c r="L523" s="247">
        <v>8</v>
      </c>
      <c r="M523" s="246">
        <v>283768</v>
      </c>
      <c r="N523" s="246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230</v>
      </c>
      <c r="U523" s="246"/>
      <c r="V523" t="str">
        <f>INDEX(樣區!H:H,MATCH(F523,樣區!E:E,0))</f>
        <v>3月,5月</v>
      </c>
      <c r="W523" s="3" t="str">
        <f>IF(ISNUMBER(AH523),"Y","N")</f>
        <v>Y</v>
      </c>
      <c r="X523" s="3" t="str">
        <f>IF(OR(ISBLANK(H523),ISBLANK(I523)),"需記錄日期","")</f>
        <v/>
      </c>
      <c r="Y523" s="3" t="str">
        <f>IF(O523&gt;9,"時間太晚","")</f>
        <v/>
      </c>
      <c r="Z523" s="3" t="str">
        <f>IF(ISBLANK(Q523),"需記錄數量",IF(Q523&gt;2,"2隻以上，請記為猴群",""))</f>
        <v/>
      </c>
      <c r="AA523" s="3" t="str">
        <f>IF(OR(Q523=1,Q523=2),IF(ISTEXT(R523),"","需記錄距離"),"")</f>
        <v/>
      </c>
      <c r="AB523" s="249" t="str">
        <f>IF(S523="Y",IF(Q523&lt;&gt;2,"有叫聲應為猴群",""),"")</f>
        <v/>
      </c>
      <c r="AC523" s="3" t="str">
        <f>IF(ISBLANK(T523),"需記錄棲地類型",IF(LEN(T523)&lt;&gt;2,"請填最主要的棲地類型，其餘的可在備注補充說明",""))</f>
        <v/>
      </c>
      <c r="AD523" s="5" t="str">
        <f t="shared" si="20"/>
        <v/>
      </c>
      <c r="AE523" s="3" t="str">
        <f>IF(COUNTIF(U523,"*搖樹*")=1,IF(Q523&lt;&gt;2,"有搖樹行為應為猴群",""),"")</f>
        <v/>
      </c>
      <c r="AF523" s="3"/>
      <c r="AH523">
        <f>MATCH(ROUND(M523,0)&amp;ROUND(N523,0),樣點!N:N,0)</f>
        <v>1883</v>
      </c>
      <c r="AI523" s="5" t="str">
        <f>IF((F524&amp;J524)=(F523&amp;J523),ABS((DATE(G524,H524,I524)&amp;TIME(O524,P524,0))-(DATE(G523,H523,I523)&amp;TIME(O523,P523,0))),"")</f>
        <v/>
      </c>
    </row>
    <row r="524" spans="3:35">
      <c r="C524" s="246" t="s">
        <v>209</v>
      </c>
      <c r="D524" s="246" t="s">
        <v>210</v>
      </c>
      <c r="E524" s="246" t="s">
        <v>235</v>
      </c>
      <c r="F524" s="246" t="s">
        <v>236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237</v>
      </c>
      <c r="L524" s="247">
        <v>1</v>
      </c>
      <c r="M524" s="246">
        <v>278904</v>
      </c>
      <c r="N524" s="246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26</v>
      </c>
      <c r="U524" s="246"/>
      <c r="V524" t="str">
        <f>INDEX(樣區!H:H,MATCH(F524,樣區!E:E,0))</f>
        <v>3月,5月</v>
      </c>
      <c r="W524" s="3" t="str">
        <f>IF(ISNUMBER(AH524),"Y","N")</f>
        <v>Y</v>
      </c>
      <c r="X524" s="3" t="str">
        <f>IF(OR(ISBLANK(H524),ISBLANK(I524)),"需記錄日期","")</f>
        <v/>
      </c>
      <c r="Y524" s="3" t="str">
        <f>IF(O524&gt;9,"時間太晚","")</f>
        <v/>
      </c>
      <c r="Z524" s="3" t="str">
        <f>IF(ISBLANK(Q524),"需記錄數量",IF(Q524&gt;2,"2隻以上，請記為猴群",""))</f>
        <v/>
      </c>
      <c r="AA524" s="3" t="str">
        <f>IF(OR(Q524=1,Q524=2),IF(ISTEXT(R524),"","需記錄距離"),"")</f>
        <v/>
      </c>
      <c r="AB524" s="249" t="str">
        <f>IF(S524="Y",IF(Q524&lt;&gt;2,"有叫聲應為猴群",""),"")</f>
        <v/>
      </c>
      <c r="AC524" s="3" t="str">
        <f>IF(ISBLANK(T524),"需記錄棲地類型",IF(LEN(T524)&lt;&gt;2,"請填最主要的棲地類型，其餘的可在備注補充說明",""))</f>
        <v/>
      </c>
      <c r="AD524" s="5" t="str">
        <f t="shared" si="20"/>
        <v/>
      </c>
      <c r="AE524" s="3" t="str">
        <f>IF(COUNTIF(U524,"*搖樹*")=1,IF(Q524&lt;&gt;2,"有搖樹行為應為猴群",""),"")</f>
        <v/>
      </c>
      <c r="AF524" s="3"/>
      <c r="AH524">
        <f>MATCH(ROUND(M524,0)&amp;ROUND(N524,0),樣點!N:N,0)</f>
        <v>1884</v>
      </c>
      <c r="AI524" s="5">
        <f>IF((F525&amp;J525)=(F524&amp;J524),ABS((DATE(G525,H525,I525)&amp;TIME(O525,P525,0))-(DATE(G524,H524,I524)&amp;TIME(O524,P524,0))),"")</f>
        <v>6.9444439723156393E-3</v>
      </c>
    </row>
    <row r="525" spans="3:35" hidden="1">
      <c r="C525" s="246" t="s">
        <v>209</v>
      </c>
      <c r="D525" s="246" t="s">
        <v>210</v>
      </c>
      <c r="E525" s="246" t="s">
        <v>235</v>
      </c>
      <c r="F525" s="246" t="s">
        <v>236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237</v>
      </c>
      <c r="L525" s="247">
        <v>2</v>
      </c>
      <c r="M525" s="246">
        <v>279108</v>
      </c>
      <c r="N525" s="246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26</v>
      </c>
      <c r="U525" s="246"/>
      <c r="V525" t="str">
        <f>INDEX(樣區!H:H,MATCH(F525,樣區!E:E,0))</f>
        <v>3月,5月</v>
      </c>
      <c r="W525" s="3" t="str">
        <f>IF(ISNUMBER(AH525),"Y","N")</f>
        <v>N</v>
      </c>
      <c r="X525" s="3" t="str">
        <f>IF(OR(ISBLANK(H525),ISBLANK(I525)),"需記錄日期","")</f>
        <v/>
      </c>
      <c r="Y525" s="3" t="str">
        <f>IF(O525&gt;9,"時間太晚","")</f>
        <v/>
      </c>
      <c r="Z525" s="3" t="str">
        <f>IF(ISBLANK(Q525),"需記錄數量",IF(Q525&gt;2,"2隻以上，請記為猴群",""))</f>
        <v/>
      </c>
      <c r="AA525" s="3" t="str">
        <f>IF(OR(Q525=1,Q525=2),IF(ISTEXT(R525),"","需記錄距離"),"")</f>
        <v/>
      </c>
      <c r="AB525" s="2" t="str">
        <f>IF(S525="Y",IF(Q525&lt;&gt;2,"有叫聲應為猴群",""),"")</f>
        <v/>
      </c>
      <c r="AC525" s="3" t="str">
        <f>IF(ISBLANK(T525),"需記錄棲地類型",IF(LEN(T525)&lt;&gt;2,"請填最主要的棲地類型，其餘的可在備注補充說明",""))</f>
        <v/>
      </c>
      <c r="AD525" s="5" t="str">
        <f>IF(ISBLANK(O525),"需記錄時間",IFERROR(IF((AI525-TIME(0,5,59))&lt;0,"需計滿6分鍾",""),""))</f>
        <v/>
      </c>
      <c r="AE525" s="3" t="str">
        <f>IF(COUNTIF(U525,"*搖樹*")=1,IF(Q525&lt;&gt;2,"有搖樹行為應為猴群",""),"")</f>
        <v/>
      </c>
      <c r="AF525" s="3"/>
      <c r="AH525" t="e">
        <f>MATCH(ROUND(M525,0)&amp;ROUND(N525,0),樣點!N:N,0)</f>
        <v>#N/A</v>
      </c>
      <c r="AI525" s="5">
        <f>IF((F526&amp;J526)=(F525&amp;J525),ABS((DATE(G526,H526,I526)&amp;TIME(O526,P526,0))-(DATE(G525,H525,I525)&amp;TIME(O525,P525,0))),"")</f>
        <v>6.9444450200535357E-3</v>
      </c>
    </row>
    <row r="526" spans="3:35">
      <c r="C526" s="246" t="s">
        <v>209</v>
      </c>
      <c r="D526" s="246" t="s">
        <v>210</v>
      </c>
      <c r="E526" s="246" t="s">
        <v>235</v>
      </c>
      <c r="F526" s="246" t="s">
        <v>236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237</v>
      </c>
      <c r="L526" s="247">
        <v>3</v>
      </c>
      <c r="M526" s="246">
        <v>279048</v>
      </c>
      <c r="N526" s="246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26</v>
      </c>
      <c r="U526" s="246"/>
      <c r="V526" t="str">
        <f>INDEX(樣區!H:H,MATCH(F526,樣區!E:E,0))</f>
        <v>3月,5月</v>
      </c>
      <c r="W526" s="3" t="str">
        <f>IF(ISNUMBER(AH526),"Y","N")</f>
        <v>Y</v>
      </c>
      <c r="X526" s="3" t="str">
        <f>IF(OR(ISBLANK(H526),ISBLANK(I526)),"需記錄日期","")</f>
        <v/>
      </c>
      <c r="Y526" s="3" t="str">
        <f>IF(O526&gt;9,"時間太晚","")</f>
        <v/>
      </c>
      <c r="Z526" s="3" t="str">
        <f>IF(ISBLANK(Q526),"需記錄數量",IF(Q526&gt;2,"2隻以上，請記為猴群",""))</f>
        <v/>
      </c>
      <c r="AA526" s="3" t="str">
        <f>IF(OR(Q526=1,Q526=2),IF(ISTEXT(R526),"","需記錄距離"),"")</f>
        <v/>
      </c>
      <c r="AB526" s="249" t="str">
        <f>IF(S526="Y",IF(Q526&lt;&gt;2,"有叫聲應為猴群",""),"")</f>
        <v/>
      </c>
      <c r="AC526" s="3" t="str">
        <f>IF(ISBLANK(T526),"需記錄棲地類型",IF(LEN(T526)&lt;&gt;2,"請填最主要的棲地類型，其餘的可在備注補充說明",""))</f>
        <v/>
      </c>
      <c r="AD526" s="5" t="str">
        <f t="shared" ref="AD526:AD533" si="21">IF(ISBLANK(O526),"需記錄時間",IFERROR(IF((AI526-TIME(0,5,59))&lt;0,"需計滿6分鐘",""),""))</f>
        <v/>
      </c>
      <c r="AE526" s="3" t="str">
        <f>IF(COUNTIF(U526,"*搖樹*")=1,IF(Q526&lt;&gt;2,"有搖樹行為應為猴群",""),"")</f>
        <v/>
      </c>
      <c r="AF526" s="3"/>
      <c r="AH526">
        <f>MATCH(ROUND(M526,0)&amp;ROUND(N526,0),樣點!N:N,0)</f>
        <v>1885</v>
      </c>
      <c r="AI526" s="5">
        <f>IF((F527&amp;J527)=(F526&amp;J526),ABS((DATE(G527,H527,I527)&amp;TIME(O527,P527,0))-(DATE(G526,H526,I526)&amp;TIME(O526,P526,0))),"")</f>
        <v>6.9444439723156393E-3</v>
      </c>
    </row>
    <row r="527" spans="3:35">
      <c r="C527" s="246" t="s">
        <v>209</v>
      </c>
      <c r="D527" s="246" t="s">
        <v>210</v>
      </c>
      <c r="E527" s="246" t="s">
        <v>235</v>
      </c>
      <c r="F527" s="246" t="s">
        <v>236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237</v>
      </c>
      <c r="L527" s="247">
        <v>4</v>
      </c>
      <c r="M527" s="246">
        <v>278881</v>
      </c>
      <c r="N527" s="246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26</v>
      </c>
      <c r="U527" s="246"/>
      <c r="V527" t="str">
        <f>INDEX(樣區!H:H,MATCH(F527,樣區!E:E,0))</f>
        <v>3月,5月</v>
      </c>
      <c r="W527" s="3" t="str">
        <f>IF(ISNUMBER(AH527),"Y","N")</f>
        <v>Y</v>
      </c>
      <c r="X527" s="3" t="str">
        <f>IF(OR(ISBLANK(H527),ISBLANK(I527)),"需記錄日期","")</f>
        <v/>
      </c>
      <c r="Y527" s="3" t="str">
        <f>IF(O527&gt;9,"時間太晚","")</f>
        <v/>
      </c>
      <c r="Z527" s="3" t="str">
        <f>IF(ISBLANK(Q527),"需記錄數量",IF(Q527&gt;2,"2隻以上，請記為猴群",""))</f>
        <v/>
      </c>
      <c r="AA527" s="3" t="str">
        <f>IF(OR(Q527=1,Q527=2),IF(ISTEXT(R527),"","需記錄距離"),"")</f>
        <v/>
      </c>
      <c r="AB527" s="249" t="str">
        <f>IF(S527="Y",IF(Q527&lt;&gt;2,"有叫聲應為猴群",""),"")</f>
        <v/>
      </c>
      <c r="AC527" s="3" t="str">
        <f>IF(ISBLANK(T527),"需記錄棲地類型",IF(LEN(T527)&lt;&gt;2,"請填最主要的棲地類型，其餘的可在備注補充說明",""))</f>
        <v/>
      </c>
      <c r="AD527" s="5" t="str">
        <f t="shared" si="21"/>
        <v/>
      </c>
      <c r="AE527" s="3" t="str">
        <f>IF(COUNTIF(U527,"*搖樹*")=1,IF(Q527&lt;&gt;2,"有搖樹行為應為猴群",""),"")</f>
        <v/>
      </c>
      <c r="AF527" s="3"/>
      <c r="AH527">
        <f>MATCH(ROUND(M527,0)&amp;ROUND(N527,0),樣點!N:N,0)</f>
        <v>1886</v>
      </c>
      <c r="AI527" s="5">
        <f>IF((F528&amp;J528)=(F527&amp;J527),ABS((DATE(G528,H528,I528)&amp;TIME(O528,P528,0))-(DATE(G527,H527,I527)&amp;TIME(O527,P527,0))),"")</f>
        <v>6.9444440305233002E-3</v>
      </c>
    </row>
    <row r="528" spans="3:35">
      <c r="C528" s="246" t="s">
        <v>209</v>
      </c>
      <c r="D528" s="246" t="s">
        <v>210</v>
      </c>
      <c r="E528" s="246" t="s">
        <v>235</v>
      </c>
      <c r="F528" s="246" t="s">
        <v>236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237</v>
      </c>
      <c r="L528" s="247">
        <v>5</v>
      </c>
      <c r="M528" s="246">
        <v>278670</v>
      </c>
      <c r="N528" s="246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26</v>
      </c>
      <c r="U528" s="246"/>
      <c r="V528" t="str">
        <f>INDEX(樣區!H:H,MATCH(F528,樣區!E:E,0))</f>
        <v>3月,5月</v>
      </c>
      <c r="W528" s="3" t="str">
        <f>IF(ISNUMBER(AH528),"Y","N")</f>
        <v>Y</v>
      </c>
      <c r="X528" s="3" t="str">
        <f>IF(OR(ISBLANK(H528),ISBLANK(I528)),"需記錄日期","")</f>
        <v/>
      </c>
      <c r="Y528" s="3" t="str">
        <f>IF(O528&gt;9,"時間太晚","")</f>
        <v/>
      </c>
      <c r="Z528" s="3" t="str">
        <f>IF(ISBLANK(Q528),"需記錄數量",IF(Q528&gt;2,"2隻以上，請記為猴群",""))</f>
        <v/>
      </c>
      <c r="AA528" s="3" t="str">
        <f>IF(OR(Q528=1,Q528=2),IF(ISTEXT(R528),"","需記錄距離"),"")</f>
        <v/>
      </c>
      <c r="AB528" s="249" t="str">
        <f>IF(S528="Y",IF(Q528&lt;&gt;2,"有叫聲應為猴群",""),"")</f>
        <v/>
      </c>
      <c r="AC528" s="3" t="str">
        <f>IF(ISBLANK(T528),"需記錄棲地類型",IF(LEN(T528)&lt;&gt;2,"請填最主要的棲地類型，其餘的可在備注補充說明",""))</f>
        <v/>
      </c>
      <c r="AD528" s="5" t="str">
        <f t="shared" si="21"/>
        <v/>
      </c>
      <c r="AE528" s="3" t="str">
        <f>IF(COUNTIF(U528,"*搖樹*")=1,IF(Q528&lt;&gt;2,"有搖樹行為應為猴群",""),"")</f>
        <v/>
      </c>
      <c r="AF528" s="3"/>
      <c r="AH528">
        <f>MATCH(ROUND(M528,0)&amp;ROUND(N528,0),樣點!N:N,0)</f>
        <v>1887</v>
      </c>
      <c r="AI528" s="5">
        <f>IF((F529&amp;J529)=(F528&amp;J528),ABS((DATE(G529,H529,I529)&amp;TIME(O529,P529,0))-(DATE(G528,H528,I528)&amp;TIME(O528,P528,0))),"")</f>
        <v>6.9444450200535357E-3</v>
      </c>
    </row>
    <row r="529" spans="3:35">
      <c r="C529" s="246" t="s">
        <v>209</v>
      </c>
      <c r="D529" s="246" t="s">
        <v>210</v>
      </c>
      <c r="E529" s="246" t="s">
        <v>235</v>
      </c>
      <c r="F529" s="246" t="s">
        <v>236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237</v>
      </c>
      <c r="L529" s="247">
        <v>6</v>
      </c>
      <c r="M529" s="246">
        <v>278589</v>
      </c>
      <c r="N529" s="246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31</v>
      </c>
      <c r="U529" s="246" t="s">
        <v>238</v>
      </c>
      <c r="V529" t="str">
        <f>INDEX(樣區!H:H,MATCH(F529,樣區!E:E,0))</f>
        <v>3月,5月</v>
      </c>
      <c r="W529" s="3" t="str">
        <f>IF(ISNUMBER(AH529),"Y","N")</f>
        <v>Y</v>
      </c>
      <c r="X529" s="3" t="str">
        <f>IF(OR(ISBLANK(H529),ISBLANK(I529)),"需記錄日期","")</f>
        <v/>
      </c>
      <c r="Y529" s="3" t="str">
        <f>IF(O529&gt;9,"時間太晚","")</f>
        <v/>
      </c>
      <c r="Z529" s="3" t="str">
        <f>IF(ISBLANK(Q529),"需記錄數量",IF(Q529&gt;2,"2隻以上，請記為猴群",""))</f>
        <v/>
      </c>
      <c r="AA529" s="3" t="str">
        <f>IF(OR(Q529=1,Q529=2),IF(ISTEXT(R529),"","需記錄距離"),"")</f>
        <v/>
      </c>
      <c r="AB529" s="249" t="str">
        <f>IF(S529="Y",IF(Q529&lt;&gt;2,"有叫聲應為猴群",""),"")</f>
        <v/>
      </c>
      <c r="AC529" s="3" t="str">
        <f>IF(ISBLANK(T529),"需記錄棲地類型",IF(LEN(T529)&lt;&gt;2,"請填最主要的棲地類型，其餘的可在備注補充說明",""))</f>
        <v/>
      </c>
      <c r="AD529" s="5" t="str">
        <f t="shared" si="21"/>
        <v/>
      </c>
      <c r="AE529" s="3" t="str">
        <f>IF(COUNTIF(U529,"*搖樹*")=1,IF(Q529&lt;&gt;2,"有搖樹行為應為猴群",""),"")</f>
        <v/>
      </c>
      <c r="AF529" s="3"/>
      <c r="AH529">
        <f>MATCH(ROUND(M529,0)&amp;ROUND(N529,0),樣點!N:N,0)</f>
        <v>1888</v>
      </c>
      <c r="AI529" s="5">
        <f>IF((F530&amp;J530)=(F529&amp;J529),ABS((DATE(G530,H530,I530)&amp;TIME(O530,P530,0))-(DATE(G529,H529,I529)&amp;TIME(O529,P529,0))),"")</f>
        <v>6.9444439723156393E-3</v>
      </c>
    </row>
    <row r="530" spans="3:35">
      <c r="C530" s="246" t="s">
        <v>209</v>
      </c>
      <c r="D530" s="246" t="s">
        <v>210</v>
      </c>
      <c r="E530" s="246" t="s">
        <v>235</v>
      </c>
      <c r="F530" s="246" t="s">
        <v>236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237</v>
      </c>
      <c r="L530" s="247">
        <v>7</v>
      </c>
      <c r="M530" s="246">
        <v>278719</v>
      </c>
      <c r="N530" s="246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230</v>
      </c>
      <c r="U530" s="246"/>
      <c r="V530" t="str">
        <f>INDEX(樣區!H:H,MATCH(F530,樣區!E:E,0))</f>
        <v>3月,5月</v>
      </c>
      <c r="W530" s="3" t="str">
        <f>IF(ISNUMBER(AH530),"Y","N")</f>
        <v>Y</v>
      </c>
      <c r="X530" s="3" t="str">
        <f>IF(OR(ISBLANK(H530),ISBLANK(I530)),"需記錄日期","")</f>
        <v/>
      </c>
      <c r="Y530" s="3" t="str">
        <f>IF(O530&gt;9,"時間太晚","")</f>
        <v/>
      </c>
      <c r="Z530" s="3" t="str">
        <f>IF(ISBLANK(Q530),"需記錄數量",IF(Q530&gt;2,"2隻以上，請記為猴群",""))</f>
        <v/>
      </c>
      <c r="AA530" s="3" t="str">
        <f>IF(OR(Q530=1,Q530=2),IF(ISTEXT(R530),"","需記錄距離"),"")</f>
        <v/>
      </c>
      <c r="AB530" s="249" t="str">
        <f>IF(S530="Y",IF(Q530&lt;&gt;2,"有叫聲應為猴群",""),"")</f>
        <v/>
      </c>
      <c r="AC530" s="3" t="str">
        <f>IF(ISBLANK(T530),"需記錄棲地類型",IF(LEN(T530)&lt;&gt;2,"請填最主要的棲地類型，其餘的可在備注補充說明",""))</f>
        <v/>
      </c>
      <c r="AD530" s="5" t="str">
        <f t="shared" si="21"/>
        <v/>
      </c>
      <c r="AE530" s="3" t="str">
        <f>IF(COUNTIF(U530,"*搖樹*")=1,IF(Q530&lt;&gt;2,"有搖樹行為應為猴群",""),"")</f>
        <v/>
      </c>
      <c r="AF530" s="3"/>
      <c r="AH530">
        <f>MATCH(ROUND(M530,0)&amp;ROUND(N530,0),樣點!N:N,0)</f>
        <v>1889</v>
      </c>
      <c r="AI530" s="5">
        <f>IF((F531&amp;J531)=(F530&amp;J530),ABS((DATE(G531,H531,I531)&amp;TIME(O531,P531,0))-(DATE(G530,H530,I530)&amp;TIME(O530,P530,0))),"")</f>
        <v>6.9444450200535357E-3</v>
      </c>
    </row>
    <row r="531" spans="3:35">
      <c r="C531" s="246" t="s">
        <v>209</v>
      </c>
      <c r="D531" s="246" t="s">
        <v>210</v>
      </c>
      <c r="E531" s="246" t="s">
        <v>235</v>
      </c>
      <c r="F531" s="246" t="s">
        <v>236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237</v>
      </c>
      <c r="L531" s="247">
        <v>8</v>
      </c>
      <c r="M531" s="246">
        <v>278795</v>
      </c>
      <c r="N531" s="246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230</v>
      </c>
      <c r="U531" s="246" t="s">
        <v>239</v>
      </c>
      <c r="V531" t="str">
        <f>INDEX(樣區!H:H,MATCH(F531,樣區!E:E,0))</f>
        <v>3月,5月</v>
      </c>
      <c r="W531" s="3" t="str">
        <f>IF(ISNUMBER(AH531),"Y","N")</f>
        <v>Y</v>
      </c>
      <c r="X531" s="3" t="str">
        <f>IF(OR(ISBLANK(H531),ISBLANK(I531)),"需記錄日期","")</f>
        <v/>
      </c>
      <c r="Y531" s="3" t="str">
        <f>IF(O531&gt;9,"時間太晚","")</f>
        <v/>
      </c>
      <c r="Z531" s="3" t="str">
        <f>IF(ISBLANK(Q531),"需記錄數量",IF(Q531&gt;2,"2隻以上，請記為猴群",""))</f>
        <v/>
      </c>
      <c r="AA531" s="3" t="str">
        <f>IF(OR(Q531=1,Q531=2),IF(ISTEXT(R531),"","需記錄距離"),"")</f>
        <v/>
      </c>
      <c r="AB531" s="249" t="str">
        <f>IF(S531="Y",IF(Q531&lt;&gt;2,"有叫聲應為猴群",""),"")</f>
        <v/>
      </c>
      <c r="AC531" s="3" t="str">
        <f>IF(ISBLANK(T531),"需記錄棲地類型",IF(LEN(T531)&lt;&gt;2,"請填最主要的棲地類型，其餘的可在備注補充說明",""))</f>
        <v/>
      </c>
      <c r="AD531" s="5" t="str">
        <f t="shared" si="21"/>
        <v/>
      </c>
      <c r="AE531" s="3" t="str">
        <f>IF(COUNTIF(U531,"*搖樹*")=1,IF(Q531&lt;&gt;2,"有搖樹行為應為猴群",""),"")</f>
        <v/>
      </c>
      <c r="AF531" s="3"/>
      <c r="AH531">
        <f>MATCH(ROUND(M531,0)&amp;ROUND(N531,0),樣點!N:N,0)</f>
        <v>1890</v>
      </c>
      <c r="AI531" s="5" t="str">
        <f>IF((F532&amp;J532)=(F531&amp;J531),ABS((DATE(G532,H532,I532)&amp;TIME(O532,P532,0))-(DATE(G531,H531,I531)&amp;TIME(O531,P531,0))),"")</f>
        <v/>
      </c>
    </row>
    <row r="532" spans="3:35">
      <c r="C532" s="246" t="s">
        <v>209</v>
      </c>
      <c r="D532" s="246" t="s">
        <v>240</v>
      </c>
      <c r="E532" s="246" t="s">
        <v>241</v>
      </c>
      <c r="F532" s="246" t="s">
        <v>242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243</v>
      </c>
      <c r="L532" s="247">
        <v>1</v>
      </c>
      <c r="M532" s="246">
        <v>304532</v>
      </c>
      <c r="N532" s="246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230</v>
      </c>
      <c r="U532" s="246"/>
      <c r="V532" t="str">
        <f>INDEX(樣區!H:H,MATCH(F532,樣區!E:E,0))</f>
        <v>3月,5月</v>
      </c>
      <c r="W532" s="3" t="str">
        <f>IF(ISNUMBER(AH532),"Y","N")</f>
        <v>Y</v>
      </c>
      <c r="X532" s="3" t="str">
        <f>IF(OR(ISBLANK(H532),ISBLANK(I532)),"需記錄日期","")</f>
        <v/>
      </c>
      <c r="Y532" s="3" t="str">
        <f>IF(O532&gt;9,"時間太晚","")</f>
        <v>時間太晚</v>
      </c>
      <c r="Z532" s="3" t="str">
        <f>IF(ISBLANK(Q532),"需記錄數量",IF(Q532&gt;2,"2隻以上，請記為猴群",""))</f>
        <v/>
      </c>
      <c r="AA532" s="3" t="str">
        <f>IF(OR(Q532=1,Q532=2),IF(ISTEXT(R532),"","需記錄距離"),"")</f>
        <v/>
      </c>
      <c r="AB532" s="249" t="str">
        <f>IF(S532="Y",IF(Q532&lt;&gt;2,"有叫聲應為猴群",""),"")</f>
        <v/>
      </c>
      <c r="AC532" s="3" t="str">
        <f>IF(ISBLANK(T532),"需記錄棲地類型",IF(LEN(T532)&lt;&gt;2,"請填最主要的棲地類型，其餘的可在備注補充說明",""))</f>
        <v/>
      </c>
      <c r="AD532" s="5" t="str">
        <f t="shared" si="21"/>
        <v/>
      </c>
      <c r="AE532" s="3" t="str">
        <f>IF(COUNTIF(U532,"*搖樹*")=1,IF(Q532&lt;&gt;2,"有搖樹行為應為猴群",""),"")</f>
        <v/>
      </c>
      <c r="AF532" s="3"/>
      <c r="AH532">
        <f>MATCH(ROUND(M532,0)&amp;ROUND(N532,0),樣點!N:N,0)</f>
        <v>1693</v>
      </c>
      <c r="AI532" s="5">
        <f>IF((F533&amp;J533)=(F532&amp;J532),ABS((DATE(G533,H533,I533)&amp;TIME(O533,P533,0))-(DATE(G532,H532,I532)&amp;TIME(O532,P532,0))),"")</f>
        <v>1.1805556016042829E-2</v>
      </c>
    </row>
    <row r="533" spans="3:35">
      <c r="C533" s="246" t="s">
        <v>209</v>
      </c>
      <c r="D533" s="246" t="s">
        <v>240</v>
      </c>
      <c r="E533" s="246" t="s">
        <v>241</v>
      </c>
      <c r="F533" s="246" t="s">
        <v>242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243</v>
      </c>
      <c r="L533" s="247">
        <v>2</v>
      </c>
      <c r="M533" s="246">
        <v>304549</v>
      </c>
      <c r="N533" s="246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31</v>
      </c>
      <c r="U533" s="246"/>
      <c r="V533" t="str">
        <f>INDEX(樣區!H:H,MATCH(F533,樣區!E:E,0))</f>
        <v>3月,5月</v>
      </c>
      <c r="W533" s="3" t="str">
        <f>IF(ISNUMBER(AH533),"Y","N")</f>
        <v>Y</v>
      </c>
      <c r="X533" s="3" t="str">
        <f>IF(OR(ISBLANK(H533),ISBLANK(I533)),"需記錄日期","")</f>
        <v/>
      </c>
      <c r="Y533" s="3" t="str">
        <f>IF(O533&gt;9,"時間太晚","")</f>
        <v>時間太晚</v>
      </c>
      <c r="Z533" s="3" t="str">
        <f>IF(ISBLANK(Q533),"需記錄數量",IF(Q533&gt;2,"2隻以上，請記為猴群",""))</f>
        <v/>
      </c>
      <c r="AA533" s="3" t="str">
        <f>IF(OR(Q533=1,Q533=2),IF(ISTEXT(R533),"","需記錄距離"),"")</f>
        <v/>
      </c>
      <c r="AB533" s="249" t="str">
        <f>IF(S533="Y",IF(Q533&lt;&gt;2,"有叫聲應為猴群",""),"")</f>
        <v/>
      </c>
      <c r="AC533" s="3" t="str">
        <f>IF(ISBLANK(T533),"需記錄棲地類型",IF(LEN(T533)&lt;&gt;2,"請填最主要的棲地類型，其餘的可在備注補充說明",""))</f>
        <v/>
      </c>
      <c r="AD533" s="5" t="str">
        <f t="shared" si="21"/>
        <v/>
      </c>
      <c r="AE533" s="3" t="str">
        <f>IF(COUNTIF(U533,"*搖樹*")=1,IF(Q533&lt;&gt;2,"有搖樹行為應為猴群",""),"")</f>
        <v/>
      </c>
      <c r="AF533" s="3"/>
      <c r="AH533">
        <f>MATCH(ROUND(M533,0)&amp;ROUND(N533,0),樣點!N:N,0)</f>
        <v>1694</v>
      </c>
      <c r="AI533" s="5">
        <f>IF((F534&amp;J534)=(F533&amp;J533),ABS((DATE(G534,H534,I534)&amp;TIME(O534,P534,0))-(DATE(G533,H533,I533)&amp;TIME(O533,P533,0))),"")</f>
        <v>5.5555549915879965E-3</v>
      </c>
    </row>
    <row r="534" spans="3:35" hidden="1">
      <c r="C534" s="246" t="s">
        <v>209</v>
      </c>
      <c r="D534" s="246" t="s">
        <v>240</v>
      </c>
      <c r="E534" s="246" t="s">
        <v>241</v>
      </c>
      <c r="F534" s="246" t="s">
        <v>242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243</v>
      </c>
      <c r="L534" s="247">
        <v>3</v>
      </c>
      <c r="M534" s="246">
        <v>304520</v>
      </c>
      <c r="N534" s="246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50</v>
      </c>
      <c r="U534" s="246"/>
      <c r="V534" t="str">
        <f>INDEX(樣區!H:H,MATCH(F534,樣區!E:E,0))</f>
        <v>3月,5月</v>
      </c>
      <c r="W534" s="3" t="str">
        <f>IF(ISNUMBER(AH534),"Y","N")</f>
        <v>N</v>
      </c>
      <c r="X534" s="3" t="str">
        <f>IF(OR(ISBLANK(H534),ISBLANK(I534)),"需記錄日期","")</f>
        <v/>
      </c>
      <c r="Y534" s="3" t="str">
        <f>IF(O534&gt;9,"時間太晚","")</f>
        <v>時間太晚</v>
      </c>
      <c r="Z534" s="3" t="str">
        <f>IF(ISBLANK(Q534),"需記錄數量",IF(Q534&gt;2,"2隻以上，請記為猴群",""))</f>
        <v/>
      </c>
      <c r="AA534" s="3" t="str">
        <f>IF(OR(Q534=1,Q534=2),IF(ISTEXT(R534),"","需記錄距離"),"")</f>
        <v/>
      </c>
      <c r="AB534" s="2" t="str">
        <f>IF(S534="Y",IF(Q534&lt;&gt;2,"有叫聲應為猴群",""),"")</f>
        <v/>
      </c>
      <c r="AC534" s="3" t="str">
        <f>IF(ISBLANK(T534),"需記錄棲地類型",IF(LEN(T534)&lt;&gt;2,"請填最主要的棲地類型，其餘的可在備注補充說明",""))</f>
        <v/>
      </c>
      <c r="AD534" s="5" t="str">
        <f>IF(ISBLANK(O534),"需記錄時間",IFERROR(IF((AI534-TIME(0,5,59))&lt;0,"需計滿6分鍾",""),""))</f>
        <v/>
      </c>
      <c r="AE534" s="3" t="str">
        <f>IF(COUNTIF(U534,"*搖樹*")=1,IF(Q534&lt;&gt;2,"有搖樹行為應為猴群",""),"")</f>
        <v/>
      </c>
      <c r="AF534" s="3"/>
      <c r="AH534" t="e">
        <f>MATCH(ROUND(M534,0)&amp;ROUND(N534,0),樣點!N:N,0)</f>
        <v>#N/A</v>
      </c>
      <c r="AI534" s="5">
        <f>IF((F535&amp;J535)=(F534&amp;J534),ABS((DATE(G535,H535,I535)&amp;TIME(O535,P535,0))-(DATE(G534,H534,I534)&amp;TIME(O534,P534,0))),"")</f>
        <v>8.3333330112509429E-3</v>
      </c>
    </row>
    <row r="535" spans="3:35">
      <c r="C535" s="246" t="s">
        <v>209</v>
      </c>
      <c r="D535" s="246" t="s">
        <v>240</v>
      </c>
      <c r="E535" s="246" t="s">
        <v>241</v>
      </c>
      <c r="F535" s="246" t="s">
        <v>242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243</v>
      </c>
      <c r="L535" s="247">
        <v>4</v>
      </c>
      <c r="M535" s="246">
        <v>304299</v>
      </c>
      <c r="N535" s="246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26</v>
      </c>
      <c r="U535" s="246"/>
      <c r="V535" t="str">
        <f>INDEX(樣區!H:H,MATCH(F535,樣區!E:E,0))</f>
        <v>3月,5月</v>
      </c>
      <c r="W535" s="3" t="str">
        <f>IF(ISNUMBER(AH535),"Y","N")</f>
        <v>Y</v>
      </c>
      <c r="X535" s="3" t="str">
        <f>IF(OR(ISBLANK(H535),ISBLANK(I535)),"需記錄日期","")</f>
        <v/>
      </c>
      <c r="Y535" s="3" t="str">
        <f>IF(O535&gt;9,"時間太晚","")</f>
        <v>時間太晚</v>
      </c>
      <c r="Z535" s="3" t="str">
        <f>IF(ISBLANK(Q535),"需記錄數量",IF(Q535&gt;2,"2隻以上，請記為猴群",""))</f>
        <v/>
      </c>
      <c r="AA535" s="3" t="str">
        <f>IF(OR(Q535=1,Q535=2),IF(ISTEXT(R535),"","需記錄距離"),"")</f>
        <v/>
      </c>
      <c r="AB535" s="249" t="str">
        <f>IF(S535="Y",IF(Q535&lt;&gt;2,"有叫聲應為猴群",""),"")</f>
        <v/>
      </c>
      <c r="AC535" s="3" t="str">
        <f>IF(ISBLANK(T535),"需記錄棲地類型",IF(LEN(T535)&lt;&gt;2,"請填最主要的棲地類型，其餘的可在備注補充說明",""))</f>
        <v/>
      </c>
      <c r="AD535" s="5" t="str">
        <f t="shared" ref="AD535:AD540" si="22">IF(ISBLANK(O535),"需記錄時間",IFERROR(IF((AI535-TIME(0,5,59))&lt;0,"需計滿6分鐘",""),""))</f>
        <v/>
      </c>
      <c r="AE535" s="3" t="str">
        <f>IF(COUNTIF(U535,"*搖樹*")=1,IF(Q535&lt;&gt;2,"有搖樹行為應為猴群",""),"")</f>
        <v/>
      </c>
      <c r="AF535" s="3"/>
      <c r="AH535">
        <f>MATCH(ROUND(M535,0)&amp;ROUND(N535,0),樣點!N:N,0)</f>
        <v>1696</v>
      </c>
      <c r="AI535" s="5">
        <f>IF((F536&amp;J536)=(F535&amp;J535),ABS((DATE(G536,H536,I536)&amp;TIME(O536,P536,0))-(DATE(G535,H535,I535)&amp;TIME(O535,P535,0))),"")</f>
        <v>7.6388890156522393E-3</v>
      </c>
    </row>
    <row r="536" spans="3:35">
      <c r="C536" s="246" t="s">
        <v>209</v>
      </c>
      <c r="D536" s="246" t="s">
        <v>240</v>
      </c>
      <c r="E536" s="246" t="s">
        <v>241</v>
      </c>
      <c r="F536" s="246" t="s">
        <v>242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243</v>
      </c>
      <c r="L536" s="247">
        <v>5</v>
      </c>
      <c r="M536" s="246">
        <v>304696</v>
      </c>
      <c r="N536" s="246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26</v>
      </c>
      <c r="U536" s="246"/>
      <c r="V536" t="str">
        <f>INDEX(樣區!H:H,MATCH(F536,樣區!E:E,0))</f>
        <v>3月,5月</v>
      </c>
      <c r="W536" s="3" t="str">
        <f>IF(ISNUMBER(AH536),"Y","N")</f>
        <v>Y</v>
      </c>
      <c r="X536" s="3" t="str">
        <f>IF(OR(ISBLANK(H536),ISBLANK(I536)),"需記錄日期","")</f>
        <v/>
      </c>
      <c r="Y536" s="3" t="str">
        <f>IF(O536&gt;9,"時間太晚","")</f>
        <v>時間太晚</v>
      </c>
      <c r="Z536" s="3" t="str">
        <f>IF(ISBLANK(Q536),"需記錄數量",IF(Q536&gt;2,"2隻以上，請記為猴群",""))</f>
        <v/>
      </c>
      <c r="AA536" s="3" t="str">
        <f>IF(OR(Q536=1,Q536=2),IF(ISTEXT(R536),"","需記錄距離"),"")</f>
        <v/>
      </c>
      <c r="AB536" s="249" t="str">
        <f>IF(S536="Y",IF(Q536&lt;&gt;2,"有叫聲應為猴群",""),"")</f>
        <v/>
      </c>
      <c r="AC536" s="3" t="str">
        <f>IF(ISBLANK(T536),"需記錄棲地類型",IF(LEN(T536)&lt;&gt;2,"請填最主要的棲地類型，其餘的可在備注補充說明",""))</f>
        <v/>
      </c>
      <c r="AD536" s="5" t="str">
        <f t="shared" si="22"/>
        <v/>
      </c>
      <c r="AE536" s="3" t="str">
        <f>IF(COUNTIF(U536,"*搖樹*")=1,IF(Q536&lt;&gt;2,"有搖樹行為應為猴群",""),"")</f>
        <v/>
      </c>
      <c r="AF536" s="3"/>
      <c r="AH536">
        <f>MATCH(ROUND(M536,0)&amp;ROUND(N536,0),樣點!N:N,0)</f>
        <v>1697</v>
      </c>
      <c r="AI536" s="5">
        <f>IF((F537&amp;J537)=(F536&amp;J536),ABS((DATE(G537,H537,I537)&amp;TIME(O537,P537,0))-(DATE(G536,H536,I536)&amp;TIME(O536,P536,0))),"")</f>
        <v>6.2499999767169356E-3</v>
      </c>
    </row>
    <row r="537" spans="3:35">
      <c r="C537" s="246" t="s">
        <v>209</v>
      </c>
      <c r="D537" s="246" t="s">
        <v>240</v>
      </c>
      <c r="E537" s="246" t="s">
        <v>241</v>
      </c>
      <c r="F537" s="246" t="s">
        <v>242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243</v>
      </c>
      <c r="L537" s="247">
        <v>6</v>
      </c>
      <c r="M537" s="246">
        <v>304695</v>
      </c>
      <c r="N537" s="246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26</v>
      </c>
      <c r="U537" s="246"/>
      <c r="V537" t="str">
        <f>INDEX(樣區!H:H,MATCH(F537,樣區!E:E,0))</f>
        <v>3月,5月</v>
      </c>
      <c r="W537" s="3" t="str">
        <f>IF(ISNUMBER(AH537),"Y","N")</f>
        <v>Y</v>
      </c>
      <c r="X537" s="3" t="str">
        <f>IF(OR(ISBLANK(H537),ISBLANK(I537)),"需記錄日期","")</f>
        <v/>
      </c>
      <c r="Y537" s="3" t="str">
        <f>IF(O537&gt;9,"時間太晚","")</f>
        <v>時間太晚</v>
      </c>
      <c r="Z537" s="3" t="str">
        <f>IF(ISBLANK(Q537),"需記錄數量",IF(Q537&gt;2,"2隻以上，請記為猴群",""))</f>
        <v/>
      </c>
      <c r="AA537" s="3" t="str">
        <f>IF(OR(Q537=1,Q537=2),IF(ISTEXT(R537),"","需記錄距離"),"")</f>
        <v/>
      </c>
      <c r="AB537" s="249" t="str">
        <f>IF(S537="Y",IF(Q537&lt;&gt;2,"有叫聲應為猴群",""),"")</f>
        <v/>
      </c>
      <c r="AC537" s="3" t="str">
        <f>IF(ISBLANK(T537),"需記錄棲地類型",IF(LEN(T537)&lt;&gt;2,"請填最主要的棲地類型，其餘的可在備注補充說明",""))</f>
        <v/>
      </c>
      <c r="AD537" s="5" t="str">
        <f t="shared" si="22"/>
        <v/>
      </c>
      <c r="AE537" s="3" t="str">
        <f>IF(COUNTIF(U537,"*搖樹*")=1,IF(Q537&lt;&gt;2,"有搖樹行為應為猴群",""),"")</f>
        <v/>
      </c>
      <c r="AF537" s="3"/>
      <c r="AH537">
        <f>MATCH(ROUND(M537,0)&amp;ROUND(N537,0),樣點!N:N,0)</f>
        <v>1698</v>
      </c>
      <c r="AI537" s="5" t="str">
        <f>IF((F538&amp;J538)=(F537&amp;J537),ABS((DATE(G538,H538,I538)&amp;TIME(O538,P538,0))-(DATE(G537,H537,I537)&amp;TIME(O537,P537,0))),"")</f>
        <v/>
      </c>
    </row>
    <row r="538" spans="3:35">
      <c r="C538" s="246" t="s">
        <v>209</v>
      </c>
      <c r="D538" s="246" t="s">
        <v>240</v>
      </c>
      <c r="E538" s="246" t="s">
        <v>244</v>
      </c>
      <c r="F538" s="246" t="s">
        <v>245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246</v>
      </c>
      <c r="L538" s="247">
        <v>1</v>
      </c>
      <c r="M538" s="246">
        <v>293400</v>
      </c>
      <c r="N538" s="246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31</v>
      </c>
      <c r="U538" s="246" t="s">
        <v>247</v>
      </c>
      <c r="V538" t="str">
        <f>INDEX(樣區!H:H,MATCH(F538,樣區!E:E,0))</f>
        <v>3月,5月</v>
      </c>
      <c r="W538" s="3" t="str">
        <f>IF(ISNUMBER(AH538),"Y","N")</f>
        <v>Y</v>
      </c>
      <c r="X538" s="3" t="str">
        <f>IF(OR(ISBLANK(H538),ISBLANK(I538)),"需記錄日期","")</f>
        <v/>
      </c>
      <c r="Y538" s="3" t="str">
        <f>IF(O538&gt;9,"時間太晚","")</f>
        <v>時間太晚</v>
      </c>
      <c r="Z538" s="3" t="str">
        <f>IF(ISBLANK(Q538),"需記錄數量",IF(Q538&gt;2,"2隻以上，請記為猴群",""))</f>
        <v/>
      </c>
      <c r="AA538" s="3" t="str">
        <f>IF(OR(Q538=1,Q538=2),IF(ISTEXT(R538),"","需記錄距離"),"")</f>
        <v/>
      </c>
      <c r="AB538" s="249" t="str">
        <f>IF(S538="Y",IF(Q538&lt;&gt;2,"有叫聲應為猴群",""),"")</f>
        <v/>
      </c>
      <c r="AC538" s="3" t="str">
        <f>IF(ISBLANK(T538),"需記錄棲地類型",IF(LEN(T538)&lt;&gt;2,"請填最主要的棲地類型，其餘的可在備注補充說明",""))</f>
        <v/>
      </c>
      <c r="AD538" s="5" t="str">
        <f t="shared" si="22"/>
        <v/>
      </c>
      <c r="AE538" s="3" t="str">
        <f>IF(COUNTIF(U538,"*搖樹*")=1,IF(Q538&lt;&gt;2,"有搖樹行為應為猴群",""),"")</f>
        <v/>
      </c>
      <c r="AF538" s="3"/>
      <c r="AH538">
        <f>MATCH(ROUND(M538,0)&amp;ROUND(N538,0),樣點!N:N,0)</f>
        <v>1699</v>
      </c>
      <c r="AI538" s="5">
        <f>IF((F539&amp;J539)=(F538&amp;J538),ABS((DATE(G539,H539,I539)&amp;TIME(O539,P539,0))-(DATE(G538,H538,I538)&amp;TIME(O538,P538,0))),"")</f>
        <v>8.3333330112509429E-3</v>
      </c>
    </row>
    <row r="539" spans="3:35">
      <c r="C539" s="246" t="s">
        <v>209</v>
      </c>
      <c r="D539" s="246" t="s">
        <v>240</v>
      </c>
      <c r="E539" s="246" t="s">
        <v>244</v>
      </c>
      <c r="F539" s="246" t="s">
        <v>245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246</v>
      </c>
      <c r="L539" s="247">
        <v>2</v>
      </c>
      <c r="M539" s="246">
        <v>293466</v>
      </c>
      <c r="N539" s="246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26</v>
      </c>
      <c r="U539" s="246" t="s">
        <v>248</v>
      </c>
      <c r="V539" t="str">
        <f>INDEX(樣區!H:H,MATCH(F539,樣區!E:E,0))</f>
        <v>3月,5月</v>
      </c>
      <c r="W539" s="3" t="str">
        <f>IF(ISNUMBER(AH539),"Y","N")</f>
        <v>Y</v>
      </c>
      <c r="X539" s="3" t="str">
        <f>IF(OR(ISBLANK(H539),ISBLANK(I539)),"需記錄日期","")</f>
        <v/>
      </c>
      <c r="Y539" s="3" t="str">
        <f>IF(O539&gt;9,"時間太晚","")</f>
        <v>時間太晚</v>
      </c>
      <c r="Z539" s="3" t="str">
        <f>IF(ISBLANK(Q539),"需記錄數量",IF(Q539&gt;2,"2隻以上，請記為猴群",""))</f>
        <v/>
      </c>
      <c r="AA539" s="3" t="str">
        <f>IF(OR(Q539=1,Q539=2),IF(ISTEXT(R539),"","需記錄距離"),"")</f>
        <v/>
      </c>
      <c r="AB539" s="249" t="str">
        <f>IF(S539="Y",IF(Q539&lt;&gt;2,"有叫聲應為猴群",""),"")</f>
        <v/>
      </c>
      <c r="AC539" s="3" t="str">
        <f>IF(ISBLANK(T539),"需記錄棲地類型",IF(LEN(T539)&lt;&gt;2,"請填最主要的棲地類型，其餘的可在備注補充說明",""))</f>
        <v/>
      </c>
      <c r="AD539" s="5" t="str">
        <f t="shared" si="22"/>
        <v/>
      </c>
      <c r="AE539" s="3" t="str">
        <f>IF(COUNTIF(U539,"*搖樹*")=1,IF(Q539&lt;&gt;2,"有搖樹行為應為猴群",""),"")</f>
        <v/>
      </c>
      <c r="AF539" s="3"/>
      <c r="AH539">
        <f>MATCH(ROUND(M539,0)&amp;ROUND(N539,0),樣點!N:N,0)</f>
        <v>1700</v>
      </c>
      <c r="AI539" s="5">
        <f>IF((F540&amp;J540)=(F539&amp;J539),ABS((DATE(G540,H540,I540)&amp;TIME(O540,P540,0))-(DATE(G539,H539,I539)&amp;TIME(O539,P539,0))),"")</f>
        <v>1.8750000046566129E-2</v>
      </c>
    </row>
    <row r="540" spans="3:35">
      <c r="C540" s="246" t="s">
        <v>209</v>
      </c>
      <c r="D540" s="246" t="s">
        <v>240</v>
      </c>
      <c r="E540" s="246" t="s">
        <v>244</v>
      </c>
      <c r="F540" s="246" t="s">
        <v>245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246</v>
      </c>
      <c r="L540" s="247">
        <v>3</v>
      </c>
      <c r="M540" s="246">
        <v>293152</v>
      </c>
      <c r="N540" s="246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26</v>
      </c>
      <c r="U540" s="246" t="s">
        <v>249</v>
      </c>
      <c r="V540" t="str">
        <f>INDEX(樣區!H:H,MATCH(F540,樣區!E:E,0))</f>
        <v>3月,5月</v>
      </c>
      <c r="W540" s="3" t="str">
        <f>IF(ISNUMBER(AH540),"Y","N")</f>
        <v>Y</v>
      </c>
      <c r="X540" s="3" t="str">
        <f>IF(OR(ISBLANK(H540),ISBLANK(I540)),"需記錄日期","")</f>
        <v/>
      </c>
      <c r="Y540" s="3" t="str">
        <f>IF(O540&gt;9,"時間太晚","")</f>
        <v>時間太晚</v>
      </c>
      <c r="Z540" s="3" t="str">
        <f>IF(ISBLANK(Q540),"需記錄數量",IF(Q540&gt;2,"2隻以上，請記為猴群",""))</f>
        <v/>
      </c>
      <c r="AA540" s="3" t="str">
        <f>IF(OR(Q540=1,Q540=2),IF(ISTEXT(R540),"","需記錄距離"),"")</f>
        <v/>
      </c>
      <c r="AB540" s="249" t="str">
        <f>IF(S540="Y",IF(Q540&lt;&gt;2,"有叫聲應為猴群",""),"")</f>
        <v/>
      </c>
      <c r="AC540" s="3" t="str">
        <f>IF(ISBLANK(T540),"需記錄棲地類型",IF(LEN(T540)&lt;&gt;2,"請填最主要的棲地類型，其餘的可在備注補充說明",""))</f>
        <v/>
      </c>
      <c r="AD540" s="5" t="str">
        <f t="shared" si="22"/>
        <v/>
      </c>
      <c r="AE540" s="3" t="str">
        <f>IF(COUNTIF(U540,"*搖樹*")=1,IF(Q540&lt;&gt;2,"有搖樹行為應為猴群",""),"")</f>
        <v/>
      </c>
      <c r="AF540" s="3"/>
      <c r="AH540">
        <f>MATCH(ROUND(M540,0)&amp;ROUND(N540,0),樣點!N:N,0)</f>
        <v>1701</v>
      </c>
      <c r="AI540" s="5">
        <f>IF((F541&amp;J541)=(F540&amp;J540),ABS((DATE(G541,H541,I541)&amp;TIME(O541,P541,0))-(DATE(G540,H540,I540)&amp;TIME(O540,P540,0))),"")</f>
        <v>1.3194444996770471E-2</v>
      </c>
    </row>
    <row r="541" spans="3:35" hidden="1">
      <c r="C541" s="246" t="s">
        <v>209</v>
      </c>
      <c r="D541" s="246" t="s">
        <v>240</v>
      </c>
      <c r="E541" s="246" t="s">
        <v>244</v>
      </c>
      <c r="F541" s="246" t="s">
        <v>245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246</v>
      </c>
      <c r="L541" s="247">
        <v>4</v>
      </c>
      <c r="M541" s="246">
        <v>293350</v>
      </c>
      <c r="N541" s="246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31</v>
      </c>
      <c r="U541" s="246" t="s">
        <v>250</v>
      </c>
      <c r="V541" t="str">
        <f>INDEX(樣區!H:H,MATCH(F541,樣區!E:E,0))</f>
        <v>3月,5月</v>
      </c>
      <c r="W541" s="3" t="str">
        <f>IF(ISNUMBER(AH541),"Y","N")</f>
        <v>N</v>
      </c>
      <c r="X541" s="3" t="str">
        <f>IF(OR(ISBLANK(H541),ISBLANK(I541)),"需記錄日期","")</f>
        <v/>
      </c>
      <c r="Y541" s="3" t="str">
        <f>IF(O541&gt;9,"時間太晚","")</f>
        <v>時間太晚</v>
      </c>
      <c r="Z541" s="3" t="str">
        <f>IF(ISBLANK(Q541),"需記錄數量",IF(Q541&gt;2,"2隻以上，請記為猴群",""))</f>
        <v/>
      </c>
      <c r="AA541" s="3" t="str">
        <f>IF(OR(Q541=1,Q541=2),IF(ISTEXT(R541),"","需記錄距離"),"")</f>
        <v/>
      </c>
      <c r="AB541" s="2" t="str">
        <f>IF(S541="Y",IF(Q541&lt;&gt;2,"有叫聲應為猴群",""),"")</f>
        <v/>
      </c>
      <c r="AC541" s="3" t="str">
        <f>IF(ISBLANK(T541),"需記錄棲地類型",IF(LEN(T541)&lt;&gt;2,"請填最主要的棲地類型，其餘的可在備注補充說明",""))</f>
        <v/>
      </c>
      <c r="AD541" s="5" t="str">
        <f>IF(ISBLANK(O541),"需記錄時間",IFERROR(IF((AI541-TIME(0,5,59))&lt;0,"需計滿6分鍾",""),""))</f>
        <v/>
      </c>
      <c r="AE541" s="3" t="str">
        <f>IF(COUNTIF(U541,"*搖樹*")=1,IF(Q541&lt;&gt;2,"有搖樹行為應為猴群",""),"")</f>
        <v/>
      </c>
      <c r="AF541" s="3"/>
      <c r="AH541" t="e">
        <f>MATCH(ROUND(M541,0)&amp;ROUND(N541,0),樣點!N:N,0)</f>
        <v>#N/A</v>
      </c>
      <c r="AI541" s="5">
        <f>IF((F542&amp;J542)=(F541&amp;J541),ABS((DATE(G542,H542,I542)&amp;TIME(O542,P542,0))-(DATE(G541,H541,I541)&amp;TIME(O541,P541,0))),"")</f>
        <v>1.0416665987577289E-2</v>
      </c>
    </row>
    <row r="542" spans="3:35" hidden="1">
      <c r="C542" s="246" t="s">
        <v>209</v>
      </c>
      <c r="D542" s="246" t="s">
        <v>240</v>
      </c>
      <c r="E542" s="246" t="s">
        <v>244</v>
      </c>
      <c r="F542" s="246" t="s">
        <v>245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246</v>
      </c>
      <c r="L542" s="247">
        <v>5</v>
      </c>
      <c r="M542" s="246">
        <v>293132</v>
      </c>
      <c r="N542" s="246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26</v>
      </c>
      <c r="U542" s="246" t="s">
        <v>251</v>
      </c>
      <c r="V542" t="str">
        <f>INDEX(樣區!H:H,MATCH(F542,樣區!E:E,0))</f>
        <v>3月,5月</v>
      </c>
      <c r="W542" s="3" t="str">
        <f>IF(ISNUMBER(AH542),"Y","N")</f>
        <v>N</v>
      </c>
      <c r="X542" s="3" t="str">
        <f>IF(OR(ISBLANK(H542),ISBLANK(I542)),"需記錄日期","")</f>
        <v/>
      </c>
      <c r="Y542" s="3" t="str">
        <f>IF(O542&gt;9,"時間太晚","")</f>
        <v>時間太晚</v>
      </c>
      <c r="Z542" s="3" t="str">
        <f>IF(ISBLANK(Q542),"需記錄數量",IF(Q542&gt;2,"2隻以上，請記為猴群",""))</f>
        <v/>
      </c>
      <c r="AA542" s="3" t="str">
        <f>IF(OR(Q542=1,Q542=2),IF(ISTEXT(R542),"","需記錄距離"),"")</f>
        <v/>
      </c>
      <c r="AB542" s="2" t="str">
        <f>IF(S542="Y",IF(Q542&lt;&gt;2,"有叫聲應為猴群",""),"")</f>
        <v/>
      </c>
      <c r="AC542" s="3" t="str">
        <f>IF(ISBLANK(T542),"需記錄棲地類型",IF(LEN(T542)&lt;&gt;2,"請填最主要的棲地類型，其餘的可在備注補充說明",""))</f>
        <v/>
      </c>
      <c r="AD542" s="5" t="str">
        <f>IF(ISBLANK(O542),"需記錄時間",IFERROR(IF((AI542-TIME(0,5,59))&lt;0,"需計滿6分鍾",""),""))</f>
        <v/>
      </c>
      <c r="AE542" s="3" t="str">
        <f>IF(COUNTIF(U542,"*搖樹*")=1,IF(Q542&lt;&gt;2,"有搖樹行為應為猴群",""),"")</f>
        <v/>
      </c>
      <c r="AF542" s="3"/>
      <c r="AH542" t="e">
        <f>MATCH(ROUND(M542,0)&amp;ROUND(N542,0),樣點!N:N,0)</f>
        <v>#N/A</v>
      </c>
      <c r="AI542" s="5">
        <f>IF((F543&amp;J543)=(F542&amp;J542),ABS((DATE(G543,H543,I543)&amp;TIME(O543,P543,0))-(DATE(G542,H542,I542)&amp;TIME(O542,P542,0))),"")</f>
        <v>9.0277779963798821E-3</v>
      </c>
    </row>
    <row r="543" spans="3:35" hidden="1">
      <c r="C543" s="246" t="s">
        <v>209</v>
      </c>
      <c r="D543" s="246" t="s">
        <v>240</v>
      </c>
      <c r="E543" s="246" t="s">
        <v>244</v>
      </c>
      <c r="F543" s="246" t="s">
        <v>245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246</v>
      </c>
      <c r="L543" s="247">
        <v>6</v>
      </c>
      <c r="M543" s="246">
        <v>293510</v>
      </c>
      <c r="N543" s="246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31</v>
      </c>
      <c r="U543" s="246" t="s">
        <v>252</v>
      </c>
      <c r="V543" t="str">
        <f>INDEX(樣區!H:H,MATCH(F543,樣區!E:E,0))</f>
        <v>3月,5月</v>
      </c>
      <c r="W543" s="3" t="str">
        <f>IF(ISNUMBER(AH543),"Y","N")</f>
        <v>N</v>
      </c>
      <c r="X543" s="3" t="str">
        <f>IF(OR(ISBLANK(H543),ISBLANK(I543)),"需記錄日期","")</f>
        <v/>
      </c>
      <c r="Y543" s="3" t="str">
        <f>IF(O543&gt;9,"時間太晚","")</f>
        <v>時間太晚</v>
      </c>
      <c r="Z543" s="3" t="str">
        <f>IF(ISBLANK(Q543),"需記錄數量",IF(Q543&gt;2,"2隻以上，請記為猴群",""))</f>
        <v/>
      </c>
      <c r="AA543" s="3" t="str">
        <f>IF(OR(Q543=1,Q543=2),IF(ISTEXT(R543),"","需記錄距離"),"")</f>
        <v/>
      </c>
      <c r="AB543" s="2" t="str">
        <f>IF(S543="Y",IF(Q543&lt;&gt;2,"有叫聲應為猴群",""),"")</f>
        <v/>
      </c>
      <c r="AC543" s="3" t="str">
        <f>IF(ISBLANK(T543),"需記錄棲地類型",IF(LEN(T543)&lt;&gt;2,"請填最主要的棲地類型，其餘的可在備注補充說明",""))</f>
        <v/>
      </c>
      <c r="AD543" s="5" t="str">
        <f>IF(ISBLANK(O543),"需記錄時間",IFERROR(IF((AI543-TIME(0,5,59))&lt;0,"需計滿6分鍾",""),""))</f>
        <v/>
      </c>
      <c r="AE543" s="3" t="str">
        <f>IF(COUNTIF(U543,"*搖樹*")=1,IF(Q543&lt;&gt;2,"有搖樹行為應為猴群",""),"")</f>
        <v/>
      </c>
      <c r="AF543" s="3"/>
      <c r="AH543" t="e">
        <f>MATCH(ROUND(M543,0)&amp;ROUND(N543,0),樣點!N:N,0)</f>
        <v>#N/A</v>
      </c>
      <c r="AI543" s="5" t="str">
        <f>IF((F544&amp;J544)=(F543&amp;J543),ABS((DATE(G544,H544,I544)&amp;TIME(O544,P544,0))-(DATE(G543,H543,I543)&amp;TIME(O543,P543,0))),"")</f>
        <v/>
      </c>
    </row>
    <row r="544" spans="3:35">
      <c r="C544" s="246" t="s">
        <v>209</v>
      </c>
      <c r="D544" s="246" t="s">
        <v>240</v>
      </c>
      <c r="E544" s="246" t="s">
        <v>253</v>
      </c>
      <c r="F544" s="246" t="s">
        <v>254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246</v>
      </c>
      <c r="L544" s="247">
        <v>1</v>
      </c>
      <c r="M544" s="246">
        <v>301491</v>
      </c>
      <c r="N544" s="246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26</v>
      </c>
      <c r="U544" s="246" t="s">
        <v>255</v>
      </c>
      <c r="V544" t="str">
        <f>INDEX(樣區!H:H,MATCH(F544,樣區!E:E,0))</f>
        <v>3月,5月</v>
      </c>
      <c r="W544" s="3" t="str">
        <f>IF(ISNUMBER(AH544),"Y","N")</f>
        <v>Y</v>
      </c>
      <c r="X544" s="3" t="str">
        <f>IF(OR(ISBLANK(H544),ISBLANK(I544)),"需記錄日期","")</f>
        <v/>
      </c>
      <c r="Y544" s="3" t="str">
        <f>IF(O544&gt;9,"時間太晚","")</f>
        <v>時間太晚</v>
      </c>
      <c r="Z544" s="3" t="str">
        <f>IF(ISBLANK(Q544),"需記錄數量",IF(Q544&gt;2,"2隻以上，請記為猴群",""))</f>
        <v/>
      </c>
      <c r="AA544" s="3" t="str">
        <f>IF(OR(Q544=1,Q544=2),IF(ISTEXT(R544),"","需記錄距離"),"")</f>
        <v/>
      </c>
      <c r="AB544" s="249" t="str">
        <f>IF(S544="Y",IF(Q544&lt;&gt;2,"有叫聲應為猴群",""),"")</f>
        <v/>
      </c>
      <c r="AC544" s="3" t="str">
        <f>IF(ISBLANK(T544),"需記錄棲地類型",IF(LEN(T544)&lt;&gt;2,"請填最主要的棲地類型，其餘的可在備注補充說明",""))</f>
        <v/>
      </c>
      <c r="AD544" s="5" t="str">
        <f t="shared" ref="AD544:AD596" si="23">IF(ISBLANK(O544),"需記錄時間",IFERROR(IF((AI544-TIME(0,5,59))&lt;0,"需計滿6分鐘",""),""))</f>
        <v/>
      </c>
      <c r="AE544" s="3" t="str">
        <f>IF(COUNTIF(U544,"*搖樹*")=1,IF(Q544&lt;&gt;2,"有搖樹行為應為猴群",""),"")</f>
        <v/>
      </c>
      <c r="AF544" s="3"/>
      <c r="AH544">
        <f>MATCH(ROUND(M544,0)&amp;ROUND(N544,0),樣點!N:N,0)</f>
        <v>1705</v>
      </c>
      <c r="AI544" s="5">
        <f>IF((F545&amp;J545)=(F544&amp;J544),ABS((DATE(G545,H545,I545)&amp;TIME(O545,P545,0))-(DATE(G544,H544,I544)&amp;TIME(O544,P544,0))),"")</f>
        <v>1.9444443983957171E-2</v>
      </c>
    </row>
    <row r="545" spans="3:35">
      <c r="C545" s="246" t="s">
        <v>209</v>
      </c>
      <c r="D545" s="246" t="s">
        <v>240</v>
      </c>
      <c r="E545" s="246" t="s">
        <v>253</v>
      </c>
      <c r="F545" s="246" t="s">
        <v>254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246</v>
      </c>
      <c r="L545" s="247">
        <v>2</v>
      </c>
      <c r="M545" s="246">
        <v>301297</v>
      </c>
      <c r="N545" s="246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26</v>
      </c>
      <c r="U545" s="246" t="s">
        <v>256</v>
      </c>
      <c r="V545" t="str">
        <f>INDEX(樣區!H:H,MATCH(F545,樣區!E:E,0))</f>
        <v>3月,5月</v>
      </c>
      <c r="W545" s="3" t="str">
        <f>IF(ISNUMBER(AH545),"Y","N")</f>
        <v>Y</v>
      </c>
      <c r="X545" s="3" t="str">
        <f>IF(OR(ISBLANK(H545),ISBLANK(I545)),"需記錄日期","")</f>
        <v/>
      </c>
      <c r="Y545" s="3" t="str">
        <f>IF(O545&gt;9,"時間太晚","")</f>
        <v>時間太晚</v>
      </c>
      <c r="Z545" s="3" t="str">
        <f>IF(ISBLANK(Q545),"需記錄數量",IF(Q545&gt;2,"2隻以上，請記為猴群",""))</f>
        <v/>
      </c>
      <c r="AA545" s="3" t="str">
        <f>IF(OR(Q545=1,Q545=2),IF(ISTEXT(R545),"","需記錄距離"),"")</f>
        <v/>
      </c>
      <c r="AB545" s="249" t="str">
        <f>IF(S545="Y",IF(Q545&lt;&gt;2,"有叫聲應為猴群",""),"")</f>
        <v/>
      </c>
      <c r="AC545" s="3" t="str">
        <f>IF(ISBLANK(T545),"需記錄棲地類型",IF(LEN(T545)&lt;&gt;2,"請填最主要的棲地類型，其餘的可在備注補充說明",""))</f>
        <v/>
      </c>
      <c r="AD545" s="5" t="str">
        <f t="shared" si="23"/>
        <v/>
      </c>
      <c r="AE545" s="3" t="str">
        <f>IF(COUNTIF(U545,"*搖樹*")=1,IF(Q545&lt;&gt;2,"有搖樹行為應為猴群",""),"")</f>
        <v/>
      </c>
      <c r="AF545" s="3"/>
      <c r="AH545">
        <f>MATCH(ROUND(M545,0)&amp;ROUND(N545,0),樣點!N:N,0)</f>
        <v>1706</v>
      </c>
      <c r="AI545" s="5">
        <f>IF((F546&amp;J546)=(F545&amp;J545),ABS((DATE(G546,H546,I546)&amp;TIME(O546,P546,0))-(DATE(G545,H545,I545)&amp;TIME(O545,P545,0))),"")</f>
        <v>5.5555560393258929E-3</v>
      </c>
    </row>
    <row r="546" spans="3:35">
      <c r="C546" s="246" t="s">
        <v>209</v>
      </c>
      <c r="D546" s="246" t="s">
        <v>240</v>
      </c>
      <c r="E546" s="246" t="s">
        <v>253</v>
      </c>
      <c r="F546" s="246" t="s">
        <v>254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246</v>
      </c>
      <c r="L546" s="247">
        <v>3</v>
      </c>
      <c r="M546" s="246">
        <v>301081</v>
      </c>
      <c r="N546" s="246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26</v>
      </c>
      <c r="U546" s="246" t="s">
        <v>257</v>
      </c>
      <c r="V546" t="str">
        <f>INDEX(樣區!H:H,MATCH(F546,樣區!E:E,0))</f>
        <v>3月,5月</v>
      </c>
      <c r="W546" s="3" t="str">
        <f>IF(ISNUMBER(AH546),"Y","N")</f>
        <v>Y</v>
      </c>
      <c r="X546" s="3" t="str">
        <f>IF(OR(ISBLANK(H546),ISBLANK(I546)),"需記錄日期","")</f>
        <v/>
      </c>
      <c r="Y546" s="3" t="str">
        <f>IF(O546&gt;9,"時間太晚","")</f>
        <v>時間太晚</v>
      </c>
      <c r="Z546" s="3" t="str">
        <f>IF(ISBLANK(Q546),"需記錄數量",IF(Q546&gt;2,"2隻以上，請記為猴群",""))</f>
        <v/>
      </c>
      <c r="AA546" s="3" t="str">
        <f>IF(OR(Q546=1,Q546=2),IF(ISTEXT(R546),"","需記錄距離"),"")</f>
        <v/>
      </c>
      <c r="AB546" s="249" t="str">
        <f>IF(S546="Y",IF(Q546&lt;&gt;2,"有叫聲應為猴群",""),"")</f>
        <v/>
      </c>
      <c r="AC546" s="3" t="str">
        <f>IF(ISBLANK(T546),"需記錄棲地類型",IF(LEN(T546)&lt;&gt;2,"請填最主要的棲地類型，其餘的可在備注補充說明",""))</f>
        <v/>
      </c>
      <c r="AD546" s="5" t="str">
        <f t="shared" si="23"/>
        <v/>
      </c>
      <c r="AE546" s="3" t="str">
        <f>IF(COUNTIF(U546,"*搖樹*")=1,IF(Q546&lt;&gt;2,"有搖樹行為應為猴群",""),"")</f>
        <v/>
      </c>
      <c r="AF546" s="3"/>
      <c r="AH546">
        <f>MATCH(ROUND(M546,0)&amp;ROUND(N546,0),樣點!N:N,0)</f>
        <v>1707</v>
      </c>
      <c r="AI546" s="5">
        <f>IF((F547&amp;J547)=(F546&amp;J546),ABS((DATE(G547,H547,I547)&amp;TIME(O547,P547,0))-(DATE(G546,H546,I546)&amp;TIME(O546,P546,0))),"")</f>
        <v>2.2222222003620118E-2</v>
      </c>
    </row>
    <row r="547" spans="3:35">
      <c r="C547" s="246" t="s">
        <v>209</v>
      </c>
      <c r="D547" s="246" t="s">
        <v>240</v>
      </c>
      <c r="E547" s="246" t="s">
        <v>253</v>
      </c>
      <c r="F547" s="246" t="s">
        <v>254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246</v>
      </c>
      <c r="L547" s="247">
        <v>4</v>
      </c>
      <c r="M547" s="246">
        <v>301241</v>
      </c>
      <c r="N547" s="246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31</v>
      </c>
      <c r="U547" s="246" t="s">
        <v>258</v>
      </c>
      <c r="V547" t="str">
        <f>INDEX(樣區!H:H,MATCH(F547,樣區!E:E,0))</f>
        <v>3月,5月</v>
      </c>
      <c r="W547" s="3" t="str">
        <f>IF(ISNUMBER(AH547),"Y","N")</f>
        <v>Y</v>
      </c>
      <c r="X547" s="3" t="str">
        <f>IF(OR(ISBLANK(H547),ISBLANK(I547)),"需記錄日期","")</f>
        <v/>
      </c>
      <c r="Y547" s="3" t="str">
        <f>IF(O547&gt;9,"時間太晚","")</f>
        <v>時間太晚</v>
      </c>
      <c r="Z547" s="3" t="str">
        <f>IF(ISBLANK(Q547),"需記錄數量",IF(Q547&gt;2,"2隻以上，請記為猴群",""))</f>
        <v/>
      </c>
      <c r="AA547" s="3" t="str">
        <f>IF(OR(Q547=1,Q547=2),IF(ISTEXT(R547),"","需記錄距離"),"")</f>
        <v/>
      </c>
      <c r="AB547" s="249" t="str">
        <f>IF(S547="Y",IF(Q547&lt;&gt;2,"有叫聲應為猴群",""),"")</f>
        <v/>
      </c>
      <c r="AC547" s="3" t="str">
        <f>IF(ISBLANK(T547),"需記錄棲地類型",IF(LEN(T547)&lt;&gt;2,"請填最主要的棲地類型，其餘的可在備注補充說明",""))</f>
        <v/>
      </c>
      <c r="AD547" s="5" t="str">
        <f t="shared" si="23"/>
        <v/>
      </c>
      <c r="AE547" s="3" t="str">
        <f>IF(COUNTIF(U547,"*搖樹*")=1,IF(Q547&lt;&gt;2,"有搖樹行為應為猴群",""),"")</f>
        <v/>
      </c>
      <c r="AF547" s="3"/>
      <c r="AH547">
        <f>MATCH(ROUND(M547,0)&amp;ROUND(N547,0),樣點!N:N,0)</f>
        <v>1708</v>
      </c>
      <c r="AI547" s="5">
        <f>IF((F548&amp;J548)=(F547&amp;J547),ABS((DATE(G548,H548,I548)&amp;TIME(O548,P548,0))-(DATE(G547,H547,I547)&amp;TIME(O547,P547,0))),"")</f>
        <v>5.555555981118232E-3</v>
      </c>
    </row>
    <row r="548" spans="3:35">
      <c r="C548" s="246" t="s">
        <v>209</v>
      </c>
      <c r="D548" s="246" t="s">
        <v>240</v>
      </c>
      <c r="E548" s="246" t="s">
        <v>253</v>
      </c>
      <c r="F548" s="246" t="s">
        <v>254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246</v>
      </c>
      <c r="L548" s="247">
        <v>5</v>
      </c>
      <c r="M548" s="246">
        <v>300894</v>
      </c>
      <c r="N548" s="246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31</v>
      </c>
      <c r="U548" s="246" t="s">
        <v>259</v>
      </c>
      <c r="V548" t="str">
        <f>INDEX(樣區!H:H,MATCH(F548,樣區!E:E,0))</f>
        <v>3月,5月</v>
      </c>
      <c r="W548" s="3" t="str">
        <f>IF(ISNUMBER(AH548),"Y","N")</f>
        <v>Y</v>
      </c>
      <c r="X548" s="3" t="str">
        <f>IF(OR(ISBLANK(H548),ISBLANK(I548)),"需記錄日期","")</f>
        <v/>
      </c>
      <c r="Y548" s="3" t="str">
        <f>IF(O548&gt;9,"時間太晚","")</f>
        <v>時間太晚</v>
      </c>
      <c r="Z548" s="3" t="str">
        <f>IF(ISBLANK(Q548),"需記錄數量",IF(Q548&gt;2,"2隻以上，請記為猴群",""))</f>
        <v/>
      </c>
      <c r="AA548" s="3" t="str">
        <f>IF(OR(Q548=1,Q548=2),IF(ISTEXT(R548),"","需記錄距離"),"")</f>
        <v/>
      </c>
      <c r="AB548" s="249" t="str">
        <f>IF(S548="Y",IF(Q548&lt;&gt;2,"有叫聲應為猴群",""),"")</f>
        <v/>
      </c>
      <c r="AC548" s="3" t="str">
        <f>IF(ISBLANK(T548),"需記錄棲地類型",IF(LEN(T548)&lt;&gt;2,"請填最主要的棲地類型，其餘的可在備注補充說明",""))</f>
        <v/>
      </c>
      <c r="AD548" s="5" t="str">
        <f t="shared" si="23"/>
        <v/>
      </c>
      <c r="AE548" s="3" t="str">
        <f>IF(COUNTIF(U548,"*搖樹*")=1,IF(Q548&lt;&gt;2,"有搖樹行為應為猴群",""),"")</f>
        <v/>
      </c>
      <c r="AF548" s="3"/>
      <c r="AH548">
        <f>MATCH(ROUND(M548,0)&amp;ROUND(N548,0),樣點!N:N,0)</f>
        <v>1709</v>
      </c>
      <c r="AI548" s="5">
        <f>IF((F549&amp;J549)=(F548&amp;J548),ABS((DATE(G549,H549,I549)&amp;TIME(O549,P549,0))-(DATE(G548,H548,I548)&amp;TIME(O548,P548,0))),"")</f>
        <v>6.9444439723156393E-3</v>
      </c>
    </row>
    <row r="549" spans="3:35">
      <c r="C549" s="246" t="s">
        <v>209</v>
      </c>
      <c r="D549" s="246" t="s">
        <v>240</v>
      </c>
      <c r="E549" s="246" t="s">
        <v>253</v>
      </c>
      <c r="F549" s="246" t="s">
        <v>254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246</v>
      </c>
      <c r="L549" s="247">
        <v>6</v>
      </c>
      <c r="M549" s="246">
        <v>300650</v>
      </c>
      <c r="N549" s="246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26</v>
      </c>
      <c r="U549" s="246" t="s">
        <v>260</v>
      </c>
      <c r="V549" t="str">
        <f>INDEX(樣區!H:H,MATCH(F549,樣區!E:E,0))</f>
        <v>3月,5月</v>
      </c>
      <c r="W549" s="3" t="str">
        <f>IF(ISNUMBER(AH549),"Y","N")</f>
        <v>Y</v>
      </c>
      <c r="X549" s="3" t="str">
        <f>IF(OR(ISBLANK(H549),ISBLANK(I549)),"需記錄日期","")</f>
        <v/>
      </c>
      <c r="Y549" s="3" t="str">
        <f>IF(O549&gt;9,"時間太晚","")</f>
        <v>時間太晚</v>
      </c>
      <c r="Z549" s="3" t="str">
        <f>IF(ISBLANK(Q549),"需記錄數量",IF(Q549&gt;2,"2隻以上，請記為猴群",""))</f>
        <v/>
      </c>
      <c r="AA549" s="3" t="str">
        <f>IF(OR(Q549=1,Q549=2),IF(ISTEXT(R549),"","需記錄距離"),"")</f>
        <v/>
      </c>
      <c r="AB549" s="249" t="str">
        <f>IF(S549="Y",IF(Q549&lt;&gt;2,"有叫聲應為猴群",""),"")</f>
        <v/>
      </c>
      <c r="AC549" s="3" t="str">
        <f>IF(ISBLANK(T549),"需記錄棲地類型",IF(LEN(T549)&lt;&gt;2,"請填最主要的棲地類型，其餘的可在備注補充說明",""))</f>
        <v/>
      </c>
      <c r="AD549" s="5" t="str">
        <f t="shared" si="23"/>
        <v/>
      </c>
      <c r="AE549" s="3" t="str">
        <f>IF(COUNTIF(U549,"*搖樹*")=1,IF(Q549&lt;&gt;2,"有搖樹行為應為猴群",""),"")</f>
        <v/>
      </c>
      <c r="AF549" s="3"/>
      <c r="AH549">
        <f>MATCH(ROUND(M549,0)&amp;ROUND(N549,0),樣點!N:N,0)</f>
        <v>1710</v>
      </c>
      <c r="AI549" s="5" t="str">
        <f>IF((F550&amp;J550)=(F549&amp;J549),ABS((DATE(G550,H550,I550)&amp;TIME(O550,P550,0))-(DATE(G549,H549,I549)&amp;TIME(O549,P549,0))),"")</f>
        <v/>
      </c>
    </row>
    <row r="550" spans="3:35">
      <c r="C550" s="246" t="s">
        <v>209</v>
      </c>
      <c r="D550" s="246" t="s">
        <v>240</v>
      </c>
      <c r="E550" s="246" t="s">
        <v>261</v>
      </c>
      <c r="F550" s="246" t="s">
        <v>262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246</v>
      </c>
      <c r="L550" s="247">
        <v>1</v>
      </c>
      <c r="M550" s="246">
        <v>300600</v>
      </c>
      <c r="N550" s="246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26</v>
      </c>
      <c r="U550" s="246" t="s">
        <v>263</v>
      </c>
      <c r="V550" t="str">
        <f>INDEX(樣區!H:H,MATCH(F550,樣區!E:E,0))</f>
        <v>3月,5月</v>
      </c>
      <c r="W550" s="3" t="str">
        <f>IF(ISNUMBER(AH550),"Y","N")</f>
        <v>Y</v>
      </c>
      <c r="X550" s="3" t="str">
        <f>IF(OR(ISBLANK(H550),ISBLANK(I550)),"需記錄日期","")</f>
        <v/>
      </c>
      <c r="Y550" s="3" t="str">
        <f>IF(O550&gt;9,"時間太晚","")</f>
        <v/>
      </c>
      <c r="Z550" s="3" t="str">
        <f>IF(ISBLANK(Q550),"需記錄數量",IF(Q550&gt;2,"2隻以上，請記為猴群",""))</f>
        <v/>
      </c>
      <c r="AA550" s="3" t="str">
        <f>IF(OR(Q550=1,Q550=2),IF(ISTEXT(R550),"","需記錄距離"),"")</f>
        <v/>
      </c>
      <c r="AB550" s="249" t="str">
        <f>IF(S550="Y",IF(Q550&lt;&gt;2,"有叫聲應為猴群",""),"")</f>
        <v/>
      </c>
      <c r="AC550" s="3" t="str">
        <f>IF(ISBLANK(T550),"需記錄棲地類型",IF(LEN(T550)&lt;&gt;2,"請填最主要的棲地類型，其餘的可在備注補充說明",""))</f>
        <v/>
      </c>
      <c r="AD550" s="5" t="str">
        <f t="shared" si="23"/>
        <v/>
      </c>
      <c r="AE550" s="3" t="str">
        <f>IF(COUNTIF(U550,"*搖樹*")=1,IF(Q550&lt;&gt;2,"有搖樹行為應為猴群",""),"")</f>
        <v/>
      </c>
      <c r="AF550" s="3"/>
      <c r="AH550">
        <f>MATCH(ROUND(M550,0)&amp;ROUND(N550,0),樣點!N:N,0)</f>
        <v>1711</v>
      </c>
      <c r="AI550" s="5">
        <f>IF((F551&amp;J551)=(F550&amp;J550),ABS((DATE(G551,H551,I551)&amp;TIME(O551,P551,0))-(DATE(G550,H550,I550)&amp;TIME(O550,P550,0))),"")</f>
        <v>8.3333340007811785E-3</v>
      </c>
    </row>
    <row r="551" spans="3:35">
      <c r="C551" s="246" t="s">
        <v>209</v>
      </c>
      <c r="D551" s="246" t="s">
        <v>240</v>
      </c>
      <c r="E551" s="246" t="s">
        <v>261</v>
      </c>
      <c r="F551" s="246" t="s">
        <v>262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246</v>
      </c>
      <c r="L551" s="247">
        <v>2</v>
      </c>
      <c r="M551" s="246">
        <v>300760</v>
      </c>
      <c r="N551" s="246">
        <v>2623505</v>
      </c>
      <c r="O551" s="246">
        <v>7</v>
      </c>
      <c r="P551" s="246">
        <v>30</v>
      </c>
      <c r="Q551" s="246">
        <v>2</v>
      </c>
      <c r="R551" s="246" t="s">
        <v>43</v>
      </c>
      <c r="S551" s="246" t="s">
        <v>44</v>
      </c>
      <c r="T551" s="246" t="s">
        <v>26</v>
      </c>
      <c r="U551" s="246" t="s">
        <v>264</v>
      </c>
      <c r="V551" t="str">
        <f>INDEX(樣區!H:H,MATCH(F551,樣區!E:E,0))</f>
        <v>3月,5月</v>
      </c>
      <c r="W551" s="3" t="str">
        <f>IF(ISNUMBER(AH551),"Y","N")</f>
        <v>Y</v>
      </c>
      <c r="X551" s="3" t="str">
        <f>IF(OR(ISBLANK(H551),ISBLANK(I551)),"需記錄日期","")</f>
        <v/>
      </c>
      <c r="Y551" s="3" t="str">
        <f>IF(O551&gt;9,"時間太晚","")</f>
        <v/>
      </c>
      <c r="Z551" s="3" t="str">
        <f>IF(ISBLANK(Q551),"需記錄數量",IF(Q551&gt;2,"2隻以上，請記為猴群",""))</f>
        <v/>
      </c>
      <c r="AA551" s="3" t="str">
        <f>IF(OR(Q551=1,Q551=2),IF(ISTEXT(R551),"","需記錄距離"),"")</f>
        <v/>
      </c>
      <c r="AB551" s="249" t="str">
        <f>IF(S551="Y",IF(Q551&lt;&gt;2,"有叫聲應為猴群",""),"")</f>
        <v/>
      </c>
      <c r="AC551" s="3" t="str">
        <f>IF(ISBLANK(T551),"需記錄棲地類型",IF(LEN(T551)&lt;&gt;2,"請填最主要的棲地類型，其餘的可在備注補充說明",""))</f>
        <v/>
      </c>
      <c r="AD551" s="5" t="str">
        <f t="shared" si="23"/>
        <v/>
      </c>
      <c r="AE551" s="3" t="str">
        <f>IF(COUNTIF(U551,"*搖樹*")=1,IF(Q551&lt;&gt;2,"有搖樹行為應為猴群",""),"")</f>
        <v/>
      </c>
      <c r="AF551" s="3"/>
      <c r="AH551">
        <f>MATCH(ROUND(M551,0)&amp;ROUND(N551,0),樣點!N:N,0)</f>
        <v>1712</v>
      </c>
      <c r="AI551" s="5">
        <f>IF((F552&amp;J552)=(F551&amp;J551),ABS((DATE(G552,H552,I552)&amp;TIME(O552,P552,0))-(DATE(G551,H551,I551)&amp;TIME(O551,P551,0))),"")</f>
        <v>6.9444439723156393E-3</v>
      </c>
    </row>
    <row r="552" spans="3:35">
      <c r="C552" s="246" t="s">
        <v>209</v>
      </c>
      <c r="D552" s="246" t="s">
        <v>240</v>
      </c>
      <c r="E552" s="246" t="s">
        <v>261</v>
      </c>
      <c r="F552" s="246" t="s">
        <v>262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246</v>
      </c>
      <c r="L552" s="247">
        <v>3</v>
      </c>
      <c r="M552" s="246">
        <v>300516</v>
      </c>
      <c r="N552" s="246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26</v>
      </c>
      <c r="U552" s="246" t="s">
        <v>265</v>
      </c>
      <c r="V552" t="str">
        <f>INDEX(樣區!H:H,MATCH(F552,樣區!E:E,0))</f>
        <v>3月,5月</v>
      </c>
      <c r="W552" s="3" t="str">
        <f>IF(ISNUMBER(AH552),"Y","N")</f>
        <v>Y</v>
      </c>
      <c r="X552" s="3" t="str">
        <f>IF(OR(ISBLANK(H552),ISBLANK(I552)),"需記錄日期","")</f>
        <v/>
      </c>
      <c r="Y552" s="3" t="str">
        <f>IF(O552&gt;9,"時間太晚","")</f>
        <v/>
      </c>
      <c r="Z552" s="3" t="str">
        <f>IF(ISBLANK(Q552),"需記錄數量",IF(Q552&gt;2,"2隻以上，請記為猴群",""))</f>
        <v/>
      </c>
      <c r="AA552" s="3" t="str">
        <f>IF(OR(Q552=1,Q552=2),IF(ISTEXT(R552),"","需記錄距離"),"")</f>
        <v/>
      </c>
      <c r="AB552" s="249" t="str">
        <f>IF(S552="Y",IF(Q552&lt;&gt;2,"有叫聲應為猴群",""),"")</f>
        <v/>
      </c>
      <c r="AC552" s="3" t="str">
        <f>IF(ISBLANK(T552),"需記錄棲地類型",IF(LEN(T552)&lt;&gt;2,"請填最主要的棲地類型，其餘的可在備注補充說明",""))</f>
        <v/>
      </c>
      <c r="AD552" s="5" t="str">
        <f t="shared" si="23"/>
        <v/>
      </c>
      <c r="AE552" s="3" t="str">
        <f>IF(COUNTIF(U552,"*搖樹*")=1,IF(Q552&lt;&gt;2,"有搖樹行為應為猴群",""),"")</f>
        <v/>
      </c>
      <c r="AF552" s="3"/>
      <c r="AH552">
        <f>MATCH(ROUND(M552,0)&amp;ROUND(N552,0),樣點!N:N,0)</f>
        <v>1713</v>
      </c>
      <c r="AI552" s="5">
        <f>IF((F553&amp;J553)=(F552&amp;J552),ABS((DATE(G553,H553,I553)&amp;TIME(O553,P553,0))-(DATE(G552,H552,I552)&amp;TIME(O552,P552,0))),"")</f>
        <v>6.9444440305233002E-3</v>
      </c>
    </row>
    <row r="553" spans="3:35">
      <c r="C553" s="246" t="s">
        <v>209</v>
      </c>
      <c r="D553" s="246" t="s">
        <v>240</v>
      </c>
      <c r="E553" s="246" t="s">
        <v>261</v>
      </c>
      <c r="F553" s="246" t="s">
        <v>262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246</v>
      </c>
      <c r="L553" s="247">
        <v>4</v>
      </c>
      <c r="M553" s="246">
        <v>300376</v>
      </c>
      <c r="N553" s="246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26</v>
      </c>
      <c r="U553" s="246" t="s">
        <v>266</v>
      </c>
      <c r="V553" t="str">
        <f>INDEX(樣區!H:H,MATCH(F553,樣區!E:E,0))</f>
        <v>3月,5月</v>
      </c>
      <c r="W553" s="3" t="str">
        <f>IF(ISNUMBER(AH553),"Y","N")</f>
        <v>Y</v>
      </c>
      <c r="X553" s="3" t="str">
        <f>IF(OR(ISBLANK(H553),ISBLANK(I553)),"需記錄日期","")</f>
        <v/>
      </c>
      <c r="Y553" s="3" t="str">
        <f>IF(O553&gt;9,"時間太晚","")</f>
        <v/>
      </c>
      <c r="Z553" s="3" t="str">
        <f>IF(ISBLANK(Q553),"需記錄數量",IF(Q553&gt;2,"2隻以上，請記為猴群",""))</f>
        <v/>
      </c>
      <c r="AA553" s="3" t="str">
        <f>IF(OR(Q553=1,Q553=2),IF(ISTEXT(R553),"","需記錄距離"),"")</f>
        <v/>
      </c>
      <c r="AB553" s="249" t="str">
        <f>IF(S553="Y",IF(Q553&lt;&gt;2,"有叫聲應為猴群",""),"")</f>
        <v/>
      </c>
      <c r="AC553" s="3" t="str">
        <f>IF(ISBLANK(T553),"需記錄棲地類型",IF(LEN(T553)&lt;&gt;2,"請填最主要的棲地類型，其餘的可在備注補充說明",""))</f>
        <v/>
      </c>
      <c r="AD553" s="5" t="str">
        <f t="shared" si="23"/>
        <v/>
      </c>
      <c r="AE553" s="3" t="str">
        <f>IF(COUNTIF(U553,"*搖樹*")=1,IF(Q553&lt;&gt;2,"有搖樹行為應為猴群",""),"")</f>
        <v/>
      </c>
      <c r="AF553" s="3"/>
      <c r="AH553">
        <f>MATCH(ROUND(M553,0)&amp;ROUND(N553,0),樣點!N:N,0)</f>
        <v>1714</v>
      </c>
      <c r="AI553" s="5">
        <f>IF((F554&amp;J554)=(F553&amp;J553),ABS((DATE(G554,H554,I554)&amp;TIME(O554,P554,0))-(DATE(G553,H553,I553)&amp;TIME(O553,P553,0))),"")</f>
        <v>1.2500000011641532E-2</v>
      </c>
    </row>
    <row r="554" spans="3:35">
      <c r="C554" s="246" t="s">
        <v>209</v>
      </c>
      <c r="D554" s="246" t="s">
        <v>240</v>
      </c>
      <c r="E554" s="246" t="s">
        <v>261</v>
      </c>
      <c r="F554" s="246" t="s">
        <v>262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246</v>
      </c>
      <c r="L554" s="247">
        <v>5</v>
      </c>
      <c r="M554" s="246">
        <v>300034</v>
      </c>
      <c r="N554" s="246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26</v>
      </c>
      <c r="U554" s="246" t="s">
        <v>267</v>
      </c>
      <c r="V554" t="str">
        <f>INDEX(樣區!H:H,MATCH(F554,樣區!E:E,0))</f>
        <v>3月,5月</v>
      </c>
      <c r="W554" s="3" t="str">
        <f>IF(ISNUMBER(AH554),"Y","N")</f>
        <v>Y</v>
      </c>
      <c r="X554" s="3" t="str">
        <f>IF(OR(ISBLANK(H554),ISBLANK(I554)),"需記錄日期","")</f>
        <v/>
      </c>
      <c r="Y554" s="3" t="str">
        <f>IF(O554&gt;9,"時間太晚","")</f>
        <v/>
      </c>
      <c r="Z554" s="3" t="str">
        <f>IF(ISBLANK(Q554),"需記錄數量",IF(Q554&gt;2,"2隻以上，請記為猴群",""))</f>
        <v/>
      </c>
      <c r="AA554" s="3" t="str">
        <f>IF(OR(Q554=1,Q554=2),IF(ISTEXT(R554),"","需記錄距離"),"")</f>
        <v/>
      </c>
      <c r="AB554" s="249" t="str">
        <f>IF(S554="Y",IF(Q554&lt;&gt;2,"有叫聲應為猴群",""),"")</f>
        <v/>
      </c>
      <c r="AC554" s="3" t="str">
        <f>IF(ISBLANK(T554),"需記錄棲地類型",IF(LEN(T554)&lt;&gt;2,"請填最主要的棲地類型，其餘的可在備注補充說明",""))</f>
        <v/>
      </c>
      <c r="AD554" s="5" t="str">
        <f t="shared" si="23"/>
        <v/>
      </c>
      <c r="AE554" s="3" t="str">
        <f>IF(COUNTIF(U554,"*搖樹*")=1,IF(Q554&lt;&gt;2,"有搖樹行為應為猴群",""),"")</f>
        <v/>
      </c>
      <c r="AF554" s="3"/>
      <c r="AH554">
        <f>MATCH(ROUND(M554,0)&amp;ROUND(N554,0),樣點!N:N,0)</f>
        <v>1715</v>
      </c>
      <c r="AI554" s="5">
        <f>IF((F555&amp;J555)=(F554&amp;J554),ABS((DATE(G555,H555,I555)&amp;TIME(O555,P555,0))-(DATE(G554,H554,I554)&amp;TIME(O554,P554,0))),"")</f>
        <v>1.1111111962236464E-2</v>
      </c>
    </row>
    <row r="555" spans="3:35">
      <c r="C555" s="246" t="s">
        <v>209</v>
      </c>
      <c r="D555" s="246" t="s">
        <v>240</v>
      </c>
      <c r="E555" s="246" t="s">
        <v>261</v>
      </c>
      <c r="F555" s="246" t="s">
        <v>262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246</v>
      </c>
      <c r="L555" s="247">
        <v>6</v>
      </c>
      <c r="M555" s="246">
        <v>300324</v>
      </c>
      <c r="N555" s="246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26</v>
      </c>
      <c r="U555" s="246" t="s">
        <v>268</v>
      </c>
      <c r="V555" t="str">
        <f>INDEX(樣區!H:H,MATCH(F555,樣區!E:E,0))</f>
        <v>3月,5月</v>
      </c>
      <c r="W555" s="3" t="str">
        <f>IF(ISNUMBER(AH555),"Y","N")</f>
        <v>Y</v>
      </c>
      <c r="X555" s="3" t="str">
        <f>IF(OR(ISBLANK(H555),ISBLANK(I555)),"需記錄日期","")</f>
        <v/>
      </c>
      <c r="Y555" s="3" t="str">
        <f>IF(O555&gt;9,"時間太晚","")</f>
        <v/>
      </c>
      <c r="Z555" s="3" t="str">
        <f>IF(ISBLANK(Q555),"需記錄數量",IF(Q555&gt;2,"2隻以上，請記為猴群",""))</f>
        <v/>
      </c>
      <c r="AA555" s="3" t="str">
        <f>IF(OR(Q555=1,Q555=2),IF(ISTEXT(R555),"","需記錄距離"),"")</f>
        <v/>
      </c>
      <c r="AB555" s="249" t="str">
        <f>IF(S555="Y",IF(Q555&lt;&gt;2,"有叫聲應為猴群",""),"")</f>
        <v/>
      </c>
      <c r="AC555" s="3" t="str">
        <f>IF(ISBLANK(T555),"需記錄棲地類型",IF(LEN(T555)&lt;&gt;2,"請填最主要的棲地類型，其餘的可在備注補充說明",""))</f>
        <v/>
      </c>
      <c r="AD555" s="5" t="str">
        <f t="shared" si="23"/>
        <v/>
      </c>
      <c r="AE555" s="3" t="str">
        <f>IF(COUNTIF(U555,"*搖樹*")=1,IF(Q555&lt;&gt;2,"有搖樹行為應為猴群",""),"")</f>
        <v/>
      </c>
      <c r="AF555" s="3"/>
      <c r="AH555">
        <f>MATCH(ROUND(M555,0)&amp;ROUND(N555,0),樣點!N:N,0)</f>
        <v>1716</v>
      </c>
      <c r="AI555" s="5" t="str">
        <f>IF((F556&amp;J556)=(F555&amp;J555),ABS((DATE(G556,H556,I556)&amp;TIME(O556,P556,0))-(DATE(G555,H555,I555)&amp;TIME(O555,P555,0))),"")</f>
        <v/>
      </c>
    </row>
    <row r="556" spans="3:35">
      <c r="C556" s="246" t="s">
        <v>209</v>
      </c>
      <c r="D556" s="246" t="s">
        <v>240</v>
      </c>
      <c r="E556" s="246" t="s">
        <v>269</v>
      </c>
      <c r="F556" s="246" t="s">
        <v>270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246</v>
      </c>
      <c r="L556" s="247">
        <v>1</v>
      </c>
      <c r="M556" s="246">
        <v>297343</v>
      </c>
      <c r="N556" s="246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26</v>
      </c>
      <c r="U556" s="246" t="s">
        <v>271</v>
      </c>
      <c r="V556" t="str">
        <f>INDEX(樣區!H:H,MATCH(F556,樣區!E:E,0))</f>
        <v>3月,5月</v>
      </c>
      <c r="W556" s="3" t="str">
        <f>IF(ISNUMBER(AH556),"Y","N")</f>
        <v>Y</v>
      </c>
      <c r="X556" s="3" t="str">
        <f>IF(OR(ISBLANK(H556),ISBLANK(I556)),"需記錄日期","")</f>
        <v/>
      </c>
      <c r="Y556" s="3" t="str">
        <f>IF(O556&gt;9,"時間太晚","")</f>
        <v/>
      </c>
      <c r="Z556" s="3" t="str">
        <f>IF(ISBLANK(Q556),"需記錄數量",IF(Q556&gt;2,"2隻以上，請記為猴群",""))</f>
        <v/>
      </c>
      <c r="AA556" s="3" t="str">
        <f>IF(OR(Q556=1,Q556=2),IF(ISTEXT(R556),"","需記錄距離"),"")</f>
        <v/>
      </c>
      <c r="AB556" s="249" t="str">
        <f>IF(S556="Y",IF(Q556&lt;&gt;2,"有叫聲應為猴群",""),"")</f>
        <v/>
      </c>
      <c r="AC556" s="3" t="str">
        <f>IF(ISBLANK(T556),"需記錄棲地類型",IF(LEN(T556)&lt;&gt;2,"請填最主要的棲地類型，其餘的可在備注補充說明",""))</f>
        <v/>
      </c>
      <c r="AD556" s="5" t="str">
        <f t="shared" si="23"/>
        <v/>
      </c>
      <c r="AE556" s="3" t="str">
        <f>IF(COUNTIF(U556,"*搖樹*")=1,IF(Q556&lt;&gt;2,"有搖樹行為應為猴群",""),"")</f>
        <v/>
      </c>
      <c r="AF556" s="3"/>
      <c r="AH556">
        <f>MATCH(ROUND(M556,0)&amp;ROUND(N556,0),樣點!N:N,0)</f>
        <v>1717</v>
      </c>
      <c r="AI556" s="5">
        <f>IF((F557&amp;J557)=(F556&amp;J556),ABS((DATE(G557,H557,I557)&amp;TIME(O557,P557,0))-(DATE(G556,H556,I556)&amp;TIME(O556,P556,0))),"")</f>
        <v>6.2499999767169356E-3</v>
      </c>
    </row>
    <row r="557" spans="3:35">
      <c r="C557" s="246" t="s">
        <v>209</v>
      </c>
      <c r="D557" s="246" t="s">
        <v>240</v>
      </c>
      <c r="E557" s="246" t="s">
        <v>269</v>
      </c>
      <c r="F557" s="246" t="s">
        <v>270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246</v>
      </c>
      <c r="L557" s="247">
        <v>2</v>
      </c>
      <c r="M557" s="246">
        <v>297820</v>
      </c>
      <c r="N557" s="246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26</v>
      </c>
      <c r="U557" s="246" t="s">
        <v>272</v>
      </c>
      <c r="V557" t="str">
        <f>INDEX(樣區!H:H,MATCH(F557,樣區!E:E,0))</f>
        <v>3月,5月</v>
      </c>
      <c r="W557" s="3" t="str">
        <f>IF(ISNUMBER(AH557),"Y","N")</f>
        <v>Y</v>
      </c>
      <c r="X557" s="3" t="str">
        <f>IF(OR(ISBLANK(H557),ISBLANK(I557)),"需記錄日期","")</f>
        <v/>
      </c>
      <c r="Y557" s="3" t="str">
        <f>IF(O557&gt;9,"時間太晚","")</f>
        <v/>
      </c>
      <c r="Z557" s="3" t="str">
        <f>IF(ISBLANK(Q557),"需記錄數量",IF(Q557&gt;2,"2隻以上，請記為猴群",""))</f>
        <v/>
      </c>
      <c r="AA557" s="3" t="str">
        <f>IF(OR(Q557=1,Q557=2),IF(ISTEXT(R557),"","需記錄距離"),"")</f>
        <v/>
      </c>
      <c r="AB557" s="249" t="str">
        <f>IF(S557="Y",IF(Q557&lt;&gt;2,"有叫聲應為猴群",""),"")</f>
        <v/>
      </c>
      <c r="AC557" s="3" t="str">
        <f>IF(ISBLANK(T557),"需記錄棲地類型",IF(LEN(T557)&lt;&gt;2,"請填最主要的棲地類型，其餘的可在備注補充說明",""))</f>
        <v/>
      </c>
      <c r="AD557" s="5" t="str">
        <f t="shared" si="23"/>
        <v/>
      </c>
      <c r="AE557" s="3" t="str">
        <f>IF(COUNTIF(U557,"*搖樹*")=1,IF(Q557&lt;&gt;2,"有搖樹行為應為猴群",""),"")</f>
        <v/>
      </c>
      <c r="AF557" s="3"/>
      <c r="AH557">
        <f>MATCH(ROUND(M557,0)&amp;ROUND(N557,0),樣點!N:N,0)</f>
        <v>1718</v>
      </c>
      <c r="AI557" s="5">
        <f>IF((F558&amp;J558)=(F557&amp;J557),ABS((DATE(G558,H558,I558)&amp;TIME(O558,P558,0))-(DATE(G557,H557,I557)&amp;TIME(O557,P557,0))),"")</f>
        <v>4.1666670003905892E-3</v>
      </c>
    </row>
    <row r="558" spans="3:35">
      <c r="C558" s="246" t="s">
        <v>209</v>
      </c>
      <c r="D558" s="246" t="s">
        <v>240</v>
      </c>
      <c r="E558" s="246" t="s">
        <v>269</v>
      </c>
      <c r="F558" s="246" t="s">
        <v>270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246</v>
      </c>
      <c r="L558" s="247">
        <v>3</v>
      </c>
      <c r="M558" s="246">
        <v>298063</v>
      </c>
      <c r="N558" s="246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26</v>
      </c>
      <c r="U558" s="246" t="s">
        <v>273</v>
      </c>
      <c r="V558" t="str">
        <f>INDEX(樣區!H:H,MATCH(F558,樣區!E:E,0))</f>
        <v>3月,5月</v>
      </c>
      <c r="W558" s="3" t="str">
        <f>IF(ISNUMBER(AH558),"Y","N")</f>
        <v>Y</v>
      </c>
      <c r="X558" s="3" t="str">
        <f>IF(OR(ISBLANK(H558),ISBLANK(I558)),"需記錄日期","")</f>
        <v/>
      </c>
      <c r="Y558" s="3" t="str">
        <f>IF(O558&gt;9,"時間太晚","")</f>
        <v/>
      </c>
      <c r="Z558" s="3" t="str">
        <f>IF(ISBLANK(Q558),"需記錄數量",IF(Q558&gt;2,"2隻以上，請記為猴群",""))</f>
        <v/>
      </c>
      <c r="AA558" s="3" t="str">
        <f>IF(OR(Q558=1,Q558=2),IF(ISTEXT(R558),"","需記錄距離"),"")</f>
        <v/>
      </c>
      <c r="AB558" s="249" t="str">
        <f>IF(S558="Y",IF(Q558&lt;&gt;2,"有叫聲應為猴群",""),"")</f>
        <v/>
      </c>
      <c r="AC558" s="3" t="str">
        <f>IF(ISBLANK(T558),"需記錄棲地類型",IF(LEN(T558)&lt;&gt;2,"請填最主要的棲地類型，其餘的可在備注補充說明",""))</f>
        <v/>
      </c>
      <c r="AD558" s="5" t="str">
        <f t="shared" si="23"/>
        <v/>
      </c>
      <c r="AE558" s="3" t="str">
        <f>IF(COUNTIF(U558,"*搖樹*")=1,IF(Q558&lt;&gt;2,"有搖樹行為應為猴群",""),"")</f>
        <v/>
      </c>
      <c r="AF558" s="3"/>
      <c r="AH558">
        <f>MATCH(ROUND(M558,0)&amp;ROUND(N558,0),樣點!N:N,0)</f>
        <v>1719</v>
      </c>
      <c r="AI558" s="5">
        <f>IF((F559&amp;J559)=(F558&amp;J558),ABS((DATE(G559,H559,I559)&amp;TIME(O559,P559,0))-(DATE(G558,H558,I558)&amp;TIME(O558,P558,0))),"")</f>
        <v>4.1666660108603537E-3</v>
      </c>
    </row>
    <row r="559" spans="3:35">
      <c r="C559" s="246" t="s">
        <v>209</v>
      </c>
      <c r="D559" s="246" t="s">
        <v>240</v>
      </c>
      <c r="E559" s="246" t="s">
        <v>269</v>
      </c>
      <c r="F559" s="246" t="s">
        <v>270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246</v>
      </c>
      <c r="L559" s="247">
        <v>4</v>
      </c>
      <c r="M559" s="246">
        <v>297875</v>
      </c>
      <c r="N559" s="246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26</v>
      </c>
      <c r="U559" s="246" t="s">
        <v>274</v>
      </c>
      <c r="V559" t="str">
        <f>INDEX(樣區!H:H,MATCH(F559,樣區!E:E,0))</f>
        <v>3月,5月</v>
      </c>
      <c r="W559" s="3" t="str">
        <f>IF(ISNUMBER(AH559),"Y","N")</f>
        <v>Y</v>
      </c>
      <c r="X559" s="3" t="str">
        <f>IF(OR(ISBLANK(H559),ISBLANK(I559)),"需記錄日期","")</f>
        <v/>
      </c>
      <c r="Y559" s="3" t="str">
        <f>IF(O559&gt;9,"時間太晚","")</f>
        <v/>
      </c>
      <c r="Z559" s="3" t="str">
        <f>IF(ISBLANK(Q559),"需記錄數量",IF(Q559&gt;2,"2隻以上，請記為猴群",""))</f>
        <v/>
      </c>
      <c r="AA559" s="3" t="str">
        <f>IF(OR(Q559=1,Q559=2),IF(ISTEXT(R559),"","需記錄距離"),"")</f>
        <v/>
      </c>
      <c r="AB559" s="249" t="str">
        <f>IF(S559="Y",IF(Q559&lt;&gt;2,"有叫聲應為猴群",""),"")</f>
        <v/>
      </c>
      <c r="AC559" s="3" t="str">
        <f>IF(ISBLANK(T559),"需記錄棲地類型",IF(LEN(T559)&lt;&gt;2,"請填最主要的棲地類型，其餘的可在備注補充說明",""))</f>
        <v/>
      </c>
      <c r="AD559" s="5" t="str">
        <f t="shared" si="23"/>
        <v/>
      </c>
      <c r="AE559" s="3" t="str">
        <f>IF(COUNTIF(U559,"*搖樹*")=1,IF(Q559&lt;&gt;2,"有搖樹行為應為猴群",""),"")</f>
        <v/>
      </c>
      <c r="AF559" s="3"/>
      <c r="AH559">
        <f>MATCH(ROUND(M559,0)&amp;ROUND(N559,0),樣點!N:N,0)</f>
        <v>1720</v>
      </c>
      <c r="AI559" s="5">
        <f>IF((F560&amp;J560)=(F559&amp;J559),ABS((DATE(G560,H560,I560)&amp;TIME(O560,P560,0))-(DATE(G559,H559,I559)&amp;TIME(O559,P559,0))),"")</f>
        <v>5.555555981118232E-3</v>
      </c>
    </row>
    <row r="560" spans="3:35">
      <c r="C560" s="246" t="s">
        <v>209</v>
      </c>
      <c r="D560" s="246" t="s">
        <v>240</v>
      </c>
      <c r="E560" s="246" t="s">
        <v>269</v>
      </c>
      <c r="F560" s="246" t="s">
        <v>270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246</v>
      </c>
      <c r="L560" s="247">
        <v>5</v>
      </c>
      <c r="M560" s="246">
        <v>298180</v>
      </c>
      <c r="N560" s="246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26</v>
      </c>
      <c r="U560" s="246" t="s">
        <v>275</v>
      </c>
      <c r="V560" t="str">
        <f>INDEX(樣區!H:H,MATCH(F560,樣區!E:E,0))</f>
        <v>3月,5月</v>
      </c>
      <c r="W560" s="3" t="str">
        <f>IF(ISNUMBER(AH560),"Y","N")</f>
        <v>Y</v>
      </c>
      <c r="X560" s="3" t="str">
        <f>IF(OR(ISBLANK(H560),ISBLANK(I560)),"需記錄日期","")</f>
        <v/>
      </c>
      <c r="Y560" s="3" t="str">
        <f>IF(O560&gt;9,"時間太晚","")</f>
        <v/>
      </c>
      <c r="Z560" s="3" t="str">
        <f>IF(ISBLANK(Q560),"需記錄數量",IF(Q560&gt;2,"2隻以上，請記為猴群",""))</f>
        <v/>
      </c>
      <c r="AA560" s="3" t="str">
        <f>IF(OR(Q560=1,Q560=2),IF(ISTEXT(R560),"","需記錄距離"),"")</f>
        <v/>
      </c>
      <c r="AB560" s="249" t="str">
        <f>IF(S560="Y",IF(Q560&lt;&gt;2,"有叫聲應為猴群",""),"")</f>
        <v/>
      </c>
      <c r="AC560" s="3" t="str">
        <f>IF(ISBLANK(T560),"需記錄棲地類型",IF(LEN(T560)&lt;&gt;2,"請填最主要的棲地類型，其餘的可在備注補充說明",""))</f>
        <v/>
      </c>
      <c r="AD560" s="5" t="str">
        <f t="shared" si="23"/>
        <v/>
      </c>
      <c r="AE560" s="3" t="str">
        <f>IF(COUNTIF(U560,"*搖樹*")=1,IF(Q560&lt;&gt;2,"有搖樹行為應為猴群",""),"")</f>
        <v/>
      </c>
      <c r="AF560" s="3"/>
      <c r="AH560">
        <f>MATCH(ROUND(M560,0)&amp;ROUND(N560,0),樣點!N:N,0)</f>
        <v>1721</v>
      </c>
      <c r="AI560" s="5">
        <f>IF((F561&amp;J561)=(F560&amp;J560),ABS((DATE(G561,H561,I561)&amp;TIME(O561,P561,0))-(DATE(G560,H560,I560)&amp;TIME(O560,P560,0))),"")</f>
        <v>4.8611109959892929E-3</v>
      </c>
    </row>
    <row r="561" spans="3:35">
      <c r="C561" s="246" t="s">
        <v>209</v>
      </c>
      <c r="D561" s="246" t="s">
        <v>240</v>
      </c>
      <c r="E561" s="246" t="s">
        <v>269</v>
      </c>
      <c r="F561" s="246" t="s">
        <v>270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246</v>
      </c>
      <c r="L561" s="247">
        <v>6</v>
      </c>
      <c r="M561" s="246">
        <v>298600</v>
      </c>
      <c r="N561" s="246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26</v>
      </c>
      <c r="U561" s="246" t="s">
        <v>276</v>
      </c>
      <c r="V561" t="str">
        <f>INDEX(樣區!H:H,MATCH(F561,樣區!E:E,0))</f>
        <v>3月,5月</v>
      </c>
      <c r="W561" s="3" t="str">
        <f>IF(ISNUMBER(AH561),"Y","N")</f>
        <v>Y</v>
      </c>
      <c r="X561" s="3" t="str">
        <f>IF(OR(ISBLANK(H561),ISBLANK(I561)),"需記錄日期","")</f>
        <v/>
      </c>
      <c r="Y561" s="3" t="str">
        <f>IF(O561&gt;9,"時間太晚","")</f>
        <v/>
      </c>
      <c r="Z561" s="3" t="str">
        <f>IF(ISBLANK(Q561),"需記錄數量",IF(Q561&gt;2,"2隻以上，請記為猴群",""))</f>
        <v/>
      </c>
      <c r="AA561" s="3" t="str">
        <f>IF(OR(Q561=1,Q561=2),IF(ISTEXT(R561),"","需記錄距離"),"")</f>
        <v/>
      </c>
      <c r="AB561" s="249" t="str">
        <f>IF(S561="Y",IF(Q561&lt;&gt;2,"有叫聲應為猴群",""),"")</f>
        <v/>
      </c>
      <c r="AC561" s="3" t="str">
        <f>IF(ISBLANK(T561),"需記錄棲地類型",IF(LEN(T561)&lt;&gt;2,"請填最主要的棲地類型，其餘的可在備注補充說明",""))</f>
        <v/>
      </c>
      <c r="AD561" s="5" t="str">
        <f t="shared" si="23"/>
        <v/>
      </c>
      <c r="AE561" s="3" t="str">
        <f>IF(COUNTIF(U561,"*搖樹*")=1,IF(Q561&lt;&gt;2,"有搖樹行為應為猴群",""),"")</f>
        <v/>
      </c>
      <c r="AF561" s="3"/>
      <c r="AH561">
        <f>MATCH(ROUND(M561,0)&amp;ROUND(N561,0),樣點!N:N,0)</f>
        <v>1722</v>
      </c>
      <c r="AI561" s="5" t="str">
        <f>IF((F562&amp;J562)=(F561&amp;J561),ABS((DATE(G562,H562,I562)&amp;TIME(O562,P562,0))-(DATE(G561,H561,I561)&amp;TIME(O561,P561,0))),"")</f>
        <v/>
      </c>
    </row>
    <row r="562" spans="3:35">
      <c r="C562" s="246" t="s">
        <v>209</v>
      </c>
      <c r="D562" s="246" t="s">
        <v>240</v>
      </c>
      <c r="E562" s="246" t="s">
        <v>277</v>
      </c>
      <c r="F562" s="246" t="s">
        <v>278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246</v>
      </c>
      <c r="L562" s="247">
        <v>1</v>
      </c>
      <c r="M562" s="246">
        <v>299615</v>
      </c>
      <c r="N562" s="246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26</v>
      </c>
      <c r="U562" s="246" t="s">
        <v>279</v>
      </c>
      <c r="V562" t="str">
        <f>INDEX(樣區!H:H,MATCH(F562,樣區!E:E,0))</f>
        <v>3月,5月</v>
      </c>
      <c r="W562" s="3" t="str">
        <f>IF(ISNUMBER(AH562),"Y","N")</f>
        <v>Y</v>
      </c>
      <c r="X562" s="3" t="str">
        <f>IF(OR(ISBLANK(H562),ISBLANK(I562)),"需記錄日期","")</f>
        <v/>
      </c>
      <c r="Y562" s="3" t="str">
        <f>IF(O562&gt;9,"時間太晚","")</f>
        <v/>
      </c>
      <c r="Z562" s="3" t="str">
        <f>IF(ISBLANK(Q562),"需記錄數量",IF(Q562&gt;2,"2隻以上，請記為猴群",""))</f>
        <v/>
      </c>
      <c r="AA562" s="3" t="str">
        <f>IF(OR(Q562=1,Q562=2),IF(ISTEXT(R562),"","需記錄距離"),"")</f>
        <v/>
      </c>
      <c r="AB562" s="249" t="str">
        <f>IF(S562="Y",IF(Q562&lt;&gt;2,"有叫聲應為猴群",""),"")</f>
        <v/>
      </c>
      <c r="AC562" s="3" t="str">
        <f>IF(ISBLANK(T562),"需記錄棲地類型",IF(LEN(T562)&lt;&gt;2,"請填最主要的棲地類型，其餘的可在備注補充說明",""))</f>
        <v/>
      </c>
      <c r="AD562" s="5" t="str">
        <f t="shared" si="23"/>
        <v/>
      </c>
      <c r="AE562" s="3" t="str">
        <f>IF(COUNTIF(U562,"*搖樹*")=1,IF(Q562&lt;&gt;2,"有搖樹行為應為猴群",""),"")</f>
        <v/>
      </c>
      <c r="AF562" s="3"/>
      <c r="AH562">
        <f>MATCH(ROUND(M562,0)&amp;ROUND(N562,0),樣點!N:N,0)</f>
        <v>1723</v>
      </c>
      <c r="AI562" s="5">
        <f>IF((F563&amp;J563)=(F562&amp;J562),ABS((DATE(G563,H563,I563)&amp;TIME(O563,P563,0))-(DATE(G562,H562,I562)&amp;TIME(O562,P562,0))),"")</f>
        <v>4.8611109959892929E-3</v>
      </c>
    </row>
    <row r="563" spans="3:35">
      <c r="C563" s="246" t="s">
        <v>209</v>
      </c>
      <c r="D563" s="246" t="s">
        <v>240</v>
      </c>
      <c r="E563" s="246" t="s">
        <v>277</v>
      </c>
      <c r="F563" s="246" t="s">
        <v>278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246</v>
      </c>
      <c r="L563" s="247">
        <v>2</v>
      </c>
      <c r="M563" s="246">
        <v>299759</v>
      </c>
      <c r="N563" s="246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26</v>
      </c>
      <c r="U563" s="246" t="s">
        <v>280</v>
      </c>
      <c r="V563" t="str">
        <f>INDEX(樣區!H:H,MATCH(F563,樣區!E:E,0))</f>
        <v>3月,5月</v>
      </c>
      <c r="W563" s="3" t="str">
        <f>IF(ISNUMBER(AH563),"Y","N")</f>
        <v>Y</v>
      </c>
      <c r="X563" s="3" t="str">
        <f>IF(OR(ISBLANK(H563),ISBLANK(I563)),"需記錄日期","")</f>
        <v/>
      </c>
      <c r="Y563" s="3" t="str">
        <f>IF(O563&gt;9,"時間太晚","")</f>
        <v/>
      </c>
      <c r="Z563" s="3" t="str">
        <f>IF(ISBLANK(Q563),"需記錄數量",IF(Q563&gt;2,"2隻以上，請記為猴群",""))</f>
        <v/>
      </c>
      <c r="AA563" s="3" t="str">
        <f>IF(OR(Q563=1,Q563=2),IF(ISTEXT(R563),"","需記錄距離"),"")</f>
        <v/>
      </c>
      <c r="AB563" s="249" t="str">
        <f>IF(S563="Y",IF(Q563&lt;&gt;2,"有叫聲應為猴群",""),"")</f>
        <v/>
      </c>
      <c r="AC563" s="3" t="str">
        <f>IF(ISBLANK(T563),"需記錄棲地類型",IF(LEN(T563)&lt;&gt;2,"請填最主要的棲地類型，其餘的可在備注補充說明",""))</f>
        <v/>
      </c>
      <c r="AD563" s="5" t="str">
        <f t="shared" si="23"/>
        <v/>
      </c>
      <c r="AE563" s="3" t="str">
        <f>IF(COUNTIF(U563,"*搖樹*")=1,IF(Q563&lt;&gt;2,"有搖樹行為應為猴群",""),"")</f>
        <v/>
      </c>
      <c r="AF563" s="3"/>
      <c r="AH563">
        <f>MATCH(ROUND(M563,0)&amp;ROUND(N563,0),樣點!N:N,0)</f>
        <v>1724</v>
      </c>
      <c r="AI563" s="5">
        <f>IF((F564&amp;J564)=(F563&amp;J563),ABS((DATE(G564,H564,I564)&amp;TIME(O564,P564,0))-(DATE(G563,H563,I563)&amp;TIME(O563,P563,0))),"")</f>
        <v>5.555555981118232E-3</v>
      </c>
    </row>
    <row r="564" spans="3:35">
      <c r="C564" s="246" t="s">
        <v>209</v>
      </c>
      <c r="D564" s="246" t="s">
        <v>240</v>
      </c>
      <c r="E564" s="246" t="s">
        <v>277</v>
      </c>
      <c r="F564" s="246" t="s">
        <v>278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246</v>
      </c>
      <c r="L564" s="247">
        <v>3</v>
      </c>
      <c r="M564" s="246">
        <v>300289</v>
      </c>
      <c r="N564" s="246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26</v>
      </c>
      <c r="U564" s="246" t="s">
        <v>281</v>
      </c>
      <c r="V564" t="str">
        <f>INDEX(樣區!H:H,MATCH(F564,樣區!E:E,0))</f>
        <v>3月,5月</v>
      </c>
      <c r="W564" s="3" t="str">
        <f>IF(ISNUMBER(AH564),"Y","N")</f>
        <v>Y</v>
      </c>
      <c r="X564" s="3" t="str">
        <f>IF(OR(ISBLANK(H564),ISBLANK(I564)),"需記錄日期","")</f>
        <v/>
      </c>
      <c r="Y564" s="3" t="str">
        <f>IF(O564&gt;9,"時間太晚","")</f>
        <v/>
      </c>
      <c r="Z564" s="3" t="str">
        <f>IF(ISBLANK(Q564),"需記錄數量",IF(Q564&gt;2,"2隻以上，請記為猴群",""))</f>
        <v/>
      </c>
      <c r="AA564" s="3" t="str">
        <f>IF(OR(Q564=1,Q564=2),IF(ISTEXT(R564),"","需記錄距離"),"")</f>
        <v/>
      </c>
      <c r="AB564" s="249" t="str">
        <f>IF(S564="Y",IF(Q564&lt;&gt;2,"有叫聲應為猴群",""),"")</f>
        <v/>
      </c>
      <c r="AC564" s="3" t="str">
        <f>IF(ISBLANK(T564),"需記錄棲地類型",IF(LEN(T564)&lt;&gt;2,"請填最主要的棲地類型，其餘的可在備注補充說明",""))</f>
        <v/>
      </c>
      <c r="AD564" s="5" t="str">
        <f t="shared" si="23"/>
        <v>需計滿6分鐘</v>
      </c>
      <c r="AE564" s="3" t="str">
        <f>IF(COUNTIF(U564,"*搖樹*")=1,IF(Q564&lt;&gt;2,"有搖樹行為應為猴群",""),"")</f>
        <v/>
      </c>
      <c r="AF564" s="3"/>
      <c r="AH564">
        <f>MATCH(ROUND(M564,0)&amp;ROUND(N564,0),樣點!N:N,0)</f>
        <v>1725</v>
      </c>
      <c r="AI564" s="5">
        <f>IF((F565&amp;J565)=(F564&amp;J564),ABS((DATE(G565,H565,I565)&amp;TIME(O565,P565,0))-(DATE(G564,H564,I564)&amp;TIME(O564,P564,0))),"")</f>
        <v>2.0833330345340073E-3</v>
      </c>
    </row>
    <row r="565" spans="3:35">
      <c r="C565" s="246" t="s">
        <v>209</v>
      </c>
      <c r="D565" s="246" t="s">
        <v>240</v>
      </c>
      <c r="E565" s="246" t="s">
        <v>277</v>
      </c>
      <c r="F565" s="246" t="s">
        <v>278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246</v>
      </c>
      <c r="L565" s="247">
        <v>4</v>
      </c>
      <c r="M565" s="246">
        <v>300069</v>
      </c>
      <c r="N565" s="246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26</v>
      </c>
      <c r="U565" s="246" t="s">
        <v>282</v>
      </c>
      <c r="V565" t="str">
        <f>INDEX(樣區!H:H,MATCH(F565,樣區!E:E,0))</f>
        <v>3月,5月</v>
      </c>
      <c r="W565" s="3" t="str">
        <f>IF(ISNUMBER(AH565),"Y","N")</f>
        <v>Y</v>
      </c>
      <c r="X565" s="3" t="str">
        <f>IF(OR(ISBLANK(H565),ISBLANK(I565)),"需記錄日期","")</f>
        <v/>
      </c>
      <c r="Y565" s="3" t="str">
        <f>IF(O565&gt;9,"時間太晚","")</f>
        <v>時間太晚</v>
      </c>
      <c r="Z565" s="3" t="str">
        <f>IF(ISBLANK(Q565),"需記錄數量",IF(Q565&gt;2,"2隻以上，請記為猴群",""))</f>
        <v/>
      </c>
      <c r="AA565" s="3" t="str">
        <f>IF(OR(Q565=1,Q565=2),IF(ISTEXT(R565),"","需記錄距離"),"")</f>
        <v/>
      </c>
      <c r="AB565" s="249" t="str">
        <f>IF(S565="Y",IF(Q565&lt;&gt;2,"有叫聲應為猴群",""),"")</f>
        <v/>
      </c>
      <c r="AC565" s="3" t="str">
        <f>IF(ISBLANK(T565),"需記錄棲地類型",IF(LEN(T565)&lt;&gt;2,"請填最主要的棲地類型，其餘的可在備注補充說明",""))</f>
        <v/>
      </c>
      <c r="AD565" s="5" t="str">
        <f t="shared" si="23"/>
        <v/>
      </c>
      <c r="AE565" s="3" t="str">
        <f>IF(COUNTIF(U565,"*搖樹*")=1,IF(Q565&lt;&gt;2,"有搖樹行為應為猴群",""),"")</f>
        <v/>
      </c>
      <c r="AF565" s="3"/>
      <c r="AH565">
        <f>MATCH(ROUND(M565,0)&amp;ROUND(N565,0),樣點!N:N,0)</f>
        <v>1726</v>
      </c>
      <c r="AI565" s="5">
        <f>IF((F566&amp;J566)=(F565&amp;J565),ABS((DATE(G566,H566,I566)&amp;TIME(O566,P566,0))-(DATE(G565,H565,I565)&amp;TIME(O565,P565,0))),"")</f>
        <v>5.555555981118232E-3</v>
      </c>
    </row>
    <row r="566" spans="3:35">
      <c r="C566" s="246" t="s">
        <v>209</v>
      </c>
      <c r="D566" s="246" t="s">
        <v>240</v>
      </c>
      <c r="E566" s="246" t="s">
        <v>277</v>
      </c>
      <c r="F566" s="246" t="s">
        <v>278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246</v>
      </c>
      <c r="L566" s="247">
        <v>5</v>
      </c>
      <c r="M566" s="246">
        <v>299832</v>
      </c>
      <c r="N566" s="246">
        <v>2615245</v>
      </c>
      <c r="O566" s="246">
        <v>10</v>
      </c>
      <c r="P566" s="246">
        <v>10</v>
      </c>
      <c r="Q566" s="246">
        <v>2</v>
      </c>
      <c r="R566" s="246" t="s">
        <v>43</v>
      </c>
      <c r="S566" s="246" t="s">
        <v>44</v>
      </c>
      <c r="T566" s="246" t="s">
        <v>50</v>
      </c>
      <c r="U566" s="246" t="s">
        <v>283</v>
      </c>
      <c r="V566" t="str">
        <f>INDEX(樣區!H:H,MATCH(F566,樣區!E:E,0))</f>
        <v>3月,5月</v>
      </c>
      <c r="W566" s="3" t="str">
        <f>IF(ISNUMBER(AH566),"Y","N")</f>
        <v>Y</v>
      </c>
      <c r="X566" s="3" t="str">
        <f>IF(OR(ISBLANK(H566),ISBLANK(I566)),"需記錄日期","")</f>
        <v/>
      </c>
      <c r="Y566" s="3" t="str">
        <f>IF(O566&gt;9,"時間太晚","")</f>
        <v>時間太晚</v>
      </c>
      <c r="Z566" s="3" t="str">
        <f>IF(ISBLANK(Q566),"需記錄數量",IF(Q566&gt;2,"2隻以上，請記為猴群",""))</f>
        <v/>
      </c>
      <c r="AA566" s="3" t="str">
        <f>IF(OR(Q566=1,Q566=2),IF(ISTEXT(R566),"","需記錄距離"),"")</f>
        <v/>
      </c>
      <c r="AB566" s="249" t="str">
        <f>IF(S566="Y",IF(Q566&lt;&gt;2,"有叫聲應為猴群",""),"")</f>
        <v/>
      </c>
      <c r="AC566" s="3" t="str">
        <f>IF(ISBLANK(T566),"需記錄棲地類型",IF(LEN(T566)&lt;&gt;2,"請填最主要的棲地類型，其餘的可在備注補充說明",""))</f>
        <v/>
      </c>
      <c r="AD566" s="5" t="str">
        <f t="shared" si="23"/>
        <v/>
      </c>
      <c r="AE566" s="3" t="str">
        <f>IF(COUNTIF(U566,"*搖樹*")=1,IF(Q566&lt;&gt;2,"有搖樹行為應為猴群",""),"")</f>
        <v/>
      </c>
      <c r="AF566" s="3"/>
      <c r="AH566">
        <f>MATCH(ROUND(M566,0)&amp;ROUND(N566,0),樣點!N:N,0)</f>
        <v>1727</v>
      </c>
      <c r="AI566" s="5">
        <f>IF((F567&amp;J567)=(F566&amp;J566),ABS((DATE(G567,H567,I567)&amp;TIME(O567,P567,0))-(DATE(G566,H566,I566)&amp;TIME(O566,P566,0))),"")</f>
        <v>6.9444439723156393E-3</v>
      </c>
    </row>
    <row r="567" spans="3:35">
      <c r="C567" s="246" t="s">
        <v>209</v>
      </c>
      <c r="D567" s="246" t="s">
        <v>240</v>
      </c>
      <c r="E567" s="246" t="s">
        <v>277</v>
      </c>
      <c r="F567" s="246" t="s">
        <v>278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246</v>
      </c>
      <c r="L567" s="247">
        <v>6</v>
      </c>
      <c r="M567" s="246">
        <v>299972</v>
      </c>
      <c r="N567" s="246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26</v>
      </c>
      <c r="U567" s="246" t="s">
        <v>284</v>
      </c>
      <c r="V567" t="str">
        <f>INDEX(樣區!H:H,MATCH(F567,樣區!E:E,0))</f>
        <v>3月,5月</v>
      </c>
      <c r="W567" s="3" t="str">
        <f>IF(ISNUMBER(AH567),"Y","N")</f>
        <v>Y</v>
      </c>
      <c r="X567" s="3" t="str">
        <f>IF(OR(ISBLANK(H567),ISBLANK(I567)),"需記錄日期","")</f>
        <v/>
      </c>
      <c r="Y567" s="3" t="str">
        <f>IF(O567&gt;9,"時間太晚","")</f>
        <v>時間太晚</v>
      </c>
      <c r="Z567" s="3" t="str">
        <f>IF(ISBLANK(Q567),"需記錄數量",IF(Q567&gt;2,"2隻以上，請記為猴群",""))</f>
        <v/>
      </c>
      <c r="AA567" s="3" t="str">
        <f>IF(OR(Q567=1,Q567=2),IF(ISTEXT(R567),"","需記錄距離"),"")</f>
        <v/>
      </c>
      <c r="AB567" s="249" t="str">
        <f>IF(S567="Y",IF(Q567&lt;&gt;2,"有叫聲應為猴群",""),"")</f>
        <v/>
      </c>
      <c r="AC567" s="3" t="str">
        <f>IF(ISBLANK(T567),"需記錄棲地類型",IF(LEN(T567)&lt;&gt;2,"請填最主要的棲地類型，其餘的可在備注補充說明",""))</f>
        <v/>
      </c>
      <c r="AD567" s="5" t="str">
        <f t="shared" si="23"/>
        <v/>
      </c>
      <c r="AE567" s="3" t="str">
        <f>IF(COUNTIF(U567,"*搖樹*")=1,IF(Q567&lt;&gt;2,"有搖樹行為應為猴群",""),"")</f>
        <v/>
      </c>
      <c r="AF567" s="3"/>
      <c r="AH567">
        <f>MATCH(ROUND(M567,0)&amp;ROUND(N567,0),樣點!N:N,0)</f>
        <v>1728</v>
      </c>
      <c r="AI567" s="5" t="str">
        <f>IF((F568&amp;J568)=(F567&amp;J567),ABS((DATE(G568,H568,I568)&amp;TIME(O568,P568,0))-(DATE(G567,H567,I567)&amp;TIME(O567,P567,0))),"")</f>
        <v/>
      </c>
    </row>
    <row r="568" spans="3:35">
      <c r="C568" s="246" t="s">
        <v>209</v>
      </c>
      <c r="D568" s="246" t="s">
        <v>240</v>
      </c>
      <c r="E568" s="246" t="s">
        <v>285</v>
      </c>
      <c r="F568" s="246" t="s">
        <v>286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246</v>
      </c>
      <c r="L568" s="247">
        <v>1</v>
      </c>
      <c r="M568" s="246">
        <v>300758</v>
      </c>
      <c r="N568" s="246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26</v>
      </c>
      <c r="U568" s="246" t="s">
        <v>287</v>
      </c>
      <c r="V568" t="str">
        <f>INDEX(樣區!H:H,MATCH(F568,樣區!E:E,0))</f>
        <v>3月,5月</v>
      </c>
      <c r="W568" s="3" t="str">
        <f>IF(ISNUMBER(AH568),"Y","N")</f>
        <v>Y</v>
      </c>
      <c r="X568" s="3" t="str">
        <f>IF(OR(ISBLANK(H568),ISBLANK(I568)),"需記錄日期","")</f>
        <v/>
      </c>
      <c r="Y568" s="3" t="str">
        <f>IF(O568&gt;9,"時間太晚","")</f>
        <v>時間太晚</v>
      </c>
      <c r="Z568" s="3" t="str">
        <f>IF(ISBLANK(Q568),"需記錄數量",IF(Q568&gt;2,"2隻以上，請記為猴群",""))</f>
        <v/>
      </c>
      <c r="AA568" s="3" t="str">
        <f>IF(OR(Q568=1,Q568=2),IF(ISTEXT(R568),"","需記錄距離"),"")</f>
        <v/>
      </c>
      <c r="AB568" s="249" t="str">
        <f>IF(S568="Y",IF(Q568&lt;&gt;2,"有叫聲應為猴群",""),"")</f>
        <v/>
      </c>
      <c r="AC568" s="3" t="str">
        <f>IF(ISBLANK(T568),"需記錄棲地類型",IF(LEN(T568)&lt;&gt;2,"請填最主要的棲地類型，其餘的可在備注補充說明",""))</f>
        <v/>
      </c>
      <c r="AD568" s="5" t="str">
        <f t="shared" si="23"/>
        <v/>
      </c>
      <c r="AE568" s="3" t="str">
        <f>IF(COUNTIF(U568,"*搖樹*")=1,IF(Q568&lt;&gt;2,"有搖樹行為應為猴群",""),"")</f>
        <v/>
      </c>
      <c r="AF568" s="3"/>
      <c r="AH568">
        <f>MATCH(ROUND(M568,0)&amp;ROUND(N568,0),樣點!N:N,0)</f>
        <v>1729</v>
      </c>
      <c r="AI568" s="5">
        <f>IF((F569&amp;J569)=(F568&amp;J568),ABS((DATE(G569,H569,I569)&amp;TIME(O569,P569,0))-(DATE(G568,H568,I568)&amp;TIME(O568,P568,0))),"")</f>
        <v>9.0277779963798821E-3</v>
      </c>
    </row>
    <row r="569" spans="3:35">
      <c r="C569" s="246" t="s">
        <v>209</v>
      </c>
      <c r="D569" s="246" t="s">
        <v>240</v>
      </c>
      <c r="E569" s="246" t="s">
        <v>285</v>
      </c>
      <c r="F569" s="246" t="s">
        <v>286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246</v>
      </c>
      <c r="L569" s="247">
        <v>2</v>
      </c>
      <c r="M569" s="246">
        <v>300688</v>
      </c>
      <c r="N569" s="246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26</v>
      </c>
      <c r="U569" s="246" t="s">
        <v>288</v>
      </c>
      <c r="V569" t="str">
        <f>INDEX(樣區!H:H,MATCH(F569,樣區!E:E,0))</f>
        <v>3月,5月</v>
      </c>
      <c r="W569" s="3" t="str">
        <f>IF(ISNUMBER(AH569),"Y","N")</f>
        <v>Y</v>
      </c>
      <c r="X569" s="3" t="str">
        <f>IF(OR(ISBLANK(H569),ISBLANK(I569)),"需記錄日期","")</f>
        <v/>
      </c>
      <c r="Y569" s="3" t="str">
        <f>IF(O569&gt;9,"時間太晚","")</f>
        <v>時間太晚</v>
      </c>
      <c r="Z569" s="3" t="str">
        <f>IF(ISBLANK(Q569),"需記錄數量",IF(Q569&gt;2,"2隻以上，請記為猴群",""))</f>
        <v/>
      </c>
      <c r="AA569" s="3" t="str">
        <f>IF(OR(Q569=1,Q569=2),IF(ISTEXT(R569),"","需記錄距離"),"")</f>
        <v/>
      </c>
      <c r="AB569" s="249" t="str">
        <f>IF(S569="Y",IF(Q569&lt;&gt;2,"有叫聲應為猴群",""),"")</f>
        <v/>
      </c>
      <c r="AC569" s="3" t="str">
        <f>IF(ISBLANK(T569),"需記錄棲地類型",IF(LEN(T569)&lt;&gt;2,"請填最主要的棲地類型，其餘的可在備注補充說明",""))</f>
        <v/>
      </c>
      <c r="AD569" s="5" t="str">
        <f t="shared" si="23"/>
        <v/>
      </c>
      <c r="AE569" s="3" t="str">
        <f>IF(COUNTIF(U569,"*搖樹*")=1,IF(Q569&lt;&gt;2,"有搖樹行為應為猴群",""),"")</f>
        <v/>
      </c>
      <c r="AF569" s="3"/>
      <c r="AH569">
        <f>MATCH(ROUND(M569,0)&amp;ROUND(N569,0),樣點!N:N,0)</f>
        <v>1730</v>
      </c>
      <c r="AI569" s="5">
        <f>IF((F570&amp;J570)=(F569&amp;J569),ABS((DATE(G570,H570,I570)&amp;TIME(O570,P570,0))-(DATE(G569,H569,I569)&amp;TIME(O569,P569,0))),"")</f>
        <v>4.8611109959892929E-3</v>
      </c>
    </row>
    <row r="570" spans="3:35">
      <c r="C570" s="246" t="s">
        <v>209</v>
      </c>
      <c r="D570" s="246" t="s">
        <v>240</v>
      </c>
      <c r="E570" s="246" t="s">
        <v>285</v>
      </c>
      <c r="F570" s="246" t="s">
        <v>286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246</v>
      </c>
      <c r="L570" s="247">
        <v>3</v>
      </c>
      <c r="M570" s="246">
        <v>300424</v>
      </c>
      <c r="N570" s="246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26</v>
      </c>
      <c r="U570" s="246" t="s">
        <v>289</v>
      </c>
      <c r="V570" t="str">
        <f>INDEX(樣區!H:H,MATCH(F570,樣區!E:E,0))</f>
        <v>3月,5月</v>
      </c>
      <c r="W570" s="3" t="str">
        <f>IF(ISNUMBER(AH570),"Y","N")</f>
        <v>Y</v>
      </c>
      <c r="X570" s="3" t="str">
        <f>IF(OR(ISBLANK(H570),ISBLANK(I570)),"需記錄日期","")</f>
        <v/>
      </c>
      <c r="Y570" s="3" t="str">
        <f>IF(O570&gt;9,"時間太晚","")</f>
        <v>時間太晚</v>
      </c>
      <c r="Z570" s="3" t="str">
        <f>IF(ISBLANK(Q570),"需記錄數量",IF(Q570&gt;2,"2隻以上，請記為猴群",""))</f>
        <v/>
      </c>
      <c r="AA570" s="3" t="str">
        <f>IF(OR(Q570=1,Q570=2),IF(ISTEXT(R570),"","需記錄距離"),"")</f>
        <v/>
      </c>
      <c r="AB570" s="249" t="str">
        <f>IF(S570="Y",IF(Q570&lt;&gt;2,"有叫聲應為猴群",""),"")</f>
        <v/>
      </c>
      <c r="AC570" s="3" t="str">
        <f>IF(ISBLANK(T570),"需記錄棲地類型",IF(LEN(T570)&lt;&gt;2,"請填最主要的棲地類型，其餘的可在備注補充說明",""))</f>
        <v/>
      </c>
      <c r="AD570" s="5" t="str">
        <f t="shared" si="23"/>
        <v/>
      </c>
      <c r="AE570" s="3" t="str">
        <f>IF(COUNTIF(U570,"*搖樹*")=1,IF(Q570&lt;&gt;2,"有搖樹行為應為猴群",""),"")</f>
        <v/>
      </c>
      <c r="AF570" s="3"/>
      <c r="AH570">
        <f>MATCH(ROUND(M570,0)&amp;ROUND(N570,0),樣點!N:N,0)</f>
        <v>1731</v>
      </c>
      <c r="AI570" s="5">
        <f>IF((F571&amp;J571)=(F570&amp;J570),ABS((DATE(G571,H571,I571)&amp;TIME(O571,P571,0))-(DATE(G570,H570,I570)&amp;TIME(O570,P570,0))),"")</f>
        <v>6.9444450200535357E-3</v>
      </c>
    </row>
    <row r="571" spans="3:35">
      <c r="C571" s="246" t="s">
        <v>209</v>
      </c>
      <c r="D571" s="246" t="s">
        <v>240</v>
      </c>
      <c r="E571" s="246" t="s">
        <v>285</v>
      </c>
      <c r="F571" s="246" t="s">
        <v>286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246</v>
      </c>
      <c r="L571" s="247">
        <v>4</v>
      </c>
      <c r="M571" s="246">
        <v>300403</v>
      </c>
      <c r="N571" s="246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26</v>
      </c>
      <c r="U571" s="246" t="s">
        <v>290</v>
      </c>
      <c r="V571" t="str">
        <f>INDEX(樣區!H:H,MATCH(F571,樣區!E:E,0))</f>
        <v>3月,5月</v>
      </c>
      <c r="W571" s="3" t="str">
        <f>IF(ISNUMBER(AH571),"Y","N")</f>
        <v>Y</v>
      </c>
      <c r="X571" s="3" t="str">
        <f>IF(OR(ISBLANK(H571),ISBLANK(I571)),"需記錄日期","")</f>
        <v/>
      </c>
      <c r="Y571" s="3" t="str">
        <f>IF(O571&gt;9,"時間太晚","")</f>
        <v>時間太晚</v>
      </c>
      <c r="Z571" s="3" t="str">
        <f>IF(ISBLANK(Q571),"需記錄數量",IF(Q571&gt;2,"2隻以上，請記為猴群",""))</f>
        <v/>
      </c>
      <c r="AA571" s="3" t="str">
        <f>IF(OR(Q571=1,Q571=2),IF(ISTEXT(R571),"","需記錄距離"),"")</f>
        <v/>
      </c>
      <c r="AB571" s="249" t="str">
        <f>IF(S571="Y",IF(Q571&lt;&gt;2,"有叫聲應為猴群",""),"")</f>
        <v/>
      </c>
      <c r="AC571" s="3" t="str">
        <f>IF(ISBLANK(T571),"需記錄棲地類型",IF(LEN(T571)&lt;&gt;2,"請填最主要的棲地類型，其餘的可在備注補充說明",""))</f>
        <v/>
      </c>
      <c r="AD571" s="5" t="str">
        <f t="shared" si="23"/>
        <v>需計滿6分鐘</v>
      </c>
      <c r="AE571" s="3" t="str">
        <f>IF(COUNTIF(U571,"*搖樹*")=1,IF(Q571&lt;&gt;2,"有搖樹行為應為猴群",""),"")</f>
        <v/>
      </c>
      <c r="AF571" s="3"/>
      <c r="AH571">
        <f>MATCH(ROUND(M571,0)&amp;ROUND(N571,0),樣點!N:N,0)</f>
        <v>1732</v>
      </c>
      <c r="AI571" s="5">
        <f>IF((F572&amp;J572)=(F571&amp;J571),ABS((DATE(G572,H572,I572)&amp;TIME(O572,P572,0))-(DATE(G571,H571,I571)&amp;TIME(O571,P571,0))),"")</f>
        <v>3.4722220152616501E-3</v>
      </c>
    </row>
    <row r="572" spans="3:35">
      <c r="C572" s="246" t="s">
        <v>209</v>
      </c>
      <c r="D572" s="246" t="s">
        <v>240</v>
      </c>
      <c r="E572" s="246" t="s">
        <v>285</v>
      </c>
      <c r="F572" s="246" t="s">
        <v>286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246</v>
      </c>
      <c r="L572" s="247">
        <v>5</v>
      </c>
      <c r="M572" s="246">
        <v>299969</v>
      </c>
      <c r="N572" s="246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31</v>
      </c>
      <c r="U572" s="246" t="s">
        <v>291</v>
      </c>
      <c r="V572" t="str">
        <f>INDEX(樣區!H:H,MATCH(F572,樣區!E:E,0))</f>
        <v>3月,5月</v>
      </c>
      <c r="W572" s="3" t="str">
        <f>IF(ISNUMBER(AH572),"Y","N")</f>
        <v>Y</v>
      </c>
      <c r="X572" s="3" t="str">
        <f>IF(OR(ISBLANK(H572),ISBLANK(I572)),"需記錄日期","")</f>
        <v/>
      </c>
      <c r="Y572" s="3" t="str">
        <f>IF(O572&gt;9,"時間太晚","")</f>
        <v>時間太晚</v>
      </c>
      <c r="Z572" s="3" t="str">
        <f>IF(ISBLANK(Q572),"需記錄數量",IF(Q572&gt;2,"2隻以上，請記為猴群",""))</f>
        <v/>
      </c>
      <c r="AA572" s="3" t="str">
        <f>IF(OR(Q572=1,Q572=2),IF(ISTEXT(R572),"","需記錄距離"),"")</f>
        <v/>
      </c>
      <c r="AB572" s="249" t="str">
        <f>IF(S572="Y",IF(Q572&lt;&gt;2,"有叫聲應為猴群",""),"")</f>
        <v/>
      </c>
      <c r="AC572" s="3" t="str">
        <f>IF(ISBLANK(T572),"需記錄棲地類型",IF(LEN(T572)&lt;&gt;2,"請填最主要的棲地類型，其餘的可在備注補充說明",""))</f>
        <v/>
      </c>
      <c r="AD572" s="5" t="str">
        <f t="shared" si="23"/>
        <v/>
      </c>
      <c r="AE572" s="3" t="str">
        <f>IF(COUNTIF(U572,"*搖樹*")=1,IF(Q572&lt;&gt;2,"有搖樹行為應為猴群",""),"")</f>
        <v/>
      </c>
      <c r="AF572" s="3"/>
      <c r="AH572">
        <f>MATCH(ROUND(M572,0)&amp;ROUND(N572,0),樣點!N:N,0)</f>
        <v>1733</v>
      </c>
      <c r="AI572" s="5">
        <f>IF((F573&amp;J573)=(F572&amp;J572),ABS((DATE(G573,H573,I573)&amp;TIME(O573,P573,0))-(DATE(G572,H572,I572)&amp;TIME(O572,P572,0))),"")</f>
        <v>6.9444439723156393E-3</v>
      </c>
    </row>
    <row r="573" spans="3:35">
      <c r="C573" s="246" t="s">
        <v>209</v>
      </c>
      <c r="D573" s="246" t="s">
        <v>240</v>
      </c>
      <c r="E573" s="246" t="s">
        <v>285</v>
      </c>
      <c r="F573" s="246" t="s">
        <v>286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246</v>
      </c>
      <c r="L573" s="247">
        <v>6</v>
      </c>
      <c r="M573" s="246">
        <v>299720</v>
      </c>
      <c r="N573" s="246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31</v>
      </c>
      <c r="U573" s="246" t="s">
        <v>292</v>
      </c>
      <c r="V573" t="str">
        <f>INDEX(樣區!H:H,MATCH(F573,樣區!E:E,0))</f>
        <v>3月,5月</v>
      </c>
      <c r="W573" s="3" t="str">
        <f>IF(ISNUMBER(AH573),"Y","N")</f>
        <v>Y</v>
      </c>
      <c r="X573" s="3" t="str">
        <f>IF(OR(ISBLANK(H573),ISBLANK(I573)),"需記錄日期","")</f>
        <v/>
      </c>
      <c r="Y573" s="3" t="str">
        <f>IF(O573&gt;9,"時間太晚","")</f>
        <v>時間太晚</v>
      </c>
      <c r="Z573" s="3" t="str">
        <f>IF(ISBLANK(Q573),"需記錄數量",IF(Q573&gt;2,"2隻以上，請記為猴群",""))</f>
        <v/>
      </c>
      <c r="AA573" s="3" t="str">
        <f>IF(OR(Q573=1,Q573=2),IF(ISTEXT(R573),"","需記錄距離"),"")</f>
        <v/>
      </c>
      <c r="AB573" s="249" t="str">
        <f>IF(S573="Y",IF(Q573&lt;&gt;2,"有叫聲應為猴群",""),"")</f>
        <v/>
      </c>
      <c r="AC573" s="3" t="str">
        <f>IF(ISBLANK(T573),"需記錄棲地類型",IF(LEN(T573)&lt;&gt;2,"請填最主要的棲地類型，其餘的可在備注補充說明",""))</f>
        <v/>
      </c>
      <c r="AD573" s="5" t="str">
        <f t="shared" si="23"/>
        <v/>
      </c>
      <c r="AE573" s="3" t="str">
        <f>IF(COUNTIF(U573,"*搖樹*")=1,IF(Q573&lt;&gt;2,"有搖樹行為應為猴群",""),"")</f>
        <v/>
      </c>
      <c r="AF573" s="3"/>
      <c r="AH573">
        <f>MATCH(ROUND(M573,0)&amp;ROUND(N573,0),樣點!N:N,0)</f>
        <v>1734</v>
      </c>
      <c r="AI573" s="5" t="str">
        <f>IF((F574&amp;J574)=(F573&amp;J573),ABS((DATE(G574,H574,I574)&amp;TIME(O574,P574,0))-(DATE(G573,H573,I573)&amp;TIME(O573,P573,0))),"")</f>
        <v/>
      </c>
    </row>
    <row r="574" spans="3:35">
      <c r="C574" s="246" t="s">
        <v>209</v>
      </c>
      <c r="D574" s="246" t="s">
        <v>240</v>
      </c>
      <c r="E574" s="246" t="s">
        <v>293</v>
      </c>
      <c r="F574" s="246" t="s">
        <v>294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246</v>
      </c>
      <c r="L574" s="247">
        <v>1</v>
      </c>
      <c r="M574" s="246">
        <v>306829</v>
      </c>
      <c r="N574" s="246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26</v>
      </c>
      <c r="U574" s="246" t="s">
        <v>295</v>
      </c>
      <c r="V574" t="str">
        <f>INDEX(樣區!H:H,MATCH(F574,樣區!E:E,0))</f>
        <v>3月,5月</v>
      </c>
      <c r="W574" s="3" t="str">
        <f>IF(ISNUMBER(AH574),"Y","N")</f>
        <v>Y</v>
      </c>
      <c r="X574" s="3" t="str">
        <f>IF(OR(ISBLANK(H574),ISBLANK(I574)),"需記錄日期","")</f>
        <v/>
      </c>
      <c r="Y574" s="3" t="str">
        <f>IF(O574&gt;9,"時間太晚","")</f>
        <v>時間太晚</v>
      </c>
      <c r="Z574" s="3" t="str">
        <f>IF(ISBLANK(Q574),"需記錄數量",IF(Q574&gt;2,"2隻以上，請記為猴群",""))</f>
        <v/>
      </c>
      <c r="AA574" s="3" t="str">
        <f>IF(OR(Q574=1,Q574=2),IF(ISTEXT(R574),"","需記錄距離"),"")</f>
        <v/>
      </c>
      <c r="AB574" s="249" t="str">
        <f>IF(S574="Y",IF(Q574&lt;&gt;2,"有叫聲應為猴群",""),"")</f>
        <v/>
      </c>
      <c r="AC574" s="3" t="str">
        <f>IF(ISBLANK(T574),"需記錄棲地類型",IF(LEN(T574)&lt;&gt;2,"請填最主要的棲地類型，其餘的可在備注補充說明",""))</f>
        <v/>
      </c>
      <c r="AD574" s="5" t="str">
        <f t="shared" si="23"/>
        <v/>
      </c>
      <c r="AE574" s="3" t="str">
        <f>IF(COUNTIF(U574,"*搖樹*")=1,IF(Q574&lt;&gt;2,"有搖樹行為應為猴群",""),"")</f>
        <v/>
      </c>
      <c r="AF574" s="3"/>
      <c r="AH574">
        <f>MATCH(ROUND(M574,0)&amp;ROUND(N574,0),樣點!N:N,0)</f>
        <v>1735</v>
      </c>
      <c r="AI574" s="5">
        <f>IF((F575&amp;J575)=(F574&amp;J574),ABS((DATE(G575,H575,I575)&amp;TIME(O575,P575,0))-(DATE(G574,H574,I574)&amp;TIME(O574,P574,0))),"")</f>
        <v>6.9444450200535357E-3</v>
      </c>
    </row>
    <row r="575" spans="3:35">
      <c r="C575" s="246" t="s">
        <v>209</v>
      </c>
      <c r="D575" s="246" t="s">
        <v>240</v>
      </c>
      <c r="E575" s="246" t="s">
        <v>293</v>
      </c>
      <c r="F575" s="246" t="s">
        <v>294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246</v>
      </c>
      <c r="L575" s="247">
        <v>2</v>
      </c>
      <c r="M575" s="246">
        <v>306623</v>
      </c>
      <c r="N575" s="246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26</v>
      </c>
      <c r="U575" s="246" t="s">
        <v>296</v>
      </c>
      <c r="V575" t="str">
        <f>INDEX(樣區!H:H,MATCH(F575,樣區!E:E,0))</f>
        <v>3月,5月</v>
      </c>
      <c r="W575" s="3" t="str">
        <f>IF(ISNUMBER(AH575),"Y","N")</f>
        <v>Y</v>
      </c>
      <c r="X575" s="3" t="str">
        <f>IF(OR(ISBLANK(H575),ISBLANK(I575)),"需記錄日期","")</f>
        <v/>
      </c>
      <c r="Y575" s="3" t="str">
        <f>IF(O575&gt;9,"時間太晚","")</f>
        <v>時間太晚</v>
      </c>
      <c r="Z575" s="3" t="str">
        <f>IF(ISBLANK(Q575),"需記錄數量",IF(Q575&gt;2,"2隻以上，請記為猴群",""))</f>
        <v/>
      </c>
      <c r="AA575" s="3" t="str">
        <f>IF(OR(Q575=1,Q575=2),IF(ISTEXT(R575),"","需記錄距離"),"")</f>
        <v/>
      </c>
      <c r="AB575" s="249" t="str">
        <f>IF(S575="Y",IF(Q575&lt;&gt;2,"有叫聲應為猴群",""),"")</f>
        <v/>
      </c>
      <c r="AC575" s="3" t="str">
        <f>IF(ISBLANK(T575),"需記錄棲地類型",IF(LEN(T575)&lt;&gt;2,"請填最主要的棲地類型，其餘的可在備注補充說明",""))</f>
        <v/>
      </c>
      <c r="AD575" s="5" t="str">
        <f t="shared" si="23"/>
        <v/>
      </c>
      <c r="AE575" s="3" t="str">
        <f>IF(COUNTIF(U575,"*搖樹*")=1,IF(Q575&lt;&gt;2,"有搖樹行為應為猴群",""),"")</f>
        <v/>
      </c>
      <c r="AF575" s="3"/>
      <c r="AH575">
        <f>MATCH(ROUND(M575,0)&amp;ROUND(N575,0),樣點!N:N,0)</f>
        <v>1736</v>
      </c>
      <c r="AI575" s="5">
        <f>IF((F576&amp;J576)=(F575&amp;J575),ABS((DATE(G576,H576,I576)&amp;TIME(O576,P576,0))-(DATE(G575,H575,I575)&amp;TIME(O575,P575,0))),"")</f>
        <v>5.5555549915879965E-3</v>
      </c>
    </row>
    <row r="576" spans="3:35">
      <c r="C576" s="246" t="s">
        <v>209</v>
      </c>
      <c r="D576" s="246" t="s">
        <v>240</v>
      </c>
      <c r="E576" s="246" t="s">
        <v>293</v>
      </c>
      <c r="F576" s="246" t="s">
        <v>294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246</v>
      </c>
      <c r="L576" s="247">
        <v>3</v>
      </c>
      <c r="M576" s="246">
        <v>306383</v>
      </c>
      <c r="N576" s="246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26</v>
      </c>
      <c r="U576" s="246" t="s">
        <v>297</v>
      </c>
      <c r="V576" t="str">
        <f>INDEX(樣區!H:H,MATCH(F576,樣區!E:E,0))</f>
        <v>3月,5月</v>
      </c>
      <c r="W576" s="3" t="str">
        <f>IF(ISNUMBER(AH576),"Y","N")</f>
        <v>Y</v>
      </c>
      <c r="X576" s="3" t="str">
        <f>IF(OR(ISBLANK(H576),ISBLANK(I576)),"需記錄日期","")</f>
        <v/>
      </c>
      <c r="Y576" s="3" t="str">
        <f>IF(O576&gt;9,"時間太晚","")</f>
        <v>時間太晚</v>
      </c>
      <c r="Z576" s="3" t="str">
        <f>IF(ISBLANK(Q576),"需記錄數量",IF(Q576&gt;2,"2隻以上，請記為猴群",""))</f>
        <v/>
      </c>
      <c r="AA576" s="3" t="str">
        <f>IF(OR(Q576=1,Q576=2),IF(ISTEXT(R576),"","需記錄距離"),"")</f>
        <v/>
      </c>
      <c r="AB576" s="249" t="str">
        <f>IF(S576="Y",IF(Q576&lt;&gt;2,"有叫聲應為猴群",""),"")</f>
        <v/>
      </c>
      <c r="AC576" s="3" t="str">
        <f>IF(ISBLANK(T576),"需記錄棲地類型",IF(LEN(T576)&lt;&gt;2,"請填最主要的棲地類型，其餘的可在備注補充說明",""))</f>
        <v/>
      </c>
      <c r="AD576" s="5" t="str">
        <f t="shared" si="23"/>
        <v/>
      </c>
      <c r="AE576" s="3" t="str">
        <f>IF(COUNTIF(U576,"*搖樹*")=1,IF(Q576&lt;&gt;2,"有搖樹行為應為猴群",""),"")</f>
        <v/>
      </c>
      <c r="AF576" s="3"/>
      <c r="AH576">
        <f>MATCH(ROUND(M576,0)&amp;ROUND(N576,0),樣點!N:N,0)</f>
        <v>1737</v>
      </c>
      <c r="AI576" s="5">
        <f>IF((F577&amp;J577)=(F576&amp;J576),ABS((DATE(G577,H577,I577)&amp;TIME(O577,P577,0))-(DATE(G576,H576,I576)&amp;TIME(O576,P576,0))),"")</f>
        <v>6.9444450200535357E-3</v>
      </c>
    </row>
    <row r="577" spans="3:35">
      <c r="C577" s="246" t="s">
        <v>209</v>
      </c>
      <c r="D577" s="246" t="s">
        <v>240</v>
      </c>
      <c r="E577" s="246" t="s">
        <v>293</v>
      </c>
      <c r="F577" s="246" t="s">
        <v>294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246</v>
      </c>
      <c r="L577" s="247">
        <v>4</v>
      </c>
      <c r="M577" s="246">
        <v>306349</v>
      </c>
      <c r="N577" s="246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26</v>
      </c>
      <c r="U577" s="246" t="s">
        <v>298</v>
      </c>
      <c r="V577" t="str">
        <f>INDEX(樣區!H:H,MATCH(F577,樣區!E:E,0))</f>
        <v>3月,5月</v>
      </c>
      <c r="W577" s="3" t="str">
        <f>IF(ISNUMBER(AH577),"Y","N")</f>
        <v>Y</v>
      </c>
      <c r="X577" s="3" t="str">
        <f>IF(OR(ISBLANK(H577),ISBLANK(I577)),"需記錄日期","")</f>
        <v/>
      </c>
      <c r="Y577" s="3" t="str">
        <f>IF(O577&gt;9,"時間太晚","")</f>
        <v>時間太晚</v>
      </c>
      <c r="Z577" s="3" t="str">
        <f>IF(ISBLANK(Q577),"需記錄數量",IF(Q577&gt;2,"2隻以上，請記為猴群",""))</f>
        <v/>
      </c>
      <c r="AA577" s="3" t="str">
        <f>IF(OR(Q577=1,Q577=2),IF(ISTEXT(R577),"","需記錄距離"),"")</f>
        <v/>
      </c>
      <c r="AB577" s="249" t="str">
        <f>IF(S577="Y",IF(Q577&lt;&gt;2,"有叫聲應為猴群",""),"")</f>
        <v/>
      </c>
      <c r="AC577" s="3" t="str">
        <f>IF(ISBLANK(T577),"需記錄棲地類型",IF(LEN(T577)&lt;&gt;2,"請填最主要的棲地類型，其餘的可在備注補充說明",""))</f>
        <v/>
      </c>
      <c r="AD577" s="5" t="str">
        <f t="shared" si="23"/>
        <v/>
      </c>
      <c r="AE577" s="3" t="str">
        <f>IF(COUNTIF(U577,"*搖樹*")=1,IF(Q577&lt;&gt;2,"有搖樹行為應為猴群",""),"")</f>
        <v/>
      </c>
      <c r="AF577" s="3"/>
      <c r="AH577">
        <f>MATCH(ROUND(M577,0)&amp;ROUND(N577,0),樣點!N:N,0)</f>
        <v>1738</v>
      </c>
      <c r="AI577" s="5">
        <f>IF((F578&amp;J578)=(F577&amp;J577),ABS((DATE(G578,H578,I578)&amp;TIME(O578,P578,0))-(DATE(G577,H577,I577)&amp;TIME(O577,P577,0))),"")</f>
        <v>5.5555549915879965E-3</v>
      </c>
    </row>
    <row r="578" spans="3:35">
      <c r="C578" s="246" t="s">
        <v>209</v>
      </c>
      <c r="D578" s="246" t="s">
        <v>240</v>
      </c>
      <c r="E578" s="246" t="s">
        <v>293</v>
      </c>
      <c r="F578" s="246" t="s">
        <v>294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246</v>
      </c>
      <c r="L578" s="247">
        <v>5</v>
      </c>
      <c r="M578" s="246">
        <v>305997</v>
      </c>
      <c r="N578" s="246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31</v>
      </c>
      <c r="U578" s="246" t="s">
        <v>299</v>
      </c>
      <c r="V578" t="str">
        <f>INDEX(樣區!H:H,MATCH(F578,樣區!E:E,0))</f>
        <v>3月,5月</v>
      </c>
      <c r="W578" s="3" t="str">
        <f>IF(ISNUMBER(AH578),"Y","N")</f>
        <v>Y</v>
      </c>
      <c r="X578" s="3" t="str">
        <f>IF(OR(ISBLANK(H578),ISBLANK(I578)),"需記錄日期","")</f>
        <v/>
      </c>
      <c r="Y578" s="3" t="str">
        <f>IF(O578&gt;9,"時間太晚","")</f>
        <v>時間太晚</v>
      </c>
      <c r="Z578" s="3" t="str">
        <f>IF(ISBLANK(Q578),"需記錄數量",IF(Q578&gt;2,"2隻以上，請記為猴群",""))</f>
        <v/>
      </c>
      <c r="AA578" s="3" t="str">
        <f>IF(OR(Q578=1,Q578=2),IF(ISTEXT(R578),"","需記錄距離"),"")</f>
        <v/>
      </c>
      <c r="AB578" s="249" t="str">
        <f>IF(S578="Y",IF(Q578&lt;&gt;2,"有叫聲應為猴群",""),"")</f>
        <v/>
      </c>
      <c r="AC578" s="3" t="str">
        <f>IF(ISBLANK(T578),"需記錄棲地類型",IF(LEN(T578)&lt;&gt;2,"請填最主要的棲地類型，其餘的可在備注補充說明",""))</f>
        <v/>
      </c>
      <c r="AD578" s="5" t="str">
        <f t="shared" si="23"/>
        <v/>
      </c>
      <c r="AE578" s="3" t="str">
        <f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>IF((F579&amp;J579)=(F578&amp;J578),ABS((DATE(G579,H579,I579)&amp;TIME(O579,P579,0))-(DATE(G578,H578,I578)&amp;TIME(O578,P578,0))),"")</f>
        <v>9.7222219919785857E-3</v>
      </c>
    </row>
    <row r="579" spans="3:35">
      <c r="C579" s="246" t="s">
        <v>209</v>
      </c>
      <c r="D579" s="246" t="s">
        <v>240</v>
      </c>
      <c r="E579" s="246" t="s">
        <v>293</v>
      </c>
      <c r="F579" s="246" t="s">
        <v>294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246</v>
      </c>
      <c r="L579" s="247">
        <v>6</v>
      </c>
      <c r="M579" s="246">
        <v>305575</v>
      </c>
      <c r="N579" s="246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230</v>
      </c>
      <c r="U579" s="246" t="s">
        <v>300</v>
      </c>
      <c r="V579" t="str">
        <f>INDEX(樣區!H:H,MATCH(F579,樣區!E:E,0))</f>
        <v>3月,5月</v>
      </c>
      <c r="W579" s="3" t="str">
        <f>IF(ISNUMBER(AH579),"Y","N")</f>
        <v>Y</v>
      </c>
      <c r="X579" s="3" t="str">
        <f>IF(OR(ISBLANK(H579),ISBLANK(I579)),"需記錄日期","")</f>
        <v/>
      </c>
      <c r="Y579" s="3" t="str">
        <f>IF(O579&gt;9,"時間太晚","")</f>
        <v>時間太晚</v>
      </c>
      <c r="Z579" s="3" t="str">
        <f>IF(ISBLANK(Q579),"需記錄數量",IF(Q579&gt;2,"2隻以上，請記為猴群",""))</f>
        <v/>
      </c>
      <c r="AA579" s="3" t="str">
        <f>IF(OR(Q579=1,Q579=2),IF(ISTEXT(R579),"","需記錄距離"),"")</f>
        <v/>
      </c>
      <c r="AB579" s="249" t="str">
        <f>IF(S579="Y",IF(Q579&lt;&gt;2,"有叫聲應為猴群",""),"")</f>
        <v/>
      </c>
      <c r="AC579" s="3" t="str">
        <f>IF(ISBLANK(T579),"需記錄棲地類型",IF(LEN(T579)&lt;&gt;2,"請填最主要的棲地類型，其餘的可在備注補充說明",""))</f>
        <v/>
      </c>
      <c r="AD579" s="5" t="str">
        <f t="shared" si="23"/>
        <v/>
      </c>
      <c r="AE579" s="3" t="str">
        <f>IF(COUNTIF(U579,"*搖樹*")=1,IF(Q579&lt;&gt;2,"有搖樹行為應為猴群",""),"")</f>
        <v/>
      </c>
      <c r="AF579" s="3"/>
      <c r="AH579">
        <f>MATCH(ROUND(M579,0)&amp;ROUND(N579,0),樣點!N:N,0)</f>
        <v>1740</v>
      </c>
      <c r="AI579" s="5" t="str">
        <f>IF((F580&amp;J580)=(F579&amp;J579),ABS((DATE(G580,H580,I580)&amp;TIME(O580,P580,0))-(DATE(G579,H579,I579)&amp;TIME(O579,P579,0))),"")</f>
        <v/>
      </c>
    </row>
    <row r="580" spans="3:35">
      <c r="C580" s="246" t="s">
        <v>209</v>
      </c>
      <c r="D580" s="246" t="s">
        <v>240</v>
      </c>
      <c r="E580" s="246" t="s">
        <v>301</v>
      </c>
      <c r="F580" s="246" t="s">
        <v>302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303</v>
      </c>
      <c r="L580" s="247">
        <v>1</v>
      </c>
      <c r="M580" s="246">
        <v>288937</v>
      </c>
      <c r="N580" s="246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26</v>
      </c>
      <c r="U580" s="246" t="s">
        <v>304</v>
      </c>
      <c r="V580" t="str">
        <f>INDEX(樣區!H:H,MATCH(F580,樣區!E:E,0))</f>
        <v>3月,5月</v>
      </c>
      <c r="W580" s="3" t="str">
        <f>IF(ISNUMBER(AH580),"Y","N")</f>
        <v>Y</v>
      </c>
      <c r="X580" s="3" t="str">
        <f>IF(OR(ISBLANK(H580),ISBLANK(I580)),"需記錄日期","")</f>
        <v/>
      </c>
      <c r="Y580" s="3" t="str">
        <f>IF(O580&gt;9,"時間太晚","")</f>
        <v/>
      </c>
      <c r="Z580" s="3" t="str">
        <f>IF(ISBLANK(Q580),"需記錄數量",IF(Q580&gt;2,"2隻以上，請記為猴群",""))</f>
        <v/>
      </c>
      <c r="AA580" s="3" t="str">
        <f>IF(OR(Q580=1,Q580=2),IF(ISTEXT(R580),"","需記錄距離"),"")</f>
        <v/>
      </c>
      <c r="AB580" s="249" t="str">
        <f>IF(S580="Y",IF(Q580&lt;&gt;2,"有叫聲應為猴群",""),"")</f>
        <v/>
      </c>
      <c r="AC580" s="3" t="str">
        <f>IF(ISBLANK(T580),"需記錄棲地類型",IF(LEN(T580)&lt;&gt;2,"請填最主要的棲地類型，其餘的可在備注補充說明",""))</f>
        <v/>
      </c>
      <c r="AD580" s="5" t="str">
        <f t="shared" si="23"/>
        <v/>
      </c>
      <c r="AE580" s="3" t="str">
        <f>IF(COUNTIF(U580,"*搖樹*")=1,IF(Q580&lt;&gt;2,"有搖樹行為應為猴群",""),"")</f>
        <v/>
      </c>
      <c r="AF580" s="3"/>
      <c r="AH580">
        <f>MATCH(ROUND(M580,0)&amp;ROUND(N580,0),樣點!N:N,0)</f>
        <v>1741</v>
      </c>
      <c r="AI580" s="5">
        <f>IF((F581&amp;J581)=(F580&amp;J580),ABS((DATE(G581,H581,I581)&amp;TIME(O581,P581,0))-(DATE(G580,H580,I580)&amp;TIME(O580,P580,0))),"")</f>
        <v>5.555555981118232E-3</v>
      </c>
    </row>
    <row r="581" spans="3:35">
      <c r="C581" s="246" t="s">
        <v>209</v>
      </c>
      <c r="D581" s="246" t="s">
        <v>240</v>
      </c>
      <c r="E581" s="246" t="s">
        <v>301</v>
      </c>
      <c r="F581" s="246" t="s">
        <v>302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303</v>
      </c>
      <c r="L581" s="247">
        <v>2</v>
      </c>
      <c r="M581" s="246">
        <v>288637</v>
      </c>
      <c r="N581" s="246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26</v>
      </c>
      <c r="U581" s="246"/>
      <c r="V581" t="str">
        <f>INDEX(樣區!H:H,MATCH(F581,樣區!E:E,0))</f>
        <v>3月,5月</v>
      </c>
      <c r="W581" s="3" t="str">
        <f>IF(ISNUMBER(AH581),"Y","N")</f>
        <v>Y</v>
      </c>
      <c r="X581" s="3" t="str">
        <f>IF(OR(ISBLANK(H581),ISBLANK(I581)),"需記錄日期","")</f>
        <v/>
      </c>
      <c r="Y581" s="3" t="str">
        <f>IF(O581&gt;9,"時間太晚","")</f>
        <v/>
      </c>
      <c r="Z581" s="3" t="str">
        <f>IF(ISBLANK(Q581),"需記錄數量",IF(Q581&gt;2,"2隻以上，請記為猴群",""))</f>
        <v/>
      </c>
      <c r="AA581" s="3" t="str">
        <f>IF(OR(Q581=1,Q581=2),IF(ISTEXT(R581),"","需記錄距離"),"")</f>
        <v/>
      </c>
      <c r="AB581" s="249" t="str">
        <f>IF(S581="Y",IF(Q581&lt;&gt;2,"有叫聲應為猴群",""),"")</f>
        <v/>
      </c>
      <c r="AC581" s="3" t="str">
        <f>IF(ISBLANK(T581),"需記錄棲地類型",IF(LEN(T581)&lt;&gt;2,"請填最主要的棲地類型，其餘的可在備注補充說明",""))</f>
        <v/>
      </c>
      <c r="AD581" s="5" t="str">
        <f t="shared" si="23"/>
        <v/>
      </c>
      <c r="AE581" s="3" t="str">
        <f>IF(COUNTIF(U581,"*搖樹*")=1,IF(Q581&lt;&gt;2,"有搖樹行為應為猴群",""),"")</f>
        <v/>
      </c>
      <c r="AF581" s="3"/>
      <c r="AH581">
        <f>MATCH(ROUND(M581,0)&amp;ROUND(N581,0),樣點!N:N,0)</f>
        <v>1742</v>
      </c>
      <c r="AI581" s="5">
        <f>IF((F582&amp;J582)=(F581&amp;J581),ABS((DATE(G582,H582,I582)&amp;TIME(O582,P582,0))-(DATE(G581,H581,I581)&amp;TIME(O581,P581,0))),"")</f>
        <v>6.9444439723156393E-3</v>
      </c>
    </row>
    <row r="582" spans="3:35">
      <c r="C582" s="246" t="s">
        <v>209</v>
      </c>
      <c r="D582" s="246" t="s">
        <v>240</v>
      </c>
      <c r="E582" s="246" t="s">
        <v>301</v>
      </c>
      <c r="F582" s="246" t="s">
        <v>302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303</v>
      </c>
      <c r="L582" s="247">
        <v>3</v>
      </c>
      <c r="M582" s="246">
        <v>288221</v>
      </c>
      <c r="N582" s="246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26</v>
      </c>
      <c r="U582" s="246"/>
      <c r="V582" t="str">
        <f>INDEX(樣區!H:H,MATCH(F582,樣區!E:E,0))</f>
        <v>3月,5月</v>
      </c>
      <c r="W582" s="3" t="str">
        <f>IF(ISNUMBER(AH582),"Y","N")</f>
        <v>Y</v>
      </c>
      <c r="X582" s="3" t="str">
        <f>IF(OR(ISBLANK(H582),ISBLANK(I582)),"需記錄日期","")</f>
        <v/>
      </c>
      <c r="Y582" s="3" t="str">
        <f>IF(O582&gt;9,"時間太晚","")</f>
        <v/>
      </c>
      <c r="Z582" s="3" t="str">
        <f>IF(ISBLANK(Q582),"需記錄數量",IF(Q582&gt;2,"2隻以上，請記為猴群",""))</f>
        <v/>
      </c>
      <c r="AA582" s="3" t="str">
        <f>IF(OR(Q582=1,Q582=2),IF(ISTEXT(R582),"","需記錄距離"),"")</f>
        <v/>
      </c>
      <c r="AB582" s="249" t="str">
        <f>IF(S582="Y",IF(Q582&lt;&gt;2,"有叫聲應為猴群",""),"")</f>
        <v/>
      </c>
      <c r="AC582" s="3" t="str">
        <f>IF(ISBLANK(T582),"需記錄棲地類型",IF(LEN(T582)&lt;&gt;2,"請填最主要的棲地類型，其餘的可在備注補充說明",""))</f>
        <v/>
      </c>
      <c r="AD582" s="5" t="str">
        <f t="shared" si="23"/>
        <v/>
      </c>
      <c r="AE582" s="3" t="str">
        <f>IF(COUNTIF(U582,"*搖樹*")=1,IF(Q582&lt;&gt;2,"有搖樹行為應為猴群",""),"")</f>
        <v/>
      </c>
      <c r="AF582" s="3"/>
      <c r="AH582">
        <f>MATCH(ROUND(M582,0)&amp;ROUND(N582,0),樣點!N:N,0)</f>
        <v>1743</v>
      </c>
      <c r="AI582" s="5">
        <f>IF((F583&amp;J583)=(F582&amp;J582),ABS((DATE(G583,H583,I583)&amp;TIME(O583,P583,0))-(DATE(G582,H582,I582)&amp;TIME(O582,P582,0))),"")</f>
        <v>8.3333330112509429E-3</v>
      </c>
    </row>
    <row r="583" spans="3:35">
      <c r="C583" s="246" t="s">
        <v>209</v>
      </c>
      <c r="D583" s="246" t="s">
        <v>240</v>
      </c>
      <c r="E583" s="246" t="s">
        <v>301</v>
      </c>
      <c r="F583" s="246" t="s">
        <v>302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303</v>
      </c>
      <c r="L583" s="247">
        <v>4</v>
      </c>
      <c r="M583" s="246">
        <v>287930</v>
      </c>
      <c r="N583" s="246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26</v>
      </c>
      <c r="U583" s="246" t="s">
        <v>305</v>
      </c>
      <c r="V583" t="str">
        <f>INDEX(樣區!H:H,MATCH(F583,樣區!E:E,0))</f>
        <v>3月,5月</v>
      </c>
      <c r="W583" s="3" t="str">
        <f>IF(ISNUMBER(AH583),"Y","N")</f>
        <v>Y</v>
      </c>
      <c r="X583" s="3" t="str">
        <f>IF(OR(ISBLANK(H583),ISBLANK(I583)),"需記錄日期","")</f>
        <v/>
      </c>
      <c r="Y583" s="3" t="str">
        <f>IF(O583&gt;9,"時間太晚","")</f>
        <v/>
      </c>
      <c r="Z583" s="3" t="str">
        <f>IF(ISBLANK(Q583),"需記錄數量",IF(Q583&gt;2,"2隻以上，請記為猴群",""))</f>
        <v/>
      </c>
      <c r="AA583" s="3" t="str">
        <f>IF(OR(Q583=1,Q583=2),IF(ISTEXT(R583),"","需記錄距離"),"")</f>
        <v/>
      </c>
      <c r="AB583" s="249" t="str">
        <f>IF(S583="Y",IF(Q583&lt;&gt;2,"有叫聲應為猴群",""),"")</f>
        <v/>
      </c>
      <c r="AC583" s="3" t="str">
        <f>IF(ISBLANK(T583),"需記錄棲地類型",IF(LEN(T583)&lt;&gt;2,"請填最主要的棲地類型，其餘的可在備注補充說明",""))</f>
        <v/>
      </c>
      <c r="AD583" s="5" t="str">
        <f t="shared" si="23"/>
        <v/>
      </c>
      <c r="AE583" s="3" t="str">
        <f>IF(COUNTIF(U583,"*搖樹*")=1,IF(Q583&lt;&gt;2,"有搖樹行為應為猴群",""),"")</f>
        <v/>
      </c>
      <c r="AF583" s="3"/>
      <c r="AH583">
        <f>MATCH(ROUND(M583,0)&amp;ROUND(N583,0),樣點!N:N,0)</f>
        <v>1744</v>
      </c>
      <c r="AI583" s="5">
        <f>IF((F584&amp;J584)=(F583&amp;J583),ABS((DATE(G584,H584,I584)&amp;TIME(O584,P584,0))-(DATE(G583,H583,I583)&amp;TIME(O583,P583,0))),"")</f>
        <v>6.2500000349245965E-3</v>
      </c>
    </row>
    <row r="584" spans="3:35">
      <c r="C584" s="246" t="s">
        <v>209</v>
      </c>
      <c r="D584" s="246" t="s">
        <v>240</v>
      </c>
      <c r="E584" s="246" t="s">
        <v>301</v>
      </c>
      <c r="F584" s="246" t="s">
        <v>302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303</v>
      </c>
      <c r="L584" s="247">
        <v>5</v>
      </c>
      <c r="M584" s="246">
        <v>288120</v>
      </c>
      <c r="N584" s="246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26</v>
      </c>
      <c r="U584" s="246" t="s">
        <v>306</v>
      </c>
      <c r="V584" t="str">
        <f>INDEX(樣區!H:H,MATCH(F584,樣區!E:E,0))</f>
        <v>3月,5月</v>
      </c>
      <c r="W584" s="3" t="str">
        <f>IF(ISNUMBER(AH584),"Y","N")</f>
        <v>Y</v>
      </c>
      <c r="X584" s="3" t="str">
        <f>IF(OR(ISBLANK(H584),ISBLANK(I584)),"需記錄日期","")</f>
        <v/>
      </c>
      <c r="Y584" s="3" t="str">
        <f>IF(O584&gt;9,"時間太晚","")</f>
        <v/>
      </c>
      <c r="Z584" s="3" t="str">
        <f>IF(ISBLANK(Q584),"需記錄數量",IF(Q584&gt;2,"2隻以上，請記為猴群",""))</f>
        <v/>
      </c>
      <c r="AA584" s="3" t="str">
        <f>IF(OR(Q584=1,Q584=2),IF(ISTEXT(R584),"","需記錄距離"),"")</f>
        <v/>
      </c>
      <c r="AB584" s="249" t="str">
        <f>IF(S584="Y",IF(Q584&lt;&gt;2,"有叫聲應為猴群",""),"")</f>
        <v/>
      </c>
      <c r="AC584" s="3" t="str">
        <f>IF(ISBLANK(T584),"需記錄棲地類型",IF(LEN(T584)&lt;&gt;2,"請填最主要的棲地類型，其餘的可在備注補充說明",""))</f>
        <v/>
      </c>
      <c r="AD584" s="5" t="str">
        <f t="shared" si="23"/>
        <v/>
      </c>
      <c r="AE584" s="3" t="str">
        <f>IF(COUNTIF(U584,"*搖樹*")=1,IF(Q584&lt;&gt;2,"有搖樹行為應為猴群",""),"")</f>
        <v/>
      </c>
      <c r="AF584" s="3"/>
      <c r="AH584">
        <f>MATCH(ROUND(M584,0)&amp;ROUND(N584,0),樣點!N:N,0)</f>
        <v>1745</v>
      </c>
      <c r="AI584" s="5">
        <f>IF((F585&amp;J585)=(F584&amp;J584),ABS((DATE(G585,H585,I585)&amp;TIME(O585,P585,0))-(DATE(G584,H584,I584)&amp;TIME(O584,P584,0))),"")</f>
        <v>1.1111111962236464E-2</v>
      </c>
    </row>
    <row r="585" spans="3:35">
      <c r="C585" s="246" t="s">
        <v>209</v>
      </c>
      <c r="D585" s="246" t="s">
        <v>240</v>
      </c>
      <c r="E585" s="246" t="s">
        <v>301</v>
      </c>
      <c r="F585" s="246" t="s">
        <v>302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303</v>
      </c>
      <c r="L585" s="247">
        <v>6</v>
      </c>
      <c r="M585" s="246">
        <v>287688</v>
      </c>
      <c r="N585" s="246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26</v>
      </c>
      <c r="U585" s="246" t="s">
        <v>307</v>
      </c>
      <c r="V585" t="str">
        <f>INDEX(樣區!H:H,MATCH(F585,樣區!E:E,0))</f>
        <v>3月,5月</v>
      </c>
      <c r="W585" s="3" t="str">
        <f>IF(ISNUMBER(AH585),"Y","N")</f>
        <v>Y</v>
      </c>
      <c r="X585" s="3" t="str">
        <f>IF(OR(ISBLANK(H585),ISBLANK(I585)),"需記錄日期","")</f>
        <v/>
      </c>
      <c r="Y585" s="3" t="str">
        <f>IF(O585&gt;9,"時間太晚","")</f>
        <v>時間太晚</v>
      </c>
      <c r="Z585" s="3" t="str">
        <f>IF(ISBLANK(Q585),"需記錄數量",IF(Q585&gt;2,"2隻以上，請記為猴群",""))</f>
        <v/>
      </c>
      <c r="AA585" s="3" t="str">
        <f>IF(OR(Q585=1,Q585=2),IF(ISTEXT(R585),"","需記錄距離"),"")</f>
        <v/>
      </c>
      <c r="AB585" s="249" t="str">
        <f>IF(S585="Y",IF(Q585&lt;&gt;2,"有叫聲應為猴群",""),"")</f>
        <v/>
      </c>
      <c r="AC585" s="3" t="str">
        <f>IF(ISBLANK(T585),"需記錄棲地類型",IF(LEN(T585)&lt;&gt;2,"請填最主要的棲地類型，其餘的可在備注補充說明",""))</f>
        <v/>
      </c>
      <c r="AD585" s="5" t="str">
        <f t="shared" si="23"/>
        <v/>
      </c>
      <c r="AE585" s="3" t="str">
        <f>IF(COUNTIF(U585,"*搖樹*")=1,IF(Q585&lt;&gt;2,"有搖樹行為應為猴群",""),"")</f>
        <v/>
      </c>
      <c r="AF585" s="3"/>
      <c r="AH585">
        <f>MATCH(ROUND(M585,0)&amp;ROUND(N585,0),樣點!N:N,0)</f>
        <v>1746</v>
      </c>
      <c r="AI585" s="5" t="str">
        <f>IF((F586&amp;J586)=(F585&amp;J585),ABS((DATE(G586,H586,I586)&amp;TIME(O586,P586,0))-(DATE(G585,H585,I585)&amp;TIME(O585,P585,0))),"")</f>
        <v/>
      </c>
    </row>
    <row r="586" spans="3:35">
      <c r="C586" s="246" t="s">
        <v>209</v>
      </c>
      <c r="D586" s="246" t="s">
        <v>240</v>
      </c>
      <c r="E586" s="246" t="s">
        <v>308</v>
      </c>
      <c r="F586" s="246" t="s">
        <v>309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303</v>
      </c>
      <c r="L586" s="247">
        <v>1</v>
      </c>
      <c r="M586" s="246">
        <v>285955</v>
      </c>
      <c r="N586" s="246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54</v>
      </c>
      <c r="U586" s="246" t="s">
        <v>310</v>
      </c>
      <c r="V586" t="str">
        <f>INDEX(樣區!H:H,MATCH(F586,樣區!E:E,0))</f>
        <v>4月,6月</v>
      </c>
      <c r="W586" s="3" t="str">
        <f>IF(ISNUMBER(AH586),"Y","N")</f>
        <v>Y</v>
      </c>
      <c r="X586" s="3" t="str">
        <f>IF(OR(ISBLANK(H586),ISBLANK(I586)),"需記錄日期","")</f>
        <v/>
      </c>
      <c r="Y586" s="3" t="str">
        <f>IF(O586&gt;9,"時間太晚","")</f>
        <v>時間太晚</v>
      </c>
      <c r="Z586" s="3" t="str">
        <f>IF(ISBLANK(Q586),"需記錄數量",IF(Q586&gt;2,"2隻以上，請記為猴群",""))</f>
        <v/>
      </c>
      <c r="AA586" s="3" t="str">
        <f>IF(OR(Q586=1,Q586=2),IF(ISTEXT(R586),"","需記錄距離"),"")</f>
        <v/>
      </c>
      <c r="AB586" s="249" t="str">
        <f>IF(S586="Y",IF(Q586&lt;&gt;2,"有叫聲應為猴群",""),"")</f>
        <v/>
      </c>
      <c r="AC586" s="3" t="str">
        <f>IF(ISBLANK(T586),"需記錄棲地類型",IF(LEN(T586)&lt;&gt;2,"請填最主要的棲地類型，其餘的可在備注補充說明",""))</f>
        <v/>
      </c>
      <c r="AD586" s="5" t="str">
        <f t="shared" si="23"/>
        <v/>
      </c>
      <c r="AE586" s="3" t="str">
        <f>IF(COUNTIF(U586,"*搖樹*")=1,IF(Q586&lt;&gt;2,"有搖樹行為應為猴群",""),"")</f>
        <v/>
      </c>
      <c r="AF586" s="3"/>
      <c r="AH586">
        <f>MATCH(ROUND(M586,0)&amp;ROUND(N586,0),樣點!N:N,0)</f>
        <v>1747</v>
      </c>
      <c r="AI586" s="5">
        <f>IF((F587&amp;J587)=(F586&amp;J586),ABS((DATE(G587,H587,I587)&amp;TIME(O587,P587,0))-(DATE(G586,H586,I586)&amp;TIME(O586,P586,0))),"")</f>
        <v>6.9444439723156393E-3</v>
      </c>
    </row>
    <row r="587" spans="3:35">
      <c r="C587" s="246" t="s">
        <v>209</v>
      </c>
      <c r="D587" s="246" t="s">
        <v>240</v>
      </c>
      <c r="E587" s="246" t="s">
        <v>308</v>
      </c>
      <c r="F587" s="246" t="s">
        <v>309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303</v>
      </c>
      <c r="L587" s="247">
        <v>2</v>
      </c>
      <c r="M587" s="246">
        <v>286197</v>
      </c>
      <c r="N587" s="246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54</v>
      </c>
      <c r="U587" s="246" t="s">
        <v>311</v>
      </c>
      <c r="V587" t="str">
        <f>INDEX(樣區!H:H,MATCH(F587,樣區!E:E,0))</f>
        <v>4月,6月</v>
      </c>
      <c r="W587" s="3" t="str">
        <f>IF(ISNUMBER(AH587),"Y","N")</f>
        <v>Y</v>
      </c>
      <c r="X587" s="3" t="str">
        <f>IF(OR(ISBLANK(H587),ISBLANK(I587)),"需記錄日期","")</f>
        <v/>
      </c>
      <c r="Y587" s="3" t="str">
        <f>IF(O587&gt;9,"時間太晚","")</f>
        <v>時間太晚</v>
      </c>
      <c r="Z587" s="3" t="str">
        <f>IF(ISBLANK(Q587),"需記錄數量",IF(Q587&gt;2,"2隻以上，請記為猴群",""))</f>
        <v/>
      </c>
      <c r="AA587" s="3" t="str">
        <f>IF(OR(Q587=1,Q587=2),IF(ISTEXT(R587),"","需記錄距離"),"")</f>
        <v/>
      </c>
      <c r="AB587" s="249" t="str">
        <f>IF(S587="Y",IF(Q587&lt;&gt;2,"有叫聲應為猴群",""),"")</f>
        <v/>
      </c>
      <c r="AC587" s="3" t="str">
        <f>IF(ISBLANK(T587),"需記錄棲地類型",IF(LEN(T587)&lt;&gt;2,"請填最主要的棲地類型，其餘的可在備注補充說明",""))</f>
        <v/>
      </c>
      <c r="AD587" s="5" t="str">
        <f t="shared" si="23"/>
        <v/>
      </c>
      <c r="AE587" s="3" t="str">
        <f>IF(COUNTIF(U587,"*搖樹*")=1,IF(Q587&lt;&gt;2,"有搖樹行為應為猴群",""),"")</f>
        <v/>
      </c>
      <c r="AF587" s="3"/>
      <c r="AH587">
        <f>MATCH(ROUND(M587,0)&amp;ROUND(N587,0),樣點!N:N,0)</f>
        <v>1748</v>
      </c>
      <c r="AI587" s="5">
        <f>IF((F588&amp;J588)=(F587&amp;J587),ABS((DATE(G588,H588,I588)&amp;TIME(O588,P588,0))-(DATE(G587,H587,I587)&amp;TIME(O587,P587,0))),"")</f>
        <v>6.2500000349245965E-3</v>
      </c>
    </row>
    <row r="588" spans="3:35">
      <c r="C588" s="246" t="s">
        <v>209</v>
      </c>
      <c r="D588" s="246" t="s">
        <v>240</v>
      </c>
      <c r="E588" s="246" t="s">
        <v>308</v>
      </c>
      <c r="F588" s="246" t="s">
        <v>309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303</v>
      </c>
      <c r="L588" s="247">
        <v>3</v>
      </c>
      <c r="M588" s="246">
        <v>286399</v>
      </c>
      <c r="N588" s="246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54</v>
      </c>
      <c r="U588" s="246"/>
      <c r="V588" t="str">
        <f>INDEX(樣區!H:H,MATCH(F588,樣區!E:E,0))</f>
        <v>4月,6月</v>
      </c>
      <c r="W588" s="3" t="str">
        <f>IF(ISNUMBER(AH588),"Y","N")</f>
        <v>Y</v>
      </c>
      <c r="X588" s="3" t="str">
        <f>IF(OR(ISBLANK(H588),ISBLANK(I588)),"需記錄日期","")</f>
        <v/>
      </c>
      <c r="Y588" s="3" t="str">
        <f>IF(O588&gt;9,"時間太晚","")</f>
        <v>時間太晚</v>
      </c>
      <c r="Z588" s="3" t="str">
        <f>IF(ISBLANK(Q588),"需記錄數量",IF(Q588&gt;2,"2隻以上，請記為猴群",""))</f>
        <v/>
      </c>
      <c r="AA588" s="3" t="str">
        <f>IF(OR(Q588=1,Q588=2),IF(ISTEXT(R588),"","需記錄距離"),"")</f>
        <v/>
      </c>
      <c r="AB588" s="249" t="str">
        <f>IF(S588="Y",IF(Q588&lt;&gt;2,"有叫聲應為猴群",""),"")</f>
        <v/>
      </c>
      <c r="AC588" s="3" t="str">
        <f>IF(ISBLANK(T588),"需記錄棲地類型",IF(LEN(T588)&lt;&gt;2,"請填最主要的棲地類型，其餘的可在備注補充說明",""))</f>
        <v/>
      </c>
      <c r="AD588" s="5" t="str">
        <f t="shared" si="23"/>
        <v/>
      </c>
      <c r="AE588" s="3" t="str">
        <f>IF(COUNTIF(U588,"*搖樹*")=1,IF(Q588&lt;&gt;2,"有搖樹行為應為猴群",""),"")</f>
        <v/>
      </c>
      <c r="AF588" s="3"/>
      <c r="AH588">
        <f>MATCH(ROUND(M588,0)&amp;ROUND(N588,0),樣點!N:N,0)</f>
        <v>1749</v>
      </c>
      <c r="AI588" s="5">
        <f>IF((F589&amp;J589)=(F588&amp;J588),ABS((DATE(G589,H589,I589)&amp;TIME(O589,P589,0))-(DATE(G588,H588,I588)&amp;TIME(O588,P588,0))),"")</f>
        <v>4.8611109959892929E-3</v>
      </c>
    </row>
    <row r="589" spans="3:35">
      <c r="C589" s="246" t="s">
        <v>209</v>
      </c>
      <c r="D589" s="246" t="s">
        <v>240</v>
      </c>
      <c r="E589" s="246" t="s">
        <v>308</v>
      </c>
      <c r="F589" s="246" t="s">
        <v>309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303</v>
      </c>
      <c r="L589" s="247">
        <v>4</v>
      </c>
      <c r="M589" s="246">
        <v>286568</v>
      </c>
      <c r="N589" s="246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32</v>
      </c>
      <c r="U589" s="246" t="s">
        <v>312</v>
      </c>
      <c r="V589" t="str">
        <f>INDEX(樣區!H:H,MATCH(F589,樣區!E:E,0))</f>
        <v>4月,6月</v>
      </c>
      <c r="W589" s="3" t="str">
        <f>IF(ISNUMBER(AH589),"Y","N")</f>
        <v>Y</v>
      </c>
      <c r="X589" s="3" t="str">
        <f>IF(OR(ISBLANK(H589),ISBLANK(I589)),"需記錄日期","")</f>
        <v/>
      </c>
      <c r="Y589" s="3" t="str">
        <f>IF(O589&gt;9,"時間太晚","")</f>
        <v>時間太晚</v>
      </c>
      <c r="Z589" s="3" t="str">
        <f>IF(ISBLANK(Q589),"需記錄數量",IF(Q589&gt;2,"2隻以上，請記為猴群",""))</f>
        <v/>
      </c>
      <c r="AA589" s="3" t="str">
        <f>IF(OR(Q589=1,Q589=2),IF(ISTEXT(R589),"","需記錄距離"),"")</f>
        <v/>
      </c>
      <c r="AB589" s="249" t="str">
        <f>IF(S589="Y",IF(Q589&lt;&gt;2,"有叫聲應為猴群",""),"")</f>
        <v/>
      </c>
      <c r="AC589" s="3" t="str">
        <f>IF(ISBLANK(T589),"需記錄棲地類型",IF(LEN(T589)&lt;&gt;2,"請填最主要的棲地類型，其餘的可在備注補充說明",""))</f>
        <v/>
      </c>
      <c r="AD589" s="5" t="str">
        <f t="shared" si="23"/>
        <v/>
      </c>
      <c r="AE589" s="3" t="str">
        <f>IF(COUNTIF(U589,"*搖樹*")=1,IF(Q589&lt;&gt;2,"有搖樹行為應為猴群",""),"")</f>
        <v/>
      </c>
      <c r="AF589" s="3"/>
      <c r="AH589">
        <f>MATCH(ROUND(M589,0)&amp;ROUND(N589,0),樣點!N:N,0)</f>
        <v>1750</v>
      </c>
      <c r="AI589" s="5">
        <f>IF((F590&amp;J590)=(F589&amp;J589),ABS((DATE(G590,H590,I590)&amp;TIME(O590,P590,0))-(DATE(G589,H589,I589)&amp;TIME(O589,P589,0))),"")</f>
        <v>6.2499999767169356E-3</v>
      </c>
    </row>
    <row r="590" spans="3:35">
      <c r="C590" s="246" t="s">
        <v>209</v>
      </c>
      <c r="D590" s="246" t="s">
        <v>240</v>
      </c>
      <c r="E590" s="246" t="s">
        <v>308</v>
      </c>
      <c r="F590" s="246" t="s">
        <v>309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303</v>
      </c>
      <c r="L590" s="247">
        <v>5</v>
      </c>
      <c r="M590" s="246">
        <v>286538</v>
      </c>
      <c r="N590" s="246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32</v>
      </c>
      <c r="U590" s="246" t="s">
        <v>313</v>
      </c>
      <c r="V590" t="str">
        <f>INDEX(樣區!H:H,MATCH(F590,樣區!E:E,0))</f>
        <v>4月,6月</v>
      </c>
      <c r="W590" s="3" t="str">
        <f>IF(ISNUMBER(AH590),"Y","N")</f>
        <v>Y</v>
      </c>
      <c r="X590" s="3" t="str">
        <f>IF(OR(ISBLANK(H590),ISBLANK(I590)),"需記錄日期","")</f>
        <v/>
      </c>
      <c r="Y590" s="3" t="str">
        <f>IF(O590&gt;9,"時間太晚","")</f>
        <v>時間太晚</v>
      </c>
      <c r="Z590" s="3" t="str">
        <f>IF(ISBLANK(Q590),"需記錄數量",IF(Q590&gt;2,"2隻以上，請記為猴群",""))</f>
        <v/>
      </c>
      <c r="AA590" s="3" t="str">
        <f>IF(OR(Q590=1,Q590=2),IF(ISTEXT(R590),"","需記錄距離"),"")</f>
        <v/>
      </c>
      <c r="AB590" s="249" t="str">
        <f>IF(S590="Y",IF(Q590&lt;&gt;2,"有叫聲應為猴群",""),"")</f>
        <v/>
      </c>
      <c r="AC590" s="3" t="str">
        <f>IF(ISBLANK(T590),"需記錄棲地類型",IF(LEN(T590)&lt;&gt;2,"請填最主要的棲地類型，其餘的可在備注補充說明",""))</f>
        <v/>
      </c>
      <c r="AD590" s="5" t="str">
        <f t="shared" si="23"/>
        <v/>
      </c>
      <c r="AE590" s="3" t="str">
        <f>IF(COUNTIF(U590,"*搖樹*")=1,IF(Q590&lt;&gt;2,"有搖樹行為應為猴群",""),"")</f>
        <v/>
      </c>
      <c r="AF590" s="3"/>
      <c r="AH590">
        <f>MATCH(ROUND(M590,0)&amp;ROUND(N590,0),樣點!N:N,0)</f>
        <v>1751</v>
      </c>
      <c r="AI590" s="5">
        <f>IF((F591&amp;J591)=(F590&amp;J590),ABS((DATE(G591,H591,I591)&amp;TIME(O591,P591,0))-(DATE(G590,H590,I590)&amp;TIME(O590,P590,0))),"")</f>
        <v>9.7222229815088212E-3</v>
      </c>
    </row>
    <row r="591" spans="3:35">
      <c r="C591" s="246" t="s">
        <v>209</v>
      </c>
      <c r="D591" s="246" t="s">
        <v>240</v>
      </c>
      <c r="E591" s="246" t="s">
        <v>308</v>
      </c>
      <c r="F591" s="246" t="s">
        <v>309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303</v>
      </c>
      <c r="L591" s="247">
        <v>6</v>
      </c>
      <c r="M591" s="246">
        <v>286721</v>
      </c>
      <c r="N591" s="246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32</v>
      </c>
      <c r="U591" s="246"/>
      <c r="V591" t="str">
        <f>INDEX(樣區!H:H,MATCH(F591,樣區!E:E,0))</f>
        <v>4月,6月</v>
      </c>
      <c r="W591" s="3" t="str">
        <f>IF(ISNUMBER(AH591),"Y","N")</f>
        <v>Y</v>
      </c>
      <c r="X591" s="3" t="str">
        <f>IF(OR(ISBLANK(H591),ISBLANK(I591)),"需記錄日期","")</f>
        <v/>
      </c>
      <c r="Y591" s="3" t="str">
        <f>IF(O591&gt;9,"時間太晚","")</f>
        <v>時間太晚</v>
      </c>
      <c r="Z591" s="3" t="str">
        <f>IF(ISBLANK(Q591),"需記錄數量",IF(Q591&gt;2,"2隻以上，請記為猴群",""))</f>
        <v/>
      </c>
      <c r="AA591" s="3" t="str">
        <f>IF(OR(Q591=1,Q591=2),IF(ISTEXT(R591),"","需記錄距離"),"")</f>
        <v/>
      </c>
      <c r="AB591" s="249" t="str">
        <f>IF(S591="Y",IF(Q591&lt;&gt;2,"有叫聲應為猴群",""),"")</f>
        <v/>
      </c>
      <c r="AC591" s="3" t="str">
        <f>IF(ISBLANK(T591),"需記錄棲地類型",IF(LEN(T591)&lt;&gt;2,"請填最主要的棲地類型，其餘的可在備注補充說明",""))</f>
        <v/>
      </c>
      <c r="AD591" s="5" t="str">
        <f t="shared" si="23"/>
        <v/>
      </c>
      <c r="AE591" s="3" t="str">
        <f>IF(COUNTIF(U591,"*搖樹*")=1,IF(Q591&lt;&gt;2,"有搖樹行為應為猴群",""),"")</f>
        <v/>
      </c>
      <c r="AF591" s="3"/>
      <c r="AH591">
        <f>MATCH(ROUND(M591,0)&amp;ROUND(N591,0),樣點!N:N,0)</f>
        <v>1752</v>
      </c>
      <c r="AI591" s="5" t="str">
        <f>IF((F592&amp;J592)=(F591&amp;J591),ABS((DATE(G592,H592,I592)&amp;TIME(O592,P592,0))-(DATE(G591,H591,I591)&amp;TIME(O591,P591,0))),"")</f>
        <v/>
      </c>
    </row>
    <row r="592" spans="3:35">
      <c r="C592" s="246" t="s">
        <v>209</v>
      </c>
      <c r="D592" s="246" t="s">
        <v>240</v>
      </c>
      <c r="E592" s="246" t="s">
        <v>314</v>
      </c>
      <c r="F592" s="246" t="s">
        <v>315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316</v>
      </c>
      <c r="L592" s="247">
        <v>1</v>
      </c>
      <c r="M592" s="246">
        <v>287030</v>
      </c>
      <c r="N592" s="246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26</v>
      </c>
      <c r="U592" s="246" t="s">
        <v>317</v>
      </c>
      <c r="V592" t="str">
        <f>INDEX(樣區!H:H,MATCH(F592,樣區!E:E,0))</f>
        <v>3月,5月</v>
      </c>
      <c r="W592" s="3" t="str">
        <f>IF(ISNUMBER(AH592),"Y","N")</f>
        <v>Y</v>
      </c>
      <c r="X592" s="3" t="str">
        <f>IF(OR(ISBLANK(H592),ISBLANK(I592)),"需記錄日期","")</f>
        <v/>
      </c>
      <c r="Y592" s="3" t="str">
        <f>IF(O592&gt;9,"時間太晚","")</f>
        <v/>
      </c>
      <c r="Z592" s="3" t="str">
        <f>IF(ISBLANK(Q592),"需記錄數量",IF(Q592&gt;2,"2隻以上，請記為猴群",""))</f>
        <v/>
      </c>
      <c r="AA592" s="3" t="str">
        <f>IF(OR(Q592=1,Q592=2),IF(ISTEXT(R592),"","需記錄距離"),"")</f>
        <v/>
      </c>
      <c r="AB592" s="249" t="str">
        <f>IF(S592="Y",IF(Q592&lt;&gt;2,"有叫聲應為猴群",""),"")</f>
        <v/>
      </c>
      <c r="AC592" s="3" t="str">
        <f>IF(ISBLANK(T592),"需記錄棲地類型",IF(LEN(T592)&lt;&gt;2,"請填最主要的棲地類型，其餘的可在備注補充說明",""))</f>
        <v/>
      </c>
      <c r="AD592" s="5" t="str">
        <f t="shared" si="23"/>
        <v/>
      </c>
      <c r="AE592" s="3" t="str">
        <f>IF(COUNTIF(U592,"*搖樹*")=1,IF(Q592&lt;&gt;2,"有搖樹行為應為猴群",""),"")</f>
        <v/>
      </c>
      <c r="AF592" s="3"/>
      <c r="AH592">
        <f>MATCH(ROUND(M592,0)&amp;ROUND(N592,0),樣點!N:N,0)</f>
        <v>1753</v>
      </c>
      <c r="AI592" s="5">
        <f>IF((F593&amp;J593)=(F592&amp;J592),ABS((DATE(G593,H593,I593)&amp;TIME(O593,P593,0))-(DATE(G592,H592,I592)&amp;TIME(O592,P592,0))),"")</f>
        <v>1.1805556016042829E-2</v>
      </c>
    </row>
    <row r="593" spans="3:35">
      <c r="C593" s="246" t="s">
        <v>209</v>
      </c>
      <c r="D593" s="246" t="s">
        <v>240</v>
      </c>
      <c r="E593" s="246" t="s">
        <v>314</v>
      </c>
      <c r="F593" s="246" t="s">
        <v>315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316</v>
      </c>
      <c r="L593" s="247">
        <v>2</v>
      </c>
      <c r="M593" s="246">
        <v>287266</v>
      </c>
      <c r="N593" s="246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26</v>
      </c>
      <c r="U593" s="246" t="s">
        <v>318</v>
      </c>
      <c r="V593" t="str">
        <f>INDEX(樣區!H:H,MATCH(F593,樣區!E:E,0))</f>
        <v>3月,5月</v>
      </c>
      <c r="W593" s="3" t="str">
        <f>IF(ISNUMBER(AH593),"Y","N")</f>
        <v>Y</v>
      </c>
      <c r="X593" s="3" t="str">
        <f>IF(OR(ISBLANK(H593),ISBLANK(I593)),"需記錄日期","")</f>
        <v/>
      </c>
      <c r="Y593" s="3" t="str">
        <f>IF(O593&gt;9,"時間太晚","")</f>
        <v>時間太晚</v>
      </c>
      <c r="Z593" s="3" t="str">
        <f>IF(ISBLANK(Q593),"需記錄數量",IF(Q593&gt;2,"2隻以上，請記為猴群",""))</f>
        <v/>
      </c>
      <c r="AA593" s="3" t="str">
        <f>IF(OR(Q593=1,Q593=2),IF(ISTEXT(R593),"","需記錄距離"),"")</f>
        <v/>
      </c>
      <c r="AB593" s="249" t="str">
        <f>IF(S593="Y",IF(Q593&lt;&gt;2,"有叫聲應為猴群",""),"")</f>
        <v/>
      </c>
      <c r="AC593" s="3" t="str">
        <f>IF(ISBLANK(T593),"需記錄棲地類型",IF(LEN(T593)&lt;&gt;2,"請填最主要的棲地類型，其餘的可在備注補充說明",""))</f>
        <v/>
      </c>
      <c r="AD593" s="5" t="str">
        <f t="shared" si="23"/>
        <v/>
      </c>
      <c r="AE593" s="3" t="str">
        <f>IF(COUNTIF(U593,"*搖樹*")=1,IF(Q593&lt;&gt;2,"有搖樹行為應為猴群",""),"")</f>
        <v/>
      </c>
      <c r="AF593" s="3"/>
      <c r="AH593">
        <f>MATCH(ROUND(M593,0)&amp;ROUND(N593,0),樣點!N:N,0)</f>
        <v>1754</v>
      </c>
      <c r="AI593" s="5">
        <f>IF((F594&amp;J594)=(F593&amp;J593),ABS((DATE(G594,H594,I594)&amp;TIME(O594,P594,0))-(DATE(G593,H593,I593)&amp;TIME(O593,P593,0))),"")</f>
        <v>9.7222219919785857E-3</v>
      </c>
    </row>
    <row r="594" spans="3:35">
      <c r="C594" s="246" t="s">
        <v>209</v>
      </c>
      <c r="D594" s="246" t="s">
        <v>240</v>
      </c>
      <c r="E594" s="246" t="s">
        <v>314</v>
      </c>
      <c r="F594" s="246" t="s">
        <v>315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316</v>
      </c>
      <c r="L594" s="247">
        <v>3</v>
      </c>
      <c r="M594" s="246">
        <v>287559</v>
      </c>
      <c r="N594" s="246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26</v>
      </c>
      <c r="U594" s="246"/>
      <c r="V594" t="str">
        <f>INDEX(樣區!H:H,MATCH(F594,樣區!E:E,0))</f>
        <v>3月,5月</v>
      </c>
      <c r="W594" s="3" t="str">
        <f>IF(ISNUMBER(AH594),"Y","N")</f>
        <v>Y</v>
      </c>
      <c r="X594" s="3" t="str">
        <f>IF(OR(ISBLANK(H594),ISBLANK(I594)),"需記錄日期","")</f>
        <v/>
      </c>
      <c r="Y594" s="3" t="str">
        <f>IF(O594&gt;9,"時間太晚","")</f>
        <v>時間太晚</v>
      </c>
      <c r="Z594" s="3" t="str">
        <f>IF(ISBLANK(Q594),"需記錄數量",IF(Q594&gt;2,"2隻以上，請記為猴群",""))</f>
        <v/>
      </c>
      <c r="AA594" s="3" t="str">
        <f>IF(OR(Q594=1,Q594=2),IF(ISTEXT(R594),"","需記錄距離"),"")</f>
        <v/>
      </c>
      <c r="AB594" s="249" t="str">
        <f>IF(S594="Y",IF(Q594&lt;&gt;2,"有叫聲應為猴群",""),"")</f>
        <v/>
      </c>
      <c r="AC594" s="3" t="str">
        <f>IF(ISBLANK(T594),"需記錄棲地類型",IF(LEN(T594)&lt;&gt;2,"請填最主要的棲地類型，其餘的可在備注補充說明",""))</f>
        <v/>
      </c>
      <c r="AD594" s="5" t="str">
        <f t="shared" si="23"/>
        <v/>
      </c>
      <c r="AE594" s="3" t="str">
        <f>IF(COUNTIF(U594,"*搖樹*")=1,IF(Q594&lt;&gt;2,"有搖樹行為應為猴群",""),"")</f>
        <v/>
      </c>
      <c r="AF594" s="3"/>
      <c r="AH594">
        <f>MATCH(ROUND(M594,0)&amp;ROUND(N594,0),樣點!N:N,0)</f>
        <v>1755</v>
      </c>
      <c r="AI594" s="5">
        <f>IF((F595&amp;J595)=(F594&amp;J594),ABS((DATE(G595,H595,I595)&amp;TIME(O595,P595,0))-(DATE(G594,H594,I594)&amp;TIME(O594,P594,0))),"")</f>
        <v>8.3333340007811785E-3</v>
      </c>
    </row>
    <row r="595" spans="3:35">
      <c r="C595" s="246" t="s">
        <v>209</v>
      </c>
      <c r="D595" s="246" t="s">
        <v>240</v>
      </c>
      <c r="E595" s="246" t="s">
        <v>314</v>
      </c>
      <c r="F595" s="246" t="s">
        <v>315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316</v>
      </c>
      <c r="L595" s="247">
        <v>4</v>
      </c>
      <c r="M595" s="246">
        <v>287789</v>
      </c>
      <c r="N595" s="246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26</v>
      </c>
      <c r="U595" s="246" t="s">
        <v>319</v>
      </c>
      <c r="V595" t="str">
        <f>INDEX(樣區!H:H,MATCH(F595,樣區!E:E,0))</f>
        <v>3月,5月</v>
      </c>
      <c r="W595" s="3" t="str">
        <f>IF(ISNUMBER(AH595),"Y","N")</f>
        <v>Y</v>
      </c>
      <c r="X595" s="3" t="str">
        <f>IF(OR(ISBLANK(H595),ISBLANK(I595)),"需記錄日期","")</f>
        <v/>
      </c>
      <c r="Y595" s="3" t="str">
        <f>IF(O595&gt;9,"時間太晚","")</f>
        <v>時間太晚</v>
      </c>
      <c r="Z595" s="3" t="str">
        <f>IF(ISBLANK(Q595),"需記錄數量",IF(Q595&gt;2,"2隻以上，請記為猴群",""))</f>
        <v/>
      </c>
      <c r="AA595" s="3" t="str">
        <f>IF(OR(Q595=1,Q595=2),IF(ISTEXT(R595),"","需記錄距離"),"")</f>
        <v/>
      </c>
      <c r="AB595" s="249" t="str">
        <f>IF(S595="Y",IF(Q595&lt;&gt;2,"有叫聲應為猴群",""),"")</f>
        <v/>
      </c>
      <c r="AC595" s="3" t="str">
        <f>IF(ISBLANK(T595),"需記錄棲地類型",IF(LEN(T595)&lt;&gt;2,"請填最主要的棲地類型，其餘的可在備注補充說明",""))</f>
        <v/>
      </c>
      <c r="AD595" s="5" t="str">
        <f t="shared" si="23"/>
        <v/>
      </c>
      <c r="AE595" s="3" t="str">
        <f>IF(COUNTIF(U595,"*搖樹*")=1,IF(Q595&lt;&gt;2,"有搖樹行為應為猴群",""),"")</f>
        <v/>
      </c>
      <c r="AF595" s="3"/>
      <c r="AH595">
        <f>MATCH(ROUND(M595,0)&amp;ROUND(N595,0),樣點!N:N,0)</f>
        <v>1756</v>
      </c>
      <c r="AI595" s="5">
        <f>IF((F596&amp;J596)=(F595&amp;J595),ABS((DATE(G596,H596,I596)&amp;TIME(O596,P596,0))-(DATE(G595,H595,I595)&amp;TIME(O595,P595,0))),"")</f>
        <v>1.0416665987577289E-2</v>
      </c>
    </row>
    <row r="596" spans="3:35">
      <c r="C596" s="246" t="s">
        <v>209</v>
      </c>
      <c r="D596" s="246" t="s">
        <v>240</v>
      </c>
      <c r="E596" s="246" t="s">
        <v>314</v>
      </c>
      <c r="F596" s="246" t="s">
        <v>315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316</v>
      </c>
      <c r="L596" s="247">
        <v>5</v>
      </c>
      <c r="M596" s="246">
        <v>287763</v>
      </c>
      <c r="N596" s="246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26</v>
      </c>
      <c r="U596" s="246" t="s">
        <v>320</v>
      </c>
      <c r="V596" t="str">
        <f>INDEX(樣區!H:H,MATCH(F596,樣區!E:E,0))</f>
        <v>3月,5月</v>
      </c>
      <c r="W596" s="3" t="str">
        <f>IF(ISNUMBER(AH596),"Y","N")</f>
        <v>Y</v>
      </c>
      <c r="X596" s="3" t="str">
        <f>IF(OR(ISBLANK(H596),ISBLANK(I596)),"需記錄日期","")</f>
        <v/>
      </c>
      <c r="Y596" s="3" t="str">
        <f>IF(O596&gt;9,"時間太晚","")</f>
        <v>時間太晚</v>
      </c>
      <c r="Z596" s="3" t="str">
        <f>IF(ISBLANK(Q596),"需記錄數量",IF(Q596&gt;2,"2隻以上，請記為猴群",""))</f>
        <v/>
      </c>
      <c r="AA596" s="3" t="str">
        <f>IF(OR(Q596=1,Q596=2),IF(ISTEXT(R596),"","需記錄距離"),"")</f>
        <v/>
      </c>
      <c r="AB596" s="249" t="str">
        <f>IF(S596="Y",IF(Q596&lt;&gt;2,"有叫聲應為猴群",""),"")</f>
        <v/>
      </c>
      <c r="AC596" s="3" t="str">
        <f>IF(ISBLANK(T596),"需記錄棲地類型",IF(LEN(T596)&lt;&gt;2,"請填最主要的棲地類型，其餘的可在備注補充說明",""))</f>
        <v/>
      </c>
      <c r="AD596" s="5" t="str">
        <f t="shared" si="23"/>
        <v/>
      </c>
      <c r="AE596" s="3" t="str">
        <f>IF(COUNTIF(U596,"*搖樹*")=1,IF(Q596&lt;&gt;2,"有搖樹行為應為猴群",""),"")</f>
        <v/>
      </c>
      <c r="AF596" s="3"/>
      <c r="AH596">
        <f>MATCH(ROUND(M596,0)&amp;ROUND(N596,0),樣點!N:N,0)</f>
        <v>1757</v>
      </c>
      <c r="AI596" s="5">
        <f>IF((F597&amp;J597)=(F596&amp;J596),ABS((DATE(G597,H597,I597)&amp;TIME(O597,P597,0))-(DATE(G596,H596,I596)&amp;TIME(O596,P596,0))),"")</f>
        <v>1.0416667035315186E-2</v>
      </c>
    </row>
    <row r="597" spans="3:35" hidden="1">
      <c r="C597" s="246" t="s">
        <v>209</v>
      </c>
      <c r="D597" s="246" t="s">
        <v>240</v>
      </c>
      <c r="E597" s="246" t="s">
        <v>314</v>
      </c>
      <c r="F597" s="246" t="s">
        <v>315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316</v>
      </c>
      <c r="L597" s="247">
        <v>6</v>
      </c>
      <c r="M597" s="246">
        <v>288273</v>
      </c>
      <c r="N597" s="246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26</v>
      </c>
      <c r="U597" s="246" t="s">
        <v>321</v>
      </c>
      <c r="V597" t="str">
        <f>INDEX(樣區!H:H,MATCH(F597,樣區!E:E,0))</f>
        <v>3月,5月</v>
      </c>
      <c r="W597" s="3" t="str">
        <f>IF(ISNUMBER(AH597),"Y","N")</f>
        <v>N</v>
      </c>
      <c r="X597" s="3" t="str">
        <f>IF(OR(ISBLANK(H597),ISBLANK(I597)),"需記錄日期","")</f>
        <v/>
      </c>
      <c r="Y597" s="3" t="str">
        <f>IF(O597&gt;9,"時間太晚","")</f>
        <v>時間太晚</v>
      </c>
      <c r="Z597" s="3" t="str">
        <f>IF(ISBLANK(Q597),"需記錄數量",IF(Q597&gt;2,"2隻以上，請記為猴群",""))</f>
        <v/>
      </c>
      <c r="AA597" s="3" t="str">
        <f>IF(OR(Q597=1,Q597=2),IF(ISTEXT(R597),"","需記錄距離"),"")</f>
        <v/>
      </c>
      <c r="AB597" s="2" t="str">
        <f>IF(S597="Y",IF(Q597&lt;&gt;2,"有叫聲應為猴群",""),"")</f>
        <v/>
      </c>
      <c r="AC597" s="3" t="str">
        <f>IF(ISBLANK(T597),"需記錄棲地類型",IF(LEN(T597)&lt;&gt;2,"請填最主要的棲地類型，其餘的可在備注補充說明",""))</f>
        <v/>
      </c>
      <c r="AD597" s="5" t="str">
        <f>IF(ISBLANK(O597),"需記錄時間",IFERROR(IF((AI597-TIME(0,5,59))&lt;0,"需計滿6分鍾",""),""))</f>
        <v/>
      </c>
      <c r="AE597" s="3" t="str">
        <f>IF(COUNTIF(U597,"*搖樹*")=1,IF(Q597&lt;&gt;2,"有搖樹行為應為猴群",""),"")</f>
        <v/>
      </c>
      <c r="AF597" s="3"/>
      <c r="AH597" t="e">
        <f>MATCH(ROUND(M597,0)&amp;ROUND(N597,0),樣點!N:N,0)</f>
        <v>#N/A</v>
      </c>
      <c r="AI597" s="5" t="str">
        <f>IF((F598&amp;J598)=(F597&amp;J597),ABS((DATE(G598,H598,I598)&amp;TIME(O598,P598,0))-(DATE(G597,H597,I597)&amp;TIME(O597,P597,0))),"")</f>
        <v/>
      </c>
    </row>
    <row r="598" spans="3:35">
      <c r="C598" s="246" t="s">
        <v>209</v>
      </c>
      <c r="D598" s="246" t="s">
        <v>240</v>
      </c>
      <c r="E598" s="246" t="s">
        <v>322</v>
      </c>
      <c r="F598" s="246" t="s">
        <v>323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324</v>
      </c>
      <c r="L598" s="247">
        <v>1</v>
      </c>
      <c r="M598" s="246">
        <v>290835</v>
      </c>
      <c r="N598" s="246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32</v>
      </c>
      <c r="U598" s="246" t="s">
        <v>325</v>
      </c>
      <c r="V598" t="str">
        <f>INDEX(樣區!H:H,MATCH(F598,樣區!E:E,0))</f>
        <v>4月,6月</v>
      </c>
      <c r="W598" s="3" t="str">
        <f>IF(ISNUMBER(AH598),"Y","N")</f>
        <v>Y</v>
      </c>
      <c r="X598" s="3" t="str">
        <f>IF(OR(ISBLANK(H598),ISBLANK(I598)),"需記錄日期","")</f>
        <v/>
      </c>
      <c r="Y598" s="3" t="str">
        <f>IF(O598&gt;9,"時間太晚","")</f>
        <v>時間太晚</v>
      </c>
      <c r="Z598" s="3" t="str">
        <f>IF(ISBLANK(Q598),"需記錄數量",IF(Q598&gt;2,"2隻以上，請記為猴群",""))</f>
        <v/>
      </c>
      <c r="AA598" s="3" t="str">
        <f>IF(OR(Q598=1,Q598=2),IF(ISTEXT(R598),"","需記錄距離"),"")</f>
        <v/>
      </c>
      <c r="AB598" s="249" t="str">
        <f>IF(S598="Y",IF(Q598&lt;&gt;2,"有叫聲應為猴群",""),"")</f>
        <v/>
      </c>
      <c r="AC598" s="3" t="str">
        <f>IF(ISBLANK(T598),"需記錄棲地類型",IF(LEN(T598)&lt;&gt;2,"請填最主要的棲地類型，其餘的可在備注補充說明",""))</f>
        <v/>
      </c>
      <c r="AD598" s="5" t="str">
        <f t="shared" ref="AD598:AD622" si="24">IF(ISBLANK(O598),"需記錄時間",IFERROR(IF((AI598-TIME(0,5,59))&lt;0,"需計滿6分鐘",""),""))</f>
        <v/>
      </c>
      <c r="AE598" s="3" t="str">
        <f>IF(COUNTIF(U598,"*搖樹*")=1,IF(Q598&lt;&gt;2,"有搖樹行為應為猴群",""),"")</f>
        <v/>
      </c>
      <c r="AF598" s="3"/>
      <c r="AH598">
        <f>MATCH(ROUND(M598,0)&amp;ROUND(N598,0),樣點!N:N,0)</f>
        <v>1759</v>
      </c>
      <c r="AI598" s="5">
        <f>IF((F599&amp;J599)=(F598&amp;J598),ABS((DATE(G599,H599,I599)&amp;TIME(O599,P599,0))-(DATE(G598,H598,I598)&amp;TIME(O598,P598,0))),"")</f>
        <v>1.0416667035315186E-2</v>
      </c>
    </row>
    <row r="599" spans="3:35">
      <c r="C599" s="246" t="s">
        <v>209</v>
      </c>
      <c r="D599" s="246" t="s">
        <v>240</v>
      </c>
      <c r="E599" s="246" t="s">
        <v>322</v>
      </c>
      <c r="F599" s="246" t="s">
        <v>323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324</v>
      </c>
      <c r="L599" s="247">
        <v>2</v>
      </c>
      <c r="M599" s="246">
        <v>291086</v>
      </c>
      <c r="N599" s="246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32</v>
      </c>
      <c r="U599" s="246" t="s">
        <v>326</v>
      </c>
      <c r="V599" t="str">
        <f>INDEX(樣區!H:H,MATCH(F599,樣區!E:E,0))</f>
        <v>4月,6月</v>
      </c>
      <c r="W599" s="3" t="str">
        <f>IF(ISNUMBER(AH599),"Y","N")</f>
        <v>Y</v>
      </c>
      <c r="X599" s="3" t="str">
        <f>IF(OR(ISBLANK(H599),ISBLANK(I599)),"需記錄日期","")</f>
        <v/>
      </c>
      <c r="Y599" s="3" t="str">
        <f>IF(O599&gt;9,"時間太晚","")</f>
        <v>時間太晚</v>
      </c>
      <c r="Z599" s="3" t="str">
        <f>IF(ISBLANK(Q599),"需記錄數量",IF(Q599&gt;2,"2隻以上，請記為猴群",""))</f>
        <v/>
      </c>
      <c r="AA599" s="3" t="str">
        <f>IF(OR(Q599=1,Q599=2),IF(ISTEXT(R599),"","需記錄距離"),"")</f>
        <v/>
      </c>
      <c r="AB599" s="249" t="str">
        <f>IF(S599="Y",IF(Q599&lt;&gt;2,"有叫聲應為猴群",""),"")</f>
        <v/>
      </c>
      <c r="AC599" s="3" t="str">
        <f>IF(ISBLANK(T599),"需記錄棲地類型",IF(LEN(T599)&lt;&gt;2,"請填最主要的棲地類型，其餘的可在備注補充說明",""))</f>
        <v/>
      </c>
      <c r="AD599" s="5" t="str">
        <f t="shared" si="24"/>
        <v/>
      </c>
      <c r="AE599" s="3" t="str">
        <f>IF(COUNTIF(U599,"*搖樹*")=1,IF(Q599&lt;&gt;2,"有搖樹行為應為猴群",""),"")</f>
        <v/>
      </c>
      <c r="AF599" s="3"/>
      <c r="AH599">
        <f>MATCH(ROUND(M599,0)&amp;ROUND(N599,0),樣點!N:N,0)</f>
        <v>1760</v>
      </c>
      <c r="AI599" s="5">
        <f>IF((F600&amp;J600)=(F599&amp;J599),ABS((DATE(G600,H600,I600)&amp;TIME(O600,P600,0))-(DATE(G599,H599,I599)&amp;TIME(O599,P599,0))),"")</f>
        <v>4.8611109959892929E-3</v>
      </c>
    </row>
    <row r="600" spans="3:35">
      <c r="C600" s="246" t="s">
        <v>209</v>
      </c>
      <c r="D600" s="246" t="s">
        <v>240</v>
      </c>
      <c r="E600" s="246" t="s">
        <v>322</v>
      </c>
      <c r="F600" s="246" t="s">
        <v>323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324</v>
      </c>
      <c r="L600" s="247">
        <v>3</v>
      </c>
      <c r="M600" s="246">
        <v>291371</v>
      </c>
      <c r="N600" s="246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32</v>
      </c>
      <c r="U600" s="246" t="s">
        <v>327</v>
      </c>
      <c r="V600" t="str">
        <f>INDEX(樣區!H:H,MATCH(F600,樣區!E:E,0))</f>
        <v>4月,6月</v>
      </c>
      <c r="W600" s="3" t="str">
        <f>IF(ISNUMBER(AH600),"Y","N")</f>
        <v>Y</v>
      </c>
      <c r="X600" s="3" t="str">
        <f>IF(OR(ISBLANK(H600),ISBLANK(I600)),"需記錄日期","")</f>
        <v/>
      </c>
      <c r="Y600" s="3" t="str">
        <f>IF(O600&gt;9,"時間太晚","")</f>
        <v>時間太晚</v>
      </c>
      <c r="Z600" s="3" t="str">
        <f>IF(ISBLANK(Q600),"需記錄數量",IF(Q600&gt;2,"2隻以上，請記為猴群",""))</f>
        <v/>
      </c>
      <c r="AA600" s="3" t="str">
        <f>IF(OR(Q600=1,Q600=2),IF(ISTEXT(R600),"","需記錄距離"),"")</f>
        <v/>
      </c>
      <c r="AB600" s="249" t="str">
        <f>IF(S600="Y",IF(Q600&lt;&gt;2,"有叫聲應為猴群",""),"")</f>
        <v/>
      </c>
      <c r="AC600" s="3" t="str">
        <f>IF(ISBLANK(T600),"需記錄棲地類型",IF(LEN(T600)&lt;&gt;2,"請填最主要的棲地類型，其餘的可在備注補充說明",""))</f>
        <v/>
      </c>
      <c r="AD600" s="5" t="str">
        <f t="shared" si="24"/>
        <v/>
      </c>
      <c r="AE600" s="3" t="str">
        <f>IF(COUNTIF(U600,"*搖樹*")=1,IF(Q600&lt;&gt;2,"有搖樹行為應為猴群",""),"")</f>
        <v/>
      </c>
      <c r="AF600" s="3"/>
      <c r="AH600">
        <f>MATCH(ROUND(M600,0)&amp;ROUND(N600,0),樣點!N:N,0)</f>
        <v>1761</v>
      </c>
      <c r="AI600" s="5">
        <f>IF((F601&amp;J601)=(F600&amp;J600),ABS((DATE(G601,H601,I601)&amp;TIME(O601,P601,0))-(DATE(G600,H600,I600)&amp;TIME(O600,P600,0))),"")</f>
        <v>7.6388890156522393E-3</v>
      </c>
    </row>
    <row r="601" spans="3:35">
      <c r="C601" s="246" t="s">
        <v>209</v>
      </c>
      <c r="D601" s="246" t="s">
        <v>240</v>
      </c>
      <c r="E601" s="246" t="s">
        <v>322</v>
      </c>
      <c r="F601" s="246" t="s">
        <v>323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324</v>
      </c>
      <c r="L601" s="247">
        <v>4</v>
      </c>
      <c r="M601" s="246">
        <v>291152</v>
      </c>
      <c r="N601" s="246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26</v>
      </c>
      <c r="U601" s="246" t="s">
        <v>328</v>
      </c>
      <c r="V601" t="str">
        <f>INDEX(樣區!H:H,MATCH(F601,樣區!E:E,0))</f>
        <v>4月,6月</v>
      </c>
      <c r="W601" s="3" t="str">
        <f>IF(ISNUMBER(AH601),"Y","N")</f>
        <v>Y</v>
      </c>
      <c r="X601" s="3" t="str">
        <f>IF(OR(ISBLANK(H601),ISBLANK(I601)),"需記錄日期","")</f>
        <v/>
      </c>
      <c r="Y601" s="3" t="str">
        <f>IF(O601&gt;9,"時間太晚","")</f>
        <v>時間太晚</v>
      </c>
      <c r="Z601" s="3" t="str">
        <f>IF(ISBLANK(Q601),"需記錄數量",IF(Q601&gt;2,"2隻以上，請記為猴群",""))</f>
        <v/>
      </c>
      <c r="AA601" s="3" t="str">
        <f>IF(OR(Q601=1,Q601=2),IF(ISTEXT(R601),"","需記錄距離"),"")</f>
        <v/>
      </c>
      <c r="AB601" s="249" t="str">
        <f>IF(S601="Y",IF(Q601&lt;&gt;2,"有叫聲應為猴群",""),"")</f>
        <v/>
      </c>
      <c r="AC601" s="3" t="str">
        <f>IF(ISBLANK(T601),"需記錄棲地類型",IF(LEN(T601)&lt;&gt;2,"請填最主要的棲地類型，其餘的可在備注補充說明",""))</f>
        <v/>
      </c>
      <c r="AD601" s="5" t="str">
        <f t="shared" si="24"/>
        <v/>
      </c>
      <c r="AE601" s="3" t="str">
        <f>IF(COUNTIF(U601,"*搖樹*")=1,IF(Q601&lt;&gt;2,"有搖樹行為應為猴群",""),"")</f>
        <v/>
      </c>
      <c r="AF601" s="3"/>
      <c r="AH601">
        <f>MATCH(ROUND(M601,0)&amp;ROUND(N601,0),樣點!N:N,0)</f>
        <v>1762</v>
      </c>
      <c r="AI601" s="5">
        <f>IF((F602&amp;J602)=(F601&amp;J601),ABS((DATE(G602,H602,I602)&amp;TIME(O602,P602,0))-(DATE(G601,H601,I601)&amp;TIME(O601,P601,0))),"")</f>
        <v>9.0277779963798821E-3</v>
      </c>
    </row>
    <row r="602" spans="3:35">
      <c r="C602" s="246" t="s">
        <v>209</v>
      </c>
      <c r="D602" s="246" t="s">
        <v>240</v>
      </c>
      <c r="E602" s="246" t="s">
        <v>322</v>
      </c>
      <c r="F602" s="246" t="s">
        <v>323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324</v>
      </c>
      <c r="L602" s="247">
        <v>5</v>
      </c>
      <c r="M602" s="246">
        <v>291446</v>
      </c>
      <c r="N602" s="246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26</v>
      </c>
      <c r="U602" s="246" t="s">
        <v>329</v>
      </c>
      <c r="V602" t="str">
        <f>INDEX(樣區!H:H,MATCH(F602,樣區!E:E,0))</f>
        <v>4月,6月</v>
      </c>
      <c r="W602" s="3" t="str">
        <f>IF(ISNUMBER(AH602),"Y","N")</f>
        <v>Y</v>
      </c>
      <c r="X602" s="3" t="str">
        <f>IF(OR(ISBLANK(H602),ISBLANK(I602)),"需記錄日期","")</f>
        <v/>
      </c>
      <c r="Y602" s="3" t="str">
        <f>IF(O602&gt;9,"時間太晚","")</f>
        <v>時間太晚</v>
      </c>
      <c r="Z602" s="3" t="str">
        <f>IF(ISBLANK(Q602),"需記錄數量",IF(Q602&gt;2,"2隻以上，請記為猴群",""))</f>
        <v/>
      </c>
      <c r="AA602" s="3" t="str">
        <f>IF(OR(Q602=1,Q602=2),IF(ISTEXT(R602),"","需記錄距離"),"")</f>
        <v/>
      </c>
      <c r="AB602" s="249" t="str">
        <f>IF(S602="Y",IF(Q602&lt;&gt;2,"有叫聲應為猴群",""),"")</f>
        <v/>
      </c>
      <c r="AC602" s="3" t="str">
        <f>IF(ISBLANK(T602),"需記錄棲地類型",IF(LEN(T602)&lt;&gt;2,"請填最主要的棲地類型，其餘的可在備注補充說明",""))</f>
        <v/>
      </c>
      <c r="AD602" s="5" t="str">
        <f t="shared" si="24"/>
        <v/>
      </c>
      <c r="AE602" s="3" t="str">
        <f>IF(COUNTIF(U602,"*搖樹*")=1,IF(Q602&lt;&gt;2,"有搖樹行為應為猴群",""),"")</f>
        <v/>
      </c>
      <c r="AF602" s="3"/>
      <c r="AH602">
        <f>MATCH(ROUND(M602,0)&amp;ROUND(N602,0),樣點!N:N,0)</f>
        <v>1763</v>
      </c>
      <c r="AI602" s="5">
        <f>IF((F603&amp;J603)=(F602&amp;J602),ABS((DATE(G603,H603,I603)&amp;TIME(O603,P603,0))-(DATE(G602,H602,I602)&amp;TIME(O602,P602,0))),"")</f>
        <v>1.1805554968304932E-2</v>
      </c>
    </row>
    <row r="603" spans="3:35">
      <c r="C603" s="246" t="s">
        <v>209</v>
      </c>
      <c r="D603" s="246" t="s">
        <v>240</v>
      </c>
      <c r="E603" s="246" t="s">
        <v>322</v>
      </c>
      <c r="F603" s="246" t="s">
        <v>323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324</v>
      </c>
      <c r="L603" s="247">
        <v>6</v>
      </c>
      <c r="M603" s="246">
        <v>291626</v>
      </c>
      <c r="N603" s="246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26</v>
      </c>
      <c r="U603" s="246" t="s">
        <v>330</v>
      </c>
      <c r="V603" t="str">
        <f>INDEX(樣區!H:H,MATCH(F603,樣區!E:E,0))</f>
        <v>4月,6月</v>
      </c>
      <c r="W603" s="3" t="str">
        <f>IF(ISNUMBER(AH603),"Y","N")</f>
        <v>Y</v>
      </c>
      <c r="X603" s="3" t="str">
        <f>IF(OR(ISBLANK(H603),ISBLANK(I603)),"需記錄日期","")</f>
        <v/>
      </c>
      <c r="Y603" s="3" t="str">
        <f>IF(O603&gt;9,"時間太晚","")</f>
        <v>時間太晚</v>
      </c>
      <c r="Z603" s="3" t="str">
        <f>IF(ISBLANK(Q603),"需記錄數量",IF(Q603&gt;2,"2隻以上，請記為猴群",""))</f>
        <v/>
      </c>
      <c r="AA603" s="3" t="str">
        <f>IF(OR(Q603=1,Q603=2),IF(ISTEXT(R603),"","需記錄距離"),"")</f>
        <v/>
      </c>
      <c r="AB603" s="249" t="str">
        <f>IF(S603="Y",IF(Q603&lt;&gt;2,"有叫聲應為猴群",""),"")</f>
        <v/>
      </c>
      <c r="AC603" s="3" t="str">
        <f>IF(ISBLANK(T603),"需記錄棲地類型",IF(LEN(T603)&lt;&gt;2,"請填最主要的棲地類型，其餘的可在備注補充說明",""))</f>
        <v/>
      </c>
      <c r="AD603" s="5" t="str">
        <f t="shared" si="24"/>
        <v/>
      </c>
      <c r="AE603" s="3" t="str">
        <f>IF(COUNTIF(U603,"*搖樹*")=1,IF(Q603&lt;&gt;2,"有搖樹行為應為猴群",""),"")</f>
        <v/>
      </c>
      <c r="AF603" s="3"/>
      <c r="AH603">
        <f>MATCH(ROUND(M603,0)&amp;ROUND(N603,0),樣點!N:N,0)</f>
        <v>1764</v>
      </c>
      <c r="AI603" s="5" t="str">
        <f>IF((F604&amp;J604)=(F603&amp;J603),ABS((DATE(G604,H604,I604)&amp;TIME(O604,P604,0))-(DATE(G603,H603,I603)&amp;TIME(O603,P603,0))),"")</f>
        <v/>
      </c>
    </row>
    <row r="604" spans="3:35">
      <c r="C604" s="246" t="s">
        <v>209</v>
      </c>
      <c r="D604" s="246" t="s">
        <v>240</v>
      </c>
      <c r="E604" s="246" t="s">
        <v>331</v>
      </c>
      <c r="F604" s="246" t="s">
        <v>332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324</v>
      </c>
      <c r="L604" s="247">
        <v>1</v>
      </c>
      <c r="M604" s="246">
        <v>289735</v>
      </c>
      <c r="N604" s="246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26</v>
      </c>
      <c r="U604" s="246" t="s">
        <v>333</v>
      </c>
      <c r="V604" t="str">
        <f>INDEX(樣區!H:H,MATCH(F604,樣區!E:E,0))</f>
        <v>4月,6月</v>
      </c>
      <c r="W604" s="3" t="str">
        <f>IF(ISNUMBER(AH604),"Y","N")</f>
        <v>Y</v>
      </c>
      <c r="X604" s="3" t="str">
        <f>IF(OR(ISBLANK(H604),ISBLANK(I604)),"需記錄日期","")</f>
        <v/>
      </c>
      <c r="Y604" s="3" t="str">
        <f>IF(O604&gt;9,"時間太晚","")</f>
        <v>時間太晚</v>
      </c>
      <c r="Z604" s="3" t="str">
        <f>IF(ISBLANK(Q604),"需記錄數量",IF(Q604&gt;2,"2隻以上，請記為猴群",""))</f>
        <v/>
      </c>
      <c r="AA604" s="3" t="str">
        <f>IF(OR(Q604=1,Q604=2),IF(ISTEXT(R604),"","需記錄距離"),"")</f>
        <v/>
      </c>
      <c r="AB604" s="249" t="str">
        <f>IF(S604="Y",IF(Q604&lt;&gt;2,"有叫聲應為猴群",""),"")</f>
        <v/>
      </c>
      <c r="AC604" s="3" t="str">
        <f>IF(ISBLANK(T604),"需記錄棲地類型",IF(LEN(T604)&lt;&gt;2,"請填最主要的棲地類型，其餘的可在備注補充說明",""))</f>
        <v/>
      </c>
      <c r="AD604" s="5" t="str">
        <f t="shared" si="24"/>
        <v/>
      </c>
      <c r="AE604" s="3" t="str">
        <f>IF(COUNTIF(U604,"*搖樹*")=1,IF(Q604&lt;&gt;2,"有搖樹行為應為猴群",""),"")</f>
        <v/>
      </c>
      <c r="AF604" s="3"/>
      <c r="AH604">
        <f>MATCH(ROUND(M604,0)&amp;ROUND(N604,0),樣點!N:N,0)</f>
        <v>1765</v>
      </c>
      <c r="AI604" s="5">
        <f>IF((F605&amp;J605)=(F604&amp;J604),ABS((DATE(G605,H605,I605)&amp;TIME(O605,P605,0))-(DATE(G604,H604,I604)&amp;TIME(O604,P604,0))),"")</f>
        <v>5.5555549915879965E-3</v>
      </c>
    </row>
    <row r="605" spans="3:35">
      <c r="C605" s="246" t="s">
        <v>209</v>
      </c>
      <c r="D605" s="246" t="s">
        <v>240</v>
      </c>
      <c r="E605" s="246" t="s">
        <v>331</v>
      </c>
      <c r="F605" s="246" t="s">
        <v>332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324</v>
      </c>
      <c r="L605" s="247">
        <v>2</v>
      </c>
      <c r="M605" s="246">
        <v>289933</v>
      </c>
      <c r="N605" s="246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26</v>
      </c>
      <c r="U605" s="246" t="s">
        <v>334</v>
      </c>
      <c r="V605" t="str">
        <f>INDEX(樣區!H:H,MATCH(F605,樣區!E:E,0))</f>
        <v>4月,6月</v>
      </c>
      <c r="W605" s="3" t="str">
        <f>IF(ISNUMBER(AH605),"Y","N")</f>
        <v>Y</v>
      </c>
      <c r="X605" s="3" t="str">
        <f>IF(OR(ISBLANK(H605),ISBLANK(I605)),"需記錄日期","")</f>
        <v/>
      </c>
      <c r="Y605" s="3" t="str">
        <f>IF(O605&gt;9,"時間太晚","")</f>
        <v>時間太晚</v>
      </c>
      <c r="Z605" s="3" t="str">
        <f>IF(ISBLANK(Q605),"需記錄數量",IF(Q605&gt;2,"2隻以上，請記為猴群",""))</f>
        <v/>
      </c>
      <c r="AA605" s="3" t="str">
        <f>IF(OR(Q605=1,Q605=2),IF(ISTEXT(R605),"","需記錄距離"),"")</f>
        <v/>
      </c>
      <c r="AB605" s="249" t="str">
        <f>IF(S605="Y",IF(Q605&lt;&gt;2,"有叫聲應為猴群",""),"")</f>
        <v/>
      </c>
      <c r="AC605" s="3" t="str">
        <f>IF(ISBLANK(T605),"需記錄棲地類型",IF(LEN(T605)&lt;&gt;2,"請填最主要的棲地類型，其餘的可在備注補充說明",""))</f>
        <v/>
      </c>
      <c r="AD605" s="5" t="str">
        <f t="shared" si="24"/>
        <v/>
      </c>
      <c r="AE605" s="3" t="str">
        <f>IF(COUNTIF(U605,"*搖樹*")=1,IF(Q605&lt;&gt;2,"有搖樹行為應為猴群",""),"")</f>
        <v/>
      </c>
      <c r="AF605" s="3"/>
      <c r="AH605">
        <f>MATCH(ROUND(M605,0)&amp;ROUND(N605,0),樣點!N:N,0)</f>
        <v>1766</v>
      </c>
      <c r="AI605" s="5">
        <f>IF((F606&amp;J606)=(F605&amp;J605),ABS((DATE(G606,H606,I606)&amp;TIME(O606,P606,0))-(DATE(G605,H605,I605)&amp;TIME(O605,P605,0))),"")</f>
        <v>6.9444450200535357E-3</v>
      </c>
    </row>
    <row r="606" spans="3:35">
      <c r="C606" s="246" t="s">
        <v>209</v>
      </c>
      <c r="D606" s="246" t="s">
        <v>240</v>
      </c>
      <c r="E606" s="246" t="s">
        <v>331</v>
      </c>
      <c r="F606" s="246" t="s">
        <v>332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324</v>
      </c>
      <c r="L606" s="247">
        <v>3</v>
      </c>
      <c r="M606" s="246">
        <v>290142</v>
      </c>
      <c r="N606" s="246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32</v>
      </c>
      <c r="U606" s="246" t="s">
        <v>335</v>
      </c>
      <c r="V606" t="str">
        <f>INDEX(樣區!H:H,MATCH(F606,樣區!E:E,0))</f>
        <v>4月,6月</v>
      </c>
      <c r="W606" s="3" t="str">
        <f>IF(ISNUMBER(AH606),"Y","N")</f>
        <v>Y</v>
      </c>
      <c r="X606" s="3" t="str">
        <f>IF(OR(ISBLANK(H606),ISBLANK(I606)),"需記錄日期","")</f>
        <v/>
      </c>
      <c r="Y606" s="3" t="str">
        <f>IF(O606&gt;9,"時間太晚","")</f>
        <v>時間太晚</v>
      </c>
      <c r="Z606" s="3" t="str">
        <f>IF(ISBLANK(Q606),"需記錄數量",IF(Q606&gt;2,"2隻以上，請記為猴群",""))</f>
        <v/>
      </c>
      <c r="AA606" s="3" t="str">
        <f>IF(OR(Q606=1,Q606=2),IF(ISTEXT(R606),"","需記錄距離"),"")</f>
        <v/>
      </c>
      <c r="AB606" s="249" t="str">
        <f>IF(S606="Y",IF(Q606&lt;&gt;2,"有叫聲應為猴群",""),"")</f>
        <v/>
      </c>
      <c r="AC606" s="3" t="str">
        <f>IF(ISBLANK(T606),"需記錄棲地類型",IF(LEN(T606)&lt;&gt;2,"請填最主要的棲地類型，其餘的可在備注補充說明",""))</f>
        <v/>
      </c>
      <c r="AD606" s="5" t="str">
        <f t="shared" si="24"/>
        <v/>
      </c>
      <c r="AE606" s="3" t="str">
        <f>IF(COUNTIF(U606,"*搖樹*")=1,IF(Q606&lt;&gt;2,"有搖樹行為應為猴群",""),"")</f>
        <v/>
      </c>
      <c r="AF606" s="3"/>
      <c r="AH606">
        <f>MATCH(ROUND(M606,0)&amp;ROUND(N606,0),樣點!N:N,0)</f>
        <v>1767</v>
      </c>
      <c r="AI606" s="5">
        <f>IF((F607&amp;J607)=(F606&amp;J606),ABS((DATE(G607,H607,I607)&amp;TIME(O607,P607,0))-(DATE(G606,H606,I606)&amp;TIME(O606,P606,0))),"")</f>
        <v>6.2499999767169356E-3</v>
      </c>
    </row>
    <row r="607" spans="3:35">
      <c r="C607" s="246" t="s">
        <v>209</v>
      </c>
      <c r="D607" s="246" t="s">
        <v>240</v>
      </c>
      <c r="E607" s="246" t="s">
        <v>331</v>
      </c>
      <c r="F607" s="246" t="s">
        <v>332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324</v>
      </c>
      <c r="L607" s="247">
        <v>4</v>
      </c>
      <c r="M607" s="246">
        <v>290298</v>
      </c>
      <c r="N607" s="246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32</v>
      </c>
      <c r="U607" s="246" t="s">
        <v>336</v>
      </c>
      <c r="V607" t="str">
        <f>INDEX(樣區!H:H,MATCH(F607,樣區!E:E,0))</f>
        <v>4月,6月</v>
      </c>
      <c r="W607" s="3" t="str">
        <f>IF(ISNUMBER(AH607),"Y","N")</f>
        <v>Y</v>
      </c>
      <c r="X607" s="3" t="str">
        <f>IF(OR(ISBLANK(H607),ISBLANK(I607)),"需記錄日期","")</f>
        <v/>
      </c>
      <c r="Y607" s="3" t="str">
        <f>IF(O607&gt;9,"時間太晚","")</f>
        <v>時間太晚</v>
      </c>
      <c r="Z607" s="3" t="str">
        <f>IF(ISBLANK(Q607),"需記錄數量",IF(Q607&gt;2,"2隻以上，請記為猴群",""))</f>
        <v/>
      </c>
      <c r="AA607" s="3" t="str">
        <f>IF(OR(Q607=1,Q607=2),IF(ISTEXT(R607),"","需記錄距離"),"")</f>
        <v/>
      </c>
      <c r="AB607" s="249" t="str">
        <f>IF(S607="Y",IF(Q607&lt;&gt;2,"有叫聲應為猴群",""),"")</f>
        <v/>
      </c>
      <c r="AC607" s="3" t="str">
        <f>IF(ISBLANK(T607),"需記錄棲地類型",IF(LEN(T607)&lt;&gt;2,"請填最主要的棲地類型，其餘的可在備注補充說明",""))</f>
        <v/>
      </c>
      <c r="AD607" s="5" t="str">
        <f t="shared" si="24"/>
        <v/>
      </c>
      <c r="AE607" s="3" t="str">
        <f>IF(COUNTIF(U607,"*搖樹*")=1,IF(Q607&lt;&gt;2,"有搖樹行為應為猴群",""),"")</f>
        <v/>
      </c>
      <c r="AF607" s="3"/>
      <c r="AH607">
        <f>MATCH(ROUND(M607,0)&amp;ROUND(N607,0),樣點!N:N,0)</f>
        <v>1768</v>
      </c>
      <c r="AI607" s="5">
        <f>IF((F608&amp;J608)=(F607&amp;J607),ABS((DATE(G608,H608,I608)&amp;TIME(O608,P608,0))-(DATE(G607,H607,I607)&amp;TIME(O607,P607,0))),"")</f>
        <v>4.8611109959892929E-3</v>
      </c>
    </row>
    <row r="608" spans="3:35">
      <c r="C608" s="246" t="s">
        <v>209</v>
      </c>
      <c r="D608" s="246" t="s">
        <v>240</v>
      </c>
      <c r="E608" s="246" t="s">
        <v>331</v>
      </c>
      <c r="F608" s="246" t="s">
        <v>332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324</v>
      </c>
      <c r="L608" s="247">
        <v>5</v>
      </c>
      <c r="M608" s="246">
        <v>290481</v>
      </c>
      <c r="N608" s="246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32</v>
      </c>
      <c r="U608" s="246" t="s">
        <v>337</v>
      </c>
      <c r="V608" t="str">
        <f>INDEX(樣區!H:H,MATCH(F608,樣區!E:E,0))</f>
        <v>4月,6月</v>
      </c>
      <c r="W608" s="3" t="str">
        <f>IF(ISNUMBER(AH608),"Y","N")</f>
        <v>Y</v>
      </c>
      <c r="X608" s="3" t="str">
        <f>IF(OR(ISBLANK(H608),ISBLANK(I608)),"需記錄日期","")</f>
        <v/>
      </c>
      <c r="Y608" s="3" t="str">
        <f>IF(O608&gt;9,"時間太晚","")</f>
        <v>時間太晚</v>
      </c>
      <c r="Z608" s="3" t="str">
        <f>IF(ISBLANK(Q608),"需記錄數量",IF(Q608&gt;2,"2隻以上，請記為猴群",""))</f>
        <v/>
      </c>
      <c r="AA608" s="3" t="str">
        <f>IF(OR(Q608=1,Q608=2),IF(ISTEXT(R608),"","需記錄距離"),"")</f>
        <v/>
      </c>
      <c r="AB608" s="249" t="str">
        <f>IF(S608="Y",IF(Q608&lt;&gt;2,"有叫聲應為猴群",""),"")</f>
        <v/>
      </c>
      <c r="AC608" s="3" t="str">
        <f>IF(ISBLANK(T608),"需記錄棲地類型",IF(LEN(T608)&lt;&gt;2,"請填最主要的棲地類型，其餘的可在備注補充說明",""))</f>
        <v/>
      </c>
      <c r="AD608" s="5" t="str">
        <f t="shared" si="24"/>
        <v/>
      </c>
      <c r="AE608" s="3" t="str">
        <f>IF(COUNTIF(U608,"*搖樹*")=1,IF(Q608&lt;&gt;2,"有搖樹行為應為猴群",""),"")</f>
        <v/>
      </c>
      <c r="AF608" s="3"/>
      <c r="AH608">
        <f>MATCH(ROUND(M608,0)&amp;ROUND(N608,0),樣點!N:N,0)</f>
        <v>1769</v>
      </c>
      <c r="AI608" s="5">
        <f>IF((F609&amp;J609)=(F608&amp;J608),ABS((DATE(G609,H609,I609)&amp;TIME(O609,P609,0))-(DATE(G608,H608,I608)&amp;TIME(O608,P608,0))),"")</f>
        <v>8.3333330112509429E-3</v>
      </c>
    </row>
    <row r="609" spans="3:35">
      <c r="C609" s="246" t="s">
        <v>209</v>
      </c>
      <c r="D609" s="246" t="s">
        <v>240</v>
      </c>
      <c r="E609" s="246" t="s">
        <v>331</v>
      </c>
      <c r="F609" s="246" t="s">
        <v>332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324</v>
      </c>
      <c r="L609" s="247">
        <v>6</v>
      </c>
      <c r="M609" s="246">
        <v>290268</v>
      </c>
      <c r="N609" s="246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32</v>
      </c>
      <c r="U609" s="246"/>
      <c r="V609" t="str">
        <f>INDEX(樣區!H:H,MATCH(F609,樣區!E:E,0))</f>
        <v>4月,6月</v>
      </c>
      <c r="W609" s="3" t="str">
        <f>IF(ISNUMBER(AH609),"Y","N")</f>
        <v>Y</v>
      </c>
      <c r="X609" s="3" t="str">
        <f>IF(OR(ISBLANK(H609),ISBLANK(I609)),"需記錄日期","")</f>
        <v/>
      </c>
      <c r="Y609" s="3" t="str">
        <f>IF(O609&gt;9,"時間太晚","")</f>
        <v>時間太晚</v>
      </c>
      <c r="Z609" s="3" t="str">
        <f>IF(ISBLANK(Q609),"需記錄數量",IF(Q609&gt;2,"2隻以上，請記為猴群",""))</f>
        <v/>
      </c>
      <c r="AA609" s="3" t="str">
        <f>IF(OR(Q609=1,Q609=2),IF(ISTEXT(R609),"","需記錄距離"),"")</f>
        <v/>
      </c>
      <c r="AB609" s="249" t="str">
        <f>IF(S609="Y",IF(Q609&lt;&gt;2,"有叫聲應為猴群",""),"")</f>
        <v/>
      </c>
      <c r="AC609" s="3" t="str">
        <f>IF(ISBLANK(T609),"需記錄棲地類型",IF(LEN(T609)&lt;&gt;2,"請填最主要的棲地類型，其餘的可在備注補充說明",""))</f>
        <v/>
      </c>
      <c r="AD609" s="5" t="str">
        <f t="shared" si="24"/>
        <v/>
      </c>
      <c r="AE609" s="3" t="str">
        <f>IF(COUNTIF(U609,"*搖樹*")=1,IF(Q609&lt;&gt;2,"有搖樹行為應為猴群",""),"")</f>
        <v/>
      </c>
      <c r="AF609" s="3"/>
      <c r="AH609">
        <f>MATCH(ROUND(M609,0)&amp;ROUND(N609,0),樣點!N:N,0)</f>
        <v>1770</v>
      </c>
      <c r="AI609" s="5" t="str">
        <f>IF((F610&amp;J610)=(F609&amp;J609),ABS((DATE(G610,H610,I610)&amp;TIME(O610,P610,0))-(DATE(G609,H609,I609)&amp;TIME(O609,P609,0))),"")</f>
        <v/>
      </c>
    </row>
    <row r="610" spans="3:35">
      <c r="C610" s="246" t="s">
        <v>209</v>
      </c>
      <c r="D610" s="246" t="s">
        <v>240</v>
      </c>
      <c r="E610" s="246" t="s">
        <v>338</v>
      </c>
      <c r="F610" s="246" t="s">
        <v>339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340</v>
      </c>
      <c r="L610" s="247">
        <v>1</v>
      </c>
      <c r="M610" s="246">
        <v>285140</v>
      </c>
      <c r="N610" s="246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32</v>
      </c>
      <c r="U610" s="246"/>
      <c r="V610" t="str">
        <f>INDEX(樣區!H:H,MATCH(F610,樣區!E:E,0))</f>
        <v>3月,5月</v>
      </c>
      <c r="W610" s="3" t="str">
        <f>IF(ISNUMBER(AH610),"Y","N")</f>
        <v>Y</v>
      </c>
      <c r="X610" s="3" t="str">
        <f>IF(OR(ISBLANK(H610),ISBLANK(I610)),"需記錄日期","")</f>
        <v/>
      </c>
      <c r="Y610" s="3" t="str">
        <f>IF(O610&gt;9,"時間太晚","")</f>
        <v/>
      </c>
      <c r="Z610" s="3" t="str">
        <f>IF(ISBLANK(Q610),"需記錄數量",IF(Q610&gt;2,"2隻以上，請記為猴群",""))</f>
        <v/>
      </c>
      <c r="AA610" s="3" t="str">
        <f>IF(OR(Q610=1,Q610=2),IF(ISTEXT(R610),"","需記錄距離"),"")</f>
        <v/>
      </c>
      <c r="AB610" s="249" t="str">
        <f>IF(S610="Y",IF(Q610&lt;&gt;2,"有叫聲應為猴群",""),"")</f>
        <v/>
      </c>
      <c r="AC610" s="3" t="str">
        <f>IF(ISBLANK(T610),"需記錄棲地類型",IF(LEN(T610)&lt;&gt;2,"請填最主要的棲地類型，其餘的可在備注補充說明",""))</f>
        <v/>
      </c>
      <c r="AD610" s="5" t="str">
        <f t="shared" si="24"/>
        <v>需計滿6分鐘</v>
      </c>
      <c r="AE610" s="3" t="str">
        <f>IF(COUNTIF(U610,"*搖樹*")=1,IF(Q610&lt;&gt;2,"有搖樹行為應為猴群",""),"")</f>
        <v/>
      </c>
      <c r="AF610" s="3"/>
      <c r="AH610">
        <f>MATCH(ROUND(M610,0)&amp;ROUND(N610,0),樣點!N:N,0)</f>
        <v>1771</v>
      </c>
      <c r="AI610" s="5">
        <f>IF((F611&amp;J611)=(F610&amp;J610),ABS((DATE(G611,H611,I611)&amp;TIME(O611,P611,0))-(DATE(G610,H610,I610)&amp;TIME(O610,P610,0))),"")</f>
        <v>2.0833340240642428E-3</v>
      </c>
    </row>
    <row r="611" spans="3:35">
      <c r="C611" s="246" t="s">
        <v>209</v>
      </c>
      <c r="D611" s="246" t="s">
        <v>240</v>
      </c>
      <c r="E611" s="246" t="s">
        <v>338</v>
      </c>
      <c r="F611" s="246" t="s">
        <v>339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340</v>
      </c>
      <c r="L611" s="247">
        <v>2</v>
      </c>
      <c r="M611" s="246">
        <v>285175</v>
      </c>
      <c r="N611" s="246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32</v>
      </c>
      <c r="U611" s="246"/>
      <c r="V611" t="str">
        <f>INDEX(樣區!H:H,MATCH(F611,樣區!E:E,0))</f>
        <v>3月,5月</v>
      </c>
      <c r="W611" s="3" t="str">
        <f>IF(ISNUMBER(AH611),"Y","N")</f>
        <v>Y</v>
      </c>
      <c r="X611" s="3" t="str">
        <f>IF(OR(ISBLANK(H611),ISBLANK(I611)),"需記錄日期","")</f>
        <v/>
      </c>
      <c r="Y611" s="3" t="str">
        <f>IF(O611&gt;9,"時間太晚","")</f>
        <v/>
      </c>
      <c r="Z611" s="3" t="str">
        <f>IF(ISBLANK(Q611),"需記錄數量",IF(Q611&gt;2,"2隻以上，請記為猴群",""))</f>
        <v/>
      </c>
      <c r="AA611" s="3" t="str">
        <f>IF(OR(Q611=1,Q611=2),IF(ISTEXT(R611),"","需記錄距離"),"")</f>
        <v/>
      </c>
      <c r="AB611" s="249" t="str">
        <f>IF(S611="Y",IF(Q611&lt;&gt;2,"有叫聲應為猴群",""),"")</f>
        <v/>
      </c>
      <c r="AC611" s="3" t="str">
        <f>IF(ISBLANK(T611),"需記錄棲地類型",IF(LEN(T611)&lt;&gt;2,"請填最主要的棲地類型，其餘的可在備注補充說明",""))</f>
        <v/>
      </c>
      <c r="AD611" s="5" t="str">
        <f t="shared" si="24"/>
        <v/>
      </c>
      <c r="AE611" s="3" t="str">
        <f>IF(COUNTIF(U611,"*搖樹*")=1,IF(Q611&lt;&gt;2,"有搖樹行為應為猴群",""),"")</f>
        <v/>
      </c>
      <c r="AF611" s="3"/>
      <c r="AH611">
        <f>MATCH(ROUND(M611,0)&amp;ROUND(N611,0),樣點!N:N,0)</f>
        <v>1772</v>
      </c>
      <c r="AI611" s="5">
        <f>IF((F612&amp;J612)=(F611&amp;J611),ABS((DATE(G612,H612,I612)&amp;TIME(O612,P612,0))-(DATE(G611,H611,I611)&amp;TIME(O611,P611,0))),"")</f>
        <v>4.5138888992369175E-2</v>
      </c>
    </row>
    <row r="612" spans="3:35">
      <c r="C612" s="246" t="s">
        <v>209</v>
      </c>
      <c r="D612" s="246" t="s">
        <v>240</v>
      </c>
      <c r="E612" s="246" t="s">
        <v>338</v>
      </c>
      <c r="F612" s="246" t="s">
        <v>339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340</v>
      </c>
      <c r="L612" s="247">
        <v>3</v>
      </c>
      <c r="M612" s="246">
        <v>285159</v>
      </c>
      <c r="N612" s="246">
        <v>2627686</v>
      </c>
      <c r="O612" s="246">
        <v>6</v>
      </c>
      <c r="P612" s="246">
        <v>20</v>
      </c>
      <c r="Q612" s="246">
        <v>1</v>
      </c>
      <c r="R612" s="246" t="s">
        <v>89</v>
      </c>
      <c r="S612" s="246" t="s">
        <v>44</v>
      </c>
      <c r="T612" s="246" t="s">
        <v>32</v>
      </c>
      <c r="U612" s="246" t="s">
        <v>341</v>
      </c>
      <c r="V612" t="str">
        <f>INDEX(樣區!H:H,MATCH(F612,樣區!E:E,0))</f>
        <v>3月,5月</v>
      </c>
      <c r="W612" s="3" t="str">
        <f>IF(ISNUMBER(AH612),"Y","N")</f>
        <v>Y</v>
      </c>
      <c r="X612" s="3" t="str">
        <f>IF(OR(ISBLANK(H612),ISBLANK(I612)),"需記錄日期","")</f>
        <v/>
      </c>
      <c r="Y612" s="3" t="str">
        <f>IF(O612&gt;9,"時間太晚","")</f>
        <v/>
      </c>
      <c r="Z612" s="3" t="str">
        <f>IF(ISBLANK(Q612),"需記錄數量",IF(Q612&gt;2,"2隻以上，請記為猴群",""))</f>
        <v/>
      </c>
      <c r="AA612" s="3" t="str">
        <f>IF(OR(Q612=1,Q612=2),IF(ISTEXT(R612),"","需記錄距離"),"")</f>
        <v/>
      </c>
      <c r="AB612" s="249" t="str">
        <f>IF(S612="Y",IF(Q612&lt;&gt;2,"有叫聲應為猴群",""),"")</f>
        <v>有叫聲應為猴群</v>
      </c>
      <c r="AC612" s="3" t="str">
        <f>IF(ISBLANK(T612),"需記錄棲地類型",IF(LEN(T612)&lt;&gt;2,"請填最主要的棲地類型，其餘的可在備注補充說明",""))</f>
        <v/>
      </c>
      <c r="AD612" s="5" t="str">
        <f t="shared" si="24"/>
        <v/>
      </c>
      <c r="AE612" s="3" t="str">
        <f>IF(COUNTIF(U612,"*搖樹*")=1,IF(Q612&lt;&gt;2,"有搖樹行為應為猴群",""),"")</f>
        <v/>
      </c>
      <c r="AF612" s="3"/>
      <c r="AH612">
        <f>MATCH(ROUND(M612,0)&amp;ROUND(N612,0),樣點!N:N,0)</f>
        <v>1773</v>
      </c>
      <c r="AI612" s="5">
        <f>IF((F613&amp;J613)=(F612&amp;J612),ABS((DATE(G613,H613,I613)&amp;TIME(O613,P613,0))-(DATE(G612,H612,I612)&amp;TIME(O612,P612,0))),"")</f>
        <v>4.6527777973096818E-2</v>
      </c>
    </row>
    <row r="613" spans="3:35">
      <c r="C613" s="246" t="s">
        <v>209</v>
      </c>
      <c r="D613" s="246" t="s">
        <v>240</v>
      </c>
      <c r="E613" s="246" t="s">
        <v>338</v>
      </c>
      <c r="F613" s="246" t="s">
        <v>339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340</v>
      </c>
      <c r="L613" s="247">
        <v>4</v>
      </c>
      <c r="M613" s="246">
        <v>285392</v>
      </c>
      <c r="N613" s="246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26</v>
      </c>
      <c r="U613" s="246"/>
      <c r="V613" t="str">
        <f>INDEX(樣區!H:H,MATCH(F613,樣區!E:E,0))</f>
        <v>3月,5月</v>
      </c>
      <c r="W613" s="3" t="str">
        <f>IF(ISNUMBER(AH613),"Y","N")</f>
        <v>Y</v>
      </c>
      <c r="X613" s="3" t="str">
        <f>IF(OR(ISBLANK(H613),ISBLANK(I613)),"需記錄日期","")</f>
        <v/>
      </c>
      <c r="Y613" s="3" t="str">
        <f>IF(O613&gt;9,"時間太晚","")</f>
        <v/>
      </c>
      <c r="Z613" s="3" t="str">
        <f>IF(ISBLANK(Q613),"需記錄數量",IF(Q613&gt;2,"2隻以上，請記為猴群",""))</f>
        <v/>
      </c>
      <c r="AA613" s="3" t="str">
        <f>IF(OR(Q613=1,Q613=2),IF(ISTEXT(R613),"","需記錄距離"),"")</f>
        <v/>
      </c>
      <c r="AB613" s="249" t="str">
        <f>IF(S613="Y",IF(Q613&lt;&gt;2,"有叫聲應為猴群",""),"")</f>
        <v/>
      </c>
      <c r="AC613" s="3" t="str">
        <f>IF(ISBLANK(T613),"需記錄棲地類型",IF(LEN(T613)&lt;&gt;2,"請填最主要的棲地類型，其餘的可在備注補充說明",""))</f>
        <v/>
      </c>
      <c r="AD613" s="5" t="str">
        <f t="shared" si="24"/>
        <v/>
      </c>
      <c r="AE613" s="3" t="str">
        <f>IF(COUNTIF(U613,"*搖樹*")=1,IF(Q613&lt;&gt;2,"有搖樹行為應為猴群",""),"")</f>
        <v/>
      </c>
      <c r="AF613" s="3"/>
      <c r="AH613">
        <f>MATCH(ROUND(M613,0)&amp;ROUND(N613,0),樣點!N:N,0)</f>
        <v>1774</v>
      </c>
      <c r="AI613" s="5">
        <f>IF((F614&amp;J614)=(F613&amp;J613),ABS((DATE(G614,H614,I614)&amp;TIME(O614,P614,0))-(DATE(G613,H613,I613)&amp;TIME(O613,P613,0))),"")</f>
        <v>1.8055556050967425E-2</v>
      </c>
    </row>
    <row r="614" spans="3:35">
      <c r="C614" s="246" t="s">
        <v>209</v>
      </c>
      <c r="D614" s="246" t="s">
        <v>240</v>
      </c>
      <c r="E614" s="246" t="s">
        <v>338</v>
      </c>
      <c r="F614" s="246" t="s">
        <v>339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340</v>
      </c>
      <c r="L614" s="247">
        <v>5</v>
      </c>
      <c r="M614" s="246">
        <v>285721</v>
      </c>
      <c r="N614" s="246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26</v>
      </c>
      <c r="U614" s="246"/>
      <c r="V614" t="str">
        <f>INDEX(樣區!H:H,MATCH(F614,樣區!E:E,0))</f>
        <v>3月,5月</v>
      </c>
      <c r="W614" s="3" t="str">
        <f>IF(ISNUMBER(AH614),"Y","N")</f>
        <v>Y</v>
      </c>
      <c r="X614" s="3" t="str">
        <f>IF(OR(ISBLANK(H614),ISBLANK(I614)),"需記錄日期","")</f>
        <v/>
      </c>
      <c r="Y614" s="3" t="str">
        <f>IF(O614&gt;9,"時間太晚","")</f>
        <v/>
      </c>
      <c r="Z614" s="3" t="str">
        <f>IF(ISBLANK(Q614),"需記錄數量",IF(Q614&gt;2,"2隻以上，請記為猴群",""))</f>
        <v/>
      </c>
      <c r="AA614" s="3" t="str">
        <f>IF(OR(Q614=1,Q614=2),IF(ISTEXT(R614),"","需記錄距離"),"")</f>
        <v/>
      </c>
      <c r="AB614" s="249" t="str">
        <f>IF(S614="Y",IF(Q614&lt;&gt;2,"有叫聲應為猴群",""),"")</f>
        <v/>
      </c>
      <c r="AC614" s="3" t="str">
        <f>IF(ISBLANK(T614),"需記錄棲地類型",IF(LEN(T614)&lt;&gt;2,"請填最主要的棲地類型，其餘的可在備注補充說明",""))</f>
        <v/>
      </c>
      <c r="AD614" s="5" t="str">
        <f t="shared" si="24"/>
        <v/>
      </c>
      <c r="AE614" s="3" t="str">
        <f>IF(COUNTIF(U614,"*搖樹*")=1,IF(Q614&lt;&gt;2,"有搖樹行為應為猴群",""),"")</f>
        <v/>
      </c>
      <c r="AF614" s="3"/>
      <c r="AH614">
        <f>MATCH(ROUND(M614,0)&amp;ROUND(N614,0),樣點!N:N,0)</f>
        <v>1775</v>
      </c>
      <c r="AI614" s="5">
        <f>IF((F615&amp;J615)=(F614&amp;J614),ABS((DATE(G615,H615,I615)&amp;TIME(O615,P615,0))-(DATE(G614,H614,I614)&amp;TIME(O614,P614,0))),"")</f>
        <v>5.5555549915879965E-3</v>
      </c>
    </row>
    <row r="615" spans="3:35">
      <c r="C615" s="246" t="s">
        <v>209</v>
      </c>
      <c r="D615" s="246" t="s">
        <v>240</v>
      </c>
      <c r="E615" s="246" t="s">
        <v>338</v>
      </c>
      <c r="F615" s="246" t="s">
        <v>339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340</v>
      </c>
      <c r="L615" s="247">
        <v>6</v>
      </c>
      <c r="M615" s="246">
        <v>286021</v>
      </c>
      <c r="N615" s="246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26</v>
      </c>
      <c r="U615" s="246" t="s">
        <v>342</v>
      </c>
      <c r="V615" t="str">
        <f>INDEX(樣區!H:H,MATCH(F615,樣區!E:E,0))</f>
        <v>3月,5月</v>
      </c>
      <c r="W615" s="3" t="str">
        <f>IF(ISNUMBER(AH615),"Y","N")</f>
        <v>Y</v>
      </c>
      <c r="X615" s="3" t="str">
        <f>IF(OR(ISBLANK(H615),ISBLANK(I615)),"需記錄日期","")</f>
        <v/>
      </c>
      <c r="Y615" s="3" t="str">
        <f>IF(O615&gt;9,"時間太晚","")</f>
        <v/>
      </c>
      <c r="Z615" s="3" t="str">
        <f>IF(ISBLANK(Q615),"需記錄數量",IF(Q615&gt;2,"2隻以上，請記為猴群",""))</f>
        <v/>
      </c>
      <c r="AA615" s="3" t="str">
        <f>IF(OR(Q615=1,Q615=2),IF(ISTEXT(R615),"","需記錄距離"),"")</f>
        <v/>
      </c>
      <c r="AB615" s="249" t="str">
        <f>IF(S615="Y",IF(Q615&lt;&gt;2,"有叫聲應為猴群",""),"")</f>
        <v/>
      </c>
      <c r="AC615" s="3" t="str">
        <f>IF(ISBLANK(T615),"需記錄棲地類型",IF(LEN(T615)&lt;&gt;2,"請填最主要的棲地類型，其餘的可在備注補充說明",""))</f>
        <v/>
      </c>
      <c r="AD615" s="5" t="str">
        <f t="shared" si="24"/>
        <v/>
      </c>
      <c r="AE615" s="3" t="str">
        <f>IF(COUNTIF(U615,"*搖樹*")=1,IF(Q615&lt;&gt;2,"有搖樹行為應為猴群",""),"")</f>
        <v/>
      </c>
      <c r="AF615" s="3"/>
      <c r="AH615">
        <f>MATCH(ROUND(M615,0)&amp;ROUND(N615,0),樣點!N:N,0)</f>
        <v>1776</v>
      </c>
      <c r="AI615" s="5" t="str">
        <f>IF((F616&amp;J616)=(F615&amp;J615),ABS((DATE(G616,H616,I616)&amp;TIME(O616,P616,0))-(DATE(G615,H615,I615)&amp;TIME(O615,P615,0))),"")</f>
        <v/>
      </c>
    </row>
    <row r="616" spans="3:35">
      <c r="C616" s="246" t="s">
        <v>209</v>
      </c>
      <c r="D616" s="246" t="s">
        <v>343</v>
      </c>
      <c r="E616" s="246" t="s">
        <v>344</v>
      </c>
      <c r="F616" s="246" t="s">
        <v>345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346</v>
      </c>
      <c r="L616" s="247">
        <v>1</v>
      </c>
      <c r="M616" s="246">
        <v>283109</v>
      </c>
      <c r="N616" s="246">
        <v>2675631</v>
      </c>
      <c r="O616" s="246">
        <v>6</v>
      </c>
      <c r="P616" s="246">
        <v>20</v>
      </c>
      <c r="Q616" s="246">
        <v>2</v>
      </c>
      <c r="R616" s="246" t="s">
        <v>43</v>
      </c>
      <c r="S616" s="246" t="s">
        <v>44</v>
      </c>
      <c r="T616" s="246" t="s">
        <v>32</v>
      </c>
      <c r="U616" s="246"/>
      <c r="V616" t="str">
        <f>INDEX(樣區!H:H,MATCH(F616,樣區!E:E,0))</f>
        <v>4月,6月</v>
      </c>
      <c r="W616" s="3" t="str">
        <f>IF(ISNUMBER(AH616),"Y","N")</f>
        <v>Y</v>
      </c>
      <c r="X616" s="3" t="str">
        <f>IF(OR(ISBLANK(H616),ISBLANK(I616)),"需記錄日期","")</f>
        <v/>
      </c>
      <c r="Y616" s="3" t="str">
        <f>IF(O616&gt;9,"時間太晚","")</f>
        <v/>
      </c>
      <c r="Z616" s="3" t="str">
        <f>IF(ISBLANK(Q616),"需記錄數量",IF(Q616&gt;2,"2隻以上，請記為猴群",""))</f>
        <v/>
      </c>
      <c r="AA616" s="3" t="str">
        <f>IF(OR(Q616=1,Q616=2),IF(ISTEXT(R616),"","需記錄距離"),"")</f>
        <v/>
      </c>
      <c r="AB616" s="249" t="str">
        <f>IF(S616="Y",IF(Q616&lt;&gt;2,"有叫聲應為猴群",""),"")</f>
        <v/>
      </c>
      <c r="AC616" s="3" t="str">
        <f>IF(ISBLANK(T616),"需記錄棲地類型",IF(LEN(T616)&lt;&gt;2,"請填最主要的棲地類型，其餘的可在備注補充說明",""))</f>
        <v/>
      </c>
      <c r="AD616" s="5" t="str">
        <f t="shared" si="24"/>
        <v/>
      </c>
      <c r="AE616" s="3" t="str">
        <f>IF(COUNTIF(U616,"*搖樹*")=1,IF(Q616&lt;&gt;2,"有搖樹行為應為猴群",""),"")</f>
        <v/>
      </c>
      <c r="AF616" s="3"/>
      <c r="AH616">
        <f>MATCH(ROUND(M616,0)&amp;ROUND(N616,0),樣點!N:N,0)</f>
        <v>1777</v>
      </c>
      <c r="AI616" s="5">
        <f>IF((F617&amp;J617)=(F616&amp;J616),ABS((DATE(G617,H617,I617)&amp;TIME(O617,P617,0))-(DATE(G616,H616,I616)&amp;TIME(O616,P616,0))),"")</f>
        <v>5.555555981118232E-3</v>
      </c>
    </row>
    <row r="617" spans="3:35">
      <c r="C617" s="246" t="s">
        <v>209</v>
      </c>
      <c r="D617" s="246" t="s">
        <v>343</v>
      </c>
      <c r="E617" s="246" t="s">
        <v>344</v>
      </c>
      <c r="F617" s="246" t="s">
        <v>345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346</v>
      </c>
      <c r="L617" s="247">
        <v>2</v>
      </c>
      <c r="M617" s="246">
        <v>283187</v>
      </c>
      <c r="N617" s="246">
        <v>2675315</v>
      </c>
      <c r="O617" s="246">
        <v>6</v>
      </c>
      <c r="P617" s="246">
        <v>28</v>
      </c>
      <c r="Q617" s="246">
        <v>2</v>
      </c>
      <c r="R617" s="246" t="s">
        <v>89</v>
      </c>
      <c r="S617" s="246" t="s">
        <v>44</v>
      </c>
      <c r="T617" s="246" t="s">
        <v>32</v>
      </c>
      <c r="U617" s="246"/>
      <c r="V617" t="str">
        <f>INDEX(樣區!H:H,MATCH(F617,樣區!E:E,0))</f>
        <v>4月,6月</v>
      </c>
      <c r="W617" s="3" t="str">
        <f>IF(ISNUMBER(AH617),"Y","N")</f>
        <v>Y</v>
      </c>
      <c r="X617" s="3" t="str">
        <f>IF(OR(ISBLANK(H617),ISBLANK(I617)),"需記錄日期","")</f>
        <v/>
      </c>
      <c r="Y617" s="3" t="str">
        <f>IF(O617&gt;9,"時間太晚","")</f>
        <v/>
      </c>
      <c r="Z617" s="3" t="str">
        <f>IF(ISBLANK(Q617),"需記錄數量",IF(Q617&gt;2,"2隻以上，請記為猴群",""))</f>
        <v/>
      </c>
      <c r="AA617" s="3" t="str">
        <f>IF(OR(Q617=1,Q617=2),IF(ISTEXT(R617),"","需記錄距離"),"")</f>
        <v/>
      </c>
      <c r="AB617" s="249" t="str">
        <f>IF(S617="Y",IF(Q617&lt;&gt;2,"有叫聲應為猴群",""),"")</f>
        <v/>
      </c>
      <c r="AC617" s="3" t="str">
        <f>IF(ISBLANK(T617),"需記錄棲地類型",IF(LEN(T617)&lt;&gt;2,"請填最主要的棲地類型，其餘的可在備注補充說明",""))</f>
        <v/>
      </c>
      <c r="AD617" s="5" t="str">
        <f t="shared" si="24"/>
        <v/>
      </c>
      <c r="AE617" s="3" t="str">
        <f>IF(COUNTIF(U617,"*搖樹*")=1,IF(Q617&lt;&gt;2,"有搖樹行為應為猴群",""),"")</f>
        <v/>
      </c>
      <c r="AF617" s="3"/>
      <c r="AH617">
        <f>MATCH(ROUND(M617,0)&amp;ROUND(N617,0),樣點!N:N,0)</f>
        <v>1778</v>
      </c>
      <c r="AI617" s="5">
        <f>IF((F618&amp;J618)=(F617&amp;J617),ABS((DATE(G618,H618,I618)&amp;TIME(O618,P618,0))-(DATE(G617,H617,I617)&amp;TIME(O617,P617,0))),"")</f>
        <v>8.3333330112509429E-3</v>
      </c>
    </row>
    <row r="618" spans="3:35">
      <c r="C618" s="246" t="s">
        <v>209</v>
      </c>
      <c r="D618" s="246" t="s">
        <v>343</v>
      </c>
      <c r="E618" s="246" t="s">
        <v>344</v>
      </c>
      <c r="F618" s="246" t="s">
        <v>345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346</v>
      </c>
      <c r="L618" s="247">
        <v>3</v>
      </c>
      <c r="M618" s="246">
        <v>282820</v>
      </c>
      <c r="N618" s="246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32</v>
      </c>
      <c r="U618" s="246"/>
      <c r="V618" t="str">
        <f>INDEX(樣區!H:H,MATCH(F618,樣區!E:E,0))</f>
        <v>4月,6月</v>
      </c>
      <c r="W618" s="3" t="str">
        <f>IF(ISNUMBER(AH618),"Y","N")</f>
        <v>Y</v>
      </c>
      <c r="X618" s="3" t="str">
        <f>IF(OR(ISBLANK(H618),ISBLANK(I618)),"需記錄日期","")</f>
        <v/>
      </c>
      <c r="Y618" s="3" t="str">
        <f>IF(O618&gt;9,"時間太晚","")</f>
        <v/>
      </c>
      <c r="Z618" s="3" t="str">
        <f>IF(ISBLANK(Q618),"需記錄數量",IF(Q618&gt;2,"2隻以上，請記為猴群",""))</f>
        <v/>
      </c>
      <c r="AA618" s="3" t="str">
        <f>IF(OR(Q618=1,Q618=2),IF(ISTEXT(R618),"","需記錄距離"),"")</f>
        <v/>
      </c>
      <c r="AB618" s="249" t="str">
        <f>IF(S618="Y",IF(Q618&lt;&gt;2,"有叫聲應為猴群",""),"")</f>
        <v/>
      </c>
      <c r="AC618" s="3" t="str">
        <f>IF(ISBLANK(T618),"需記錄棲地類型",IF(LEN(T618)&lt;&gt;2,"請填最主要的棲地類型，其餘的可在備注補充說明",""))</f>
        <v/>
      </c>
      <c r="AD618" s="5" t="str">
        <f t="shared" si="24"/>
        <v/>
      </c>
      <c r="AE618" s="3" t="str">
        <f>IF(COUNTIF(U618,"*搖樹*")=1,IF(Q618&lt;&gt;2,"有搖樹行為應為猴群",""),"")</f>
        <v/>
      </c>
      <c r="AF618" s="3"/>
      <c r="AH618">
        <f>MATCH(ROUND(M618,0)&amp;ROUND(N618,0),樣點!N:N,0)</f>
        <v>1779</v>
      </c>
      <c r="AI618" s="5">
        <f>IF((F619&amp;J619)=(F618&amp;J618),ABS((DATE(G619,H619,I619)&amp;TIME(O619,P619,0))-(DATE(G618,H618,I618)&amp;TIME(O618,P618,0))),"")</f>
        <v>1.0416666977107525E-2</v>
      </c>
    </row>
    <row r="619" spans="3:35">
      <c r="C619" s="246" t="s">
        <v>209</v>
      </c>
      <c r="D619" s="246" t="s">
        <v>343</v>
      </c>
      <c r="E619" s="246" t="s">
        <v>344</v>
      </c>
      <c r="F619" s="246" t="s">
        <v>345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346</v>
      </c>
      <c r="L619" s="247">
        <v>4</v>
      </c>
      <c r="M619" s="246">
        <v>282292</v>
      </c>
      <c r="N619" s="246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32</v>
      </c>
      <c r="U619" s="246"/>
      <c r="V619" t="str">
        <f>INDEX(樣區!H:H,MATCH(F619,樣區!E:E,0))</f>
        <v>4月,6月</v>
      </c>
      <c r="W619" s="3" t="str">
        <f>IF(ISNUMBER(AH619),"Y","N")</f>
        <v>Y</v>
      </c>
      <c r="X619" s="3" t="str">
        <f>IF(OR(ISBLANK(H619),ISBLANK(I619)),"需記錄日期","")</f>
        <v/>
      </c>
      <c r="Y619" s="3" t="str">
        <f>IF(O619&gt;9,"時間太晚","")</f>
        <v/>
      </c>
      <c r="Z619" s="3" t="str">
        <f>IF(ISBLANK(Q619),"需記錄數量",IF(Q619&gt;2,"2隻以上，請記為猴群",""))</f>
        <v/>
      </c>
      <c r="AA619" s="3" t="str">
        <f>IF(OR(Q619=1,Q619=2),IF(ISTEXT(R619),"","需記錄距離"),"")</f>
        <v/>
      </c>
      <c r="AB619" s="249" t="str">
        <f>IF(S619="Y",IF(Q619&lt;&gt;2,"有叫聲應為猴群",""),"")</f>
        <v/>
      </c>
      <c r="AC619" s="3" t="str">
        <f>IF(ISBLANK(T619),"需記錄棲地類型",IF(LEN(T619)&lt;&gt;2,"請填最主要的棲地類型，其餘的可在備注補充說明",""))</f>
        <v/>
      </c>
      <c r="AD619" s="5" t="str">
        <f t="shared" si="24"/>
        <v/>
      </c>
      <c r="AE619" s="3" t="str">
        <f>IF(COUNTIF(U619,"*搖樹*")=1,IF(Q619&lt;&gt;2,"有搖樹行為應為猴群",""),"")</f>
        <v/>
      </c>
      <c r="AF619" s="3"/>
      <c r="AH619">
        <f>MATCH(ROUND(M619,0)&amp;ROUND(N619,0),樣點!N:N,0)</f>
        <v>1780</v>
      </c>
      <c r="AI619" s="5">
        <f>IF((F620&amp;J620)=(F619&amp;J619),ABS((DATE(G620,H620,I620)&amp;TIME(O620,P620,0))-(DATE(G619,H619,I619)&amp;TIME(O619,P619,0))),"")</f>
        <v>1.0416667035315186E-2</v>
      </c>
    </row>
    <row r="620" spans="3:35">
      <c r="C620" s="246" t="s">
        <v>209</v>
      </c>
      <c r="D620" s="246" t="s">
        <v>343</v>
      </c>
      <c r="E620" s="246" t="s">
        <v>344</v>
      </c>
      <c r="F620" s="246" t="s">
        <v>345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346</v>
      </c>
      <c r="L620" s="247">
        <v>5</v>
      </c>
      <c r="M620" s="246">
        <v>281935</v>
      </c>
      <c r="N620" s="246">
        <v>2674997</v>
      </c>
      <c r="O620" s="246">
        <v>7</v>
      </c>
      <c r="P620" s="246">
        <v>10</v>
      </c>
      <c r="Q620" s="246">
        <v>2</v>
      </c>
      <c r="R620" s="246" t="s">
        <v>43</v>
      </c>
      <c r="S620" s="246" t="s">
        <v>44</v>
      </c>
      <c r="T620" s="246" t="s">
        <v>32</v>
      </c>
      <c r="U620" s="246"/>
      <c r="V620" t="str">
        <f>INDEX(樣區!H:H,MATCH(F620,樣區!E:E,0))</f>
        <v>4月,6月</v>
      </c>
      <c r="W620" s="3" t="str">
        <f>IF(ISNUMBER(AH620),"Y","N")</f>
        <v>Y</v>
      </c>
      <c r="X620" s="3" t="str">
        <f>IF(OR(ISBLANK(H620),ISBLANK(I620)),"需記錄日期","")</f>
        <v/>
      </c>
      <c r="Y620" s="3" t="str">
        <f>IF(O620&gt;9,"時間太晚","")</f>
        <v/>
      </c>
      <c r="Z620" s="3" t="str">
        <f>IF(ISBLANK(Q620),"需記錄數量",IF(Q620&gt;2,"2隻以上，請記為猴群",""))</f>
        <v/>
      </c>
      <c r="AA620" s="3" t="str">
        <f>IF(OR(Q620=1,Q620=2),IF(ISTEXT(R620),"","需記錄距離"),"")</f>
        <v/>
      </c>
      <c r="AB620" s="249" t="str">
        <f>IF(S620="Y",IF(Q620&lt;&gt;2,"有叫聲應為猴群",""),"")</f>
        <v/>
      </c>
      <c r="AC620" s="3" t="str">
        <f>IF(ISBLANK(T620),"需記錄棲地類型",IF(LEN(T620)&lt;&gt;2,"請填最主要的棲地類型，其餘的可在備注補充說明",""))</f>
        <v/>
      </c>
      <c r="AD620" s="5" t="str">
        <f t="shared" si="24"/>
        <v/>
      </c>
      <c r="AE620" s="3" t="str">
        <f>IF(COUNTIF(U620,"*搖樹*")=1,IF(Q620&lt;&gt;2,"有搖樹行為應為猴群",""),"")</f>
        <v/>
      </c>
      <c r="AF620" s="3"/>
      <c r="AH620">
        <f>MATCH(ROUND(M620,0)&amp;ROUND(N620,0),樣點!N:N,0)</f>
        <v>1781</v>
      </c>
      <c r="AI620" s="5">
        <f>IF((F621&amp;J621)=(F620&amp;J620),ABS((DATE(G621,H621,I621)&amp;TIME(O621,P621,0))-(DATE(G620,H620,I620)&amp;TIME(O620,P620,0))),"")</f>
        <v>8.3333330112509429E-3</v>
      </c>
    </row>
    <row r="621" spans="3:35">
      <c r="C621" s="246" t="s">
        <v>209</v>
      </c>
      <c r="D621" s="246" t="s">
        <v>343</v>
      </c>
      <c r="E621" s="246" t="s">
        <v>344</v>
      </c>
      <c r="F621" s="246" t="s">
        <v>345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346</v>
      </c>
      <c r="L621" s="247">
        <v>6</v>
      </c>
      <c r="M621" s="246">
        <v>281466</v>
      </c>
      <c r="N621" s="246">
        <v>2675077</v>
      </c>
      <c r="O621" s="246">
        <v>7</v>
      </c>
      <c r="P621" s="246">
        <v>22</v>
      </c>
      <c r="Q621" s="246">
        <v>0</v>
      </c>
      <c r="R621" s="246" t="s">
        <v>43</v>
      </c>
      <c r="S621" s="246" t="s">
        <v>44</v>
      </c>
      <c r="T621" s="246" t="s">
        <v>32</v>
      </c>
      <c r="U621" s="246"/>
      <c r="V621" t="str">
        <f>INDEX(樣區!H:H,MATCH(F621,樣區!E:E,0))</f>
        <v>4月,6月</v>
      </c>
      <c r="W621" s="3" t="str">
        <f>IF(ISNUMBER(AH621),"Y","N")</f>
        <v>Y</v>
      </c>
      <c r="X621" s="3" t="str">
        <f>IF(OR(ISBLANK(H621),ISBLANK(I621)),"需記錄日期","")</f>
        <v/>
      </c>
      <c r="Y621" s="3" t="str">
        <f>IF(O621&gt;9,"時間太晚","")</f>
        <v/>
      </c>
      <c r="Z621" s="3" t="str">
        <f>IF(ISBLANK(Q621),"需記錄數量",IF(Q621&gt;2,"2隻以上，請記為猴群",""))</f>
        <v/>
      </c>
      <c r="AA621" s="3" t="str">
        <f>IF(OR(Q621=1,Q621=2),IF(ISTEXT(R621),"","需記錄距離"),"")</f>
        <v/>
      </c>
      <c r="AB621" s="249" t="str">
        <f>IF(S621="Y",IF(Q621&lt;&gt;2,"有叫聲應為猴群",""),"")</f>
        <v>有叫聲應為猴群</v>
      </c>
      <c r="AC621" s="3" t="str">
        <f>IF(ISBLANK(T621),"需記錄棲地類型",IF(LEN(T621)&lt;&gt;2,"請填最主要的棲地類型，其餘的可在備注補充說明",""))</f>
        <v/>
      </c>
      <c r="AD621" s="5" t="str">
        <f t="shared" si="24"/>
        <v/>
      </c>
      <c r="AE621" s="3" t="str">
        <f>IF(COUNTIF(U621,"*搖樹*")=1,IF(Q621&lt;&gt;2,"有搖樹行為應為猴群",""),"")</f>
        <v/>
      </c>
      <c r="AF621" s="3"/>
      <c r="AH621">
        <f>MATCH(ROUND(M621,0)&amp;ROUND(N621,0),樣點!N:N,0)</f>
        <v>1782</v>
      </c>
      <c r="AI621" s="5" t="str">
        <f>IF((F622&amp;J622)=(F621&amp;J621),ABS((DATE(G622,H622,I622)&amp;TIME(O622,P622,0))-(DATE(G621,H621,I621)&amp;TIME(O621,P621,0))),"")</f>
        <v/>
      </c>
    </row>
    <row r="622" spans="3:35">
      <c r="C622" s="246" t="s">
        <v>209</v>
      </c>
      <c r="D622" s="246" t="s">
        <v>343</v>
      </c>
      <c r="E622" s="246" t="s">
        <v>347</v>
      </c>
      <c r="F622" s="246" t="s">
        <v>4537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346</v>
      </c>
      <c r="L622" s="247">
        <v>1</v>
      </c>
      <c r="M622" s="246">
        <v>284098</v>
      </c>
      <c r="N622" s="246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32</v>
      </c>
      <c r="U622" s="246"/>
      <c r="V622" t="str">
        <f>INDEX(樣區!H:H,MATCH(F622,樣區!E:E,0))</f>
        <v>4月,6月</v>
      </c>
      <c r="W622" s="3" t="str">
        <f>IF(ISNUMBER(AH622),"Y","N")</f>
        <v>Y</v>
      </c>
      <c r="X622" s="3" t="str">
        <f>IF(OR(ISBLANK(H622),ISBLANK(I622)),"需記錄日期","")</f>
        <v/>
      </c>
      <c r="Y622" s="3" t="str">
        <f>IF(O622&gt;9,"時間太晚","")</f>
        <v/>
      </c>
      <c r="Z622" s="3" t="str">
        <f>IF(ISBLANK(Q622),"需記錄數量",IF(Q622&gt;2,"2隻以上，請記為猴群",""))</f>
        <v/>
      </c>
      <c r="AA622" s="3" t="str">
        <f>IF(OR(Q622=1,Q622=2),IF(ISTEXT(R622),"","需記錄距離"),"")</f>
        <v>需記錄距離</v>
      </c>
      <c r="AB622" s="249" t="str">
        <f>IF(S622="Y",IF(Q622&lt;&gt;2,"有叫聲應為猴群",""),"")</f>
        <v/>
      </c>
      <c r="AC622" s="3" t="str">
        <f>IF(ISBLANK(T622),"需記錄棲地類型",IF(LEN(T622)&lt;&gt;2,"請填最主要的棲地類型，其餘的可在備注補充說明",""))</f>
        <v/>
      </c>
      <c r="AD622" s="5" t="str">
        <f t="shared" si="24"/>
        <v/>
      </c>
      <c r="AE622" s="3" t="str">
        <f>IF(COUNTIF(U622,"*搖樹*")=1,IF(Q622&lt;&gt;2,"有搖樹行為應為猴群",""),"")</f>
        <v/>
      </c>
      <c r="AF622" s="3"/>
      <c r="AH622">
        <f>MATCH(ROUND(M622,0)&amp;ROUND(N622,0),樣點!N:N,0)</f>
        <v>1787</v>
      </c>
      <c r="AI622" s="5" t="str">
        <f>IF((F623&amp;J623)=(F622&amp;J622),ABS((DATE(G623,H623,I623)&amp;TIME(O623,P623,0))-(DATE(G622,H622,I622)&amp;TIME(O622,P622,0))),"")</f>
        <v/>
      </c>
    </row>
    <row r="623" spans="3:35" hidden="1">
      <c r="C623" s="246" t="s">
        <v>209</v>
      </c>
      <c r="D623" s="246" t="s">
        <v>343</v>
      </c>
      <c r="E623" s="246" t="s">
        <v>347</v>
      </c>
      <c r="F623" s="246" t="s">
        <v>348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346</v>
      </c>
      <c r="L623" s="247">
        <v>2</v>
      </c>
      <c r="M623" s="246">
        <v>284798</v>
      </c>
      <c r="N623" s="246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32</v>
      </c>
      <c r="U623" s="246"/>
      <c r="V623" t="str">
        <f>INDEX(樣區!H:H,MATCH(F623,樣區!E:E,0))</f>
        <v>3月,5月</v>
      </c>
      <c r="W623" s="3" t="str">
        <f>IF(ISNUMBER(AH623),"Y","N")</f>
        <v>N</v>
      </c>
      <c r="X623" s="3" t="str">
        <f>IF(OR(ISBLANK(H623),ISBLANK(I623)),"需記錄日期","")</f>
        <v/>
      </c>
      <c r="Y623" s="3" t="str">
        <f>IF(O623&gt;9,"時間太晚","")</f>
        <v/>
      </c>
      <c r="Z623" s="3" t="str">
        <f>IF(ISBLANK(Q623),"需記錄數量",IF(Q623&gt;2,"2隻以上，請記為猴群",""))</f>
        <v/>
      </c>
      <c r="AA623" s="3" t="str">
        <f>IF(OR(Q623=1,Q623=2),IF(ISTEXT(R623),"","需記錄距離"),"")</f>
        <v/>
      </c>
      <c r="AB623" s="2" t="str">
        <f>IF(S623="Y",IF(Q623&lt;&gt;2,"有叫聲應為猴群",""),"")</f>
        <v/>
      </c>
      <c r="AC623" s="3" t="str">
        <f>IF(ISBLANK(T623),"需記錄棲地類型",IF(LEN(T623)&lt;&gt;2,"請填最主要的棲地類型，其餘的可在備注補充說明",""))</f>
        <v/>
      </c>
      <c r="AD623" s="5" t="str">
        <f>IF(ISBLANK(O623),"需記錄時間",IFERROR(IF((AI623-TIME(0,5,59))&lt;0,"需計滿6分鍾",""),""))</f>
        <v/>
      </c>
      <c r="AE623" s="3" t="str">
        <f>IF(COUNTIF(U623,"*搖樹*")=1,IF(Q623&lt;&gt;2,"有搖樹行為應為猴群",""),"")</f>
        <v/>
      </c>
      <c r="AF623" s="3"/>
      <c r="AH623" t="e">
        <f>MATCH(ROUND(M623,0)&amp;ROUND(N623,0),樣點!N:N,0)</f>
        <v>#N/A</v>
      </c>
      <c r="AI623" s="5">
        <f>IF((F624&amp;J624)=(F623&amp;J623),ABS((DATE(G624,H624,I624)&amp;TIME(O624,P624,0))-(DATE(G623,H623,I623)&amp;TIME(O623,P623,0))),"")</f>
        <v>6.9444439723156393E-3</v>
      </c>
    </row>
    <row r="624" spans="3:35" hidden="1">
      <c r="C624" s="246" t="s">
        <v>209</v>
      </c>
      <c r="D624" s="246" t="s">
        <v>343</v>
      </c>
      <c r="E624" s="246" t="s">
        <v>347</v>
      </c>
      <c r="F624" s="246" t="s">
        <v>348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346</v>
      </c>
      <c r="L624" s="247">
        <v>3</v>
      </c>
      <c r="M624" s="246">
        <v>284951</v>
      </c>
      <c r="N624" s="246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32</v>
      </c>
      <c r="U624" s="246"/>
      <c r="V624" t="str">
        <f>INDEX(樣區!H:H,MATCH(F624,樣區!E:E,0))</f>
        <v>3月,5月</v>
      </c>
      <c r="W624" s="3" t="str">
        <f>IF(ISNUMBER(AH624),"Y","N")</f>
        <v>N</v>
      </c>
      <c r="X624" s="3" t="str">
        <f>IF(OR(ISBLANK(H624),ISBLANK(I624)),"需記錄日期","")</f>
        <v/>
      </c>
      <c r="Y624" s="3" t="str">
        <f>IF(O624&gt;9,"時間太晚","")</f>
        <v/>
      </c>
      <c r="Z624" s="3" t="str">
        <f>IF(ISBLANK(Q624),"需記錄數量",IF(Q624&gt;2,"2隻以上，請記為猴群",""))</f>
        <v/>
      </c>
      <c r="AA624" s="3" t="str">
        <f>IF(OR(Q624=1,Q624=2),IF(ISTEXT(R624),"","需記錄距離"),"")</f>
        <v/>
      </c>
      <c r="AB624" s="2" t="str">
        <f>IF(S624="Y",IF(Q624&lt;&gt;2,"有叫聲應為猴群",""),"")</f>
        <v/>
      </c>
      <c r="AC624" s="3" t="str">
        <f>IF(ISBLANK(T624),"需記錄棲地類型",IF(LEN(T624)&lt;&gt;2,"請填最主要的棲地類型，其餘的可在備注補充說明",""))</f>
        <v/>
      </c>
      <c r="AD624" s="5" t="str">
        <f>IF(ISBLANK(O624),"需記錄時間",IFERROR(IF((AI624-TIME(0,5,59))&lt;0,"需計滿6分鍾",""),""))</f>
        <v/>
      </c>
      <c r="AE624" s="3" t="str">
        <f>IF(COUNTIF(U624,"*搖樹*")=1,IF(Q624&lt;&gt;2,"有搖樹行為應為猴群",""),"")</f>
        <v/>
      </c>
      <c r="AF624" s="3"/>
      <c r="AH624" t="e">
        <f>MATCH(ROUND(M624,0)&amp;ROUND(N624,0),樣點!N:N,0)</f>
        <v>#N/A</v>
      </c>
      <c r="AI624" s="5">
        <f>IF((F625&amp;J625)=(F624&amp;J624),ABS((DATE(G625,H625,I625)&amp;TIME(O625,P625,0))-(DATE(G624,H624,I624)&amp;TIME(O624,P624,0))),"")</f>
        <v>1.0416667035315186E-2</v>
      </c>
    </row>
    <row r="625" spans="3:35" hidden="1">
      <c r="C625" s="246" t="s">
        <v>209</v>
      </c>
      <c r="D625" s="246" t="s">
        <v>343</v>
      </c>
      <c r="E625" s="246" t="s">
        <v>347</v>
      </c>
      <c r="F625" s="246" t="s">
        <v>348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346</v>
      </c>
      <c r="L625" s="247">
        <v>4</v>
      </c>
      <c r="M625" s="246">
        <v>284884</v>
      </c>
      <c r="N625" s="246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32</v>
      </c>
      <c r="U625" s="246"/>
      <c r="V625" t="str">
        <f>INDEX(樣區!H:H,MATCH(F625,樣區!E:E,0))</f>
        <v>3月,5月</v>
      </c>
      <c r="W625" s="3" t="str">
        <f>IF(ISNUMBER(AH625),"Y","N")</f>
        <v>N</v>
      </c>
      <c r="X625" s="3" t="str">
        <f>IF(OR(ISBLANK(H625),ISBLANK(I625)),"需記錄日期","")</f>
        <v/>
      </c>
      <c r="Y625" s="3" t="str">
        <f>IF(O625&gt;9,"時間太晚","")</f>
        <v/>
      </c>
      <c r="Z625" s="3" t="str">
        <f>IF(ISBLANK(Q625),"需記錄數量",IF(Q625&gt;2,"2隻以上，請記為猴群",""))</f>
        <v/>
      </c>
      <c r="AA625" s="3" t="str">
        <f>IF(OR(Q625=1,Q625=2),IF(ISTEXT(R625),"","需記錄距離"),"")</f>
        <v/>
      </c>
      <c r="AB625" s="2" t="str">
        <f>IF(S625="Y",IF(Q625&lt;&gt;2,"有叫聲應為猴群",""),"")</f>
        <v/>
      </c>
      <c r="AC625" s="3" t="str">
        <f>IF(ISBLANK(T625),"需記錄棲地類型",IF(LEN(T625)&lt;&gt;2,"請填最主要的棲地類型，其餘的可在備注補充說明",""))</f>
        <v/>
      </c>
      <c r="AD625" s="5" t="str">
        <f>IF(ISBLANK(O625),"需記錄時間",IFERROR(IF((AI625-TIME(0,5,59))&lt;0,"需計滿6分鍾",""),""))</f>
        <v/>
      </c>
      <c r="AE625" s="3" t="str">
        <f>IF(COUNTIF(U625,"*搖樹*")=1,IF(Q625&lt;&gt;2,"有搖樹行為應為猴群",""),"")</f>
        <v/>
      </c>
      <c r="AF625" s="3"/>
      <c r="AH625" t="e">
        <f>MATCH(ROUND(M625,0)&amp;ROUND(N625,0),樣點!N:N,0)</f>
        <v>#N/A</v>
      </c>
      <c r="AI625" s="5">
        <f>IF((F626&amp;J626)=(F625&amp;J625),ABS((DATE(G626,H626,I626)&amp;TIME(O626,P626,0))-(DATE(G625,H625,I625)&amp;TIME(O625,P625,0))),"")</f>
        <v>7.6388890156522393E-3</v>
      </c>
    </row>
    <row r="626" spans="3:35" hidden="1">
      <c r="C626" s="246" t="s">
        <v>209</v>
      </c>
      <c r="D626" s="246" t="s">
        <v>343</v>
      </c>
      <c r="E626" s="246" t="s">
        <v>347</v>
      </c>
      <c r="F626" s="246" t="s">
        <v>348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346</v>
      </c>
      <c r="L626" s="247">
        <v>5</v>
      </c>
      <c r="M626" s="246">
        <v>284889</v>
      </c>
      <c r="N626" s="246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32</v>
      </c>
      <c r="U626" s="246"/>
      <c r="V626" t="str">
        <f>INDEX(樣區!H:H,MATCH(F626,樣區!E:E,0))</f>
        <v>3月,5月</v>
      </c>
      <c r="W626" s="3" t="str">
        <f>IF(ISNUMBER(AH626),"Y","N")</f>
        <v>N</v>
      </c>
      <c r="X626" s="3" t="str">
        <f>IF(OR(ISBLANK(H626),ISBLANK(I626)),"需記錄日期","")</f>
        <v/>
      </c>
      <c r="Y626" s="3" t="str">
        <f>IF(O626&gt;9,"時間太晚","")</f>
        <v/>
      </c>
      <c r="Z626" s="3" t="str">
        <f>IF(ISBLANK(Q626),"需記錄數量",IF(Q626&gt;2,"2隻以上，請記為猴群",""))</f>
        <v/>
      </c>
      <c r="AA626" s="3" t="str">
        <f>IF(OR(Q626=1,Q626=2),IF(ISTEXT(R626),"","需記錄距離"),"")</f>
        <v/>
      </c>
      <c r="AB626" s="2" t="str">
        <f>IF(S626="Y",IF(Q626&lt;&gt;2,"有叫聲應為猴群",""),"")</f>
        <v/>
      </c>
      <c r="AC626" s="3" t="str">
        <f>IF(ISBLANK(T626),"需記錄棲地類型",IF(LEN(T626)&lt;&gt;2,"請填最主要的棲地類型，其餘的可在備注補充說明",""))</f>
        <v/>
      </c>
      <c r="AD626" s="5" t="str">
        <f>IF(ISBLANK(O626),"需記錄時間",IFERROR(IF((AI626-TIME(0,5,59))&lt;0,"需計滿6分鍾",""),""))</f>
        <v/>
      </c>
      <c r="AE626" s="3" t="str">
        <f>IF(COUNTIF(U626,"*搖樹*")=1,IF(Q626&lt;&gt;2,"有搖樹行為應為猴群",""),"")</f>
        <v/>
      </c>
      <c r="AF626" s="3"/>
      <c r="AH626" t="e">
        <f>MATCH(ROUND(M626,0)&amp;ROUND(N626,0),樣點!N:N,0)</f>
        <v>#N/A</v>
      </c>
      <c r="AI626" s="5" t="str">
        <f>IF((F627&amp;J627)=(F626&amp;J626),ABS((DATE(G627,H627,I627)&amp;TIME(O627,P627,0))-(DATE(G626,H626,I626)&amp;TIME(O626,P626,0))),"")</f>
        <v/>
      </c>
    </row>
    <row r="627" spans="3:35">
      <c r="C627" s="246" t="s">
        <v>209</v>
      </c>
      <c r="D627" s="246" t="s">
        <v>343</v>
      </c>
      <c r="E627" s="246" t="s">
        <v>347</v>
      </c>
      <c r="F627" s="246" t="s">
        <v>4537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346</v>
      </c>
      <c r="L627" s="247">
        <v>6</v>
      </c>
      <c r="M627" s="246">
        <v>285145</v>
      </c>
      <c r="N627" s="246">
        <v>2676070</v>
      </c>
      <c r="O627" s="246">
        <v>8</v>
      </c>
      <c r="P627" s="246">
        <v>17</v>
      </c>
      <c r="Q627" s="246">
        <v>2</v>
      </c>
      <c r="R627" s="246" t="s">
        <v>89</v>
      </c>
      <c r="S627" s="246" t="s">
        <v>44</v>
      </c>
      <c r="T627" s="246" t="s">
        <v>32</v>
      </c>
      <c r="U627" s="246"/>
      <c r="V627" t="str">
        <f>INDEX(樣區!H:H,MATCH(F627,樣區!E:E,0))</f>
        <v>4月,6月</v>
      </c>
      <c r="W627" s="3" t="str">
        <f>IF(ISNUMBER(AH627),"Y","N")</f>
        <v>Y</v>
      </c>
      <c r="X627" s="3" t="str">
        <f>IF(OR(ISBLANK(H627),ISBLANK(I627)),"需記錄日期","")</f>
        <v/>
      </c>
      <c r="Y627" s="3" t="str">
        <f>IF(O627&gt;9,"時間太晚","")</f>
        <v/>
      </c>
      <c r="Z627" s="3" t="str">
        <f>IF(ISBLANK(Q627),"需記錄數量",IF(Q627&gt;2,"2隻以上，請記為猴群",""))</f>
        <v/>
      </c>
      <c r="AA627" s="3" t="str">
        <f>IF(OR(Q627=1,Q627=2),IF(ISTEXT(R627),"","需記錄距離"),"")</f>
        <v/>
      </c>
      <c r="AB627" s="249" t="str">
        <f>IF(S627="Y",IF(Q627&lt;&gt;2,"有叫聲應為猴群",""),"")</f>
        <v/>
      </c>
      <c r="AC627" s="3" t="str">
        <f>IF(ISBLANK(T627),"需記錄棲地類型",IF(LEN(T627)&lt;&gt;2,"請填最主要的棲地類型，其餘的可在備注補充說明",""))</f>
        <v/>
      </c>
      <c r="AD627" s="5" t="str">
        <f>IF(ISBLANK(O627),"需記錄時間",IFERROR(IF((AI627-TIME(0,5,59))&lt;0,"需計滿6分鐘",""),""))</f>
        <v/>
      </c>
      <c r="AE627" s="3" t="str">
        <f>IF(COUNTIF(U627,"*搖樹*")=1,IF(Q627&lt;&gt;2,"有搖樹行為應為猴群",""),"")</f>
        <v/>
      </c>
      <c r="AF627" s="3"/>
      <c r="AH627">
        <f>MATCH(ROUND(M627,0)&amp;ROUND(N627,0),樣點!N:N,0)</f>
        <v>1788</v>
      </c>
      <c r="AI627" s="5" t="str">
        <f>IF((F628&amp;J628)=(F627&amp;J627),ABS((DATE(G628,H628,I628)&amp;TIME(O628,P628,0))-(DATE(G627,H627,I627)&amp;TIME(O627,P627,0))),"")</f>
        <v/>
      </c>
    </row>
    <row r="628" spans="3:35" hidden="1">
      <c r="C628" s="246" t="s">
        <v>209</v>
      </c>
      <c r="D628" s="246" t="s">
        <v>343</v>
      </c>
      <c r="E628" s="246" t="s">
        <v>349</v>
      </c>
      <c r="F628" s="246" t="s">
        <v>350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346</v>
      </c>
      <c r="L628" s="247">
        <v>1</v>
      </c>
      <c r="M628" s="246">
        <v>291160</v>
      </c>
      <c r="N628" s="246">
        <v>2674699</v>
      </c>
      <c r="O628" s="246">
        <v>5</v>
      </c>
      <c r="P628" s="246">
        <v>50</v>
      </c>
      <c r="Q628" s="246">
        <v>2</v>
      </c>
      <c r="R628" s="246" t="s">
        <v>43</v>
      </c>
      <c r="S628" s="246" t="s">
        <v>44</v>
      </c>
      <c r="T628" s="246" t="s">
        <v>32</v>
      </c>
      <c r="U628" s="246"/>
      <c r="V628" t="str">
        <f>INDEX(樣區!H:H,MATCH(F628,樣區!E:E,0))</f>
        <v>3月,5月</v>
      </c>
      <c r="W628" s="3" t="str">
        <f>IF(ISNUMBER(AH628),"Y","N")</f>
        <v>N</v>
      </c>
      <c r="X628" s="3" t="str">
        <f>IF(OR(ISBLANK(H628),ISBLANK(I628)),"需記錄日期","")</f>
        <v/>
      </c>
      <c r="Y628" s="3" t="str">
        <f>IF(O628&gt;9,"時間太晚","")</f>
        <v/>
      </c>
      <c r="Z628" s="3" t="str">
        <f>IF(ISBLANK(Q628),"需記錄數量",IF(Q628&gt;2,"2隻以上，請記為猴群",""))</f>
        <v/>
      </c>
      <c r="AA628" s="3" t="str">
        <f>IF(OR(Q628=1,Q628=2),IF(ISTEXT(R628),"","需記錄距離"),"")</f>
        <v/>
      </c>
      <c r="AB628" s="2" t="str">
        <f>IF(S628="Y",IF(Q628&lt;&gt;2,"有叫聲應為猴群",""),"")</f>
        <v/>
      </c>
      <c r="AC628" s="3" t="str">
        <f>IF(ISBLANK(T628),"需記錄棲地類型",IF(LEN(T628)&lt;&gt;2,"請填最主要的棲地類型，其餘的可在備注補充說明",""))</f>
        <v/>
      </c>
      <c r="AD628" s="5" t="str">
        <f>IF(ISBLANK(O628),"需記錄時間",IFERROR(IF((AI628-TIME(0,5,59))&lt;0,"需計滿6分鍾",""),""))</f>
        <v/>
      </c>
      <c r="AE628" s="3" t="str">
        <f>IF(COUNTIF(U628,"*搖樹*")=1,IF(Q628&lt;&gt;2,"有搖樹行為應為猴群",""),"")</f>
        <v/>
      </c>
      <c r="AF628" s="3"/>
      <c r="AH628" t="e">
        <f>MATCH(ROUND(M628,0)&amp;ROUND(N628,0),樣點!N:N,0)</f>
        <v>#N/A</v>
      </c>
      <c r="AI628" s="5">
        <f>IF((F629&amp;J629)=(F628&amp;J628),ABS((DATE(G629,H629,I629)&amp;TIME(O629,P629,0))-(DATE(G628,H628,I628)&amp;TIME(O628,P628,0))),"")</f>
        <v>2.0833333022892475E-2</v>
      </c>
    </row>
    <row r="629" spans="3:35" hidden="1">
      <c r="C629" s="246" t="s">
        <v>209</v>
      </c>
      <c r="D629" s="246" t="s">
        <v>343</v>
      </c>
      <c r="E629" s="246" t="s">
        <v>349</v>
      </c>
      <c r="F629" s="246" t="s">
        <v>350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346</v>
      </c>
      <c r="L629" s="247">
        <v>2</v>
      </c>
      <c r="M629" s="246">
        <v>290971</v>
      </c>
      <c r="N629" s="246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32</v>
      </c>
      <c r="U629" s="246"/>
      <c r="V629" t="str">
        <f>INDEX(樣區!H:H,MATCH(F629,樣區!E:E,0))</f>
        <v>3月,5月</v>
      </c>
      <c r="W629" s="3" t="str">
        <f>IF(ISNUMBER(AH629),"Y","N")</f>
        <v>N</v>
      </c>
      <c r="X629" s="3" t="str">
        <f>IF(OR(ISBLANK(H629),ISBLANK(I629)),"需記錄日期","")</f>
        <v/>
      </c>
      <c r="Y629" s="3" t="str">
        <f>IF(O629&gt;9,"時間太晚","")</f>
        <v/>
      </c>
      <c r="Z629" s="3" t="str">
        <f>IF(ISBLANK(Q629),"需記錄數量",IF(Q629&gt;2,"2隻以上，請記為猴群",""))</f>
        <v/>
      </c>
      <c r="AA629" s="3" t="str">
        <f>IF(OR(Q629=1,Q629=2),IF(ISTEXT(R629),"","需記錄距離"),"")</f>
        <v/>
      </c>
      <c r="AB629" s="2" t="str">
        <f>IF(S629="Y",IF(Q629&lt;&gt;2,"有叫聲應為猴群",""),"")</f>
        <v/>
      </c>
      <c r="AC629" s="3" t="str">
        <f>IF(ISBLANK(T629),"需記錄棲地類型",IF(LEN(T629)&lt;&gt;2,"請填最主要的棲地類型，其餘的可在備注補充說明",""))</f>
        <v/>
      </c>
      <c r="AD629" s="5" t="str">
        <f>IF(ISBLANK(O629),"需記錄時間",IFERROR(IF((AI629-TIME(0,5,59))&lt;0,"需計滿6分鍾",""),""))</f>
        <v/>
      </c>
      <c r="AE629" s="3" t="str">
        <f>IF(COUNTIF(U629,"*搖樹*")=1,IF(Q629&lt;&gt;2,"有搖樹行為應為猴群",""),"")</f>
        <v/>
      </c>
      <c r="AF629" s="3"/>
      <c r="AH629" t="e">
        <f>MATCH(ROUND(M629,0)&amp;ROUND(N629,0),樣點!N:N,0)</f>
        <v>#N/A</v>
      </c>
      <c r="AI629" s="5">
        <f>IF((F630&amp;J630)=(F629&amp;J629),ABS((DATE(G630,H630,I630)&amp;TIME(O630,P630,0))-(DATE(G629,H629,I629)&amp;TIME(O629,P629,0))),"")</f>
        <v>1.0416666977107525E-2</v>
      </c>
    </row>
    <row r="630" spans="3:35" hidden="1">
      <c r="C630" s="246" t="s">
        <v>209</v>
      </c>
      <c r="D630" s="246" t="s">
        <v>343</v>
      </c>
      <c r="E630" s="246" t="s">
        <v>349</v>
      </c>
      <c r="F630" s="246" t="s">
        <v>350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346</v>
      </c>
      <c r="L630" s="247">
        <v>3</v>
      </c>
      <c r="M630" s="246">
        <v>290713</v>
      </c>
      <c r="N630" s="246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32</v>
      </c>
      <c r="U630" s="246"/>
      <c r="V630" t="str">
        <f>INDEX(樣區!H:H,MATCH(F630,樣區!E:E,0))</f>
        <v>3月,5月</v>
      </c>
      <c r="W630" s="3" t="str">
        <f>IF(ISNUMBER(AH630),"Y","N")</f>
        <v>N</v>
      </c>
      <c r="X630" s="3" t="str">
        <f>IF(OR(ISBLANK(H630),ISBLANK(I630)),"需記錄日期","")</f>
        <v/>
      </c>
      <c r="Y630" s="3" t="str">
        <f>IF(O630&gt;9,"時間太晚","")</f>
        <v/>
      </c>
      <c r="Z630" s="3" t="str">
        <f>IF(ISBLANK(Q630),"需記錄數量",IF(Q630&gt;2,"2隻以上，請記為猴群",""))</f>
        <v/>
      </c>
      <c r="AA630" s="3" t="str">
        <f>IF(OR(Q630=1,Q630=2),IF(ISTEXT(R630),"","需記錄距離"),"")</f>
        <v/>
      </c>
      <c r="AB630" s="2" t="str">
        <f>IF(S630="Y",IF(Q630&lt;&gt;2,"有叫聲應為猴群",""),"")</f>
        <v/>
      </c>
      <c r="AC630" s="3" t="str">
        <f>IF(ISBLANK(T630),"需記錄棲地類型",IF(LEN(T630)&lt;&gt;2,"請填最主要的棲地類型，其餘的可在備注補充說明",""))</f>
        <v/>
      </c>
      <c r="AD630" s="5" t="str">
        <f>IF(ISBLANK(O630),"需記錄時間",IFERROR(IF((AI630-TIME(0,5,59))&lt;0,"需計滿6分鍾",""),""))</f>
        <v/>
      </c>
      <c r="AE630" s="3" t="str">
        <f>IF(COUNTIF(U630,"*搖樹*")=1,IF(Q630&lt;&gt;2,"有搖樹行為應為猴群",""),"")</f>
        <v/>
      </c>
      <c r="AF630" s="3"/>
      <c r="AH630" t="e">
        <f>MATCH(ROUND(M630,0)&amp;ROUND(N630,0),樣點!N:N,0)</f>
        <v>#N/A</v>
      </c>
      <c r="AI630" s="5">
        <f>IF((F631&amp;J631)=(F630&amp;J630),ABS((DATE(G631,H631,I631)&amp;TIME(O631,P631,0))-(DATE(G630,H630,I630)&amp;TIME(O630,P630,0))),"")</f>
        <v>6.9444450200535357E-3</v>
      </c>
    </row>
    <row r="631" spans="3:35" hidden="1">
      <c r="C631" s="246" t="s">
        <v>209</v>
      </c>
      <c r="D631" s="246" t="s">
        <v>343</v>
      </c>
      <c r="E631" s="246" t="s">
        <v>349</v>
      </c>
      <c r="F631" s="246" t="s">
        <v>350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346</v>
      </c>
      <c r="L631" s="247">
        <v>4</v>
      </c>
      <c r="M631" s="246">
        <v>290345</v>
      </c>
      <c r="N631" s="246">
        <v>2675100</v>
      </c>
      <c r="O631" s="246">
        <v>6</v>
      </c>
      <c r="P631" s="246">
        <v>45</v>
      </c>
      <c r="Q631" s="246">
        <v>2</v>
      </c>
      <c r="R631" s="246" t="s">
        <v>43</v>
      </c>
      <c r="S631" s="246" t="s">
        <v>44</v>
      </c>
      <c r="T631" s="246" t="s">
        <v>32</v>
      </c>
      <c r="U631" s="246"/>
      <c r="V631" t="str">
        <f>INDEX(樣區!H:H,MATCH(F631,樣區!E:E,0))</f>
        <v>3月,5月</v>
      </c>
      <c r="W631" s="3" t="str">
        <f>IF(ISNUMBER(AH631),"Y","N")</f>
        <v>N</v>
      </c>
      <c r="X631" s="3" t="str">
        <f>IF(OR(ISBLANK(H631),ISBLANK(I631)),"需記錄日期","")</f>
        <v/>
      </c>
      <c r="Y631" s="3" t="str">
        <f>IF(O631&gt;9,"時間太晚","")</f>
        <v/>
      </c>
      <c r="Z631" s="3" t="str">
        <f>IF(ISBLANK(Q631),"需記錄數量",IF(Q631&gt;2,"2隻以上，請記為猴群",""))</f>
        <v/>
      </c>
      <c r="AA631" s="3" t="str">
        <f>IF(OR(Q631=1,Q631=2),IF(ISTEXT(R631),"","需記錄距離"),"")</f>
        <v/>
      </c>
      <c r="AB631" s="2" t="str">
        <f>IF(S631="Y",IF(Q631&lt;&gt;2,"有叫聲應為猴群",""),"")</f>
        <v/>
      </c>
      <c r="AC631" s="3" t="str">
        <f>IF(ISBLANK(T631),"需記錄棲地類型",IF(LEN(T631)&lt;&gt;2,"請填最主要的棲地類型，其餘的可在備注補充說明",""))</f>
        <v/>
      </c>
      <c r="AD631" s="5" t="str">
        <f>IF(ISBLANK(O631),"需記錄時間",IFERROR(IF((AI631-TIME(0,5,59))&lt;0,"需計滿6分鍾",""),""))</f>
        <v/>
      </c>
      <c r="AE631" s="3" t="str">
        <f>IF(COUNTIF(U631,"*搖樹*")=1,IF(Q631&lt;&gt;2,"有搖樹行為應為猴群",""),"")</f>
        <v/>
      </c>
      <c r="AF631" s="3"/>
      <c r="AH631" t="e">
        <f>MATCH(ROUND(M631,0)&amp;ROUND(N631,0),樣點!N:N,0)</f>
        <v>#N/A</v>
      </c>
      <c r="AI631" s="5">
        <f>IF((F632&amp;J632)=(F631&amp;J631),ABS((DATE(G632,H632,I632)&amp;TIME(O632,P632,0))-(DATE(G631,H631,I631)&amp;TIME(O631,P631,0))),"")</f>
        <v>5.5555549915879965E-3</v>
      </c>
    </row>
    <row r="632" spans="3:35" hidden="1">
      <c r="C632" s="246" t="s">
        <v>209</v>
      </c>
      <c r="D632" s="246" t="s">
        <v>343</v>
      </c>
      <c r="E632" s="246" t="s">
        <v>349</v>
      </c>
      <c r="F632" s="246" t="s">
        <v>350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346</v>
      </c>
      <c r="L632" s="247">
        <v>5</v>
      </c>
      <c r="M632" s="246">
        <v>289842</v>
      </c>
      <c r="N632" s="246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32</v>
      </c>
      <c r="U632" s="246"/>
      <c r="V632" t="str">
        <f>INDEX(樣區!H:H,MATCH(F632,樣區!E:E,0))</f>
        <v>3月,5月</v>
      </c>
      <c r="W632" s="3" t="str">
        <f>IF(ISNUMBER(AH632),"Y","N")</f>
        <v>N</v>
      </c>
      <c r="X632" s="3" t="str">
        <f>IF(OR(ISBLANK(H632),ISBLANK(I632)),"需記錄日期","")</f>
        <v/>
      </c>
      <c r="Y632" s="3" t="str">
        <f>IF(O632&gt;9,"時間太晚","")</f>
        <v/>
      </c>
      <c r="Z632" s="3" t="str">
        <f>IF(ISBLANK(Q632),"需記錄數量",IF(Q632&gt;2,"2隻以上，請記為猴群",""))</f>
        <v/>
      </c>
      <c r="AA632" s="3" t="str">
        <f>IF(OR(Q632=1,Q632=2),IF(ISTEXT(R632),"","需記錄距離"),"")</f>
        <v/>
      </c>
      <c r="AB632" s="2" t="str">
        <f>IF(S632="Y",IF(Q632&lt;&gt;2,"有叫聲應為猴群",""),"")</f>
        <v/>
      </c>
      <c r="AC632" s="3" t="str">
        <f>IF(ISBLANK(T632),"需記錄棲地類型",IF(LEN(T632)&lt;&gt;2,"請填最主要的棲地類型，其餘的可在備注補充說明",""))</f>
        <v/>
      </c>
      <c r="AD632" s="5" t="str">
        <f>IF(ISBLANK(O632),"需記錄時間",IFERROR(IF((AI632-TIME(0,5,59))&lt;0,"需計滿6分鍾",""),""))</f>
        <v/>
      </c>
      <c r="AE632" s="3" t="str">
        <f>IF(COUNTIF(U632,"*搖樹*")=1,IF(Q632&lt;&gt;2,"有搖樹行為應為猴群",""),"")</f>
        <v/>
      </c>
      <c r="AF632" s="3"/>
      <c r="AH632" t="e">
        <f>MATCH(ROUND(M632,0)&amp;ROUND(N632,0),樣點!N:N,0)</f>
        <v>#N/A</v>
      </c>
      <c r="AI632" s="5">
        <f>IF((F633&amp;J633)=(F632&amp;J632),ABS((DATE(G633,H633,I633)&amp;TIME(O633,P633,0))-(DATE(G632,H632,I632)&amp;TIME(O632,P632,0))),"")</f>
        <v>1.1805556016042829E-2</v>
      </c>
    </row>
    <row r="633" spans="3:35" hidden="1">
      <c r="C633" s="246" t="s">
        <v>209</v>
      </c>
      <c r="D633" s="246" t="s">
        <v>343</v>
      </c>
      <c r="E633" s="246" t="s">
        <v>349</v>
      </c>
      <c r="F633" s="246" t="s">
        <v>350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346</v>
      </c>
      <c r="L633" s="247">
        <v>6</v>
      </c>
      <c r="M633" s="246">
        <v>289657</v>
      </c>
      <c r="N633" s="246">
        <v>2674901</v>
      </c>
      <c r="O633" s="246">
        <v>7</v>
      </c>
      <c r="P633" s="246">
        <v>10</v>
      </c>
      <c r="Q633" s="246">
        <v>2</v>
      </c>
      <c r="R633" s="246" t="s">
        <v>89</v>
      </c>
      <c r="S633" s="246" t="s">
        <v>44</v>
      </c>
      <c r="T633" s="246" t="s">
        <v>32</v>
      </c>
      <c r="U633" s="246"/>
      <c r="V633" t="str">
        <f>INDEX(樣區!H:H,MATCH(F633,樣區!E:E,0))</f>
        <v>3月,5月</v>
      </c>
      <c r="W633" s="3" t="str">
        <f>IF(ISNUMBER(AH633),"Y","N")</f>
        <v>N</v>
      </c>
      <c r="X633" s="3" t="str">
        <f>IF(OR(ISBLANK(H633),ISBLANK(I633)),"需記錄日期","")</f>
        <v/>
      </c>
      <c r="Y633" s="3" t="str">
        <f>IF(O633&gt;9,"時間太晚","")</f>
        <v/>
      </c>
      <c r="Z633" s="3" t="str">
        <f>IF(ISBLANK(Q633),"需記錄數量",IF(Q633&gt;2,"2隻以上，請記為猴群",""))</f>
        <v/>
      </c>
      <c r="AA633" s="3" t="str">
        <f>IF(OR(Q633=1,Q633=2),IF(ISTEXT(R633),"","需記錄距離"),"")</f>
        <v/>
      </c>
      <c r="AB633" s="2" t="str">
        <f>IF(S633="Y",IF(Q633&lt;&gt;2,"有叫聲應為猴群",""),"")</f>
        <v/>
      </c>
      <c r="AC633" s="3" t="str">
        <f>IF(ISBLANK(T633),"需記錄棲地類型",IF(LEN(T633)&lt;&gt;2,"請填最主要的棲地類型，其餘的可在備注補充說明",""))</f>
        <v/>
      </c>
      <c r="AD633" s="5" t="str">
        <f>IF(ISBLANK(O633),"需記錄時間",IFERROR(IF((AI633-TIME(0,5,59))&lt;0,"需計滿6分鍾",""),""))</f>
        <v/>
      </c>
      <c r="AE633" s="3" t="str">
        <f>IF(COUNTIF(U633,"*搖樹*")=1,IF(Q633&lt;&gt;2,"有搖樹行為應為猴群",""),"")</f>
        <v/>
      </c>
      <c r="AF633" s="3"/>
      <c r="AH633" t="e">
        <f>MATCH(ROUND(M633,0)&amp;ROUND(N633,0),樣點!N:N,0)</f>
        <v>#N/A</v>
      </c>
      <c r="AI633" s="5" t="str">
        <f>IF((F634&amp;J634)=(F633&amp;J633),ABS((DATE(G634,H634,I634)&amp;TIME(O634,P634,0))-(DATE(G633,H633,I633)&amp;TIME(O633,P633,0))),"")</f>
        <v/>
      </c>
    </row>
    <row r="634" spans="3:35" hidden="1">
      <c r="C634" s="246" t="s">
        <v>209</v>
      </c>
      <c r="D634" s="246" t="s">
        <v>343</v>
      </c>
      <c r="E634" s="246" t="s">
        <v>4573</v>
      </c>
      <c r="F634" s="246" t="s">
        <v>3985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352</v>
      </c>
      <c r="L634" s="247">
        <v>1</v>
      </c>
      <c r="M634" s="246">
        <v>293663</v>
      </c>
      <c r="N634" s="246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32</v>
      </c>
      <c r="U634" s="246"/>
      <c r="V634" t="str">
        <f>INDEX(樣區!H:H,MATCH(F634,樣區!E:E,0))</f>
        <v>3月,5月</v>
      </c>
      <c r="W634" s="3" t="str">
        <f>IF(ISNUMBER(AH634),"Y","N")</f>
        <v>N</v>
      </c>
      <c r="X634" s="3" t="str">
        <f>IF(OR(ISBLANK(H634),ISBLANK(I634)),"需記錄日期","")</f>
        <v/>
      </c>
      <c r="Y634" s="3" t="str">
        <f>IF(O634&gt;9,"時間太晚","")</f>
        <v/>
      </c>
      <c r="Z634" s="3" t="str">
        <f>IF(ISBLANK(Q634),"需記錄數量",IF(Q634&gt;2,"2隻以上，請記為猴群",""))</f>
        <v/>
      </c>
      <c r="AA634" s="3" t="str">
        <f>IF(OR(Q634=1,Q634=2),IF(ISTEXT(R634),"","需記錄距離"),"")</f>
        <v/>
      </c>
      <c r="AB634" s="2" t="str">
        <f>IF(S634="Y",IF(Q634&lt;&gt;2,"有叫聲應為猴群",""),"")</f>
        <v/>
      </c>
      <c r="AC634" s="3" t="str">
        <f>IF(ISBLANK(T634),"需記錄棲地類型",IF(LEN(T634)&lt;&gt;2,"請填最主要的棲地類型，其餘的可在備注補充說明",""))</f>
        <v/>
      </c>
      <c r="AD634" s="5" t="str">
        <f>IF(ISBLANK(O634),"需記錄時間",IFERROR(IF((AI634-TIME(0,5,59))&lt;0,"需計滿6分鍾",""),""))</f>
        <v/>
      </c>
      <c r="AE634" s="3" t="str">
        <f>IF(COUNTIF(U634,"*搖樹*")=1,IF(Q634&lt;&gt;2,"有搖樹行為應為猴群",""),"")</f>
        <v/>
      </c>
      <c r="AF634" s="3"/>
      <c r="AH634" t="e">
        <f>MATCH(ROUND(M634,0)&amp;ROUND(N634,0),樣點!N:N,0)</f>
        <v>#N/A</v>
      </c>
      <c r="AI634" s="5">
        <f>IF((F635&amp;J635)=(F634&amp;J634),ABS((DATE(G635,H635,I635)&amp;TIME(O635,P635,0))-(DATE(G634,H634,I634)&amp;TIME(O634,P634,0))),"")</f>
        <v>1.5972223016433418E-2</v>
      </c>
    </row>
    <row r="635" spans="3:35" hidden="1">
      <c r="C635" s="246" t="s">
        <v>209</v>
      </c>
      <c r="D635" s="246" t="s">
        <v>343</v>
      </c>
      <c r="E635" s="246" t="s">
        <v>351</v>
      </c>
      <c r="F635" s="246" t="s">
        <v>3985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352</v>
      </c>
      <c r="L635" s="247">
        <v>2</v>
      </c>
      <c r="M635" s="246">
        <v>295855</v>
      </c>
      <c r="N635" s="246">
        <v>2677978</v>
      </c>
      <c r="O635" s="246">
        <v>8</v>
      </c>
      <c r="P635" s="246">
        <v>15</v>
      </c>
      <c r="Q635" s="246">
        <v>2</v>
      </c>
      <c r="R635" s="246" t="s">
        <v>43</v>
      </c>
      <c r="S635" s="246" t="s">
        <v>44</v>
      </c>
      <c r="T635" s="246" t="s">
        <v>32</v>
      </c>
      <c r="U635" s="246"/>
      <c r="V635" t="str">
        <f>INDEX(樣區!H:H,MATCH(F635,樣區!E:E,0))</f>
        <v>3月,5月</v>
      </c>
      <c r="W635" s="3" t="str">
        <f>IF(ISNUMBER(AH635),"Y","N")</f>
        <v>N</v>
      </c>
      <c r="X635" s="3" t="str">
        <f>IF(OR(ISBLANK(H635),ISBLANK(I635)),"需記錄日期","")</f>
        <v/>
      </c>
      <c r="Y635" s="3" t="str">
        <f>IF(O635&gt;9,"時間太晚","")</f>
        <v/>
      </c>
      <c r="Z635" s="3" t="str">
        <f>IF(ISBLANK(Q635),"需記錄數量",IF(Q635&gt;2,"2隻以上，請記為猴群",""))</f>
        <v/>
      </c>
      <c r="AA635" s="3" t="str">
        <f>IF(OR(Q635=1,Q635=2),IF(ISTEXT(R635),"","需記錄距離"),"")</f>
        <v/>
      </c>
      <c r="AB635" s="2" t="str">
        <f>IF(S635="Y",IF(Q635&lt;&gt;2,"有叫聲應為猴群",""),"")</f>
        <v/>
      </c>
      <c r="AC635" s="3" t="str">
        <f>IF(ISBLANK(T635),"需記錄棲地類型",IF(LEN(T635)&lt;&gt;2,"請填最主要的棲地類型，其餘的可在備注補充說明",""))</f>
        <v/>
      </c>
      <c r="AD635" s="5" t="str">
        <f>IF(ISBLANK(O635),"需記錄時間",IFERROR(IF((AI635-TIME(0,5,59))&lt;0,"需計滿6分鍾",""),""))</f>
        <v/>
      </c>
      <c r="AE635" s="3" t="str">
        <f>IF(COUNTIF(U635,"*搖樹*")=1,IF(Q635&lt;&gt;2,"有搖樹行為應為猴群",""),"")</f>
        <v/>
      </c>
      <c r="AF635" s="3"/>
      <c r="AH635" t="e">
        <f>MATCH(ROUND(M635,0)&amp;ROUND(N635,0),樣點!N:N,0)</f>
        <v>#N/A</v>
      </c>
      <c r="AI635" s="5">
        <f>IF((F636&amp;J636)=(F635&amp;J635),ABS((DATE(G636,H636,I636)&amp;TIME(O636,P636,0))-(DATE(G635,H635,I635)&amp;TIME(O635,P635,0))),"")</f>
        <v>4.9999999988358468E-2</v>
      </c>
    </row>
    <row r="636" spans="3:35" hidden="1">
      <c r="C636" s="246" t="s">
        <v>209</v>
      </c>
      <c r="D636" s="246" t="s">
        <v>343</v>
      </c>
      <c r="E636" s="246" t="s">
        <v>351</v>
      </c>
      <c r="F636" s="246" t="s">
        <v>3985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352</v>
      </c>
      <c r="L636" s="247">
        <v>3</v>
      </c>
      <c r="M636" s="246">
        <v>299346</v>
      </c>
      <c r="N636" s="246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32</v>
      </c>
      <c r="U636" s="246"/>
      <c r="V636" t="str">
        <f>INDEX(樣區!H:H,MATCH(F636,樣區!E:E,0))</f>
        <v>3月,5月</v>
      </c>
      <c r="W636" s="3" t="str">
        <f>IF(ISNUMBER(AH636),"Y","N")</f>
        <v>N</v>
      </c>
      <c r="X636" s="3" t="str">
        <f>IF(OR(ISBLANK(H636),ISBLANK(I636)),"需記錄日期","")</f>
        <v/>
      </c>
      <c r="Y636" s="3" t="str">
        <f>IF(O636&gt;9,"時間太晚","")</f>
        <v/>
      </c>
      <c r="Z636" s="3" t="str">
        <f>IF(ISBLANK(Q636),"需記錄數量",IF(Q636&gt;2,"2隻以上，請記為猴群",""))</f>
        <v/>
      </c>
      <c r="AA636" s="3" t="str">
        <f>IF(OR(Q636=1,Q636=2),IF(ISTEXT(R636),"","需記錄距離"),"")</f>
        <v/>
      </c>
      <c r="AB636" s="2" t="str">
        <f>IF(S636="Y",IF(Q636&lt;&gt;2,"有叫聲應為猴群",""),"")</f>
        <v/>
      </c>
      <c r="AC636" s="3" t="str">
        <f>IF(ISBLANK(T636),"需記錄棲地類型",IF(LEN(T636)&lt;&gt;2,"請填最主要的棲地類型，其餘的可在備注補充說明",""))</f>
        <v/>
      </c>
      <c r="AD636" s="5" t="str">
        <f>IF(ISBLANK(O636),"需記錄時間",IFERROR(IF((AI636-TIME(0,5,59))&lt;0,"需計滿6分鍾",""),""))</f>
        <v/>
      </c>
      <c r="AE636" s="3" t="str">
        <f>IF(COUNTIF(U636,"*搖樹*")=1,IF(Q636&lt;&gt;2,"有搖樹行為應為猴群",""),"")</f>
        <v/>
      </c>
      <c r="AF636" s="3"/>
      <c r="AH636" t="e">
        <f>MATCH(ROUND(M636,0)&amp;ROUND(N636,0),樣點!N:N,0)</f>
        <v>#N/A</v>
      </c>
      <c r="AI636" s="5">
        <f>IF((F637&amp;J637)=(F636&amp;J636),ABS((DATE(G637,H637,I637)&amp;TIME(O637,P637,0))-(DATE(G636,H636,I636)&amp;TIME(O636,P636,0))),"")</f>
        <v>1.5972222026903182E-2</v>
      </c>
    </row>
    <row r="637" spans="3:35" hidden="1">
      <c r="C637" s="246" t="s">
        <v>209</v>
      </c>
      <c r="D637" s="246" t="s">
        <v>343</v>
      </c>
      <c r="E637" s="246" t="s">
        <v>351</v>
      </c>
      <c r="F637" s="246" t="s">
        <v>3985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352</v>
      </c>
      <c r="L637" s="247">
        <v>4</v>
      </c>
      <c r="M637" s="246">
        <v>299284</v>
      </c>
      <c r="N637" s="246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32</v>
      </c>
      <c r="U637" s="246"/>
      <c r="V637" t="str">
        <f>INDEX(樣區!H:H,MATCH(F637,樣區!E:E,0))</f>
        <v>3月,5月</v>
      </c>
      <c r="W637" s="3" t="str">
        <f>IF(ISNUMBER(AH637),"Y","N")</f>
        <v>N</v>
      </c>
      <c r="X637" s="3" t="str">
        <f>IF(OR(ISBLANK(H637),ISBLANK(I637)),"需記錄日期","")</f>
        <v/>
      </c>
      <c r="Y637" s="3" t="str">
        <f>IF(O637&gt;9,"時間太晚","")</f>
        <v/>
      </c>
      <c r="Z637" s="3" t="str">
        <f>IF(ISBLANK(Q637),"需記錄數量",IF(Q637&gt;2,"2隻以上，請記為猴群",""))</f>
        <v/>
      </c>
      <c r="AA637" s="3" t="str">
        <f>IF(OR(Q637=1,Q637=2),IF(ISTEXT(R637),"","需記錄距離"),"")</f>
        <v/>
      </c>
      <c r="AB637" s="2" t="str">
        <f>IF(S637="Y",IF(Q637&lt;&gt;2,"有叫聲應為猴群",""),"")</f>
        <v/>
      </c>
      <c r="AC637" s="3" t="str">
        <f>IF(ISBLANK(T637),"需記錄棲地類型",IF(LEN(T637)&lt;&gt;2,"請填最主要的棲地類型，其餘的可在備注補充說明",""))</f>
        <v/>
      </c>
      <c r="AD637" s="5" t="str">
        <f>IF(ISBLANK(O637),"需記錄時間",IFERROR(IF((AI637-TIME(0,5,59))&lt;0,"需計滿6分鍾",""),""))</f>
        <v/>
      </c>
      <c r="AE637" s="3" t="str">
        <f>IF(COUNTIF(U637,"*搖樹*")=1,IF(Q637&lt;&gt;2,"有搖樹行為應為猴群",""),"")</f>
        <v/>
      </c>
      <c r="AF637" s="3"/>
      <c r="AH637" t="e">
        <f>MATCH(ROUND(M637,0)&amp;ROUND(N637,0),樣點!N:N,0)</f>
        <v>#N/A</v>
      </c>
      <c r="AI637" s="5">
        <f>IF((F638&amp;J638)=(F637&amp;J637),ABS((DATE(G638,H638,I638)&amp;TIME(O638,P638,0))-(DATE(G637,H637,I637)&amp;TIME(O637,P637,0))),"")</f>
        <v>1.8749999988358468E-2</v>
      </c>
    </row>
    <row r="638" spans="3:35" hidden="1">
      <c r="C638" s="246" t="s">
        <v>209</v>
      </c>
      <c r="D638" s="246" t="s">
        <v>343</v>
      </c>
      <c r="E638" s="246" t="s">
        <v>351</v>
      </c>
      <c r="F638" s="246" t="s">
        <v>3985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352</v>
      </c>
      <c r="L638" s="247">
        <v>5</v>
      </c>
      <c r="M638" s="246">
        <v>299042</v>
      </c>
      <c r="N638" s="246">
        <v>2677923</v>
      </c>
      <c r="O638" s="246">
        <v>10</v>
      </c>
      <c r="P638" s="246">
        <v>17</v>
      </c>
      <c r="Q638" s="246">
        <v>2</v>
      </c>
      <c r="R638" s="246" t="s">
        <v>89</v>
      </c>
      <c r="S638" s="246" t="s">
        <v>44</v>
      </c>
      <c r="T638" s="246" t="s">
        <v>31</v>
      </c>
      <c r="U638" s="246"/>
      <c r="V638" t="str">
        <f>INDEX(樣區!H:H,MATCH(F638,樣區!E:E,0))</f>
        <v>3月,5月</v>
      </c>
      <c r="W638" s="3" t="str">
        <f>IF(ISNUMBER(AH638),"Y","N")</f>
        <v>N</v>
      </c>
      <c r="X638" s="3" t="str">
        <f>IF(OR(ISBLANK(H638),ISBLANK(I638)),"需記錄日期","")</f>
        <v/>
      </c>
      <c r="Y638" s="3" t="str">
        <f>IF(O638&gt;9,"時間太晚","")</f>
        <v>時間太晚</v>
      </c>
      <c r="Z638" s="3" t="str">
        <f>IF(ISBLANK(Q638),"需記錄數量",IF(Q638&gt;2,"2隻以上，請記為猴群",""))</f>
        <v/>
      </c>
      <c r="AA638" s="3" t="str">
        <f>IF(OR(Q638=1,Q638=2),IF(ISTEXT(R638),"","需記錄距離"),"")</f>
        <v/>
      </c>
      <c r="AB638" s="2" t="str">
        <f>IF(S638="Y",IF(Q638&lt;&gt;2,"有叫聲應為猴群",""),"")</f>
        <v/>
      </c>
      <c r="AC638" s="3" t="str">
        <f>IF(ISBLANK(T638),"需記錄棲地類型",IF(LEN(T638)&lt;&gt;2,"請填最主要的棲地類型，其餘的可在備注補充說明",""))</f>
        <v/>
      </c>
      <c r="AD638" s="5" t="str">
        <f>IF(ISBLANK(O638),"需記錄時間",IFERROR(IF((AI638-TIME(0,5,59))&lt;0,"需計滿6分鍾",""),""))</f>
        <v/>
      </c>
      <c r="AE638" s="3" t="str">
        <f>IF(COUNTIF(U638,"*搖樹*")=1,IF(Q638&lt;&gt;2,"有搖樹行為應為猴群",""),"")</f>
        <v/>
      </c>
      <c r="AF638" s="3"/>
      <c r="AH638" t="e">
        <f>MATCH(ROUND(M638,0)&amp;ROUND(N638,0),樣點!N:N,0)</f>
        <v>#N/A</v>
      </c>
      <c r="AI638" s="5">
        <f>IF((F639&amp;J639)=(F638&amp;J638),ABS((DATE(G639,H639,I639)&amp;TIME(O639,P639,0))-(DATE(G638,H638,I638)&amp;TIME(O638,P638,0))),"")</f>
        <v>5.0694443983957171E-2</v>
      </c>
    </row>
    <row r="639" spans="3:35" hidden="1">
      <c r="C639" s="246" t="s">
        <v>209</v>
      </c>
      <c r="D639" s="246" t="s">
        <v>343</v>
      </c>
      <c r="E639" s="246" t="s">
        <v>351</v>
      </c>
      <c r="F639" s="246" t="s">
        <v>3985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352</v>
      </c>
      <c r="L639" s="247">
        <v>6</v>
      </c>
      <c r="M639" s="246">
        <v>299431</v>
      </c>
      <c r="N639" s="246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26</v>
      </c>
      <c r="U639" s="246"/>
      <c r="V639" t="str">
        <f>INDEX(樣區!H:H,MATCH(F639,樣區!E:E,0))</f>
        <v>3月,5月</v>
      </c>
      <c r="W639" s="3" t="str">
        <f>IF(ISNUMBER(AH639),"Y","N")</f>
        <v>N</v>
      </c>
      <c r="X639" s="3" t="str">
        <f>IF(OR(ISBLANK(H639),ISBLANK(I639)),"需記錄日期","")</f>
        <v/>
      </c>
      <c r="Y639" s="3" t="str">
        <f>IF(O639&gt;9,"時間太晚","")</f>
        <v>時間太晚</v>
      </c>
      <c r="Z639" s="3" t="str">
        <f>IF(ISBLANK(Q639),"需記錄數量",IF(Q639&gt;2,"2隻以上，請記為猴群",""))</f>
        <v/>
      </c>
      <c r="AA639" s="3" t="str">
        <f>IF(OR(Q639=1,Q639=2),IF(ISTEXT(R639),"","需記錄距離"),"")</f>
        <v/>
      </c>
      <c r="AB639" s="2" t="str">
        <f>IF(S639="Y",IF(Q639&lt;&gt;2,"有叫聲應為猴群",""),"")</f>
        <v/>
      </c>
      <c r="AC639" s="3" t="str">
        <f>IF(ISBLANK(T639),"需記錄棲地類型",IF(LEN(T639)&lt;&gt;2,"請填最主要的棲地類型，其餘的可在備注補充說明",""))</f>
        <v/>
      </c>
      <c r="AD639" s="5" t="str">
        <f>IF(ISBLANK(O639),"需記錄時間",IFERROR(IF((AI639-TIME(0,5,59))&lt;0,"需計滿6分鍾",""),""))</f>
        <v/>
      </c>
      <c r="AE639" s="3" t="str">
        <f>IF(COUNTIF(U639,"*搖樹*")=1,IF(Q639&lt;&gt;2,"有搖樹行為應為猴群",""),"")</f>
        <v/>
      </c>
      <c r="AF639" s="3"/>
      <c r="AH639" t="e">
        <f>MATCH(ROUND(M639,0)&amp;ROUND(N639,0),樣點!N:N,0)</f>
        <v>#N/A</v>
      </c>
      <c r="AI639" s="5" t="str">
        <f>IF((F640&amp;J640)=(F639&amp;J639),ABS((DATE(G640,H640,I640)&amp;TIME(O640,P640,0))-(DATE(G639,H639,I639)&amp;TIME(O639,P639,0))),"")</f>
        <v/>
      </c>
    </row>
    <row r="640" spans="3:35">
      <c r="C640" s="246" t="s">
        <v>209</v>
      </c>
      <c r="D640" s="246" t="s">
        <v>343</v>
      </c>
      <c r="E640" s="246" t="s">
        <v>353</v>
      </c>
      <c r="F640" s="246" t="s">
        <v>4580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355</v>
      </c>
      <c r="L640" s="247">
        <v>1</v>
      </c>
      <c r="M640" s="246">
        <v>302259</v>
      </c>
      <c r="N640" s="246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50</v>
      </c>
      <c r="U640" s="246"/>
      <c r="V640" t="str">
        <f>INDEX(樣區!H:H,MATCH(F640,樣區!E:E,0))</f>
        <v>3月,5月</v>
      </c>
      <c r="W640" s="3" t="str">
        <f>IF(ISNUMBER(AH640),"Y","N")</f>
        <v>Y</v>
      </c>
      <c r="X640" s="3" t="str">
        <f>IF(OR(ISBLANK(H640),ISBLANK(I640)),"需記錄日期","")</f>
        <v/>
      </c>
      <c r="Y640" s="3" t="str">
        <f>IF(O640&gt;9,"時間太晚","")</f>
        <v/>
      </c>
      <c r="Z640" s="3" t="str">
        <f>IF(ISBLANK(Q640),"需記錄數量",IF(Q640&gt;2,"2隻以上，請記為猴群",""))</f>
        <v/>
      </c>
      <c r="AA640" s="3" t="str">
        <f>IF(OR(Q640=1,Q640=2),IF(ISTEXT(R640),"","需記錄距離"),"")</f>
        <v/>
      </c>
      <c r="AB640" s="249" t="str">
        <f>IF(S640="Y",IF(Q640&lt;&gt;2,"有叫聲應為猴群",""),"")</f>
        <v/>
      </c>
      <c r="AC640" s="3" t="str">
        <f>IF(ISBLANK(T640),"需記錄棲地類型",IF(LEN(T640)&lt;&gt;2,"請填最主要的棲地類型，其餘的可在備注補充說明",""))</f>
        <v/>
      </c>
      <c r="AD640" s="5" t="str">
        <f>IF(ISBLANK(O640),"需記錄時間",IFERROR(IF((AI640-TIME(0,5,59))&lt;0,"需計滿6分鐘",""),""))</f>
        <v/>
      </c>
      <c r="AE640" s="3" t="str">
        <f>IF(COUNTIF(U640,"*搖樹*")=1,IF(Q640&lt;&gt;2,"有搖樹行為應為猴群",""),"")</f>
        <v/>
      </c>
      <c r="AF640" s="3"/>
      <c r="AH640">
        <f>MATCH(ROUND(M640,0)&amp;ROUND(N640,0),樣點!N:N,0)</f>
        <v>1813</v>
      </c>
      <c r="AI640" s="5" t="str">
        <f>IF((F641&amp;J641)=(F640&amp;J640),ABS((DATE(G641,H641,I641)&amp;TIME(O641,P641,0))-(DATE(G640,H640,I640)&amp;TIME(O640,P640,0))),"")</f>
        <v/>
      </c>
    </row>
    <row r="641" spans="3:35" hidden="1">
      <c r="C641" s="246" t="s">
        <v>209</v>
      </c>
      <c r="D641" s="246" t="s">
        <v>343</v>
      </c>
      <c r="E641" s="246" t="s">
        <v>353</v>
      </c>
      <c r="F641" s="246" t="s">
        <v>354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355</v>
      </c>
      <c r="L641" s="247">
        <v>2</v>
      </c>
      <c r="M641" s="246">
        <v>301660</v>
      </c>
      <c r="N641" s="246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26</v>
      </c>
      <c r="U641" s="246"/>
      <c r="V641" t="str">
        <f>INDEX(樣區!H:H,MATCH(F641,樣區!E:E,0))</f>
        <v>3月,5月</v>
      </c>
      <c r="W641" s="3" t="str">
        <f>IF(ISNUMBER(AH641),"Y","N")</f>
        <v>N</v>
      </c>
      <c r="X641" s="3" t="str">
        <f>IF(OR(ISBLANK(H641),ISBLANK(I641)),"需記錄日期","")</f>
        <v/>
      </c>
      <c r="Y641" s="3" t="str">
        <f>IF(O641&gt;9,"時間太晚","")</f>
        <v/>
      </c>
      <c r="Z641" s="3" t="str">
        <f>IF(ISBLANK(Q641),"需記錄數量",IF(Q641&gt;2,"2隻以上，請記為猴群",""))</f>
        <v/>
      </c>
      <c r="AA641" s="3" t="str">
        <f>IF(OR(Q641=1,Q641=2),IF(ISTEXT(R641),"","需記錄距離"),"")</f>
        <v/>
      </c>
      <c r="AB641" s="2" t="str">
        <f>IF(S641="Y",IF(Q641&lt;&gt;2,"有叫聲應為猴群",""),"")</f>
        <v/>
      </c>
      <c r="AC641" s="3" t="str">
        <f>IF(ISBLANK(T641),"需記錄棲地類型",IF(LEN(T641)&lt;&gt;2,"請填最主要的棲地類型，其餘的可在備注補充說明",""))</f>
        <v/>
      </c>
      <c r="AD641" s="5" t="str">
        <f>IF(ISBLANK(O641),"需記錄時間",IFERROR(IF((AI641-TIME(0,5,59))&lt;0,"需計滿6分鍾",""),""))</f>
        <v/>
      </c>
      <c r="AE641" s="3" t="str">
        <f>IF(COUNTIF(U641,"*搖樹*")=1,IF(Q641&lt;&gt;2,"有搖樹行為應為猴群",""),"")</f>
        <v/>
      </c>
      <c r="AF641" s="3"/>
      <c r="AH641" t="e">
        <f>MATCH(ROUND(M641,0)&amp;ROUND(N641,0),樣點!N:N,0)</f>
        <v>#N/A</v>
      </c>
      <c r="AI641" s="5">
        <f>IF((F642&amp;J642)=(F641&amp;J641),ABS((DATE(G642,H642,I642)&amp;TIME(O642,P642,0))-(DATE(G641,H641,I641)&amp;TIME(O641,P641,0))),"")</f>
        <v>2.0833333022892475E-2</v>
      </c>
    </row>
    <row r="642" spans="3:35" hidden="1">
      <c r="C642" s="246" t="s">
        <v>209</v>
      </c>
      <c r="D642" s="246" t="s">
        <v>343</v>
      </c>
      <c r="E642" s="246" t="s">
        <v>353</v>
      </c>
      <c r="F642" s="246" t="s">
        <v>354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355</v>
      </c>
      <c r="L642" s="247">
        <v>3</v>
      </c>
      <c r="M642" s="246">
        <v>300272</v>
      </c>
      <c r="N642" s="246">
        <v>2675398</v>
      </c>
      <c r="O642" s="246">
        <v>9</v>
      </c>
      <c r="P642" s="246">
        <v>30</v>
      </c>
      <c r="Q642" s="246">
        <v>2</v>
      </c>
      <c r="R642" s="246" t="s">
        <v>89</v>
      </c>
      <c r="S642" s="246" t="s">
        <v>44</v>
      </c>
      <c r="T642" s="246" t="s">
        <v>50</v>
      </c>
      <c r="U642" s="246"/>
      <c r="V642" t="str">
        <f>INDEX(樣區!H:H,MATCH(F642,樣區!E:E,0))</f>
        <v>3月,5月</v>
      </c>
      <c r="W642" s="3" t="str">
        <f>IF(ISNUMBER(AH642),"Y","N")</f>
        <v>N</v>
      </c>
      <c r="X642" s="3" t="str">
        <f>IF(OR(ISBLANK(H642),ISBLANK(I642)),"需記錄日期","")</f>
        <v/>
      </c>
      <c r="Y642" s="3" t="str">
        <f>IF(O642&gt;9,"時間太晚","")</f>
        <v/>
      </c>
      <c r="Z642" s="3" t="str">
        <f>IF(ISBLANK(Q642),"需記錄數量",IF(Q642&gt;2,"2隻以上，請記為猴群",""))</f>
        <v/>
      </c>
      <c r="AA642" s="3" t="str">
        <f>IF(OR(Q642=1,Q642=2),IF(ISTEXT(R642),"","需記錄距離"),"")</f>
        <v/>
      </c>
      <c r="AB642" s="2" t="str">
        <f>IF(S642="Y",IF(Q642&lt;&gt;2,"有叫聲應為猴群",""),"")</f>
        <v/>
      </c>
      <c r="AC642" s="3" t="str">
        <f>IF(ISBLANK(T642),"需記錄棲地類型",IF(LEN(T642)&lt;&gt;2,"請填最主要的棲地類型，其餘的可在備注補充說明",""))</f>
        <v/>
      </c>
      <c r="AD642" s="5" t="str">
        <f>IF(ISBLANK(O642),"需記錄時間",IFERROR(IF((AI642-TIME(0,5,59))&lt;0,"需計滿6分鍾",""),""))</f>
        <v/>
      </c>
      <c r="AE642" s="3" t="str">
        <f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>IF((F643&amp;J643)=(F642&amp;J642),ABS((DATE(G643,H643,I643)&amp;TIME(O643,P643,0))-(DATE(G642,H642,I642)&amp;TIME(O642,P642,0))),"")</f>
        <v>2.0833332964684814E-2</v>
      </c>
    </row>
    <row r="643" spans="3:35" hidden="1">
      <c r="C643" s="246" t="s">
        <v>209</v>
      </c>
      <c r="D643" s="246" t="s">
        <v>343</v>
      </c>
      <c r="E643" s="246" t="s">
        <v>353</v>
      </c>
      <c r="F643" s="246" t="s">
        <v>354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356</v>
      </c>
      <c r="L643" s="247">
        <v>4</v>
      </c>
      <c r="M643" s="246">
        <v>300249</v>
      </c>
      <c r="N643" s="246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>IF(ISNUMBER(AH643),"Y","N")</f>
        <v>N</v>
      </c>
      <c r="X643" s="3" t="str">
        <f>IF(OR(ISBLANK(H643),ISBLANK(I643)),"需記錄日期","")</f>
        <v/>
      </c>
      <c r="Y643" s="3" t="str">
        <f>IF(O643&gt;9,"時間太晚","")</f>
        <v>時間太晚</v>
      </c>
      <c r="Z643" s="3" t="str">
        <f>IF(ISBLANK(Q643),"需記錄數量",IF(Q643&gt;2,"2隻以上，請記為猴群",""))</f>
        <v/>
      </c>
      <c r="AA643" s="3" t="str">
        <f>IF(OR(Q643=1,Q643=2),IF(ISTEXT(R643),"","需記錄距離"),"")</f>
        <v/>
      </c>
      <c r="AB643" s="2" t="str">
        <f>IF(S643="Y",IF(Q643&lt;&gt;2,"有叫聲應為猴群",""),"")</f>
        <v/>
      </c>
      <c r="AC643" s="3" t="str">
        <f>IF(ISBLANK(T643),"需記錄棲地類型",IF(LEN(T643)&lt;&gt;2,"請填最主要的棲地類型，其餘的可在備注補充說明",""))</f>
        <v>需記錄棲地類型</v>
      </c>
      <c r="AD643" s="5" t="str">
        <f>IF(ISBLANK(O643),"需記錄時間",IFERROR(IF((AI643-TIME(0,5,59))&lt;0,"需計滿6分鍾",""),""))</f>
        <v/>
      </c>
      <c r="AE643" s="3" t="str">
        <f>IF(COUNTIF(U643,"*搖樹*")=1,IF(Q643&lt;&gt;2,"有搖樹行為應為猴群",""),"")</f>
        <v/>
      </c>
      <c r="AF643" s="3"/>
      <c r="AH643" t="e">
        <f>MATCH(ROUND(M643,0)&amp;ROUND(N643,0),樣點!N:N,0)</f>
        <v>#N/A</v>
      </c>
      <c r="AI643" s="5">
        <f>IF((F644&amp;J644)=(F643&amp;J643),ABS((DATE(G644,H644,I644)&amp;TIME(O644,P644,0))-(DATE(G643,H643,I643)&amp;TIME(O643,P643,0))),"")</f>
        <v>3.0555556004401296E-2</v>
      </c>
    </row>
    <row r="644" spans="3:35" hidden="1">
      <c r="C644" s="246" t="s">
        <v>209</v>
      </c>
      <c r="D644" s="246" t="s">
        <v>343</v>
      </c>
      <c r="E644" s="246" t="s">
        <v>353</v>
      </c>
      <c r="F644" s="246" t="s">
        <v>354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356</v>
      </c>
      <c r="L644" s="247">
        <v>5</v>
      </c>
      <c r="M644" s="246">
        <v>301605</v>
      </c>
      <c r="N644" s="246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>IF(ISNUMBER(AH644),"Y","N")</f>
        <v>N</v>
      </c>
      <c r="X644" s="3" t="str">
        <f>IF(OR(ISBLANK(H644),ISBLANK(I644)),"需記錄日期","")</f>
        <v/>
      </c>
      <c r="Y644" s="3" t="str">
        <f>IF(O644&gt;9,"時間太晚","")</f>
        <v>時間太晚</v>
      </c>
      <c r="Z644" s="3" t="str">
        <f>IF(ISBLANK(Q644),"需記錄數量",IF(Q644&gt;2,"2隻以上，請記為猴群",""))</f>
        <v/>
      </c>
      <c r="AA644" s="3" t="str">
        <f>IF(OR(Q644=1,Q644=2),IF(ISTEXT(R644),"","需記錄距離"),"")</f>
        <v/>
      </c>
      <c r="AB644" s="2" t="str">
        <f>IF(S644="Y",IF(Q644&lt;&gt;2,"有叫聲應為猴群",""),"")</f>
        <v/>
      </c>
      <c r="AC644" s="3" t="str">
        <f>IF(ISBLANK(T644),"需記錄棲地類型",IF(LEN(T644)&lt;&gt;2,"請填最主要的棲地類型，其餘的可在備注補充說明",""))</f>
        <v>需記錄棲地類型</v>
      </c>
      <c r="AD644" s="5" t="str">
        <f>IF(ISBLANK(O644),"需記錄時間",IFERROR(IF((AI644-TIME(0,5,59))&lt;0,"需計滿6分鍾",""),""))</f>
        <v/>
      </c>
      <c r="AE644" s="3" t="str">
        <f>IF(COUNTIF(U644,"*搖樹*")=1,IF(Q644&lt;&gt;2,"有搖樹行為應為猴群",""),"")</f>
        <v/>
      </c>
      <c r="AF644" s="3"/>
      <c r="AH644" t="e">
        <f>MATCH(ROUND(M644,0)&amp;ROUND(N644,0),樣點!N:N,0)</f>
        <v>#N/A</v>
      </c>
      <c r="AI644" s="5">
        <f>IF((F645&amp;J645)=(F644&amp;J644),ABS((DATE(G645,H645,I645)&amp;TIME(O645,P645,0))-(DATE(G644,H644,I644)&amp;TIME(O644,P644,0))),"")</f>
        <v>5.0694443983957171E-2</v>
      </c>
    </row>
    <row r="645" spans="3:35" hidden="1">
      <c r="C645" s="246" t="s">
        <v>209</v>
      </c>
      <c r="D645" s="246" t="s">
        <v>343</v>
      </c>
      <c r="E645" s="246" t="s">
        <v>353</v>
      </c>
      <c r="F645" s="246" t="s">
        <v>354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356</v>
      </c>
      <c r="L645" s="247">
        <v>6</v>
      </c>
      <c r="M645" s="246">
        <v>302265</v>
      </c>
      <c r="N645" s="246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>IF(ISNUMBER(AH645),"Y","N")</f>
        <v>N</v>
      </c>
      <c r="X645" s="3" t="str">
        <f>IF(OR(ISBLANK(H645),ISBLANK(I645)),"需記錄日期","")</f>
        <v/>
      </c>
      <c r="Y645" s="3" t="str">
        <f>IF(O645&gt;9,"時間太晚","")</f>
        <v>時間太晚</v>
      </c>
      <c r="Z645" s="3" t="str">
        <f>IF(ISBLANK(Q645),"需記錄數量",IF(Q645&gt;2,"2隻以上，請記為猴群",""))</f>
        <v/>
      </c>
      <c r="AA645" s="3" t="str">
        <f>IF(OR(Q645=1,Q645=2),IF(ISTEXT(R645),"","需記錄距離"),"")</f>
        <v/>
      </c>
      <c r="AB645" s="2" t="str">
        <f>IF(S645="Y",IF(Q645&lt;&gt;2,"有叫聲應為猴群",""),"")</f>
        <v/>
      </c>
      <c r="AC645" s="3" t="str">
        <f>IF(ISBLANK(T645),"需記錄棲地類型",IF(LEN(T645)&lt;&gt;2,"請填最主要的棲地類型，其餘的可在備注補充說明",""))</f>
        <v>需記錄棲地類型</v>
      </c>
      <c r="AD645" s="5" t="str">
        <f>IF(ISBLANK(O645),"需記錄時間",IFERROR(IF((AI645-TIME(0,5,59))&lt;0,"需計滿6分鍾",""),""))</f>
        <v/>
      </c>
      <c r="AE645" s="3" t="str">
        <f>IF(COUNTIF(U645,"*搖樹*")=1,IF(Q645&lt;&gt;2,"有搖樹行為應為猴群",""),"")</f>
        <v/>
      </c>
      <c r="AF645" s="3"/>
      <c r="AH645" t="e">
        <f>MATCH(ROUND(M645,0)&amp;ROUND(N645,0),樣點!N:N,0)</f>
        <v>#N/A</v>
      </c>
      <c r="AI645" s="5" t="str">
        <f>IF((F646&amp;J646)=(F645&amp;J645),ABS((DATE(G646,H646,I646)&amp;TIME(O646,P646,0))-(DATE(G645,H645,I645)&amp;TIME(O645,P645,0))),"")</f>
        <v/>
      </c>
    </row>
    <row r="646" spans="3:35" hidden="1">
      <c r="C646" s="246" t="s">
        <v>209</v>
      </c>
      <c r="D646" s="246" t="s">
        <v>343</v>
      </c>
      <c r="E646" s="246" t="s">
        <v>357</v>
      </c>
      <c r="F646" s="246" t="s">
        <v>358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359</v>
      </c>
      <c r="L646" s="247">
        <v>1</v>
      </c>
      <c r="M646" s="246">
        <v>308640</v>
      </c>
      <c r="N646" s="246">
        <v>2657207</v>
      </c>
      <c r="O646" s="246">
        <v>6</v>
      </c>
      <c r="P646" s="246">
        <v>40</v>
      </c>
      <c r="Q646" s="246">
        <v>2</v>
      </c>
      <c r="R646" s="246" t="s">
        <v>43</v>
      </c>
      <c r="S646" s="246" t="s">
        <v>90</v>
      </c>
      <c r="T646" s="246" t="s">
        <v>26</v>
      </c>
      <c r="U646" s="246"/>
      <c r="V646" t="e">
        <f>INDEX(樣區!H:H,MATCH(F646,樣區!E:E,0))</f>
        <v>#N/A</v>
      </c>
      <c r="W646" s="3" t="str">
        <f>IF(ISNUMBER(AH646),"Y","N")</f>
        <v>N</v>
      </c>
      <c r="X646" s="3" t="str">
        <f>IF(OR(ISBLANK(H646),ISBLANK(I646)),"需記錄日期","")</f>
        <v/>
      </c>
      <c r="Y646" s="3" t="str">
        <f>IF(O646&gt;9,"時間太晚","")</f>
        <v/>
      </c>
      <c r="Z646" s="3" t="str">
        <f>IF(ISBLANK(Q646),"需記錄數量",IF(Q646&gt;2,"2隻以上，請記為猴群",""))</f>
        <v/>
      </c>
      <c r="AA646" s="3" t="str">
        <f>IF(OR(Q646=1,Q646=2),IF(ISTEXT(R646),"","需記錄距離"),"")</f>
        <v/>
      </c>
      <c r="AB646" s="2" t="str">
        <f>IF(S646="Y",IF(Q646&lt;&gt;2,"有叫聲應為猴群",""),"")</f>
        <v/>
      </c>
      <c r="AC646" s="3" t="str">
        <f>IF(ISBLANK(T646),"需記錄棲地類型",IF(LEN(T646)&lt;&gt;2,"請填最主要的棲地類型，其餘的可在備注補充說明",""))</f>
        <v/>
      </c>
      <c r="AD646" s="5" t="str">
        <f>IF(ISBLANK(O646),"需記錄時間",IFERROR(IF((AI646-TIME(0,5,59))&lt;0,"需計滿6分鍾",""),""))</f>
        <v/>
      </c>
      <c r="AE646" s="3" t="str">
        <f>IF(COUNTIF(U646,"*搖樹*")=1,IF(Q646&lt;&gt;2,"有搖樹行為應為猴群",""),"")</f>
        <v/>
      </c>
      <c r="AF646" s="3"/>
      <c r="AH646" t="e">
        <f>MATCH(ROUND(M646,0)&amp;ROUND(N646,0),樣點!N:N,0)</f>
        <v>#N/A</v>
      </c>
      <c r="AI646" s="5">
        <f>IF((F647&amp;J647)=(F646&amp;J646),ABS((DATE(G647,H647,I647)&amp;TIME(O647,P647,0))-(DATE(G646,H646,I646)&amp;TIME(O646,P646,0))),"")</f>
        <v>6.9444450200535357E-3</v>
      </c>
    </row>
    <row r="647" spans="3:35" hidden="1">
      <c r="C647" s="246" t="s">
        <v>209</v>
      </c>
      <c r="D647" s="246" t="s">
        <v>343</v>
      </c>
      <c r="E647" s="246" t="s">
        <v>357</v>
      </c>
      <c r="F647" s="246" t="s">
        <v>358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359</v>
      </c>
      <c r="L647" s="247">
        <v>2</v>
      </c>
      <c r="M647" s="246">
        <v>308422</v>
      </c>
      <c r="N647" s="246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26</v>
      </c>
      <c r="U647" s="246"/>
      <c r="V647" t="e">
        <f>INDEX(樣區!H:H,MATCH(F647,樣區!E:E,0))</f>
        <v>#N/A</v>
      </c>
      <c r="W647" s="3" t="str">
        <f>IF(ISNUMBER(AH647),"Y","N")</f>
        <v>N</v>
      </c>
      <c r="X647" s="3" t="str">
        <f>IF(OR(ISBLANK(H647),ISBLANK(I647)),"需記錄日期","")</f>
        <v/>
      </c>
      <c r="Y647" s="3" t="str">
        <f>IF(O647&gt;9,"時間太晚","")</f>
        <v/>
      </c>
      <c r="Z647" s="3" t="str">
        <f>IF(ISBLANK(Q647),"需記錄數量",IF(Q647&gt;2,"2隻以上，請記為猴群",""))</f>
        <v/>
      </c>
      <c r="AA647" s="3" t="str">
        <f>IF(OR(Q647=1,Q647=2),IF(ISTEXT(R647),"","需記錄距離"),"")</f>
        <v/>
      </c>
      <c r="AB647" s="2" t="str">
        <f>IF(S647="Y",IF(Q647&lt;&gt;2,"有叫聲應為猴群",""),"")</f>
        <v/>
      </c>
      <c r="AC647" s="3" t="str">
        <f>IF(ISBLANK(T647),"需記錄棲地類型",IF(LEN(T647)&lt;&gt;2,"請填最主要的棲地類型，其餘的可在備注補充說明",""))</f>
        <v/>
      </c>
      <c r="AD647" s="5" t="str">
        <f>IF(ISBLANK(O647),"需記錄時間",IFERROR(IF((AI647-TIME(0,5,59))&lt;0,"需計滿6分鍾",""),""))</f>
        <v/>
      </c>
      <c r="AE647" s="3" t="str">
        <f>IF(COUNTIF(U647,"*搖樹*")=1,IF(Q647&lt;&gt;2,"有搖樹行為應為猴群",""),"")</f>
        <v/>
      </c>
      <c r="AF647" s="3"/>
      <c r="AH647" t="e">
        <f>MATCH(ROUND(M647,0)&amp;ROUND(N647,0),樣點!N:N,0)</f>
        <v>#N/A</v>
      </c>
      <c r="AI647" s="5">
        <f>IF((F648&amp;J648)=(F647&amp;J647),ABS((DATE(G648,H648,I648)&amp;TIME(O648,P648,0))-(DATE(G647,H647,I647)&amp;TIME(O647,P647,0))),"")</f>
        <v>6.9444439723156393E-3</v>
      </c>
    </row>
    <row r="648" spans="3:35" hidden="1">
      <c r="C648" s="246" t="s">
        <v>209</v>
      </c>
      <c r="D648" s="246" t="s">
        <v>343</v>
      </c>
      <c r="E648" s="246" t="s">
        <v>357</v>
      </c>
      <c r="F648" s="246" t="s">
        <v>358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359</v>
      </c>
      <c r="L648" s="247">
        <v>3</v>
      </c>
      <c r="M648" s="246">
        <v>308396</v>
      </c>
      <c r="N648" s="246">
        <v>2657205</v>
      </c>
      <c r="O648" s="246">
        <v>7</v>
      </c>
      <c r="P648" s="246">
        <v>0</v>
      </c>
      <c r="Q648" s="246">
        <v>2</v>
      </c>
      <c r="R648" s="246" t="s">
        <v>43</v>
      </c>
      <c r="S648" s="246" t="s">
        <v>44</v>
      </c>
      <c r="T648" s="246" t="s">
        <v>26</v>
      </c>
      <c r="U648" s="246"/>
      <c r="V648" t="e">
        <f>INDEX(樣區!H:H,MATCH(F648,樣區!E:E,0))</f>
        <v>#N/A</v>
      </c>
      <c r="W648" s="3" t="str">
        <f>IF(ISNUMBER(AH648),"Y","N")</f>
        <v>N</v>
      </c>
      <c r="X648" s="3" t="str">
        <f>IF(OR(ISBLANK(H648),ISBLANK(I648)),"需記錄日期","")</f>
        <v/>
      </c>
      <c r="Y648" s="3" t="str">
        <f>IF(O648&gt;9,"時間太晚","")</f>
        <v/>
      </c>
      <c r="Z648" s="3" t="str">
        <f>IF(ISBLANK(Q648),"需記錄數量",IF(Q648&gt;2,"2隻以上，請記為猴群",""))</f>
        <v/>
      </c>
      <c r="AA648" s="3" t="str">
        <f>IF(OR(Q648=1,Q648=2),IF(ISTEXT(R648),"","需記錄距離"),"")</f>
        <v/>
      </c>
      <c r="AB648" s="2" t="str">
        <f>IF(S648="Y",IF(Q648&lt;&gt;2,"有叫聲應為猴群",""),"")</f>
        <v/>
      </c>
      <c r="AC648" s="3" t="str">
        <f>IF(ISBLANK(T648),"需記錄棲地類型",IF(LEN(T648)&lt;&gt;2,"請填最主要的棲地類型，其餘的可在備注補充說明",""))</f>
        <v/>
      </c>
      <c r="AD648" s="5" t="str">
        <f>IF(ISBLANK(O648),"需記錄時間",IFERROR(IF((AI648-TIME(0,5,59))&lt;0,"需計滿6分鍾",""),""))</f>
        <v/>
      </c>
      <c r="AE648" s="3" t="str">
        <f>IF(COUNTIF(U648,"*搖樹*")=1,IF(Q648&lt;&gt;2,"有搖樹行為應為猴群",""),"")</f>
        <v/>
      </c>
      <c r="AF648" s="3"/>
      <c r="AH648" t="e">
        <f>MATCH(ROUND(M648,0)&amp;ROUND(N648,0),樣點!N:N,0)</f>
        <v>#N/A</v>
      </c>
      <c r="AI648" s="5">
        <f>IF((F649&amp;J649)=(F648&amp;J648),ABS((DATE(G649,H649,I649)&amp;TIME(O649,P649,0))-(DATE(G648,H648,I648)&amp;TIME(O648,P648,0))),"")</f>
        <v>6.9444450200535357E-3</v>
      </c>
    </row>
    <row r="649" spans="3:35" hidden="1">
      <c r="C649" s="246" t="s">
        <v>209</v>
      </c>
      <c r="D649" s="246" t="s">
        <v>343</v>
      </c>
      <c r="E649" s="246" t="s">
        <v>357</v>
      </c>
      <c r="F649" s="246" t="s">
        <v>358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359</v>
      </c>
      <c r="L649" s="247">
        <v>4</v>
      </c>
      <c r="M649" s="246">
        <v>308310</v>
      </c>
      <c r="N649" s="246">
        <v>2656869</v>
      </c>
      <c r="O649" s="246">
        <v>7</v>
      </c>
      <c r="P649" s="246">
        <v>10</v>
      </c>
      <c r="Q649" s="246">
        <v>2</v>
      </c>
      <c r="R649" s="246" t="s">
        <v>89</v>
      </c>
      <c r="S649" s="246" t="s">
        <v>90</v>
      </c>
      <c r="T649" s="246" t="s">
        <v>26</v>
      </c>
      <c r="U649" s="246"/>
      <c r="V649" t="e">
        <f>INDEX(樣區!H:H,MATCH(F649,樣區!E:E,0))</f>
        <v>#N/A</v>
      </c>
      <c r="W649" s="3" t="str">
        <f>IF(ISNUMBER(AH649),"Y","N")</f>
        <v>N</v>
      </c>
      <c r="X649" s="3" t="str">
        <f>IF(OR(ISBLANK(H649),ISBLANK(I649)),"需記錄日期","")</f>
        <v/>
      </c>
      <c r="Y649" s="3" t="str">
        <f>IF(O649&gt;9,"時間太晚","")</f>
        <v/>
      </c>
      <c r="Z649" s="3" t="str">
        <f>IF(ISBLANK(Q649),"需記錄數量",IF(Q649&gt;2,"2隻以上，請記為猴群",""))</f>
        <v/>
      </c>
      <c r="AA649" s="3" t="str">
        <f>IF(OR(Q649=1,Q649=2),IF(ISTEXT(R649),"","需記錄距離"),"")</f>
        <v/>
      </c>
      <c r="AB649" s="2" t="str">
        <f>IF(S649="Y",IF(Q649&lt;&gt;2,"有叫聲應為猴群",""),"")</f>
        <v/>
      </c>
      <c r="AC649" s="3" t="str">
        <f>IF(ISBLANK(T649),"需記錄棲地類型",IF(LEN(T649)&lt;&gt;2,"請填最主要的棲地類型，其餘的可在備注補充說明",""))</f>
        <v/>
      </c>
      <c r="AD649" s="5" t="str">
        <f>IF(ISBLANK(O649),"需記錄時間",IFERROR(IF((AI649-TIME(0,5,59))&lt;0,"需計滿6分鍾",""),""))</f>
        <v/>
      </c>
      <c r="AE649" s="3" t="str">
        <f>IF(COUNTIF(U649,"*搖樹*")=1,IF(Q649&lt;&gt;2,"有搖樹行為應為猴群",""),"")</f>
        <v/>
      </c>
      <c r="AF649" s="3"/>
      <c r="AH649" t="e">
        <f>MATCH(ROUND(M649,0)&amp;ROUND(N649,0),樣點!N:N,0)</f>
        <v>#N/A</v>
      </c>
      <c r="AI649" s="5">
        <f>IF((F650&amp;J650)=(F649&amp;J649),ABS((DATE(G650,H650,I650)&amp;TIME(O650,P650,0))-(DATE(G649,H649,I649)&amp;TIME(O649,P649,0))),"")</f>
        <v>6.9444439723156393E-3</v>
      </c>
    </row>
    <row r="650" spans="3:35" hidden="1">
      <c r="C650" s="246" t="s">
        <v>209</v>
      </c>
      <c r="D650" s="246" t="s">
        <v>343</v>
      </c>
      <c r="E650" s="246" t="s">
        <v>357</v>
      </c>
      <c r="F650" s="246" t="s">
        <v>358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359</v>
      </c>
      <c r="L650" s="247">
        <v>5</v>
      </c>
      <c r="M650" s="246">
        <v>308113</v>
      </c>
      <c r="N650" s="246">
        <v>2657248</v>
      </c>
      <c r="O650" s="246">
        <v>7</v>
      </c>
      <c r="P650" s="246">
        <v>20</v>
      </c>
      <c r="Q650" s="246">
        <v>1</v>
      </c>
      <c r="R650" s="246" t="s">
        <v>89</v>
      </c>
      <c r="S650" s="246" t="s">
        <v>90</v>
      </c>
      <c r="T650" s="246" t="s">
        <v>26</v>
      </c>
      <c r="U650" s="246"/>
      <c r="V650" t="e">
        <f>INDEX(樣區!H:H,MATCH(F650,樣區!E:E,0))</f>
        <v>#N/A</v>
      </c>
      <c r="W650" s="3" t="str">
        <f>IF(ISNUMBER(AH650),"Y","N")</f>
        <v>N</v>
      </c>
      <c r="X650" s="3" t="str">
        <f>IF(OR(ISBLANK(H650),ISBLANK(I650)),"需記錄日期","")</f>
        <v/>
      </c>
      <c r="Y650" s="3" t="str">
        <f>IF(O650&gt;9,"時間太晚","")</f>
        <v/>
      </c>
      <c r="Z650" s="3" t="str">
        <f>IF(ISBLANK(Q650),"需記錄數量",IF(Q650&gt;2,"2隻以上，請記為猴群",""))</f>
        <v/>
      </c>
      <c r="AA650" s="3" t="str">
        <f>IF(OR(Q650=1,Q650=2),IF(ISTEXT(R650),"","需記錄距離"),"")</f>
        <v/>
      </c>
      <c r="AB650" s="2" t="str">
        <f>IF(S650="Y",IF(Q650&lt;&gt;2,"有叫聲應為猴群",""),"")</f>
        <v/>
      </c>
      <c r="AC650" s="3" t="str">
        <f>IF(ISBLANK(T650),"需記錄棲地類型",IF(LEN(T650)&lt;&gt;2,"請填最主要的棲地類型，其餘的可在備注補充說明",""))</f>
        <v/>
      </c>
      <c r="AD650" s="5" t="str">
        <f>IF(ISBLANK(O650),"需記錄時間",IFERROR(IF((AI650-TIME(0,5,59))&lt;0,"需計滿6分鍾",""),""))</f>
        <v/>
      </c>
      <c r="AE650" s="3" t="str">
        <f>IF(COUNTIF(U650,"*搖樹*")=1,IF(Q650&lt;&gt;2,"有搖樹行為應為猴群",""),"")</f>
        <v/>
      </c>
      <c r="AF650" s="3"/>
      <c r="AH650" t="e">
        <f>MATCH(ROUND(M650,0)&amp;ROUND(N650,0),樣點!N:N,0)</f>
        <v>#N/A</v>
      </c>
      <c r="AI650" s="5">
        <f>IF((F651&amp;J651)=(F650&amp;J650),ABS((DATE(G651,H651,I651)&amp;TIME(O651,P651,0))-(DATE(G650,H650,I650)&amp;TIME(O650,P650,0))),"")</f>
        <v>6.9444450200535357E-3</v>
      </c>
    </row>
    <row r="651" spans="3:35" hidden="1">
      <c r="C651" s="246" t="s">
        <v>209</v>
      </c>
      <c r="D651" s="246" t="s">
        <v>343</v>
      </c>
      <c r="E651" s="246" t="s">
        <v>357</v>
      </c>
      <c r="F651" s="246" t="s">
        <v>358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359</v>
      </c>
      <c r="L651" s="247">
        <v>6</v>
      </c>
      <c r="M651" s="246">
        <v>308132</v>
      </c>
      <c r="N651" s="246">
        <v>2656951</v>
      </c>
      <c r="O651" s="246">
        <v>7</v>
      </c>
      <c r="P651" s="246">
        <v>30</v>
      </c>
      <c r="Q651" s="246">
        <v>2</v>
      </c>
      <c r="R651" s="246" t="s">
        <v>43</v>
      </c>
      <c r="S651" s="246" t="s">
        <v>90</v>
      </c>
      <c r="T651" s="246" t="s">
        <v>26</v>
      </c>
      <c r="U651" s="246"/>
      <c r="V651" t="e">
        <f>INDEX(樣區!H:H,MATCH(F651,樣區!E:E,0))</f>
        <v>#N/A</v>
      </c>
      <c r="W651" s="3" t="str">
        <f>IF(ISNUMBER(AH651),"Y","N")</f>
        <v>N</v>
      </c>
      <c r="X651" s="3" t="str">
        <f>IF(OR(ISBLANK(H651),ISBLANK(I651)),"需記錄日期","")</f>
        <v/>
      </c>
      <c r="Y651" s="3" t="str">
        <f>IF(O651&gt;9,"時間太晚","")</f>
        <v/>
      </c>
      <c r="Z651" s="3" t="str">
        <f>IF(ISBLANK(Q651),"需記錄數量",IF(Q651&gt;2,"2隻以上，請記為猴群",""))</f>
        <v/>
      </c>
      <c r="AA651" s="3" t="str">
        <f>IF(OR(Q651=1,Q651=2),IF(ISTEXT(R651),"","需記錄距離"),"")</f>
        <v/>
      </c>
      <c r="AB651" s="2" t="str">
        <f>IF(S651="Y",IF(Q651&lt;&gt;2,"有叫聲應為猴群",""),"")</f>
        <v/>
      </c>
      <c r="AC651" s="3" t="str">
        <f>IF(ISBLANK(T651),"需記錄棲地類型",IF(LEN(T651)&lt;&gt;2,"請填最主要的棲地類型，其餘的可在備注補充說明",""))</f>
        <v/>
      </c>
      <c r="AD651" s="5" t="str">
        <f>IF(ISBLANK(O651),"需記錄時間",IFERROR(IF((AI651-TIME(0,5,59))&lt;0,"需計滿6分鍾",""),""))</f>
        <v/>
      </c>
      <c r="AE651" s="3" t="str">
        <f>IF(COUNTIF(U651,"*搖樹*")=1,IF(Q651&lt;&gt;2,"有搖樹行為應為猴群",""),"")</f>
        <v/>
      </c>
      <c r="AF651" s="3"/>
      <c r="AH651" t="e">
        <f>MATCH(ROUND(M651,0)&amp;ROUND(N651,0),樣點!N:N,0)</f>
        <v>#N/A</v>
      </c>
      <c r="AI651" s="5">
        <f>IF((F652&amp;J652)=(F651&amp;J651),ABS((DATE(G652,H652,I652)&amp;TIME(O652,P652,0))-(DATE(G651,H651,I651)&amp;TIME(O651,P651,0))),"")</f>
        <v>6.9444439723156393E-3</v>
      </c>
    </row>
    <row r="652" spans="3:35" hidden="1">
      <c r="C652" s="246" t="s">
        <v>209</v>
      </c>
      <c r="D652" s="246" t="s">
        <v>343</v>
      </c>
      <c r="E652" s="246" t="s">
        <v>357</v>
      </c>
      <c r="F652" s="246" t="s">
        <v>358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359</v>
      </c>
      <c r="L652" s="247">
        <v>7</v>
      </c>
      <c r="M652" s="246">
        <v>307911</v>
      </c>
      <c r="N652" s="246">
        <v>2657040</v>
      </c>
      <c r="O652" s="246">
        <v>7</v>
      </c>
      <c r="P652" s="246">
        <v>40</v>
      </c>
      <c r="Q652" s="246">
        <v>2</v>
      </c>
      <c r="R652" s="246" t="s">
        <v>43</v>
      </c>
      <c r="S652" s="246" t="s">
        <v>44</v>
      </c>
      <c r="T652" s="246" t="s">
        <v>26</v>
      </c>
      <c r="U652" s="246"/>
      <c r="V652" t="e">
        <f>INDEX(樣區!H:H,MATCH(F652,樣區!E:E,0))</f>
        <v>#N/A</v>
      </c>
      <c r="W652" s="3" t="str">
        <f>IF(ISNUMBER(AH652),"Y","N")</f>
        <v>N</v>
      </c>
      <c r="X652" s="3" t="str">
        <f>IF(OR(ISBLANK(H652),ISBLANK(I652)),"需記錄日期","")</f>
        <v/>
      </c>
      <c r="Y652" s="3" t="str">
        <f>IF(O652&gt;9,"時間太晚","")</f>
        <v/>
      </c>
      <c r="Z652" s="3" t="str">
        <f>IF(ISBLANK(Q652),"需記錄數量",IF(Q652&gt;2,"2隻以上，請記為猴群",""))</f>
        <v/>
      </c>
      <c r="AA652" s="3" t="str">
        <f>IF(OR(Q652=1,Q652=2),IF(ISTEXT(R652),"","需記錄距離"),"")</f>
        <v/>
      </c>
      <c r="AB652" s="2" t="str">
        <f>IF(S652="Y",IF(Q652&lt;&gt;2,"有叫聲應為猴群",""),"")</f>
        <v/>
      </c>
      <c r="AC652" s="3" t="str">
        <f>IF(ISBLANK(T652),"需記錄棲地類型",IF(LEN(T652)&lt;&gt;2,"請填最主要的棲地類型，其餘的可在備注補充說明",""))</f>
        <v/>
      </c>
      <c r="AD652" s="5" t="str">
        <f>IF(ISBLANK(O652),"需記錄時間",IFERROR(IF((AI652-TIME(0,5,59))&lt;0,"需計滿6分鍾",""),""))</f>
        <v/>
      </c>
      <c r="AE652" s="3" t="str">
        <f>IF(COUNTIF(U652,"*搖樹*")=1,IF(Q652&lt;&gt;2,"有搖樹行為應為猴群",""),"")</f>
        <v/>
      </c>
      <c r="AF652" s="3"/>
      <c r="AH652" t="e">
        <f>MATCH(ROUND(M652,0)&amp;ROUND(N652,0),樣點!N:N,0)</f>
        <v>#N/A</v>
      </c>
      <c r="AI652" s="5">
        <f>IF((F653&amp;J653)=(F652&amp;J652),ABS((DATE(G653,H653,I653)&amp;TIME(O653,P653,0))-(DATE(G652,H652,I652)&amp;TIME(O652,P652,0))),"")</f>
        <v>6.9444440305233002E-3</v>
      </c>
    </row>
    <row r="653" spans="3:35" hidden="1">
      <c r="C653" s="246" t="s">
        <v>209</v>
      </c>
      <c r="D653" s="246" t="s">
        <v>343</v>
      </c>
      <c r="E653" s="246" t="s">
        <v>357</v>
      </c>
      <c r="F653" s="246" t="s">
        <v>358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359</v>
      </c>
      <c r="L653" s="247">
        <v>8</v>
      </c>
      <c r="M653" s="246">
        <v>307802</v>
      </c>
      <c r="N653" s="246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26</v>
      </c>
      <c r="U653" s="246"/>
      <c r="V653" t="e">
        <f>INDEX(樣區!H:H,MATCH(F653,樣區!E:E,0))</f>
        <v>#N/A</v>
      </c>
      <c r="W653" s="3" t="str">
        <f>IF(ISNUMBER(AH653),"Y","N")</f>
        <v>N</v>
      </c>
      <c r="X653" s="3" t="str">
        <f>IF(OR(ISBLANK(H653),ISBLANK(I653)),"需記錄日期","")</f>
        <v/>
      </c>
      <c r="Y653" s="3" t="str">
        <f>IF(O653&gt;9,"時間太晚","")</f>
        <v/>
      </c>
      <c r="Z653" s="3" t="str">
        <f>IF(ISBLANK(Q653),"需記錄數量",IF(Q653&gt;2,"2隻以上，請記為猴群",""))</f>
        <v/>
      </c>
      <c r="AA653" s="3" t="str">
        <f>IF(OR(Q653=1,Q653=2),IF(ISTEXT(R653),"","需記錄距離"),"")</f>
        <v/>
      </c>
      <c r="AB653" s="2" t="str">
        <f>IF(S653="Y",IF(Q653&lt;&gt;2,"有叫聲應為猴群",""),"")</f>
        <v/>
      </c>
      <c r="AC653" s="3" t="str">
        <f>IF(ISBLANK(T653),"需記錄棲地類型",IF(LEN(T653)&lt;&gt;2,"請填最主要的棲地類型，其餘的可在備注補充說明",""))</f>
        <v/>
      </c>
      <c r="AD653" s="5" t="str">
        <f>IF(ISBLANK(O653),"需記錄時間",IFERROR(IF((AI653-TIME(0,5,59))&lt;0,"需計滿6分鍾",""),""))</f>
        <v/>
      </c>
      <c r="AE653" s="3" t="str">
        <f>IF(COUNTIF(U653,"*搖樹*")=1,IF(Q653&lt;&gt;2,"有搖樹行為應為猴群",""),"")</f>
        <v/>
      </c>
      <c r="AF653" s="3"/>
      <c r="AH653" t="e">
        <f>MATCH(ROUND(M653,0)&amp;ROUND(N653,0),樣點!N:N,0)</f>
        <v>#N/A</v>
      </c>
      <c r="AI653" s="5">
        <f>IF((F654&amp;J654)=(F653&amp;J653),ABS((DATE(G654,H654,I654)&amp;TIME(O654,P654,0))-(DATE(G653,H653,I653)&amp;TIME(O653,P653,0))),"")</f>
        <v>6.9444450200535357E-3</v>
      </c>
    </row>
    <row r="654" spans="3:35" hidden="1">
      <c r="C654" s="246" t="s">
        <v>209</v>
      </c>
      <c r="D654" s="246" t="s">
        <v>343</v>
      </c>
      <c r="E654" s="246" t="s">
        <v>357</v>
      </c>
      <c r="F654" s="246" t="s">
        <v>358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359</v>
      </c>
      <c r="L654" s="247">
        <v>9</v>
      </c>
      <c r="M654" s="246">
        <v>307998</v>
      </c>
      <c r="N654" s="246">
        <v>2657336</v>
      </c>
      <c r="O654" s="246">
        <v>8</v>
      </c>
      <c r="P654" s="246">
        <v>0</v>
      </c>
      <c r="Q654" s="246">
        <v>1</v>
      </c>
      <c r="R654" s="246" t="s">
        <v>43</v>
      </c>
      <c r="S654" s="246" t="s">
        <v>90</v>
      </c>
      <c r="T654" s="246" t="s">
        <v>26</v>
      </c>
      <c r="U654" s="246"/>
      <c r="V654" t="e">
        <f>INDEX(樣區!H:H,MATCH(F654,樣區!E:E,0))</f>
        <v>#N/A</v>
      </c>
      <c r="W654" s="3" t="str">
        <f>IF(ISNUMBER(AH654),"Y","N")</f>
        <v>N</v>
      </c>
      <c r="X654" s="3" t="str">
        <f>IF(OR(ISBLANK(H654),ISBLANK(I654)),"需記錄日期","")</f>
        <v/>
      </c>
      <c r="Y654" s="3" t="str">
        <f>IF(O654&gt;9,"時間太晚","")</f>
        <v/>
      </c>
      <c r="Z654" s="3" t="str">
        <f>IF(ISBLANK(Q654),"需記錄數量",IF(Q654&gt;2,"2隻以上，請記為猴群",""))</f>
        <v/>
      </c>
      <c r="AA654" s="3" t="str">
        <f>IF(OR(Q654=1,Q654=2),IF(ISTEXT(R654),"","需記錄距離"),"")</f>
        <v/>
      </c>
      <c r="AB654" s="2" t="str">
        <f>IF(S654="Y",IF(Q654&lt;&gt;2,"有叫聲應為猴群",""),"")</f>
        <v/>
      </c>
      <c r="AC654" s="3" t="str">
        <f>IF(ISBLANK(T654),"需記錄棲地類型",IF(LEN(T654)&lt;&gt;2,"請填最主要的棲地類型，其餘的可在備注補充說明",""))</f>
        <v/>
      </c>
      <c r="AD654" s="5" t="str">
        <f>IF(ISBLANK(O654),"需記錄時間",IFERROR(IF((AI654-TIME(0,5,59))&lt;0,"需計滿6分鍾",""),""))</f>
        <v/>
      </c>
      <c r="AE654" s="3" t="str">
        <f>IF(COUNTIF(U654,"*搖樹*")=1,IF(Q654&lt;&gt;2,"有搖樹行為應為猴群",""),"")</f>
        <v/>
      </c>
      <c r="AF654" s="3"/>
      <c r="AH654" t="e">
        <f>MATCH(ROUND(M654,0)&amp;ROUND(N654,0),樣點!N:N,0)</f>
        <v>#N/A</v>
      </c>
      <c r="AI654" s="5" t="str">
        <f>IF((F655&amp;J655)=(F654&amp;J654),ABS((DATE(G655,H655,I655)&amp;TIME(O655,P655,0))-(DATE(G654,H654,I654)&amp;TIME(O654,P654,0))),"")</f>
        <v/>
      </c>
    </row>
    <row r="655" spans="3:35" hidden="1">
      <c r="C655" s="246" t="s">
        <v>209</v>
      </c>
      <c r="D655" s="246" t="s">
        <v>343</v>
      </c>
      <c r="E655" s="246" t="s">
        <v>360</v>
      </c>
      <c r="F655" s="246" t="s">
        <v>361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362</v>
      </c>
      <c r="L655" s="247">
        <v>1</v>
      </c>
      <c r="M655" s="246">
        <v>305881</v>
      </c>
      <c r="N655" s="246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32</v>
      </c>
      <c r="U655" s="246"/>
      <c r="V655" t="e">
        <f>INDEX(樣區!H:H,MATCH(F655,樣區!E:E,0))</f>
        <v>#N/A</v>
      </c>
      <c r="W655" s="3" t="str">
        <f>IF(ISNUMBER(AH655),"Y","N")</f>
        <v>N</v>
      </c>
      <c r="X655" s="3" t="str">
        <f>IF(OR(ISBLANK(H655),ISBLANK(I655)),"需記錄日期","")</f>
        <v/>
      </c>
      <c r="Y655" s="3" t="str">
        <f>IF(O655&gt;9,"時間太晚","")</f>
        <v>時間太晚</v>
      </c>
      <c r="Z655" s="3" t="str">
        <f>IF(ISBLANK(Q655),"需記錄數量",IF(Q655&gt;2,"2隻以上，請記為猴群",""))</f>
        <v/>
      </c>
      <c r="AA655" s="3" t="str">
        <f>IF(OR(Q655=1,Q655=2),IF(ISTEXT(R655),"","需記錄距離"),"")</f>
        <v/>
      </c>
      <c r="AB655" s="2" t="str">
        <f>IF(S655="Y",IF(Q655&lt;&gt;2,"有叫聲應為猴群",""),"")</f>
        <v/>
      </c>
      <c r="AC655" s="3" t="str">
        <f>IF(ISBLANK(T655),"需記錄棲地類型",IF(LEN(T655)&lt;&gt;2,"請填最主要的棲地類型，其餘的可在備注補充說明",""))</f>
        <v/>
      </c>
      <c r="AD655" s="5" t="str">
        <f>IF(ISBLANK(O655),"需記錄時間",IFERROR(IF((AI655-TIME(0,5,59))&lt;0,"需計滿6分鍾",""),""))</f>
        <v/>
      </c>
      <c r="AE655" s="3" t="str">
        <f>IF(COUNTIF(U655,"*搖樹*")=1,IF(Q655&lt;&gt;2,"有搖樹行為應為猴群",""),"")</f>
        <v/>
      </c>
      <c r="AF655" s="3"/>
      <c r="AH655" t="e">
        <f>MATCH(ROUND(M655,0)&amp;ROUND(N655,0),樣點!N:N,0)</f>
        <v>#N/A</v>
      </c>
      <c r="AI655" s="5">
        <f>IF((F656&amp;J656)=(F655&amp;J655),ABS((DATE(G656,H656,I656)&amp;TIME(O656,P656,0))-(DATE(G655,H655,I655)&amp;TIME(O655,P655,0))),"")</f>
        <v>1.2500000011641532E-2</v>
      </c>
    </row>
    <row r="656" spans="3:35" hidden="1">
      <c r="C656" s="246" t="s">
        <v>209</v>
      </c>
      <c r="D656" s="246" t="s">
        <v>343</v>
      </c>
      <c r="E656" s="246" t="s">
        <v>360</v>
      </c>
      <c r="F656" s="246" t="s">
        <v>361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362</v>
      </c>
      <c r="L656" s="247">
        <v>2</v>
      </c>
      <c r="M656" s="246">
        <v>306449</v>
      </c>
      <c r="N656" s="246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26</v>
      </c>
      <c r="U656" s="246"/>
      <c r="V656" t="e">
        <f>INDEX(樣區!H:H,MATCH(F656,樣區!E:E,0))</f>
        <v>#N/A</v>
      </c>
      <c r="W656" s="3" t="str">
        <f>IF(ISNUMBER(AH656),"Y","N")</f>
        <v>N</v>
      </c>
      <c r="X656" s="3" t="str">
        <f>IF(OR(ISBLANK(H656),ISBLANK(I656)),"需記錄日期","")</f>
        <v/>
      </c>
      <c r="Y656" s="3" t="str">
        <f>IF(O656&gt;9,"時間太晚","")</f>
        <v>時間太晚</v>
      </c>
      <c r="Z656" s="3" t="str">
        <f>IF(ISBLANK(Q656),"需記錄數量",IF(Q656&gt;2,"2隻以上，請記為猴群",""))</f>
        <v/>
      </c>
      <c r="AA656" s="3" t="str">
        <f>IF(OR(Q656=1,Q656=2),IF(ISTEXT(R656),"","需記錄距離"),"")</f>
        <v/>
      </c>
      <c r="AB656" s="2" t="str">
        <f>IF(S656="Y",IF(Q656&lt;&gt;2,"有叫聲應為猴群",""),"")</f>
        <v/>
      </c>
      <c r="AC656" s="3" t="str">
        <f>IF(ISBLANK(T656),"需記錄棲地類型",IF(LEN(T656)&lt;&gt;2,"請填最主要的棲地類型，其餘的可在備注補充說明",""))</f>
        <v/>
      </c>
      <c r="AD656" s="5" t="str">
        <f>IF(ISBLANK(O656),"需記錄時間",IFERROR(IF((AI656-TIME(0,5,59))&lt;0,"需計滿6分鍾",""),""))</f>
        <v/>
      </c>
      <c r="AE656" s="3" t="str">
        <f>IF(COUNTIF(U656,"*搖樹*")=1,IF(Q656&lt;&gt;2,"有搖樹行為應為猴群",""),"")</f>
        <v/>
      </c>
      <c r="AF656" s="3"/>
      <c r="AH656" t="e">
        <f>MATCH(ROUND(M656,0)&amp;ROUND(N656,0),樣點!N:N,0)</f>
        <v>#N/A</v>
      </c>
      <c r="AI656" s="5">
        <f>IF((F657&amp;J657)=(F656&amp;J656),ABS((DATE(G657,H657,I657)&amp;TIME(O657,P657,0))-(DATE(G656,H656,I656)&amp;TIME(O656,P656,0))),"")</f>
        <v>8.333332953043282E-3</v>
      </c>
    </row>
    <row r="657" spans="3:35" hidden="1">
      <c r="C657" s="246" t="s">
        <v>209</v>
      </c>
      <c r="D657" s="246" t="s">
        <v>343</v>
      </c>
      <c r="E657" s="246" t="s">
        <v>360</v>
      </c>
      <c r="F657" s="246" t="s">
        <v>361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362</v>
      </c>
      <c r="L657" s="247">
        <v>3</v>
      </c>
      <c r="M657" s="246">
        <v>305839</v>
      </c>
      <c r="N657" s="246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32</v>
      </c>
      <c r="U657" s="246"/>
      <c r="V657" t="e">
        <f>INDEX(樣區!H:H,MATCH(F657,樣區!E:E,0))</f>
        <v>#N/A</v>
      </c>
      <c r="W657" s="3" t="str">
        <f>IF(ISNUMBER(AH657),"Y","N")</f>
        <v>N</v>
      </c>
      <c r="X657" s="3" t="str">
        <f>IF(OR(ISBLANK(H657),ISBLANK(I657)),"需記錄日期","")</f>
        <v/>
      </c>
      <c r="Y657" s="3" t="str">
        <f>IF(O657&gt;9,"時間太晚","")</f>
        <v>時間太晚</v>
      </c>
      <c r="Z657" s="3" t="str">
        <f>IF(ISBLANK(Q657),"需記錄數量",IF(Q657&gt;2,"2隻以上，請記為猴群",""))</f>
        <v/>
      </c>
      <c r="AA657" s="3" t="str">
        <f>IF(OR(Q657=1,Q657=2),IF(ISTEXT(R657),"","需記錄距離"),"")</f>
        <v/>
      </c>
      <c r="AB657" s="2" t="str">
        <f>IF(S657="Y",IF(Q657&lt;&gt;2,"有叫聲應為猴群",""),"")</f>
        <v/>
      </c>
      <c r="AC657" s="3" t="str">
        <f>IF(ISBLANK(T657),"需記錄棲地類型",IF(LEN(T657)&lt;&gt;2,"請填最主要的棲地類型，其餘的可在備注補充說明",""))</f>
        <v/>
      </c>
      <c r="AD657" s="5" t="str">
        <f>IF(ISBLANK(O657),"需記錄時間",IFERROR(IF((AI657-TIME(0,5,59))&lt;0,"需計滿6分鍾",""),""))</f>
        <v/>
      </c>
      <c r="AE657" s="3" t="str">
        <f>IF(COUNTIF(U657,"*搖樹*")=1,IF(Q657&lt;&gt;2,"有搖樹行為應為猴群",""),"")</f>
        <v/>
      </c>
      <c r="AF657" s="3"/>
      <c r="AH657" t="e">
        <f>MATCH(ROUND(M657,0)&amp;ROUND(N657,0),樣點!N:N,0)</f>
        <v>#N/A</v>
      </c>
      <c r="AI657" s="5">
        <f>IF((F658&amp;J658)=(F657&amp;J657),ABS((DATE(G658,H658,I658)&amp;TIME(O658,P658,0))-(DATE(G657,H657,I657)&amp;TIME(O657,P657,0))),"")</f>
        <v>0.16666666697710752</v>
      </c>
    </row>
    <row r="658" spans="3:35" hidden="1">
      <c r="C658" s="246" t="s">
        <v>209</v>
      </c>
      <c r="D658" s="246" t="s">
        <v>343</v>
      </c>
      <c r="E658" s="246" t="s">
        <v>360</v>
      </c>
      <c r="F658" s="246" t="s">
        <v>361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363</v>
      </c>
      <c r="L658" s="247">
        <v>4</v>
      </c>
      <c r="M658" s="246">
        <v>304584</v>
      </c>
      <c r="N658" s="246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26</v>
      </c>
      <c r="U658" s="246"/>
      <c r="V658" t="e">
        <f>INDEX(樣區!H:H,MATCH(F658,樣區!E:E,0))</f>
        <v>#N/A</v>
      </c>
      <c r="W658" s="3" t="str">
        <f>IF(ISNUMBER(AH658),"Y","N")</f>
        <v>N</v>
      </c>
      <c r="X658" s="3" t="str">
        <f>IF(OR(ISBLANK(H658),ISBLANK(I658)),"需記錄日期","")</f>
        <v/>
      </c>
      <c r="Y658" s="3" t="str">
        <f>IF(O658&gt;9,"時間太晚","")</f>
        <v>時間太晚</v>
      </c>
      <c r="Z658" s="3" t="str">
        <f>IF(ISBLANK(Q658),"需記錄數量",IF(Q658&gt;2,"2隻以上，請記為猴群",""))</f>
        <v/>
      </c>
      <c r="AA658" s="3" t="str">
        <f>IF(OR(Q658=1,Q658=2),IF(ISTEXT(R658),"","需記錄距離"),"")</f>
        <v/>
      </c>
      <c r="AB658" s="2" t="str">
        <f>IF(S658="Y",IF(Q658&lt;&gt;2,"有叫聲應為猴群",""),"")</f>
        <v/>
      </c>
      <c r="AC658" s="3" t="str">
        <f>IF(ISBLANK(T658),"需記錄棲地類型",IF(LEN(T658)&lt;&gt;2,"請填最主要的棲地類型，其餘的可在備注補充說明",""))</f>
        <v/>
      </c>
      <c r="AD658" s="5" t="str">
        <f>IF(ISBLANK(O658),"需記錄時間",IFERROR(IF((AI658-TIME(0,5,59))&lt;0,"需計滿6分鍾",""),""))</f>
        <v/>
      </c>
      <c r="AE658" s="3" t="str">
        <f>IF(COUNTIF(U658,"*搖樹*")=1,IF(Q658&lt;&gt;2,"有搖樹行為應為猴群",""),"")</f>
        <v/>
      </c>
      <c r="AF658" s="3"/>
      <c r="AH658" t="e">
        <f>MATCH(ROUND(M658,0)&amp;ROUND(N658,0),樣點!N:N,0)</f>
        <v>#N/A</v>
      </c>
      <c r="AI658" s="5">
        <f>IF((F659&amp;J659)=(F658&amp;J658),ABS((DATE(G659,H659,I659)&amp;TIME(O659,P659,0))-(DATE(G658,H658,I658)&amp;TIME(O658,P658,0))),"")</f>
        <v>9.0277779963798821E-3</v>
      </c>
    </row>
    <row r="659" spans="3:35" hidden="1">
      <c r="C659" s="246" t="s">
        <v>209</v>
      </c>
      <c r="D659" s="246" t="s">
        <v>343</v>
      </c>
      <c r="E659" s="246" t="s">
        <v>360</v>
      </c>
      <c r="F659" s="246" t="s">
        <v>361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363</v>
      </c>
      <c r="L659" s="247">
        <v>5</v>
      </c>
      <c r="M659" s="246">
        <v>305235</v>
      </c>
      <c r="N659" s="246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26</v>
      </c>
      <c r="U659" s="246"/>
      <c r="V659" t="e">
        <f>INDEX(樣區!H:H,MATCH(F659,樣區!E:E,0))</f>
        <v>#N/A</v>
      </c>
      <c r="W659" s="3" t="str">
        <f>IF(ISNUMBER(AH659),"Y","N")</f>
        <v>N</v>
      </c>
      <c r="X659" s="3" t="str">
        <f>IF(OR(ISBLANK(H659),ISBLANK(I659)),"需記錄日期","")</f>
        <v/>
      </c>
      <c r="Y659" s="3" t="str">
        <f>IF(O659&gt;9,"時間太晚","")</f>
        <v>時間太晚</v>
      </c>
      <c r="Z659" s="3" t="str">
        <f>IF(ISBLANK(Q659),"需記錄數量",IF(Q659&gt;2,"2隻以上，請記為猴群",""))</f>
        <v/>
      </c>
      <c r="AA659" s="3" t="str">
        <f>IF(OR(Q659=1,Q659=2),IF(ISTEXT(R659),"","需記錄距離"),"")</f>
        <v/>
      </c>
      <c r="AB659" s="2" t="str">
        <f>IF(S659="Y",IF(Q659&lt;&gt;2,"有叫聲應為猴群",""),"")</f>
        <v/>
      </c>
      <c r="AC659" s="3" t="str">
        <f>IF(ISBLANK(T659),"需記錄棲地類型",IF(LEN(T659)&lt;&gt;2,"請填最主要的棲地類型，其餘的可在備注補充說明",""))</f>
        <v/>
      </c>
      <c r="AD659" s="5" t="str">
        <f>IF(ISBLANK(O659),"需記錄時間",IFERROR(IF((AI659-TIME(0,5,59))&lt;0,"需計滿6分鍾",""),""))</f>
        <v/>
      </c>
      <c r="AE659" s="3" t="str">
        <f>IF(COUNTIF(U659,"*搖樹*")=1,IF(Q659&lt;&gt;2,"有搖樹行為應為猴群",""),"")</f>
        <v/>
      </c>
      <c r="AF659" s="3"/>
      <c r="AH659" t="e">
        <f>MATCH(ROUND(M659,0)&amp;ROUND(N659,0),樣點!N:N,0)</f>
        <v>#N/A</v>
      </c>
      <c r="AI659" s="5">
        <f>IF((F660&amp;J660)=(F659&amp;J659),ABS((DATE(G660,H660,I660)&amp;TIME(O660,P660,0))-(DATE(G659,H659,I659)&amp;TIME(O659,P659,0))),"")</f>
        <v>1.5277778031304479E-2</v>
      </c>
    </row>
    <row r="660" spans="3:35" hidden="1">
      <c r="C660" s="246" t="s">
        <v>209</v>
      </c>
      <c r="D660" s="246" t="s">
        <v>343</v>
      </c>
      <c r="E660" s="246" t="s">
        <v>360</v>
      </c>
      <c r="F660" s="246" t="s">
        <v>361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363</v>
      </c>
      <c r="L660" s="247">
        <v>6</v>
      </c>
      <c r="M660" s="246">
        <v>305332</v>
      </c>
      <c r="N660" s="246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26</v>
      </c>
      <c r="U660" s="246"/>
      <c r="V660" t="e">
        <f>INDEX(樣區!H:H,MATCH(F660,樣區!E:E,0))</f>
        <v>#N/A</v>
      </c>
      <c r="W660" s="3" t="str">
        <f>IF(ISNUMBER(AH660),"Y","N")</f>
        <v>N</v>
      </c>
      <c r="X660" s="3" t="str">
        <f>IF(OR(ISBLANK(H660),ISBLANK(I660)),"需記錄日期","")</f>
        <v/>
      </c>
      <c r="Y660" s="3" t="str">
        <f>IF(O660&gt;9,"時間太晚","")</f>
        <v>時間太晚</v>
      </c>
      <c r="Z660" s="3" t="str">
        <f>IF(ISBLANK(Q660),"需記錄數量",IF(Q660&gt;2,"2隻以上，請記為猴群",""))</f>
        <v/>
      </c>
      <c r="AA660" s="3" t="str">
        <f>IF(OR(Q660=1,Q660=2),IF(ISTEXT(R660),"","需記錄距離"),"")</f>
        <v/>
      </c>
      <c r="AB660" s="2" t="str">
        <f>IF(S660="Y",IF(Q660&lt;&gt;2,"有叫聲應為猴群",""),"")</f>
        <v/>
      </c>
      <c r="AC660" s="3" t="str">
        <f>IF(ISBLANK(T660),"需記錄棲地類型",IF(LEN(T660)&lt;&gt;2,"請填最主要的棲地類型，其餘的可在備注補充說明",""))</f>
        <v/>
      </c>
      <c r="AD660" s="5" t="str">
        <f>IF(ISBLANK(O660),"需記錄時間",IFERROR(IF((AI660-TIME(0,5,59))&lt;0,"需計滿6分鍾",""),""))</f>
        <v/>
      </c>
      <c r="AE660" s="3" t="str">
        <f>IF(COUNTIF(U660,"*搖樹*")=1,IF(Q660&lt;&gt;2,"有搖樹行為應為猴群",""),"")</f>
        <v/>
      </c>
      <c r="AF660" s="3"/>
      <c r="AH660" t="e">
        <f>MATCH(ROUND(M660,0)&amp;ROUND(N660,0),樣點!N:N,0)</f>
        <v>#N/A</v>
      </c>
      <c r="AI660" s="5" t="str">
        <f>IF((F661&amp;J661)=(F660&amp;J660),ABS((DATE(G661,H661,I661)&amp;TIME(O661,P661,0))-(DATE(G660,H660,I660)&amp;TIME(O660,P660,0))),"")</f>
        <v/>
      </c>
    </row>
    <row r="661" spans="3:35">
      <c r="C661" s="246" t="s">
        <v>209</v>
      </c>
      <c r="D661" s="246" t="s">
        <v>343</v>
      </c>
      <c r="E661" s="246" t="s">
        <v>4574</v>
      </c>
      <c r="F661" s="246" t="s">
        <v>348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366</v>
      </c>
      <c r="L661" s="247">
        <v>1</v>
      </c>
      <c r="M661" s="246">
        <v>310960</v>
      </c>
      <c r="N661" s="246">
        <v>2667098</v>
      </c>
      <c r="O661" s="246">
        <v>9</v>
      </c>
      <c r="P661" s="246">
        <v>34</v>
      </c>
      <c r="Q661" s="246">
        <v>1</v>
      </c>
      <c r="R661" s="246" t="s">
        <v>89</v>
      </c>
      <c r="S661" s="246" t="s">
        <v>44</v>
      </c>
      <c r="T661" s="246" t="s">
        <v>26</v>
      </c>
      <c r="U661" s="246"/>
      <c r="V661" t="str">
        <f>INDEX(樣區!H:H,MATCH(F661,樣區!E:E,0))</f>
        <v>3月,5月</v>
      </c>
      <c r="W661" s="3" t="str">
        <f>IF(ISNUMBER(AH661),"Y","N")</f>
        <v>Y</v>
      </c>
      <c r="X661" s="3" t="str">
        <f>IF(OR(ISBLANK(H661),ISBLANK(I661)),"需記錄日期","")</f>
        <v/>
      </c>
      <c r="Y661" s="3" t="str">
        <f>IF(O661&gt;9,"時間太晚","")</f>
        <v/>
      </c>
      <c r="Z661" s="3" t="str">
        <f>IF(ISBLANK(Q661),"需記錄數量",IF(Q661&gt;2,"2隻以上，請記為猴群",""))</f>
        <v/>
      </c>
      <c r="AA661" s="3" t="str">
        <f>IF(OR(Q661=1,Q661=2),IF(ISTEXT(R661),"","需記錄距離"),"")</f>
        <v/>
      </c>
      <c r="AB661" s="249" t="str">
        <f>IF(S661="Y",IF(Q661&lt;&gt;2,"有叫聲應為猴群",""),"")</f>
        <v>有叫聲應為猴群</v>
      </c>
      <c r="AC661" s="3" t="str">
        <f>IF(ISBLANK(T661),"需記錄棲地類型",IF(LEN(T661)&lt;&gt;2,"請填最主要的棲地類型，其餘的可在備注補充說明",""))</f>
        <v/>
      </c>
      <c r="AD661" s="5" t="str">
        <f t="shared" ref="AD661:AD667" si="25">IF(ISBLANK(O661),"需記錄時間",IFERROR(IF((AI661-TIME(0,5,59))&lt;0,"需計滿6分鐘",""),""))</f>
        <v/>
      </c>
      <c r="AE661" s="3" t="str">
        <f>IF(COUNTIF(U661,"*搖樹*")=1,IF(Q661&lt;&gt;2,"有搖樹行為應為猴群",""),"")</f>
        <v/>
      </c>
      <c r="AF661" s="3"/>
      <c r="AH661">
        <f>MATCH(ROUND(M661,0)&amp;ROUND(N661,0),樣點!N:N,0)</f>
        <v>1820</v>
      </c>
      <c r="AI661" s="5">
        <f>IF((F662&amp;J662)=(F661&amp;J661),ABS((DATE(G662,H662,I662)&amp;TIME(O662,P662,0))-(DATE(G661,H661,I661)&amp;TIME(O661,P661,0))),"")</f>
        <v>1.0416665987577289E-2</v>
      </c>
    </row>
    <row r="662" spans="3:35">
      <c r="C662" s="246" t="s">
        <v>209</v>
      </c>
      <c r="D662" s="246" t="s">
        <v>343</v>
      </c>
      <c r="E662" s="246" t="s">
        <v>364</v>
      </c>
      <c r="F662" s="246" t="s">
        <v>348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366</v>
      </c>
      <c r="L662" s="247">
        <v>2</v>
      </c>
      <c r="M662" s="246">
        <v>310798</v>
      </c>
      <c r="N662" s="246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26</v>
      </c>
      <c r="U662" s="246"/>
      <c r="V662" t="str">
        <f>INDEX(樣區!H:H,MATCH(F662,樣區!E:E,0))</f>
        <v>3月,5月</v>
      </c>
      <c r="W662" s="3" t="str">
        <f>IF(ISNUMBER(AH662),"Y","N")</f>
        <v>Y</v>
      </c>
      <c r="X662" s="3" t="str">
        <f>IF(OR(ISBLANK(H662),ISBLANK(I662)),"需記錄日期","")</f>
        <v/>
      </c>
      <c r="Y662" s="3" t="str">
        <f>IF(O662&gt;9,"時間太晚","")</f>
        <v/>
      </c>
      <c r="Z662" s="3" t="str">
        <f>IF(ISBLANK(Q662),"需記錄數量",IF(Q662&gt;2,"2隻以上，請記為猴群",""))</f>
        <v/>
      </c>
      <c r="AA662" s="3" t="str">
        <f>IF(OR(Q662=1,Q662=2),IF(ISTEXT(R662),"","需記錄距離"),"")</f>
        <v/>
      </c>
      <c r="AB662" s="249" t="str">
        <f>IF(S662="Y",IF(Q662&lt;&gt;2,"有叫聲應為猴群",""),"")</f>
        <v/>
      </c>
      <c r="AC662" s="3" t="str">
        <f>IF(ISBLANK(T662),"需記錄棲地類型",IF(LEN(T662)&lt;&gt;2,"請填最主要的棲地類型，其餘的可在備注補充說明",""))</f>
        <v/>
      </c>
      <c r="AD662" s="5" t="str">
        <f t="shared" si="25"/>
        <v/>
      </c>
      <c r="AE662" s="3" t="str">
        <f>IF(COUNTIF(U662,"*搖樹*")=1,IF(Q662&lt;&gt;2,"有搖樹行為應為猴群",""),"")</f>
        <v/>
      </c>
      <c r="AF662" s="3"/>
      <c r="AH662">
        <f>MATCH(ROUND(M662,0)&amp;ROUND(N662,0),樣點!N:N,0)</f>
        <v>1821</v>
      </c>
      <c r="AI662" s="5">
        <f>IF((F663&amp;J663)=(F662&amp;J662),ABS((DATE(G663,H663,I663)&amp;TIME(O663,P663,0))-(DATE(G662,H662,I662)&amp;TIME(O662,P662,0))),"")</f>
        <v>4.5138889050576836E-2</v>
      </c>
    </row>
    <row r="663" spans="3:35">
      <c r="C663" s="246" t="s">
        <v>209</v>
      </c>
      <c r="D663" s="246" t="s">
        <v>343</v>
      </c>
      <c r="E663" s="246" t="s">
        <v>364</v>
      </c>
      <c r="F663" s="246" t="s">
        <v>348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366</v>
      </c>
      <c r="L663" s="247">
        <v>3</v>
      </c>
      <c r="M663" s="246">
        <v>311851</v>
      </c>
      <c r="N663" s="246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26</v>
      </c>
      <c r="U663" s="246"/>
      <c r="V663" t="str">
        <f>INDEX(樣區!H:H,MATCH(F663,樣區!E:E,0))</f>
        <v>3月,5月</v>
      </c>
      <c r="W663" s="3" t="str">
        <f>IF(ISNUMBER(AH663),"Y","N")</f>
        <v>Y</v>
      </c>
      <c r="X663" s="3" t="str">
        <f>IF(OR(ISBLANK(H663),ISBLANK(I663)),"需記錄日期","")</f>
        <v/>
      </c>
      <c r="Y663" s="3" t="str">
        <f>IF(O663&gt;9,"時間太晚","")</f>
        <v>時間太晚</v>
      </c>
      <c r="Z663" s="3" t="str">
        <f>IF(ISBLANK(Q663),"需記錄數量",IF(Q663&gt;2,"2隻以上，請記為猴群",""))</f>
        <v/>
      </c>
      <c r="AA663" s="3" t="str">
        <f>IF(OR(Q663=1,Q663=2),IF(ISTEXT(R663),"","需記錄距離"),"")</f>
        <v/>
      </c>
      <c r="AB663" s="249" t="str">
        <f>IF(S663="Y",IF(Q663&lt;&gt;2,"有叫聲應為猴群",""),"")</f>
        <v/>
      </c>
      <c r="AC663" s="3" t="str">
        <f>IF(ISBLANK(T663),"需記錄棲地類型",IF(LEN(T663)&lt;&gt;2,"請填最主要的棲地類型，其餘的可在備注補充說明",""))</f>
        <v/>
      </c>
      <c r="AD663" s="5" t="str">
        <f t="shared" si="25"/>
        <v/>
      </c>
      <c r="AE663" s="3" t="str">
        <f>IF(COUNTIF(U663,"*搖樹*")=1,IF(Q663&lt;&gt;2,"有搖樹行為應為猴群",""),"")</f>
        <v/>
      </c>
      <c r="AF663" s="3"/>
      <c r="AH663">
        <f>MATCH(ROUND(M663,0)&amp;ROUND(N663,0),樣點!N:N,0)</f>
        <v>1822</v>
      </c>
      <c r="AI663" s="5">
        <f>IF((F664&amp;J664)=(F663&amp;J663),ABS((DATE(G664,H664,I664)&amp;TIME(O664,P664,0))-(DATE(G663,H663,I663)&amp;TIME(O663,P663,0))),"")</f>
        <v>9.0277779963798821E-3</v>
      </c>
    </row>
    <row r="664" spans="3:35">
      <c r="C664" s="246" t="s">
        <v>209</v>
      </c>
      <c r="D664" s="246" t="s">
        <v>343</v>
      </c>
      <c r="E664" s="246" t="s">
        <v>364</v>
      </c>
      <c r="F664" s="246" t="s">
        <v>348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367</v>
      </c>
      <c r="L664" s="247">
        <v>4</v>
      </c>
      <c r="M664" s="246">
        <v>311727</v>
      </c>
      <c r="N664" s="246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26</v>
      </c>
      <c r="U664" s="246"/>
      <c r="V664" t="str">
        <f>INDEX(樣區!H:H,MATCH(F664,樣區!E:E,0))</f>
        <v>3月,5月</v>
      </c>
      <c r="W664" s="3" t="str">
        <f>IF(ISNUMBER(AH664),"Y","N")</f>
        <v>Y</v>
      </c>
      <c r="X664" s="3" t="str">
        <f>IF(OR(ISBLANK(H664),ISBLANK(I664)),"需記錄日期","")</f>
        <v/>
      </c>
      <c r="Y664" s="3" t="str">
        <f>IF(O664&gt;9,"時間太晚","")</f>
        <v>時間太晚</v>
      </c>
      <c r="Z664" s="3" t="str">
        <f>IF(ISBLANK(Q664),"需記錄數量",IF(Q664&gt;2,"2隻以上，請記為猴群",""))</f>
        <v/>
      </c>
      <c r="AA664" s="3" t="str">
        <f>IF(OR(Q664=1,Q664=2),IF(ISTEXT(R664),"","需記錄距離"),"")</f>
        <v/>
      </c>
      <c r="AB664" s="249" t="str">
        <f>IF(S664="Y",IF(Q664&lt;&gt;2,"有叫聲應為猴群",""),"")</f>
        <v/>
      </c>
      <c r="AC664" s="3" t="str">
        <f>IF(ISBLANK(T664),"需記錄棲地類型",IF(LEN(T664)&lt;&gt;2,"請填最主要的棲地類型，其餘的可在備注補充說明",""))</f>
        <v/>
      </c>
      <c r="AD664" s="5" t="str">
        <f t="shared" si="25"/>
        <v/>
      </c>
      <c r="AE664" s="3" t="str">
        <f>IF(COUNTIF(U664,"*搖樹*")=1,IF(Q664&lt;&gt;2,"有搖樹行為應為猴群",""),"")</f>
        <v/>
      </c>
      <c r="AF664" s="3"/>
      <c r="AH664">
        <f>MATCH(ROUND(M664,0)&amp;ROUND(N664,0),樣點!N:N,0)</f>
        <v>1823</v>
      </c>
      <c r="AI664" s="5">
        <f>IF((F665&amp;J665)=(F664&amp;J664),ABS((DATE(G665,H665,I665)&amp;TIME(O665,P665,0))-(DATE(G664,H664,I664)&amp;TIME(O664,P664,0))),"")</f>
        <v>1.2499999953433871E-2</v>
      </c>
    </row>
    <row r="665" spans="3:35">
      <c r="C665" s="246" t="s">
        <v>209</v>
      </c>
      <c r="D665" s="246" t="s">
        <v>343</v>
      </c>
      <c r="E665" s="246" t="s">
        <v>364</v>
      </c>
      <c r="F665" s="246" t="s">
        <v>348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367</v>
      </c>
      <c r="L665" s="247">
        <v>5</v>
      </c>
      <c r="M665" s="246">
        <v>311422</v>
      </c>
      <c r="N665" s="246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26</v>
      </c>
      <c r="U665" s="246"/>
      <c r="V665" t="str">
        <f>INDEX(樣區!H:H,MATCH(F665,樣區!E:E,0))</f>
        <v>3月,5月</v>
      </c>
      <c r="W665" s="3" t="str">
        <f>IF(ISNUMBER(AH665),"Y","N")</f>
        <v>Y</v>
      </c>
      <c r="X665" s="3" t="str">
        <f>IF(OR(ISBLANK(H665),ISBLANK(I665)),"需記錄日期","")</f>
        <v/>
      </c>
      <c r="Y665" s="3" t="str">
        <f>IF(O665&gt;9,"時間太晚","")</f>
        <v>時間太晚</v>
      </c>
      <c r="Z665" s="3" t="str">
        <f>IF(ISBLANK(Q665),"需記錄數量",IF(Q665&gt;2,"2隻以上，請記為猴群",""))</f>
        <v/>
      </c>
      <c r="AA665" s="3" t="str">
        <f>IF(OR(Q665=1,Q665=2),IF(ISTEXT(R665),"","需記錄距離"),"")</f>
        <v/>
      </c>
      <c r="AB665" s="249" t="str">
        <f>IF(S665="Y",IF(Q665&lt;&gt;2,"有叫聲應為猴群",""),"")</f>
        <v/>
      </c>
      <c r="AC665" s="3" t="str">
        <f>IF(ISBLANK(T665),"需記錄棲地類型",IF(LEN(T665)&lt;&gt;2,"請填最主要的棲地類型，其餘的可在備注補充說明",""))</f>
        <v/>
      </c>
      <c r="AD665" s="5" t="str">
        <f t="shared" si="25"/>
        <v/>
      </c>
      <c r="AE665" s="3" t="str">
        <f>IF(COUNTIF(U665,"*搖樹*")=1,IF(Q665&lt;&gt;2,"有搖樹行為應為猴群",""),"")</f>
        <v/>
      </c>
      <c r="AF665" s="3"/>
      <c r="AH665">
        <f>MATCH(ROUND(M665,0)&amp;ROUND(N665,0),樣點!N:N,0)</f>
        <v>1824</v>
      </c>
      <c r="AI665" s="5">
        <f>IF((F666&amp;J666)=(F665&amp;J665),ABS((DATE(G666,H666,I666)&amp;TIME(O666,P666,0))-(DATE(G665,H665,I665)&amp;TIME(O665,P665,0))),"")</f>
        <v>1.5972222026903182E-2</v>
      </c>
    </row>
    <row r="666" spans="3:35">
      <c r="C666" s="246" t="s">
        <v>209</v>
      </c>
      <c r="D666" s="246" t="s">
        <v>343</v>
      </c>
      <c r="E666" s="246" t="s">
        <v>364</v>
      </c>
      <c r="F666" s="246" t="s">
        <v>348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367</v>
      </c>
      <c r="L666" s="247">
        <v>6</v>
      </c>
      <c r="M666" s="246">
        <v>311224</v>
      </c>
      <c r="N666" s="246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26</v>
      </c>
      <c r="U666" s="246"/>
      <c r="V666" t="str">
        <f>INDEX(樣區!H:H,MATCH(F666,樣區!E:E,0))</f>
        <v>3月,5月</v>
      </c>
      <c r="W666" s="3" t="str">
        <f>IF(ISNUMBER(AH666),"Y","N")</f>
        <v>Y</v>
      </c>
      <c r="X666" s="3" t="str">
        <f>IF(OR(ISBLANK(H666),ISBLANK(I666)),"需記錄日期","")</f>
        <v/>
      </c>
      <c r="Y666" s="3" t="str">
        <f>IF(O666&gt;9,"時間太晚","")</f>
        <v>時間太晚</v>
      </c>
      <c r="Z666" s="3" t="str">
        <f>IF(ISBLANK(Q666),"需記錄數量",IF(Q666&gt;2,"2隻以上，請記為猴群",""))</f>
        <v/>
      </c>
      <c r="AA666" s="3" t="str">
        <f>IF(OR(Q666=1,Q666=2),IF(ISTEXT(R666),"","需記錄距離"),"")</f>
        <v/>
      </c>
      <c r="AB666" s="249" t="str">
        <f>IF(S666="Y",IF(Q666&lt;&gt;2,"有叫聲應為猴群",""),"")</f>
        <v/>
      </c>
      <c r="AC666" s="3" t="str">
        <f>IF(ISBLANK(T666),"需記錄棲地類型",IF(LEN(T666)&lt;&gt;2,"請填最主要的棲地類型，其餘的可在備注補充說明",""))</f>
        <v/>
      </c>
      <c r="AD666" s="5" t="str">
        <f t="shared" si="25"/>
        <v/>
      </c>
      <c r="AE666" s="3" t="str">
        <f>IF(COUNTIF(U666,"*搖樹*")=1,IF(Q666&lt;&gt;2,"有搖樹行為應為猴群",""),"")</f>
        <v/>
      </c>
      <c r="AF666" s="3"/>
      <c r="AH666">
        <f>MATCH(ROUND(M666,0)&amp;ROUND(N666,0),樣點!N:N,0)</f>
        <v>1825</v>
      </c>
      <c r="AI666" s="5">
        <f>IF((F667&amp;J667)=(F666&amp;J666),ABS((DATE(G667,H667,I667)&amp;TIME(O667,P667,0))-(DATE(G666,H666,I666)&amp;TIME(O666,P666,0))),"")</f>
        <v>3.5416667000390589E-2</v>
      </c>
    </row>
    <row r="667" spans="3:35">
      <c r="C667" s="246" t="s">
        <v>209</v>
      </c>
      <c r="D667" s="246" t="s">
        <v>343</v>
      </c>
      <c r="E667" s="246" t="s">
        <v>364</v>
      </c>
      <c r="F667" s="246" t="s">
        <v>348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367</v>
      </c>
      <c r="L667" s="247">
        <v>7</v>
      </c>
      <c r="M667" s="246">
        <v>310984</v>
      </c>
      <c r="N667" s="246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26</v>
      </c>
      <c r="U667" s="246"/>
      <c r="V667" t="str">
        <f>INDEX(樣區!H:H,MATCH(F667,樣區!E:E,0))</f>
        <v>3月,5月</v>
      </c>
      <c r="W667" s="3" t="str">
        <f>IF(ISNUMBER(AH667),"Y","N")</f>
        <v>Y</v>
      </c>
      <c r="X667" s="3" t="str">
        <f>IF(OR(ISBLANK(H667),ISBLANK(I667)),"需記錄日期","")</f>
        <v/>
      </c>
      <c r="Y667" s="3" t="str">
        <f>IF(O667&gt;9,"時間太晚","")</f>
        <v>時間太晚</v>
      </c>
      <c r="Z667" s="3" t="str">
        <f>IF(ISBLANK(Q667),"需記錄數量",IF(Q667&gt;2,"2隻以上，請記為猴群",""))</f>
        <v/>
      </c>
      <c r="AA667" s="3" t="str">
        <f>IF(OR(Q667=1,Q667=2),IF(ISTEXT(R667),"","需記錄距離"),"")</f>
        <v/>
      </c>
      <c r="AB667" s="249" t="str">
        <f>IF(S667="Y",IF(Q667&lt;&gt;2,"有叫聲應為猴群",""),"")</f>
        <v/>
      </c>
      <c r="AC667" s="3" t="str">
        <f>IF(ISBLANK(T667),"需記錄棲地類型",IF(LEN(T667)&lt;&gt;2,"請填最主要的棲地類型，其餘的可在備注補充說明",""))</f>
        <v/>
      </c>
      <c r="AD667" s="5" t="str">
        <f t="shared" si="25"/>
        <v/>
      </c>
      <c r="AE667" s="3" t="str">
        <f>IF(COUNTIF(U667,"*搖樹*")=1,IF(Q667&lt;&gt;2,"有搖樹行為應為猴群",""),"")</f>
        <v/>
      </c>
      <c r="AF667" s="3"/>
      <c r="AH667">
        <f>MATCH(ROUND(M667,0)&amp;ROUND(N667,0),樣點!N:N,0)</f>
        <v>1826</v>
      </c>
      <c r="AI667" s="5" t="str">
        <f>IF((F668&amp;J668)=(F667&amp;J667),ABS((DATE(G668,H668,I668)&amp;TIME(O668,P668,0))-(DATE(G667,H667,I667)&amp;TIME(O667,P667,0))),"")</f>
        <v/>
      </c>
    </row>
    <row r="668" spans="3:35" hidden="1">
      <c r="C668" s="246" t="s">
        <v>209</v>
      </c>
      <c r="D668" s="246" t="s">
        <v>343</v>
      </c>
      <c r="E668" s="246" t="s">
        <v>368</v>
      </c>
      <c r="F668" s="246" t="s">
        <v>369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370</v>
      </c>
      <c r="L668" s="247">
        <v>1</v>
      </c>
      <c r="M668" s="246">
        <v>318082</v>
      </c>
      <c r="N668" s="246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26</v>
      </c>
      <c r="U668" s="246"/>
      <c r="V668" t="e">
        <f>INDEX(樣區!H:H,MATCH(F668,樣區!E:E,0))</f>
        <v>#N/A</v>
      </c>
      <c r="W668" s="3" t="str">
        <f>IF(ISNUMBER(AH668),"Y","N")</f>
        <v>N</v>
      </c>
      <c r="X668" s="3" t="str">
        <f>IF(OR(ISBLANK(H668),ISBLANK(I668)),"需記錄日期","")</f>
        <v/>
      </c>
      <c r="Y668" s="3" t="str">
        <f>IF(O668&gt;9,"時間太晚","")</f>
        <v/>
      </c>
      <c r="Z668" s="3" t="str">
        <f>IF(ISBLANK(Q668),"需記錄數量",IF(Q668&gt;2,"2隻以上，請記為猴群",""))</f>
        <v/>
      </c>
      <c r="AA668" s="3" t="str">
        <f>IF(OR(Q668=1,Q668=2),IF(ISTEXT(R668),"","需記錄距離"),"")</f>
        <v/>
      </c>
      <c r="AB668" s="2" t="str">
        <f>IF(S668="Y",IF(Q668&lt;&gt;2,"有叫聲應為猴群",""),"")</f>
        <v/>
      </c>
      <c r="AC668" s="3" t="str">
        <f>IF(ISBLANK(T668),"需記錄棲地類型",IF(LEN(T668)&lt;&gt;2,"請填最主要的棲地類型，其餘的可在備注補充說明",""))</f>
        <v/>
      </c>
      <c r="AD668" s="5" t="str">
        <f>IF(ISBLANK(O668),"需記錄時間",IFERROR(IF((AI668-TIME(0,5,59))&lt;0,"需計滿6分鍾",""),""))</f>
        <v/>
      </c>
      <c r="AE668" s="3" t="str">
        <f>IF(COUNTIF(U668,"*搖樹*")=1,IF(Q668&lt;&gt;2,"有搖樹行為應為猴群",""),"")</f>
        <v/>
      </c>
      <c r="AF668" s="3"/>
      <c r="AH668" t="e">
        <f>MATCH(ROUND(M668,0)&amp;ROUND(N668,0),樣點!N:N,0)</f>
        <v>#N/A</v>
      </c>
      <c r="AI668" s="5">
        <f>IF((F669&amp;J669)=(F668&amp;J668),ABS((DATE(G669,H669,I669)&amp;TIME(O669,P669,0))-(DATE(G668,H668,I668)&amp;TIME(O668,P668,0))),"")</f>
        <v>7.8472222026903182E-2</v>
      </c>
    </row>
    <row r="669" spans="3:35" hidden="1">
      <c r="C669" s="246" t="s">
        <v>209</v>
      </c>
      <c r="D669" s="246" t="s">
        <v>343</v>
      </c>
      <c r="E669" s="246" t="s">
        <v>368</v>
      </c>
      <c r="F669" s="246" t="s">
        <v>369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370</v>
      </c>
      <c r="L669" s="247">
        <v>2</v>
      </c>
      <c r="M669" s="246">
        <v>319995</v>
      </c>
      <c r="N669" s="246">
        <v>2679491</v>
      </c>
      <c r="O669" s="246">
        <v>11</v>
      </c>
      <c r="P669" s="246">
        <v>0</v>
      </c>
      <c r="Q669" s="246">
        <v>2</v>
      </c>
      <c r="R669" s="246" t="s">
        <v>43</v>
      </c>
      <c r="S669" s="246" t="s">
        <v>90</v>
      </c>
      <c r="T669" s="246" t="s">
        <v>26</v>
      </c>
      <c r="U669" s="246"/>
      <c r="V669" t="e">
        <f>INDEX(樣區!H:H,MATCH(F669,樣區!E:E,0))</f>
        <v>#N/A</v>
      </c>
      <c r="W669" s="3" t="str">
        <f>IF(ISNUMBER(AH669),"Y","N")</f>
        <v>N</v>
      </c>
      <c r="X669" s="3" t="str">
        <f>IF(OR(ISBLANK(H669),ISBLANK(I669)),"需記錄日期","")</f>
        <v/>
      </c>
      <c r="Y669" s="3" t="str">
        <f>IF(O669&gt;9,"時間太晚","")</f>
        <v>時間太晚</v>
      </c>
      <c r="Z669" s="3" t="str">
        <f>IF(ISBLANK(Q669),"需記錄數量",IF(Q669&gt;2,"2隻以上，請記為猴群",""))</f>
        <v/>
      </c>
      <c r="AA669" s="3" t="str">
        <f>IF(OR(Q669=1,Q669=2),IF(ISTEXT(R669),"","需記錄距離"),"")</f>
        <v/>
      </c>
      <c r="AB669" s="2" t="str">
        <f>IF(S669="Y",IF(Q669&lt;&gt;2,"有叫聲應為猴群",""),"")</f>
        <v/>
      </c>
      <c r="AC669" s="3" t="str">
        <f>IF(ISBLANK(T669),"需記錄棲地類型",IF(LEN(T669)&lt;&gt;2,"請填最主要的棲地類型，其餘的可在備注補充說明",""))</f>
        <v/>
      </c>
      <c r="AD669" s="5" t="str">
        <f>IF(ISBLANK(O669),"需記錄時間",IFERROR(IF((AI669-TIME(0,5,59))&lt;0,"需計滿6分鍾",""),""))</f>
        <v/>
      </c>
      <c r="AE669" s="3" t="str">
        <f>IF(COUNTIF(U669,"*搖樹*")=1,IF(Q669&lt;&gt;2,"有搖樹行為應為猴群",""),"")</f>
        <v/>
      </c>
      <c r="AF669" s="3"/>
      <c r="AH669" t="e">
        <f>MATCH(ROUND(M669,0)&amp;ROUND(N669,0),樣點!N:N,0)</f>
        <v>#N/A</v>
      </c>
      <c r="AI669" s="5">
        <f>IF((F670&amp;J670)=(F669&amp;J669),ABS((DATE(G670,H670,I670)&amp;TIME(O670,P670,0))-(DATE(G669,H669,I669)&amp;TIME(O669,P669,0))),"")</f>
        <v>5.0694445031695068E-2</v>
      </c>
    </row>
    <row r="670" spans="3:35" hidden="1">
      <c r="C670" s="246" t="s">
        <v>209</v>
      </c>
      <c r="D670" s="246" t="s">
        <v>343</v>
      </c>
      <c r="E670" s="246" t="s">
        <v>368</v>
      </c>
      <c r="F670" s="246" t="s">
        <v>369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371</v>
      </c>
      <c r="L670" s="247">
        <v>3</v>
      </c>
      <c r="M670" s="246">
        <v>325086</v>
      </c>
      <c r="N670" s="246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26</v>
      </c>
      <c r="U670" s="246"/>
      <c r="V670" t="e">
        <f>INDEX(樣區!H:H,MATCH(F670,樣區!E:E,0))</f>
        <v>#N/A</v>
      </c>
      <c r="W670" s="3" t="str">
        <f>IF(ISNUMBER(AH670),"Y","N")</f>
        <v>N</v>
      </c>
      <c r="X670" s="3" t="str">
        <f>IF(OR(ISBLANK(H670),ISBLANK(I670)),"需記錄日期","")</f>
        <v/>
      </c>
      <c r="Y670" s="3" t="str">
        <f>IF(O670&gt;9,"時間太晚","")</f>
        <v/>
      </c>
      <c r="Z670" s="3" t="str">
        <f>IF(ISBLANK(Q670),"需記錄數量",IF(Q670&gt;2,"2隻以上，請記為猴群",""))</f>
        <v/>
      </c>
      <c r="AA670" s="3" t="str">
        <f>IF(OR(Q670=1,Q670=2),IF(ISTEXT(R670),"","需記錄距離"),"")</f>
        <v/>
      </c>
      <c r="AB670" s="2" t="str">
        <f>IF(S670="Y",IF(Q670&lt;&gt;2,"有叫聲應為猴群",""),"")</f>
        <v/>
      </c>
      <c r="AC670" s="3" t="str">
        <f>IF(ISBLANK(T670),"需記錄棲地類型",IF(LEN(T670)&lt;&gt;2,"請填最主要的棲地類型，其餘的可在備注補充說明",""))</f>
        <v/>
      </c>
      <c r="AD670" s="5" t="str">
        <f>IF(ISBLANK(O670),"需記錄時間",IFERROR(IF((AI670-TIME(0,5,59))&lt;0,"需計滿6分鍾",""),""))</f>
        <v/>
      </c>
      <c r="AE670" s="3" t="str">
        <f>IF(COUNTIF(U670,"*搖樹*")=1,IF(Q670&lt;&gt;2,"有搖樹行為應為猴群",""),"")</f>
        <v/>
      </c>
      <c r="AF670" s="3"/>
      <c r="AH670" t="e">
        <f>MATCH(ROUND(M670,0)&amp;ROUND(N670,0),樣點!N:N,0)</f>
        <v>#N/A</v>
      </c>
      <c r="AI670" s="5">
        <f>IF((F671&amp;J671)=(F670&amp;J670),ABS((DATE(G671,H671,I671)&amp;TIME(O671,P671,0))-(DATE(G670,H670,I670)&amp;TIME(O670,P670,0))),"")</f>
        <v>2.0138889027293772E-2</v>
      </c>
    </row>
    <row r="671" spans="3:35" hidden="1">
      <c r="C671" s="246" t="s">
        <v>209</v>
      </c>
      <c r="D671" s="246" t="s">
        <v>343</v>
      </c>
      <c r="E671" s="246" t="s">
        <v>368</v>
      </c>
      <c r="F671" s="246" t="s">
        <v>369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371</v>
      </c>
      <c r="L671" s="247">
        <v>4</v>
      </c>
      <c r="M671" s="246">
        <v>317237</v>
      </c>
      <c r="N671" s="246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26</v>
      </c>
      <c r="U671" s="246"/>
      <c r="V671" t="e">
        <f>INDEX(樣區!H:H,MATCH(F671,樣區!E:E,0))</f>
        <v>#N/A</v>
      </c>
      <c r="W671" s="3" t="str">
        <f>IF(ISNUMBER(AH671),"Y","N")</f>
        <v>N</v>
      </c>
      <c r="X671" s="3" t="str">
        <f>IF(OR(ISBLANK(H671),ISBLANK(I671)),"需記錄日期","")</f>
        <v/>
      </c>
      <c r="Y671" s="3" t="str">
        <f>IF(O671&gt;9,"時間太晚","")</f>
        <v>時間太晚</v>
      </c>
      <c r="Z671" s="3" t="str">
        <f>IF(ISBLANK(Q671),"需記錄數量",IF(Q671&gt;2,"2隻以上，請記為猴群",""))</f>
        <v/>
      </c>
      <c r="AA671" s="3" t="str">
        <f>IF(OR(Q671=1,Q671=2),IF(ISTEXT(R671),"","需記錄距離"),"")</f>
        <v/>
      </c>
      <c r="AB671" s="2" t="str">
        <f>IF(S671="Y",IF(Q671&lt;&gt;2,"有叫聲應為猴群",""),"")</f>
        <v/>
      </c>
      <c r="AC671" s="3" t="str">
        <f>IF(ISBLANK(T671),"需記錄棲地類型",IF(LEN(T671)&lt;&gt;2,"請填最主要的棲地類型，其餘的可在備注補充說明",""))</f>
        <v/>
      </c>
      <c r="AD671" s="5" t="str">
        <f>IF(ISBLANK(O671),"需記錄時間",IFERROR(IF((AI671-TIME(0,5,59))&lt;0,"需計滿6分鍾",""),""))</f>
        <v/>
      </c>
      <c r="AE671" s="3" t="str">
        <f>IF(COUNTIF(U671,"*搖樹*")=1,IF(Q671&lt;&gt;2,"有搖樹行為應為猴群",""),"")</f>
        <v/>
      </c>
      <c r="AF671" s="3"/>
      <c r="AH671" t="e">
        <f>MATCH(ROUND(M671,0)&amp;ROUND(N671,0),樣點!N:N,0)</f>
        <v>#N/A</v>
      </c>
      <c r="AI671" s="5">
        <f>IF((F672&amp;J672)=(F671&amp;J671),ABS((DATE(G672,H672,I672)&amp;TIME(O672,P672,0))-(DATE(G671,H671,I671)&amp;TIME(O671,P671,0))),"")</f>
        <v>1.8055555003229529E-2</v>
      </c>
    </row>
    <row r="672" spans="3:35" hidden="1">
      <c r="C672" s="246" t="s">
        <v>209</v>
      </c>
      <c r="D672" s="246" t="s">
        <v>343</v>
      </c>
      <c r="E672" s="246" t="s">
        <v>368</v>
      </c>
      <c r="F672" s="246" t="s">
        <v>369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372</v>
      </c>
      <c r="L672" s="247">
        <v>5</v>
      </c>
      <c r="M672" s="246">
        <v>322963</v>
      </c>
      <c r="N672" s="246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26</v>
      </c>
      <c r="U672" s="246"/>
      <c r="V672" t="e">
        <f>INDEX(樣區!H:H,MATCH(F672,樣區!E:E,0))</f>
        <v>#N/A</v>
      </c>
      <c r="W672" s="3" t="str">
        <f>IF(ISNUMBER(AH672),"Y","N")</f>
        <v>N</v>
      </c>
      <c r="X672" s="3" t="str">
        <f>IF(OR(ISBLANK(H672),ISBLANK(I672)),"需記錄日期","")</f>
        <v/>
      </c>
      <c r="Y672" s="3" t="str">
        <f>IF(O672&gt;9,"時間太晚","")</f>
        <v/>
      </c>
      <c r="Z672" s="3" t="str">
        <f>IF(ISBLANK(Q672),"需記錄數量",IF(Q672&gt;2,"2隻以上，請記為猴群",""))</f>
        <v/>
      </c>
      <c r="AA672" s="3" t="str">
        <f>IF(OR(Q672=1,Q672=2),IF(ISTEXT(R672),"","需記錄距離"),"")</f>
        <v/>
      </c>
      <c r="AB672" s="2" t="str">
        <f>IF(S672="Y",IF(Q672&lt;&gt;2,"有叫聲應為猴群",""),"")</f>
        <v/>
      </c>
      <c r="AC672" s="3" t="str">
        <f>IF(ISBLANK(T672),"需記錄棲地類型",IF(LEN(T672)&lt;&gt;2,"請填最主要的棲地類型，其餘的可在備注補充說明",""))</f>
        <v/>
      </c>
      <c r="AD672" s="5" t="str">
        <f>IF(ISBLANK(O672),"需記錄時間",IFERROR(IF((AI672-TIME(0,5,59))&lt;0,"需計滿6分鍾",""),""))</f>
        <v/>
      </c>
      <c r="AE672" s="3" t="str">
        <f>IF(COUNTIF(U672,"*搖樹*")=1,IF(Q672&lt;&gt;2,"有搖樹行為應為猴群",""),"")</f>
        <v/>
      </c>
      <c r="AF672" s="3"/>
      <c r="AH672" t="e">
        <f>MATCH(ROUND(M672,0)&amp;ROUND(N672,0),樣點!N:N,0)</f>
        <v>#N/A</v>
      </c>
      <c r="AI672" s="5">
        <f>IF((F673&amp;J673)=(F672&amp;J672),ABS((DATE(G673,H673,I673)&amp;TIME(O673,P673,0))-(DATE(G672,H672,I672)&amp;TIME(O672,P672,0))),"")</f>
        <v>1.7361111007630825E-2</v>
      </c>
    </row>
    <row r="673" spans="3:35" hidden="1">
      <c r="C673" s="246" t="s">
        <v>209</v>
      </c>
      <c r="D673" s="246" t="s">
        <v>343</v>
      </c>
      <c r="E673" s="246" t="s">
        <v>368</v>
      </c>
      <c r="F673" s="246" t="s">
        <v>369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372</v>
      </c>
      <c r="L673" s="247">
        <v>6</v>
      </c>
      <c r="M673" s="246">
        <v>321888</v>
      </c>
      <c r="N673" s="246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26</v>
      </c>
      <c r="U673" s="246"/>
      <c r="V673" t="e">
        <f>INDEX(樣區!H:H,MATCH(F673,樣區!E:E,0))</f>
        <v>#N/A</v>
      </c>
      <c r="W673" s="3" t="str">
        <f>IF(ISNUMBER(AH673),"Y","N")</f>
        <v>N</v>
      </c>
      <c r="X673" s="3" t="str">
        <f>IF(OR(ISBLANK(H673),ISBLANK(I673)),"需記錄日期","")</f>
        <v/>
      </c>
      <c r="Y673" s="3" t="str">
        <f>IF(O673&gt;9,"時間太晚","")</f>
        <v>時間太晚</v>
      </c>
      <c r="Z673" s="3" t="str">
        <f>IF(ISBLANK(Q673),"需記錄數量",IF(Q673&gt;2,"2隻以上，請記為猴群",""))</f>
        <v/>
      </c>
      <c r="AA673" s="3" t="str">
        <f>IF(OR(Q673=1,Q673=2),IF(ISTEXT(R673),"","需記錄距離"),"")</f>
        <v/>
      </c>
      <c r="AB673" s="2" t="str">
        <f>IF(S673="Y",IF(Q673&lt;&gt;2,"有叫聲應為猴群",""),"")</f>
        <v/>
      </c>
      <c r="AC673" s="3" t="str">
        <f>IF(ISBLANK(T673),"需記錄棲地類型",IF(LEN(T673)&lt;&gt;2,"請填最主要的棲地類型，其餘的可在備注補充說明",""))</f>
        <v/>
      </c>
      <c r="AD673" s="5" t="str">
        <f>IF(ISBLANK(O673),"需記錄時間",IFERROR(IF((AI673-TIME(0,5,59))&lt;0,"需計滿6分鍾",""),""))</f>
        <v/>
      </c>
      <c r="AE673" s="3" t="str">
        <f>IF(COUNTIF(U673,"*搖樹*")=1,IF(Q673&lt;&gt;2,"有搖樹行為應為猴群",""),"")</f>
        <v/>
      </c>
      <c r="AF673" s="3"/>
      <c r="AH673" t="e">
        <f>MATCH(ROUND(M673,0)&amp;ROUND(N673,0),樣點!N:N,0)</f>
        <v>#N/A</v>
      </c>
      <c r="AI673" s="5" t="str">
        <f>IF((F674&amp;J674)=(F673&amp;J673),ABS((DATE(G674,H674,I674)&amp;TIME(O674,P674,0))-(DATE(G673,H673,I673)&amp;TIME(O673,P673,0))),"")</f>
        <v/>
      </c>
    </row>
    <row r="674" spans="3:35">
      <c r="C674" s="246" t="s">
        <v>209</v>
      </c>
      <c r="D674" s="246" t="s">
        <v>343</v>
      </c>
      <c r="E674" s="246" t="s">
        <v>4575</v>
      </c>
      <c r="F674" s="246" t="s">
        <v>354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374</v>
      </c>
      <c r="L674" s="247">
        <v>1</v>
      </c>
      <c r="M674" s="246">
        <v>325761</v>
      </c>
      <c r="N674" s="246">
        <v>2688539</v>
      </c>
      <c r="O674" s="246">
        <v>9</v>
      </c>
      <c r="P674" s="246">
        <v>30</v>
      </c>
      <c r="Q674" s="246">
        <v>1</v>
      </c>
      <c r="R674" s="246" t="s">
        <v>43</v>
      </c>
      <c r="S674" s="246" t="s">
        <v>44</v>
      </c>
      <c r="T674" s="246" t="s">
        <v>32</v>
      </c>
      <c r="U674" s="246"/>
      <c r="V674" t="str">
        <f>INDEX(樣區!H:H,MATCH(F674,樣區!E:E,0))</f>
        <v>3月,5月</v>
      </c>
      <c r="W674" s="3" t="str">
        <f>IF(ISNUMBER(AH674),"Y","N")</f>
        <v>Y</v>
      </c>
      <c r="X674" s="3" t="str">
        <f>IF(OR(ISBLANK(H674),ISBLANK(I674)),"需記錄日期","")</f>
        <v/>
      </c>
      <c r="Y674" s="3" t="str">
        <f>IF(O674&gt;9,"時間太晚","")</f>
        <v/>
      </c>
      <c r="Z674" s="3" t="str">
        <f>IF(ISBLANK(Q674),"需記錄數量",IF(Q674&gt;2,"2隻以上，請記為猴群",""))</f>
        <v/>
      </c>
      <c r="AA674" s="3" t="str">
        <f>IF(OR(Q674=1,Q674=2),IF(ISTEXT(R674),"","需記錄距離"),"")</f>
        <v/>
      </c>
      <c r="AB674" s="249" t="str">
        <f>IF(S674="Y",IF(Q674&lt;&gt;2,"有叫聲應為猴群",""),"")</f>
        <v>有叫聲應為猴群</v>
      </c>
      <c r="AC674" s="3" t="str">
        <f>IF(ISBLANK(T674),"需記錄棲地類型",IF(LEN(T674)&lt;&gt;2,"請填最主要的棲地類型，其餘的可在備注補充說明",""))</f>
        <v/>
      </c>
      <c r="AD674" s="5" t="str">
        <f t="shared" ref="AD674:AD679" si="26">IF(ISBLANK(O674),"需記錄時間",IFERROR(IF((AI674-TIME(0,5,59))&lt;0,"需計滿6分鐘",""),""))</f>
        <v/>
      </c>
      <c r="AE674" s="3" t="str">
        <f>IF(COUNTIF(U674,"*搖樹*")=1,IF(Q674&lt;&gt;2,"有搖樹行為應為猴群",""),"")</f>
        <v/>
      </c>
      <c r="AF674" s="3"/>
      <c r="AH674">
        <f>MATCH(ROUND(M674,0)&amp;ROUND(N674,0),樣點!N:N,0)</f>
        <v>1827</v>
      </c>
      <c r="AI674" s="5">
        <f>IF((F675&amp;J675)=(F674&amp;J674),ABS((DATE(G675,H675,I675)&amp;TIME(O675,P675,0))-(DATE(G674,H674,I674)&amp;TIME(O674,P674,0))),"")</f>
        <v>2.1527777949813753E-2</v>
      </c>
    </row>
    <row r="675" spans="3:35">
      <c r="C675" s="246" t="s">
        <v>209</v>
      </c>
      <c r="D675" s="246" t="s">
        <v>343</v>
      </c>
      <c r="E675" s="246" t="s">
        <v>373</v>
      </c>
      <c r="F675" s="246" t="s">
        <v>354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374</v>
      </c>
      <c r="L675" s="247">
        <v>2</v>
      </c>
      <c r="M675" s="246">
        <v>325045</v>
      </c>
      <c r="N675" s="246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32</v>
      </c>
      <c r="U675" s="246"/>
      <c r="V675" t="str">
        <f>INDEX(樣區!H:H,MATCH(F675,樣區!E:E,0))</f>
        <v>3月,5月</v>
      </c>
      <c r="W675" s="3" t="str">
        <f>IF(ISNUMBER(AH675),"Y","N")</f>
        <v>Y</v>
      </c>
      <c r="X675" s="3" t="str">
        <f>IF(OR(ISBLANK(H675),ISBLANK(I675)),"需記錄日期","")</f>
        <v/>
      </c>
      <c r="Y675" s="3" t="str">
        <f>IF(O675&gt;9,"時間太晚","")</f>
        <v>時間太晚</v>
      </c>
      <c r="Z675" s="3" t="str">
        <f>IF(ISBLANK(Q675),"需記錄數量",IF(Q675&gt;2,"2隻以上，請記為猴群",""))</f>
        <v/>
      </c>
      <c r="AA675" s="3" t="str">
        <f>IF(OR(Q675=1,Q675=2),IF(ISTEXT(R675),"","需記錄距離"),"")</f>
        <v/>
      </c>
      <c r="AB675" s="249" t="str">
        <f>IF(S675="Y",IF(Q675&lt;&gt;2,"有叫聲應為猴群",""),"")</f>
        <v/>
      </c>
      <c r="AC675" s="3" t="str">
        <f>IF(ISBLANK(T675),"需記錄棲地類型",IF(LEN(T675)&lt;&gt;2,"請填最主要的棲地類型，其餘的可在備注補充說明",""))</f>
        <v/>
      </c>
      <c r="AD675" s="5" t="str">
        <f t="shared" si="26"/>
        <v/>
      </c>
      <c r="AE675" s="3" t="str">
        <f>IF(COUNTIF(U675,"*搖樹*")=1,IF(Q675&lt;&gt;2,"有搖樹行為應為猴群",""),"")</f>
        <v/>
      </c>
      <c r="AF675" s="3"/>
      <c r="AH675">
        <f>MATCH(ROUND(M675,0)&amp;ROUND(N675,0),樣點!N:N,0)</f>
        <v>1828</v>
      </c>
      <c r="AI675" s="5">
        <f>IF((F676&amp;J676)=(F675&amp;J675),ABS((DATE(G676,H676,I676)&amp;TIME(O676,P676,0))-(DATE(G675,H675,I675)&amp;TIME(O675,P675,0))),"")</f>
        <v>9.7222220501862466E-3</v>
      </c>
    </row>
    <row r="676" spans="3:35">
      <c r="C676" s="246" t="s">
        <v>209</v>
      </c>
      <c r="D676" s="246" t="s">
        <v>343</v>
      </c>
      <c r="E676" s="246" t="s">
        <v>373</v>
      </c>
      <c r="F676" s="246" t="s">
        <v>354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374</v>
      </c>
      <c r="L676" s="247">
        <v>3</v>
      </c>
      <c r="M676" s="246">
        <v>324993</v>
      </c>
      <c r="N676" s="246">
        <v>2688369</v>
      </c>
      <c r="O676" s="246">
        <v>10</v>
      </c>
      <c r="P676" s="246">
        <v>15</v>
      </c>
      <c r="Q676" s="246">
        <v>1</v>
      </c>
      <c r="R676" s="246" t="s">
        <v>43</v>
      </c>
      <c r="S676" s="246" t="s">
        <v>44</v>
      </c>
      <c r="T676" s="246" t="s">
        <v>32</v>
      </c>
      <c r="U676" s="246"/>
      <c r="V676" t="str">
        <f>INDEX(樣區!H:H,MATCH(F676,樣區!E:E,0))</f>
        <v>3月,5月</v>
      </c>
      <c r="W676" s="3" t="str">
        <f>IF(ISNUMBER(AH676),"Y","N")</f>
        <v>Y</v>
      </c>
      <c r="X676" s="3" t="str">
        <f>IF(OR(ISBLANK(H676),ISBLANK(I676)),"需記錄日期","")</f>
        <v/>
      </c>
      <c r="Y676" s="3" t="str">
        <f>IF(O676&gt;9,"時間太晚","")</f>
        <v>時間太晚</v>
      </c>
      <c r="Z676" s="3" t="str">
        <f>IF(ISBLANK(Q676),"需記錄數量",IF(Q676&gt;2,"2隻以上，請記為猴群",""))</f>
        <v/>
      </c>
      <c r="AA676" s="3" t="str">
        <f>IF(OR(Q676=1,Q676=2),IF(ISTEXT(R676),"","需記錄距離"),"")</f>
        <v/>
      </c>
      <c r="AB676" s="249" t="str">
        <f>IF(S676="Y",IF(Q676&lt;&gt;2,"有叫聲應為猴群",""),"")</f>
        <v>有叫聲應為猴群</v>
      </c>
      <c r="AC676" s="3" t="str">
        <f>IF(ISBLANK(T676),"需記錄棲地類型",IF(LEN(T676)&lt;&gt;2,"請填最主要的棲地類型，其餘的可在備注補充說明",""))</f>
        <v/>
      </c>
      <c r="AD676" s="5" t="str">
        <f t="shared" si="26"/>
        <v>需計滿6分鐘</v>
      </c>
      <c r="AE676" s="3" t="str">
        <f>IF(COUNTIF(U676,"*搖樹*")=1,IF(Q676&lt;&gt;2,"有搖樹行為應為猴群",""),"")</f>
        <v/>
      </c>
      <c r="AF676" s="3"/>
      <c r="AH676">
        <f>MATCH(ROUND(M676,0)&amp;ROUND(N676,0),樣點!N:N,0)</f>
        <v>1829</v>
      </c>
      <c r="AI676" s="5">
        <f>IF((F677&amp;J677)=(F676&amp;J676),ABS((DATE(G677,H677,I677)&amp;TIME(O677,P677,0))-(DATE(G676,H676,I676)&amp;TIME(O676,P676,0))),"")</f>
        <v>0</v>
      </c>
    </row>
    <row r="677" spans="3:35">
      <c r="C677" s="246" t="s">
        <v>209</v>
      </c>
      <c r="D677" s="246" t="s">
        <v>343</v>
      </c>
      <c r="E677" s="246" t="s">
        <v>373</v>
      </c>
      <c r="F677" s="246" t="s">
        <v>354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375</v>
      </c>
      <c r="L677" s="247">
        <v>4</v>
      </c>
      <c r="M677" s="246">
        <v>324015</v>
      </c>
      <c r="N677" s="246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32</v>
      </c>
      <c r="U677" s="246"/>
      <c r="V677" t="str">
        <f>INDEX(樣區!H:H,MATCH(F677,樣區!E:E,0))</f>
        <v>3月,5月</v>
      </c>
      <c r="W677" s="3" t="str">
        <f>IF(ISNUMBER(AH677),"Y","N")</f>
        <v>Y</v>
      </c>
      <c r="X677" s="3" t="str">
        <f>IF(OR(ISBLANK(H677),ISBLANK(I677)),"需記錄日期","")</f>
        <v/>
      </c>
      <c r="Y677" s="3" t="str">
        <f>IF(O677&gt;9,"時間太晚","")</f>
        <v>時間太晚</v>
      </c>
      <c r="Z677" s="3" t="str">
        <f>IF(ISBLANK(Q677),"需記錄數量",IF(Q677&gt;2,"2隻以上，請記為猴群",""))</f>
        <v/>
      </c>
      <c r="AA677" s="3" t="str">
        <f>IF(OR(Q677=1,Q677=2),IF(ISTEXT(R677),"","需記錄距離"),"")</f>
        <v/>
      </c>
      <c r="AB677" s="249" t="str">
        <f>IF(S677="Y",IF(Q677&lt;&gt;2,"有叫聲應為猴群",""),"")</f>
        <v/>
      </c>
      <c r="AC677" s="3" t="str">
        <f>IF(ISBLANK(T677),"需記錄棲地類型",IF(LEN(T677)&lt;&gt;2,"請填最主要的棲地類型，其餘的可在備注補充說明",""))</f>
        <v/>
      </c>
      <c r="AD677" s="5" t="str">
        <f t="shared" si="26"/>
        <v/>
      </c>
      <c r="AE677" s="3" t="str">
        <f>IF(COUNTIF(U677,"*搖樹*")=1,IF(Q677&lt;&gt;2,"有搖樹行為應為猴群",""),"")</f>
        <v/>
      </c>
      <c r="AF677" s="3"/>
      <c r="AH677">
        <f>MATCH(ROUND(M677,0)&amp;ROUND(N677,0),樣點!N:N,0)</f>
        <v>1830</v>
      </c>
      <c r="AI677" s="5">
        <f>IF((F678&amp;J678)=(F677&amp;J677),ABS((DATE(G678,H678,I678)&amp;TIME(O678,P678,0))-(DATE(G677,H677,I677)&amp;TIME(O677,P677,0))),"")</f>
        <v>1.1111110972706228E-2</v>
      </c>
    </row>
    <row r="678" spans="3:35">
      <c r="C678" s="246" t="s">
        <v>209</v>
      </c>
      <c r="D678" s="246" t="s">
        <v>343</v>
      </c>
      <c r="E678" s="246" t="s">
        <v>373</v>
      </c>
      <c r="F678" s="246" t="s">
        <v>354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375</v>
      </c>
      <c r="L678" s="247">
        <v>5</v>
      </c>
      <c r="M678" s="246">
        <v>324449</v>
      </c>
      <c r="N678" s="246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32</v>
      </c>
      <c r="U678" s="246"/>
      <c r="V678" t="str">
        <f>INDEX(樣區!H:H,MATCH(F678,樣區!E:E,0))</f>
        <v>3月,5月</v>
      </c>
      <c r="W678" s="3" t="str">
        <f>IF(ISNUMBER(AH678),"Y","N")</f>
        <v>Y</v>
      </c>
      <c r="X678" s="3" t="str">
        <f>IF(OR(ISBLANK(H678),ISBLANK(I678)),"需記錄日期","")</f>
        <v/>
      </c>
      <c r="Y678" s="3" t="str">
        <f>IF(O678&gt;9,"時間太晚","")</f>
        <v>時間太晚</v>
      </c>
      <c r="Z678" s="3" t="str">
        <f>IF(ISBLANK(Q678),"需記錄數量",IF(Q678&gt;2,"2隻以上，請記為猴群",""))</f>
        <v/>
      </c>
      <c r="AA678" s="3" t="str">
        <f>IF(OR(Q678=1,Q678=2),IF(ISTEXT(R678),"","需記錄距離"),"")</f>
        <v/>
      </c>
      <c r="AB678" s="249" t="str">
        <f>IF(S678="Y",IF(Q678&lt;&gt;2,"有叫聲應為猴群",""),"")</f>
        <v/>
      </c>
      <c r="AC678" s="3" t="str">
        <f>IF(ISBLANK(T678),"需記錄棲地類型",IF(LEN(T678)&lt;&gt;2,"請填最主要的棲地類型，其餘的可在備注補充說明",""))</f>
        <v/>
      </c>
      <c r="AD678" s="5" t="str">
        <f t="shared" si="26"/>
        <v/>
      </c>
      <c r="AE678" s="3" t="str">
        <f>IF(COUNTIF(U678,"*搖樹*")=1,IF(Q678&lt;&gt;2,"有搖樹行為應為猴群",""),"")</f>
        <v/>
      </c>
      <c r="AF678" s="3"/>
      <c r="AH678">
        <f>MATCH(ROUND(M678,0)&amp;ROUND(N678,0),樣點!N:N,0)</f>
        <v>1831</v>
      </c>
      <c r="AI678" s="5">
        <f>IF((F679&amp;J679)=(F678&amp;J678),ABS((DATE(G679,H679,I679)&amp;TIME(O679,P679,0))-(DATE(G678,H678,I678)&amp;TIME(O678,P678,0))),"")</f>
        <v>9.7222219919785857E-3</v>
      </c>
    </row>
    <row r="679" spans="3:35">
      <c r="C679" s="246" t="s">
        <v>209</v>
      </c>
      <c r="D679" s="246" t="s">
        <v>343</v>
      </c>
      <c r="E679" s="246" t="s">
        <v>373</v>
      </c>
      <c r="F679" s="246" t="s">
        <v>354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375</v>
      </c>
      <c r="L679" s="247">
        <v>6</v>
      </c>
      <c r="M679" s="246">
        <v>323740</v>
      </c>
      <c r="N679" s="246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230</v>
      </c>
      <c r="U679" s="246"/>
      <c r="V679" t="str">
        <f>INDEX(樣區!H:H,MATCH(F679,樣區!E:E,0))</f>
        <v>3月,5月</v>
      </c>
      <c r="W679" s="3" t="str">
        <f>IF(ISNUMBER(AH679),"Y","N")</f>
        <v>Y</v>
      </c>
      <c r="X679" s="3" t="str">
        <f>IF(OR(ISBLANK(H679),ISBLANK(I679)),"需記錄日期","")</f>
        <v/>
      </c>
      <c r="Y679" s="3" t="str">
        <f>IF(O679&gt;9,"時間太晚","")</f>
        <v>時間太晚</v>
      </c>
      <c r="Z679" s="3" t="str">
        <f>IF(ISBLANK(Q679),"需記錄數量",IF(Q679&gt;2,"2隻以上，請記為猴群",""))</f>
        <v/>
      </c>
      <c r="AA679" s="3" t="str">
        <f>IF(OR(Q679=1,Q679=2),IF(ISTEXT(R679),"","需記錄距離"),"")</f>
        <v/>
      </c>
      <c r="AB679" s="249" t="str">
        <f>IF(S679="Y",IF(Q679&lt;&gt;2,"有叫聲應為猴群",""),"")</f>
        <v/>
      </c>
      <c r="AC679" s="3" t="str">
        <f>IF(ISBLANK(T679),"需記錄棲地類型",IF(LEN(T679)&lt;&gt;2,"請填最主要的棲地類型，其餘的可在備注補充說明",""))</f>
        <v/>
      </c>
      <c r="AD679" s="5" t="str">
        <f t="shared" si="26"/>
        <v/>
      </c>
      <c r="AE679" s="3" t="str">
        <f>IF(COUNTIF(U679,"*搖樹*")=1,IF(Q679&lt;&gt;2,"有搖樹行為應為猴群",""),"")</f>
        <v/>
      </c>
      <c r="AF679" s="3"/>
      <c r="AH679">
        <f>MATCH(ROUND(M679,0)&amp;ROUND(N679,0),樣點!N:N,0)</f>
        <v>1832</v>
      </c>
      <c r="AI679" s="5" t="str">
        <f>IF((F680&amp;J680)=(F679&amp;J679),ABS((DATE(G680,H680,I680)&amp;TIME(O680,P680,0))-(DATE(G679,H679,I679)&amp;TIME(O679,P679,0))),"")</f>
        <v/>
      </c>
    </row>
    <row r="680" spans="3:35" hidden="1">
      <c r="C680" s="246" t="s">
        <v>209</v>
      </c>
      <c r="D680" s="246" t="s">
        <v>376</v>
      </c>
      <c r="E680" s="246" t="s">
        <v>377</v>
      </c>
      <c r="F680" s="246" t="s">
        <v>378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379</v>
      </c>
      <c r="L680" s="247">
        <v>1</v>
      </c>
      <c r="M680" s="246">
        <v>306796</v>
      </c>
      <c r="N680" s="246">
        <v>2631604</v>
      </c>
      <c r="O680" s="246">
        <v>9</v>
      </c>
      <c r="P680" s="246">
        <v>44</v>
      </c>
      <c r="Q680" s="246">
        <v>0</v>
      </c>
      <c r="R680" s="246"/>
      <c r="S680" s="246" t="s">
        <v>90</v>
      </c>
      <c r="T680" s="246" t="s">
        <v>133</v>
      </c>
      <c r="U680" s="246"/>
      <c r="V680" t="str">
        <f>INDEX(樣區!H:H,MATCH(F680,樣區!E:E,0))</f>
        <v>3月,5月</v>
      </c>
      <c r="W680" s="3" t="str">
        <f>IF(ISNUMBER(AH680),"Y","N")</f>
        <v>N</v>
      </c>
      <c r="X680" s="3" t="str">
        <f>IF(OR(ISBLANK(H680),ISBLANK(I680)),"需記錄日期","")</f>
        <v/>
      </c>
      <c r="Y680" s="3" t="str">
        <f>IF(O680&gt;9,"時間太晚","")</f>
        <v/>
      </c>
      <c r="Z680" s="3" t="str">
        <f>IF(ISBLANK(Q680),"需記錄數量",IF(Q680&gt;2,"2隻以上，請記為猴群",""))</f>
        <v/>
      </c>
      <c r="AA680" s="3" t="str">
        <f>IF(OR(Q680=1,Q680=2),IF(ISTEXT(R680),"","需記錄距離"),"")</f>
        <v/>
      </c>
      <c r="AB680" s="2" t="str">
        <f>IF(S680="Y",IF(Q680&lt;&gt;2,"有叫聲應為猴群",""),"")</f>
        <v/>
      </c>
      <c r="AC680" s="3" t="str">
        <f>IF(ISBLANK(T680),"需記錄棲地類型",IF(LEN(T680)&lt;&gt;2,"請填最主要的棲地類型，其餘的可在備注補充說明",""))</f>
        <v/>
      </c>
      <c r="AD680" s="5" t="str">
        <f>IF(ISBLANK(O680),"需記錄時間",IFERROR(IF((AI680-TIME(0,5,59))&lt;0,"需計滿6分鍾",""),""))</f>
        <v/>
      </c>
      <c r="AE680" s="3" t="str">
        <f>IF(COUNTIF(U680,"*搖樹*")=1,IF(Q680&lt;&gt;2,"有搖樹行為應為猴群",""),"")</f>
        <v/>
      </c>
      <c r="AF680" s="3"/>
      <c r="AH680" t="e">
        <f>MATCH(ROUND(M680,0)&amp;ROUND(N680,0),樣點!N:N,0)</f>
        <v>#N/A</v>
      </c>
      <c r="AI680" s="5">
        <f>IF((F681&amp;J681)=(F680&amp;J680),ABS((DATE(G681,H681,I681)&amp;TIME(O681,P681,0))-(DATE(G680,H680,I680)&amp;TIME(O680,P680,0))),"")</f>
        <v>4.8611109959892929E-3</v>
      </c>
    </row>
    <row r="681" spans="3:35">
      <c r="C681" s="246" t="s">
        <v>209</v>
      </c>
      <c r="D681" s="246" t="s">
        <v>376</v>
      </c>
      <c r="E681" s="246" t="s">
        <v>377</v>
      </c>
      <c r="F681" s="246" t="s">
        <v>378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379</v>
      </c>
      <c r="L681" s="247">
        <v>2</v>
      </c>
      <c r="M681" s="246">
        <v>306632</v>
      </c>
      <c r="N681" s="246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380</v>
      </c>
      <c r="U681" s="246"/>
      <c r="V681" t="str">
        <f>INDEX(樣區!H:H,MATCH(F681,樣區!E:E,0))</f>
        <v>3月,5月</v>
      </c>
      <c r="W681" s="3" t="str">
        <f>IF(ISNUMBER(AH681),"Y","N")</f>
        <v>Y</v>
      </c>
      <c r="X681" s="3" t="str">
        <f>IF(OR(ISBLANK(H681),ISBLANK(I681)),"需記錄日期","")</f>
        <v/>
      </c>
      <c r="Y681" s="3" t="str">
        <f>IF(O681&gt;9,"時間太晚","")</f>
        <v/>
      </c>
      <c r="Z681" s="3" t="str">
        <f>IF(ISBLANK(Q681),"需記錄數量",IF(Q681&gt;2,"2隻以上，請記為猴群",""))</f>
        <v/>
      </c>
      <c r="AA681" s="3" t="str">
        <f>IF(OR(Q681=1,Q681=2),IF(ISTEXT(R681),"","需記錄距離"),"")</f>
        <v/>
      </c>
      <c r="AB681" s="249" t="str">
        <f>IF(S681="Y",IF(Q681&lt;&gt;2,"有叫聲應為猴群",""),"")</f>
        <v/>
      </c>
      <c r="AC681" s="3" t="str">
        <f>IF(ISBLANK(T681),"需記錄棲地類型",IF(LEN(T681)&lt;&gt;2,"請填最主要的棲地類型，其餘的可在備注補充說明",""))</f>
        <v>請填最主要的棲地類型，其餘的可在備注補充說明</v>
      </c>
      <c r="AD681" s="5" t="str">
        <f t="shared" ref="AD681:AD685" si="27">IF(ISBLANK(O681),"需記錄時間",IFERROR(IF((AI681-TIME(0,5,59))&lt;0,"需計滿6分鐘",""),""))</f>
        <v/>
      </c>
      <c r="AE681" s="3" t="str">
        <f>IF(COUNTIF(U681,"*搖樹*")=1,IF(Q681&lt;&gt;2,"有搖樹行為應為猴群",""),"")</f>
        <v/>
      </c>
      <c r="AF681" s="3"/>
      <c r="AH681">
        <f>MATCH(ROUND(M681,0)&amp;ROUND(N681,0),樣點!N:N,0)</f>
        <v>1648</v>
      </c>
      <c r="AI681" s="5">
        <f>IF((F682&amp;J682)=(F681&amp;J681),ABS((DATE(G682,H682,I682)&amp;TIME(O682,P682,0))-(DATE(G681,H681,I681)&amp;TIME(O681,P681,0))),"")</f>
        <v>9.0277779963798821E-3</v>
      </c>
    </row>
    <row r="682" spans="3:35">
      <c r="C682" s="246" t="s">
        <v>209</v>
      </c>
      <c r="D682" s="246" t="s">
        <v>376</v>
      </c>
      <c r="E682" s="246" t="s">
        <v>377</v>
      </c>
      <c r="F682" s="246" t="s">
        <v>378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379</v>
      </c>
      <c r="L682" s="247">
        <v>3</v>
      </c>
      <c r="M682" s="246">
        <v>306891</v>
      </c>
      <c r="N682" s="246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381</v>
      </c>
      <c r="U682" s="246"/>
      <c r="V682" t="str">
        <f>INDEX(樣區!H:H,MATCH(F682,樣區!E:E,0))</f>
        <v>3月,5月</v>
      </c>
      <c r="W682" s="3" t="str">
        <f>IF(ISNUMBER(AH682),"Y","N")</f>
        <v>Y</v>
      </c>
      <c r="X682" s="3" t="str">
        <f>IF(OR(ISBLANK(H682),ISBLANK(I682)),"需記錄日期","")</f>
        <v/>
      </c>
      <c r="Y682" s="3" t="str">
        <f>IF(O682&gt;9,"時間太晚","")</f>
        <v>時間太晚</v>
      </c>
      <c r="Z682" s="3" t="str">
        <f>IF(ISBLANK(Q682),"需記錄數量",IF(Q682&gt;2,"2隻以上，請記為猴群",""))</f>
        <v/>
      </c>
      <c r="AA682" s="3" t="str">
        <f>IF(OR(Q682=1,Q682=2),IF(ISTEXT(R682),"","需記錄距離"),"")</f>
        <v/>
      </c>
      <c r="AB682" s="249" t="str">
        <f>IF(S682="Y",IF(Q682&lt;&gt;2,"有叫聲應為猴群",""),"")</f>
        <v/>
      </c>
      <c r="AC682" s="3" t="str">
        <f>IF(ISBLANK(T682),"需記錄棲地類型",IF(LEN(T682)&lt;&gt;2,"請填最主要的棲地類型，其餘的可在備注補充說明",""))</f>
        <v>請填最主要的棲地類型，其餘的可在備注補充說明</v>
      </c>
      <c r="AD682" s="5" t="str">
        <f t="shared" si="27"/>
        <v/>
      </c>
      <c r="AE682" s="3" t="str">
        <f>IF(COUNTIF(U682,"*搖樹*")=1,IF(Q682&lt;&gt;2,"有搖樹行為應為猴群",""),"")</f>
        <v/>
      </c>
      <c r="AF682" s="3"/>
      <c r="AH682">
        <f>MATCH(ROUND(M682,0)&amp;ROUND(N682,0),樣點!N:N,0)</f>
        <v>1649</v>
      </c>
      <c r="AI682" s="5">
        <f>IF((F683&amp;J683)=(F682&amp;J682),ABS((DATE(G683,H683,I683)&amp;TIME(O683,P683,0))-(DATE(G682,H682,I682)&amp;TIME(O682,P682,0))),"")</f>
        <v>8.3333330112509429E-3</v>
      </c>
    </row>
    <row r="683" spans="3:35">
      <c r="C683" s="246" t="s">
        <v>209</v>
      </c>
      <c r="D683" s="246" t="s">
        <v>376</v>
      </c>
      <c r="E683" s="246" t="s">
        <v>377</v>
      </c>
      <c r="F683" s="246" t="s">
        <v>378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379</v>
      </c>
      <c r="L683" s="247">
        <v>4</v>
      </c>
      <c r="M683" s="246">
        <v>306154</v>
      </c>
      <c r="N683" s="246">
        <v>2631781</v>
      </c>
      <c r="O683" s="246">
        <v>10</v>
      </c>
      <c r="P683" s="246">
        <v>16</v>
      </c>
      <c r="Q683" s="246">
        <v>1</v>
      </c>
      <c r="R683" s="246" t="s">
        <v>89</v>
      </c>
      <c r="S683" s="246" t="s">
        <v>44</v>
      </c>
      <c r="T683" s="246" t="s">
        <v>31</v>
      </c>
      <c r="U683" s="246"/>
      <c r="V683" t="str">
        <f>INDEX(樣區!H:H,MATCH(F683,樣區!E:E,0))</f>
        <v>3月,5月</v>
      </c>
      <c r="W683" s="3" t="str">
        <f>IF(ISNUMBER(AH683),"Y","N")</f>
        <v>Y</v>
      </c>
      <c r="X683" s="3" t="str">
        <f>IF(OR(ISBLANK(H683),ISBLANK(I683)),"需記錄日期","")</f>
        <v/>
      </c>
      <c r="Y683" s="3" t="str">
        <f>IF(O683&gt;9,"時間太晚","")</f>
        <v>時間太晚</v>
      </c>
      <c r="Z683" s="3" t="str">
        <f>IF(ISBLANK(Q683),"需記錄數量",IF(Q683&gt;2,"2隻以上，請記為猴群",""))</f>
        <v/>
      </c>
      <c r="AA683" s="3" t="str">
        <f>IF(OR(Q683=1,Q683=2),IF(ISTEXT(R683),"","需記錄距離"),"")</f>
        <v/>
      </c>
      <c r="AB683" s="249" t="str">
        <f>IF(S683="Y",IF(Q683&lt;&gt;2,"有叫聲應為猴群",""),"")</f>
        <v>有叫聲應為猴群</v>
      </c>
      <c r="AC683" s="3" t="str">
        <f>IF(ISBLANK(T683),"需記錄棲地類型",IF(LEN(T683)&lt;&gt;2,"請填最主要的棲地類型，其餘的可在備注補充說明",""))</f>
        <v/>
      </c>
      <c r="AD683" s="5" t="str">
        <f t="shared" si="27"/>
        <v/>
      </c>
      <c r="AE683" s="3" t="str">
        <f>IF(COUNTIF(U683,"*搖樹*")=1,IF(Q683&lt;&gt;2,"有搖樹行為應為猴群",""),"")</f>
        <v/>
      </c>
      <c r="AF683" s="3"/>
      <c r="AH683">
        <f>MATCH(ROUND(M683,0)&amp;ROUND(N683,0),樣點!N:N,0)</f>
        <v>1650</v>
      </c>
      <c r="AI683" s="5">
        <f>IF((F684&amp;J684)=(F683&amp;J683),ABS((DATE(G684,H684,I684)&amp;TIME(O684,P684,0))-(DATE(G683,H683,I683)&amp;TIME(O683,P683,0))),"")</f>
        <v>4.8611109959892929E-3</v>
      </c>
    </row>
    <row r="684" spans="3:35">
      <c r="C684" s="246" t="s">
        <v>209</v>
      </c>
      <c r="D684" s="246" t="s">
        <v>376</v>
      </c>
      <c r="E684" s="246" t="s">
        <v>377</v>
      </c>
      <c r="F684" s="246" t="s">
        <v>378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379</v>
      </c>
      <c r="L684" s="247">
        <v>5</v>
      </c>
      <c r="M684" s="246">
        <v>306444</v>
      </c>
      <c r="N684" s="246">
        <v>2632054</v>
      </c>
      <c r="O684" s="246">
        <v>10</v>
      </c>
      <c r="P684" s="246">
        <v>23</v>
      </c>
      <c r="Q684" s="246">
        <v>1</v>
      </c>
      <c r="R684" s="246" t="s">
        <v>89</v>
      </c>
      <c r="S684" s="246" t="s">
        <v>44</v>
      </c>
      <c r="T684" s="246" t="s">
        <v>26</v>
      </c>
      <c r="U684" s="246"/>
      <c r="V684" t="str">
        <f>INDEX(樣區!H:H,MATCH(F684,樣區!E:E,0))</f>
        <v>3月,5月</v>
      </c>
      <c r="W684" s="3" t="str">
        <f>IF(ISNUMBER(AH684),"Y","N")</f>
        <v>Y</v>
      </c>
      <c r="X684" s="3" t="str">
        <f>IF(OR(ISBLANK(H684),ISBLANK(I684)),"需記錄日期","")</f>
        <v/>
      </c>
      <c r="Y684" s="3" t="str">
        <f>IF(O684&gt;9,"時間太晚","")</f>
        <v>時間太晚</v>
      </c>
      <c r="Z684" s="3" t="str">
        <f>IF(ISBLANK(Q684),"需記錄數量",IF(Q684&gt;2,"2隻以上，請記為猴群",""))</f>
        <v/>
      </c>
      <c r="AA684" s="3" t="str">
        <f>IF(OR(Q684=1,Q684=2),IF(ISTEXT(R684),"","需記錄距離"),"")</f>
        <v/>
      </c>
      <c r="AB684" s="249" t="str">
        <f>IF(S684="Y",IF(Q684&lt;&gt;2,"有叫聲應為猴群",""),"")</f>
        <v>有叫聲應為猴群</v>
      </c>
      <c r="AC684" s="3" t="str">
        <f>IF(ISBLANK(T684),"需記錄棲地類型",IF(LEN(T684)&lt;&gt;2,"請填最主要的棲地類型，其餘的可在備注補充說明",""))</f>
        <v/>
      </c>
      <c r="AD684" s="5" t="str">
        <f t="shared" si="27"/>
        <v/>
      </c>
      <c r="AE684" s="3" t="str">
        <f>IF(COUNTIF(U684,"*搖樹*")=1,IF(Q684&lt;&gt;2,"有搖樹行為應為猴群",""),"")</f>
        <v/>
      </c>
      <c r="AF684" s="3"/>
      <c r="AH684">
        <f>MATCH(ROUND(M684,0)&amp;ROUND(N684,0),樣點!N:N,0)</f>
        <v>1651</v>
      </c>
      <c r="AI684" s="5">
        <f>IF((F685&amp;J685)=(F684&amp;J684),ABS((DATE(G685,H685,I685)&amp;TIME(O685,P685,0))-(DATE(G684,H684,I684)&amp;TIME(O684,P684,0))),"")</f>
        <v>5.555555981118232E-3</v>
      </c>
    </row>
    <row r="685" spans="3:35">
      <c r="C685" s="246" t="s">
        <v>209</v>
      </c>
      <c r="D685" s="246" t="s">
        <v>376</v>
      </c>
      <c r="E685" s="246" t="s">
        <v>377</v>
      </c>
      <c r="F685" s="246" t="s">
        <v>378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379</v>
      </c>
      <c r="L685" s="247">
        <v>6</v>
      </c>
      <c r="M685" s="246">
        <v>306591</v>
      </c>
      <c r="N685" s="246">
        <v>2631863</v>
      </c>
      <c r="O685" s="246">
        <v>10</v>
      </c>
      <c r="P685" s="246">
        <v>31</v>
      </c>
      <c r="Q685" s="246">
        <v>1</v>
      </c>
      <c r="R685" s="246" t="s">
        <v>89</v>
      </c>
      <c r="S685" s="246" t="s">
        <v>44</v>
      </c>
      <c r="T685" s="246" t="s">
        <v>26</v>
      </c>
      <c r="U685" s="246"/>
      <c r="V685" t="str">
        <f>INDEX(樣區!H:H,MATCH(F685,樣區!E:E,0))</f>
        <v>3月,5月</v>
      </c>
      <c r="W685" s="3" t="str">
        <f>IF(ISNUMBER(AH685),"Y","N")</f>
        <v>Y</v>
      </c>
      <c r="X685" s="3" t="str">
        <f>IF(OR(ISBLANK(H685),ISBLANK(I685)),"需記錄日期","")</f>
        <v/>
      </c>
      <c r="Y685" s="3" t="str">
        <f>IF(O685&gt;9,"時間太晚","")</f>
        <v>時間太晚</v>
      </c>
      <c r="Z685" s="3" t="str">
        <f>IF(ISBLANK(Q685),"需記錄數量",IF(Q685&gt;2,"2隻以上，請記為猴群",""))</f>
        <v/>
      </c>
      <c r="AA685" s="3" t="str">
        <f>IF(OR(Q685=1,Q685=2),IF(ISTEXT(R685),"","需記錄距離"),"")</f>
        <v/>
      </c>
      <c r="AB685" s="249" t="str">
        <f>IF(S685="Y",IF(Q685&lt;&gt;2,"有叫聲應為猴群",""),"")</f>
        <v>有叫聲應為猴群</v>
      </c>
      <c r="AC685" s="3" t="str">
        <f>IF(ISBLANK(T685),"需記錄棲地類型",IF(LEN(T685)&lt;&gt;2,"請填最主要的棲地類型，其餘的可在備注補充說明",""))</f>
        <v/>
      </c>
      <c r="AD685" s="5" t="str">
        <f t="shared" si="27"/>
        <v/>
      </c>
      <c r="AE685" s="3" t="str">
        <f>IF(COUNTIF(U685,"*搖樹*")=1,IF(Q685&lt;&gt;2,"有搖樹行為應為猴群",""),"")</f>
        <v/>
      </c>
      <c r="AF685" s="3"/>
      <c r="AH685">
        <f>MATCH(ROUND(M685,0)&amp;ROUND(N685,0),樣點!N:N,0)</f>
        <v>1652</v>
      </c>
      <c r="AI685" s="5" t="str">
        <f>IF((F686&amp;J686)=(F685&amp;J685),ABS((DATE(G686,H686,I686)&amp;TIME(O686,P686,0))-(DATE(G685,H685,I685)&amp;TIME(O685,P685,0))),"")</f>
        <v/>
      </c>
    </row>
    <row r="686" spans="3:35" hidden="1">
      <c r="C686" s="246" t="s">
        <v>209</v>
      </c>
      <c r="D686" s="246" t="s">
        <v>376</v>
      </c>
      <c r="E686" s="246" t="s">
        <v>382</v>
      </c>
      <c r="F686" s="246" t="s">
        <v>383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379</v>
      </c>
      <c r="L686" s="247">
        <v>1</v>
      </c>
      <c r="M686" s="246">
        <v>304934</v>
      </c>
      <c r="N686" s="246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26</v>
      </c>
      <c r="U686" s="246"/>
      <c r="V686" t="str">
        <f>INDEX(樣區!H:H,MATCH(F686,樣區!E:E,0))</f>
        <v>3月,5月</v>
      </c>
      <c r="W686" s="3" t="str">
        <f>IF(ISNUMBER(AH686),"Y","N")</f>
        <v>N</v>
      </c>
      <c r="X686" s="3" t="str">
        <f>IF(OR(ISBLANK(H686),ISBLANK(I686)),"需記錄日期","")</f>
        <v/>
      </c>
      <c r="Y686" s="3" t="str">
        <f>IF(O686&gt;9,"時間太晚","")</f>
        <v>時間太晚</v>
      </c>
      <c r="Z686" s="3" t="str">
        <f>IF(ISBLANK(Q686),"需記錄數量",IF(Q686&gt;2,"2隻以上，請記為猴群",""))</f>
        <v/>
      </c>
      <c r="AA686" s="3" t="str">
        <f>IF(OR(Q686=1,Q686=2),IF(ISTEXT(R686),"","需記錄距離"),"")</f>
        <v/>
      </c>
      <c r="AB686" s="2" t="str">
        <f>IF(S686="Y",IF(Q686&lt;&gt;2,"有叫聲應為猴群",""),"")</f>
        <v/>
      </c>
      <c r="AC686" s="3" t="str">
        <f>IF(ISBLANK(T686),"需記錄棲地類型",IF(LEN(T686)&lt;&gt;2,"請填最主要的棲地類型，其餘的可在備注補充說明",""))</f>
        <v/>
      </c>
      <c r="AD686" s="5" t="str">
        <f>IF(ISBLANK(O686),"需記錄時間",IFERROR(IF((AI686-TIME(0,5,59))&lt;0,"需計滿6分鍾",""),""))</f>
        <v/>
      </c>
      <c r="AE686" s="3" t="str">
        <f>IF(COUNTIF(U686,"*搖樹*")=1,IF(Q686&lt;&gt;2,"有搖樹行為應為猴群",""),"")</f>
        <v/>
      </c>
      <c r="AF686" s="3"/>
      <c r="AH686" t="e">
        <f>MATCH(ROUND(M686,0)&amp;ROUND(N686,0),樣點!N:N,0)</f>
        <v>#N/A</v>
      </c>
      <c r="AI686" s="5">
        <f>IF((F687&amp;J687)=(F686&amp;J686),ABS((DATE(G687,H687,I687)&amp;TIME(O687,P687,0))-(DATE(G686,H686,I686)&amp;TIME(O686,P686,0))),"")</f>
        <v>6.2499999767169356E-3</v>
      </c>
    </row>
    <row r="687" spans="3:35">
      <c r="C687" s="246" t="s">
        <v>209</v>
      </c>
      <c r="D687" s="246" t="s">
        <v>376</v>
      </c>
      <c r="E687" s="246" t="s">
        <v>382</v>
      </c>
      <c r="F687" s="246" t="s">
        <v>383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379</v>
      </c>
      <c r="L687" s="247">
        <v>2</v>
      </c>
      <c r="M687" s="246">
        <v>304979</v>
      </c>
      <c r="N687" s="246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133</v>
      </c>
      <c r="U687" s="246"/>
      <c r="V687" t="str">
        <f>INDEX(樣區!H:H,MATCH(F687,樣區!E:E,0))</f>
        <v>3月,5月</v>
      </c>
      <c r="W687" s="3" t="str">
        <f>IF(ISNUMBER(AH687),"Y","N")</f>
        <v>Y</v>
      </c>
      <c r="X687" s="3" t="str">
        <f>IF(OR(ISBLANK(H687),ISBLANK(I687)),"需記錄日期","")</f>
        <v/>
      </c>
      <c r="Y687" s="3" t="str">
        <f>IF(O687&gt;9,"時間太晚","")</f>
        <v>時間太晚</v>
      </c>
      <c r="Z687" s="3" t="str">
        <f>IF(ISBLANK(Q687),"需記錄數量",IF(Q687&gt;2,"2隻以上，請記為猴群",""))</f>
        <v/>
      </c>
      <c r="AA687" s="3" t="str">
        <f>IF(OR(Q687=1,Q687=2),IF(ISTEXT(R687),"","需記錄距離"),"")</f>
        <v/>
      </c>
      <c r="AB687" s="249" t="str">
        <f>IF(S687="Y",IF(Q687&lt;&gt;2,"有叫聲應為猴群",""),"")</f>
        <v/>
      </c>
      <c r="AC687" s="3" t="str">
        <f>IF(ISBLANK(T687),"需記錄棲地類型",IF(LEN(T687)&lt;&gt;2,"請填最主要的棲地類型，其餘的可在備注補充說明",""))</f>
        <v/>
      </c>
      <c r="AD687" s="5" t="str">
        <f t="shared" ref="AD687:AD714" si="28">IF(ISBLANK(O687),"需記錄時間",IFERROR(IF((AI687-TIME(0,5,59))&lt;0,"需計滿6分鐘",""),""))</f>
        <v/>
      </c>
      <c r="AE687" s="3" t="str">
        <f>IF(COUNTIF(U687,"*搖樹*")=1,IF(Q687&lt;&gt;2,"有搖樹行為應為猴群",""),"")</f>
        <v/>
      </c>
      <c r="AF687" s="3"/>
      <c r="AH687">
        <f>MATCH(ROUND(M687,0)&amp;ROUND(N687,0),樣點!N:N,0)</f>
        <v>1654</v>
      </c>
      <c r="AI687" s="5">
        <f>IF((F688&amp;J688)=(F687&amp;J687),ABS((DATE(G688,H688,I688)&amp;TIME(O688,P688,0))-(DATE(G687,H687,I687)&amp;TIME(O687,P687,0))),"")</f>
        <v>5.555555981118232E-3</v>
      </c>
    </row>
    <row r="688" spans="3:35">
      <c r="C688" s="246" t="s">
        <v>209</v>
      </c>
      <c r="D688" s="246" t="s">
        <v>376</v>
      </c>
      <c r="E688" s="246" t="s">
        <v>382</v>
      </c>
      <c r="F688" s="246" t="s">
        <v>383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379</v>
      </c>
      <c r="L688" s="247">
        <v>3</v>
      </c>
      <c r="M688" s="246">
        <v>304716</v>
      </c>
      <c r="N688" s="246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26</v>
      </c>
      <c r="U688" s="246"/>
      <c r="V688" t="str">
        <f>INDEX(樣區!H:H,MATCH(F688,樣區!E:E,0))</f>
        <v>3月,5月</v>
      </c>
      <c r="W688" s="3" t="str">
        <f>IF(ISNUMBER(AH688),"Y","N")</f>
        <v>Y</v>
      </c>
      <c r="X688" s="3" t="str">
        <f>IF(OR(ISBLANK(H688),ISBLANK(I688)),"需記錄日期","")</f>
        <v/>
      </c>
      <c r="Y688" s="3" t="str">
        <f>IF(O688&gt;9,"時間太晚","")</f>
        <v>時間太晚</v>
      </c>
      <c r="Z688" s="3" t="str">
        <f>IF(ISBLANK(Q688),"需記錄數量",IF(Q688&gt;2,"2隻以上，請記為猴群",""))</f>
        <v/>
      </c>
      <c r="AA688" s="3" t="str">
        <f>IF(OR(Q688=1,Q688=2),IF(ISTEXT(R688),"","需記錄距離"),"")</f>
        <v/>
      </c>
      <c r="AB688" s="249" t="str">
        <f>IF(S688="Y",IF(Q688&lt;&gt;2,"有叫聲應為猴群",""),"")</f>
        <v/>
      </c>
      <c r="AC688" s="3" t="str">
        <f>IF(ISBLANK(T688),"需記錄棲地類型",IF(LEN(T688)&lt;&gt;2,"請填最主要的棲地類型，其餘的可在備注補充說明",""))</f>
        <v/>
      </c>
      <c r="AD688" s="5" t="str">
        <f t="shared" si="28"/>
        <v/>
      </c>
      <c r="AE688" s="3" t="str">
        <f>IF(COUNTIF(U688,"*搖樹*")=1,IF(Q688&lt;&gt;2,"有搖樹行為應為猴群",""),"")</f>
        <v/>
      </c>
      <c r="AF688" s="3"/>
      <c r="AH688">
        <f>MATCH(ROUND(M688,0)&amp;ROUND(N688,0),樣點!N:N,0)</f>
        <v>1655</v>
      </c>
      <c r="AI688" s="5">
        <f>IF((F689&amp;J689)=(F688&amp;J688),ABS((DATE(G689,H689,I689)&amp;TIME(O689,P689,0))-(DATE(G688,H688,I688)&amp;TIME(O688,P688,0))),"")</f>
        <v>4.1666670003905892E-3</v>
      </c>
    </row>
    <row r="689" spans="3:35">
      <c r="C689" s="246" t="s">
        <v>209</v>
      </c>
      <c r="D689" s="246" t="s">
        <v>376</v>
      </c>
      <c r="E689" s="246" t="s">
        <v>382</v>
      </c>
      <c r="F689" s="246" t="s">
        <v>383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379</v>
      </c>
      <c r="L689" s="247">
        <v>4</v>
      </c>
      <c r="M689" s="246">
        <v>304474</v>
      </c>
      <c r="N689" s="246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26</v>
      </c>
      <c r="U689" s="246"/>
      <c r="V689" t="str">
        <f>INDEX(樣區!H:H,MATCH(F689,樣區!E:E,0))</f>
        <v>3月,5月</v>
      </c>
      <c r="W689" s="3" t="str">
        <f>IF(ISNUMBER(AH689),"Y","N")</f>
        <v>Y</v>
      </c>
      <c r="X689" s="3" t="str">
        <f>IF(OR(ISBLANK(H689),ISBLANK(I689)),"需記錄日期","")</f>
        <v/>
      </c>
      <c r="Y689" s="3" t="str">
        <f>IF(O689&gt;9,"時間太晚","")</f>
        <v>時間太晚</v>
      </c>
      <c r="Z689" s="3" t="str">
        <f>IF(ISBLANK(Q689),"需記錄數量",IF(Q689&gt;2,"2隻以上，請記為猴群",""))</f>
        <v/>
      </c>
      <c r="AA689" s="3" t="str">
        <f>IF(OR(Q689=1,Q689=2),IF(ISTEXT(R689),"","需記錄距離"),"")</f>
        <v/>
      </c>
      <c r="AB689" s="249" t="str">
        <f>IF(S689="Y",IF(Q689&lt;&gt;2,"有叫聲應為猴群",""),"")</f>
        <v/>
      </c>
      <c r="AC689" s="3" t="str">
        <f>IF(ISBLANK(T689),"需記錄棲地類型",IF(LEN(T689)&lt;&gt;2,"請填最主要的棲地類型，其餘的可在備注補充說明",""))</f>
        <v/>
      </c>
      <c r="AD689" s="5" t="str">
        <f t="shared" si="28"/>
        <v/>
      </c>
      <c r="AE689" s="3" t="str">
        <f>IF(COUNTIF(U689,"*搖樹*")=1,IF(Q689&lt;&gt;2,"有搖樹行為應為猴群",""),"")</f>
        <v/>
      </c>
      <c r="AF689" s="3"/>
      <c r="AH689">
        <f>MATCH(ROUND(M689,0)&amp;ROUND(N689,0),樣點!N:N,0)</f>
        <v>1656</v>
      </c>
      <c r="AI689" s="5">
        <f>IF((F690&amp;J690)=(F689&amp;J689),ABS((DATE(G690,H690,I690)&amp;TIME(O690,P690,0))-(DATE(G689,H689,I689)&amp;TIME(O689,P689,0))),"")</f>
        <v>7.6388880261220038E-3</v>
      </c>
    </row>
    <row r="690" spans="3:35">
      <c r="C690" s="246" t="s">
        <v>209</v>
      </c>
      <c r="D690" s="246" t="s">
        <v>376</v>
      </c>
      <c r="E690" s="246" t="s">
        <v>382</v>
      </c>
      <c r="F690" s="246" t="s">
        <v>383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379</v>
      </c>
      <c r="L690" s="247">
        <v>5</v>
      </c>
      <c r="M690" s="246">
        <v>304172</v>
      </c>
      <c r="N690" s="246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26</v>
      </c>
      <c r="U690" s="246"/>
      <c r="V690" t="str">
        <f>INDEX(樣區!H:H,MATCH(F690,樣區!E:E,0))</f>
        <v>3月,5月</v>
      </c>
      <c r="W690" s="3" t="str">
        <f>IF(ISNUMBER(AH690),"Y","N")</f>
        <v>Y</v>
      </c>
      <c r="X690" s="3" t="str">
        <f>IF(OR(ISBLANK(H690),ISBLANK(I690)),"需記錄日期","")</f>
        <v/>
      </c>
      <c r="Y690" s="3" t="str">
        <f>IF(O690&gt;9,"時間太晚","")</f>
        <v>時間太晚</v>
      </c>
      <c r="Z690" s="3" t="str">
        <f>IF(ISBLANK(Q690),"需記錄數量",IF(Q690&gt;2,"2隻以上，請記為猴群",""))</f>
        <v/>
      </c>
      <c r="AA690" s="3" t="str">
        <f>IF(OR(Q690=1,Q690=2),IF(ISTEXT(R690),"","需記錄距離"),"")</f>
        <v/>
      </c>
      <c r="AB690" s="249" t="str">
        <f>IF(S690="Y",IF(Q690&lt;&gt;2,"有叫聲應為猴群",""),"")</f>
        <v/>
      </c>
      <c r="AC690" s="3" t="str">
        <f>IF(ISBLANK(T690),"需記錄棲地類型",IF(LEN(T690)&lt;&gt;2,"請填最主要的棲地類型，其餘的可在備注補充說明",""))</f>
        <v/>
      </c>
      <c r="AD690" s="5" t="str">
        <f t="shared" si="28"/>
        <v/>
      </c>
      <c r="AE690" s="3" t="str">
        <f>IF(COUNTIF(U690,"*搖樹*")=1,IF(Q690&lt;&gt;2,"有搖樹行為應為猴群",""),"")</f>
        <v/>
      </c>
      <c r="AF690" s="3"/>
      <c r="AH690">
        <f>MATCH(ROUND(M690,0)&amp;ROUND(N690,0),樣點!N:N,0)</f>
        <v>1657</v>
      </c>
      <c r="AI690" s="5">
        <f>IF((F691&amp;J691)=(F690&amp;J690),ABS((DATE(G691,H691,I691)&amp;TIME(O691,P691,0))-(DATE(G690,H690,I690)&amp;TIME(O690,P690,0))),"")</f>
        <v>5.555555981118232E-3</v>
      </c>
    </row>
    <row r="691" spans="3:35">
      <c r="C691" s="246" t="s">
        <v>209</v>
      </c>
      <c r="D691" s="246" t="s">
        <v>376</v>
      </c>
      <c r="E691" s="246" t="s">
        <v>382</v>
      </c>
      <c r="F691" s="246" t="s">
        <v>383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379</v>
      </c>
      <c r="L691" s="247">
        <v>6</v>
      </c>
      <c r="M691" s="246">
        <v>304073</v>
      </c>
      <c r="N691" s="246">
        <v>2629910</v>
      </c>
      <c r="O691" s="246">
        <v>10</v>
      </c>
      <c r="P691" s="246">
        <v>58</v>
      </c>
      <c r="Q691" s="246">
        <v>1</v>
      </c>
      <c r="R691" s="246" t="s">
        <v>89</v>
      </c>
      <c r="S691" s="246" t="s">
        <v>44</v>
      </c>
      <c r="T691" s="246" t="s">
        <v>26</v>
      </c>
      <c r="U691" s="246"/>
      <c r="V691" t="str">
        <f>INDEX(樣區!H:H,MATCH(F691,樣區!E:E,0))</f>
        <v>3月,5月</v>
      </c>
      <c r="W691" s="3" t="str">
        <f>IF(ISNUMBER(AH691),"Y","N")</f>
        <v>Y</v>
      </c>
      <c r="X691" s="3" t="str">
        <f>IF(OR(ISBLANK(H691),ISBLANK(I691)),"需記錄日期","")</f>
        <v/>
      </c>
      <c r="Y691" s="3" t="str">
        <f>IF(O691&gt;9,"時間太晚","")</f>
        <v>時間太晚</v>
      </c>
      <c r="Z691" s="3" t="str">
        <f>IF(ISBLANK(Q691),"需記錄數量",IF(Q691&gt;2,"2隻以上，請記為猴群",""))</f>
        <v/>
      </c>
      <c r="AA691" s="3" t="str">
        <f>IF(OR(Q691=1,Q691=2),IF(ISTEXT(R691),"","需記錄距離"),"")</f>
        <v/>
      </c>
      <c r="AB691" s="249" t="str">
        <f>IF(S691="Y",IF(Q691&lt;&gt;2,"有叫聲應為猴群",""),"")</f>
        <v>有叫聲應為猴群</v>
      </c>
      <c r="AC691" s="3" t="str">
        <f>IF(ISBLANK(T691),"需記錄棲地類型",IF(LEN(T691)&lt;&gt;2,"請填最主要的棲地類型，其餘的可在備注補充說明",""))</f>
        <v/>
      </c>
      <c r="AD691" s="5" t="str">
        <f t="shared" si="28"/>
        <v/>
      </c>
      <c r="AE691" s="3" t="str">
        <f>IF(COUNTIF(U691,"*搖樹*")=1,IF(Q691&lt;&gt;2,"有搖樹行為應為猴群",""),"")</f>
        <v/>
      </c>
      <c r="AF691" s="3"/>
      <c r="AH691">
        <f>MATCH(ROUND(M691,0)&amp;ROUND(N691,0),樣點!N:N,0)</f>
        <v>1658</v>
      </c>
      <c r="AI691" s="5" t="str">
        <f>IF((F692&amp;J692)=(F691&amp;J691),ABS((DATE(G692,H692,I692)&amp;TIME(O692,P692,0))-(DATE(G691,H691,I691)&amp;TIME(O691,P691,0))),"")</f>
        <v/>
      </c>
    </row>
    <row r="692" spans="3:35">
      <c r="C692" s="246" t="s">
        <v>209</v>
      </c>
      <c r="D692" s="246" t="s">
        <v>376</v>
      </c>
      <c r="E692" s="246" t="s">
        <v>384</v>
      </c>
      <c r="F692" s="246" t="s">
        <v>385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386</v>
      </c>
      <c r="L692" s="247">
        <v>1</v>
      </c>
      <c r="M692" s="246">
        <v>309508</v>
      </c>
      <c r="N692" s="246">
        <v>2643731</v>
      </c>
      <c r="O692" s="246">
        <v>9</v>
      </c>
      <c r="P692" s="246">
        <v>34</v>
      </c>
      <c r="Q692" s="246">
        <v>0</v>
      </c>
      <c r="R692" s="246"/>
      <c r="S692" s="246" t="s">
        <v>90</v>
      </c>
      <c r="T692" s="246" t="s">
        <v>26</v>
      </c>
      <c r="U692" s="246"/>
      <c r="V692" t="str">
        <f>INDEX(樣區!H:H,MATCH(F692,樣區!E:E,0))</f>
        <v>3月,5月</v>
      </c>
      <c r="W692" s="3" t="str">
        <f>IF(ISNUMBER(AH692),"Y","N")</f>
        <v>Y</v>
      </c>
      <c r="X692" s="3" t="str">
        <f>IF(OR(ISBLANK(H692),ISBLANK(I692)),"需記錄日期","")</f>
        <v/>
      </c>
      <c r="Y692" s="3" t="str">
        <f>IF(O692&gt;9,"時間太晚","")</f>
        <v/>
      </c>
      <c r="Z692" s="3" t="str">
        <f>IF(ISBLANK(Q692),"需記錄數量",IF(Q692&gt;2,"2隻以上，請記為猴群",""))</f>
        <v/>
      </c>
      <c r="AA692" s="3" t="str">
        <f>IF(OR(Q692=1,Q692=2),IF(ISTEXT(R692),"","需記錄距離"),"")</f>
        <v/>
      </c>
      <c r="AB692" s="249" t="str">
        <f>IF(S692="Y",IF(Q692&lt;&gt;2,"有叫聲應為猴群",""),"")</f>
        <v/>
      </c>
      <c r="AC692" s="3" t="str">
        <f>IF(ISBLANK(T692),"需記錄棲地類型",IF(LEN(T692)&lt;&gt;2,"請填最主要的棲地類型，其餘的可在備注補充說明",""))</f>
        <v/>
      </c>
      <c r="AD692" s="5" t="str">
        <f t="shared" si="28"/>
        <v/>
      </c>
      <c r="AE692" s="3" t="str">
        <f>IF(COUNTIF(U692,"*搖樹*")=1,IF(Q692&lt;&gt;2,"有搖樹行為應為猴群",""),"")</f>
        <v/>
      </c>
      <c r="AF692" s="3"/>
      <c r="AH692">
        <f>MATCH(ROUND(M692,0)&amp;ROUND(N692,0),樣點!N:N,0)</f>
        <v>1659</v>
      </c>
      <c r="AI692" s="5">
        <f>IF((F693&amp;J693)=(F692&amp;J692),ABS((DATE(G693,H693,I693)&amp;TIME(O693,P693,0))-(DATE(G692,H692,I692)&amp;TIME(O692,P692,0))),"")</f>
        <v>9.0277770068496466E-3</v>
      </c>
    </row>
    <row r="693" spans="3:35">
      <c r="C693" s="246" t="s">
        <v>209</v>
      </c>
      <c r="D693" s="246" t="s">
        <v>376</v>
      </c>
      <c r="E693" s="246" t="s">
        <v>384</v>
      </c>
      <c r="F693" s="246" t="s">
        <v>385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386</v>
      </c>
      <c r="L693" s="247">
        <v>2</v>
      </c>
      <c r="M693" s="246">
        <v>309393</v>
      </c>
      <c r="N693" s="246">
        <v>2643570</v>
      </c>
      <c r="O693" s="246">
        <v>9</v>
      </c>
      <c r="P693" s="246">
        <v>47</v>
      </c>
      <c r="Q693" s="246">
        <v>0</v>
      </c>
      <c r="R693" s="246"/>
      <c r="S693" s="246" t="s">
        <v>90</v>
      </c>
      <c r="T693" s="246" t="s">
        <v>387</v>
      </c>
      <c r="U693" s="246" t="s">
        <v>388</v>
      </c>
      <c r="V693" t="str">
        <f>INDEX(樣區!H:H,MATCH(F693,樣區!E:E,0))</f>
        <v>3月,5月</v>
      </c>
      <c r="W693" s="3" t="str">
        <f>IF(ISNUMBER(AH693),"Y","N")</f>
        <v>Y</v>
      </c>
      <c r="X693" s="3" t="str">
        <f>IF(OR(ISBLANK(H693),ISBLANK(I693)),"需記錄日期","")</f>
        <v/>
      </c>
      <c r="Y693" s="3" t="str">
        <f>IF(O693&gt;9,"時間太晚","")</f>
        <v/>
      </c>
      <c r="Z693" s="3" t="str">
        <f>IF(ISBLANK(Q693),"需記錄數量",IF(Q693&gt;2,"2隻以上，請記為猴群",""))</f>
        <v/>
      </c>
      <c r="AA693" s="3" t="str">
        <f>IF(OR(Q693=1,Q693=2),IF(ISTEXT(R693),"","需記錄距離"),"")</f>
        <v/>
      </c>
      <c r="AB693" s="249" t="str">
        <f>IF(S693="Y",IF(Q693&lt;&gt;2,"有叫聲應為猴群",""),"")</f>
        <v/>
      </c>
      <c r="AC693" s="3" t="str">
        <f>IF(ISBLANK(T693),"需記錄棲地類型",IF(LEN(T693)&lt;&gt;2,"請填最主要的棲地類型，其餘的可在備注補充說明",""))</f>
        <v>請填最主要的棲地類型，其餘的可在備注補充說明</v>
      </c>
      <c r="AD693" s="5" t="str">
        <f t="shared" si="28"/>
        <v/>
      </c>
      <c r="AE693" s="3" t="str">
        <f>IF(COUNTIF(U693,"*搖樹*")=1,IF(Q693&lt;&gt;2,"有搖樹行為應為猴群",""),"")</f>
        <v/>
      </c>
      <c r="AF693" s="3"/>
      <c r="AH693">
        <f>MATCH(ROUND(M693,0)&amp;ROUND(N693,0),樣點!N:N,0)</f>
        <v>1660</v>
      </c>
      <c r="AI693" s="5">
        <f>IF((F694&amp;J694)=(F693&amp;J693),ABS((DATE(G694,H694,I694)&amp;TIME(O694,P694,0))-(DATE(G693,H693,I693)&amp;TIME(O693,P693,0))),"")</f>
        <v>6.2500000349245965E-3</v>
      </c>
    </row>
    <row r="694" spans="3:35">
      <c r="C694" s="246" t="s">
        <v>209</v>
      </c>
      <c r="D694" s="246" t="s">
        <v>376</v>
      </c>
      <c r="E694" s="246" t="s">
        <v>384</v>
      </c>
      <c r="F694" s="246" t="s">
        <v>385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386</v>
      </c>
      <c r="L694" s="247">
        <v>3</v>
      </c>
      <c r="M694" s="246">
        <v>309303</v>
      </c>
      <c r="N694" s="246">
        <v>2643377</v>
      </c>
      <c r="O694" s="246">
        <v>9</v>
      </c>
      <c r="P694" s="246">
        <v>56</v>
      </c>
      <c r="Q694" s="246">
        <v>2</v>
      </c>
      <c r="R694" s="246" t="s">
        <v>43</v>
      </c>
      <c r="S694" s="246" t="s">
        <v>44</v>
      </c>
      <c r="T694" s="246" t="s">
        <v>26</v>
      </c>
      <c r="U694" s="246"/>
      <c r="V694" t="str">
        <f>INDEX(樣區!H:H,MATCH(F694,樣區!E:E,0))</f>
        <v>3月,5月</v>
      </c>
      <c r="W694" s="3" t="str">
        <f>IF(ISNUMBER(AH694),"Y","N")</f>
        <v>Y</v>
      </c>
      <c r="X694" s="3" t="str">
        <f>IF(OR(ISBLANK(H694),ISBLANK(I694)),"需記錄日期","")</f>
        <v/>
      </c>
      <c r="Y694" s="3" t="str">
        <f>IF(O694&gt;9,"時間太晚","")</f>
        <v/>
      </c>
      <c r="Z694" s="3" t="str">
        <f>IF(ISBLANK(Q694),"需記錄數量",IF(Q694&gt;2,"2隻以上，請記為猴群",""))</f>
        <v/>
      </c>
      <c r="AA694" s="3" t="str">
        <f>IF(OR(Q694=1,Q694=2),IF(ISTEXT(R694),"","需記錄距離"),"")</f>
        <v/>
      </c>
      <c r="AB694" s="249" t="str">
        <f>IF(S694="Y",IF(Q694&lt;&gt;2,"有叫聲應為猴群",""),"")</f>
        <v/>
      </c>
      <c r="AC694" s="3" t="str">
        <f>IF(ISBLANK(T694),"需記錄棲地類型",IF(LEN(T694)&lt;&gt;2,"請填最主要的棲地類型，其餘的可在備注補充說明",""))</f>
        <v/>
      </c>
      <c r="AD694" s="5" t="str">
        <f t="shared" si="28"/>
        <v/>
      </c>
      <c r="AE694" s="3" t="str">
        <f>IF(COUNTIF(U694,"*搖樹*")=1,IF(Q694&lt;&gt;2,"有搖樹行為應為猴群",""),"")</f>
        <v/>
      </c>
      <c r="AF694" s="3"/>
      <c r="AH694">
        <f>MATCH(ROUND(M694,0)&amp;ROUND(N694,0),樣點!N:N,0)</f>
        <v>1661</v>
      </c>
      <c r="AI694" s="5">
        <f>IF((F695&amp;J695)=(F694&amp;J694),ABS((DATE(G695,H695,I695)&amp;TIME(O695,P695,0))-(DATE(G694,H694,I694)&amp;TIME(O694,P694,0))),"")</f>
        <v>9.7222229815088212E-3</v>
      </c>
    </row>
    <row r="695" spans="3:35">
      <c r="C695" s="246" t="s">
        <v>209</v>
      </c>
      <c r="D695" s="246" t="s">
        <v>376</v>
      </c>
      <c r="E695" s="246" t="s">
        <v>384</v>
      </c>
      <c r="F695" s="246" t="s">
        <v>385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386</v>
      </c>
      <c r="L695" s="247">
        <v>4</v>
      </c>
      <c r="M695" s="246">
        <v>309201</v>
      </c>
      <c r="N695" s="246">
        <v>2643171</v>
      </c>
      <c r="O695" s="246">
        <v>10</v>
      </c>
      <c r="P695" s="246">
        <v>10</v>
      </c>
      <c r="Q695" s="246">
        <v>0</v>
      </c>
      <c r="R695" s="246"/>
      <c r="S695" s="246" t="s">
        <v>90</v>
      </c>
      <c r="T695" s="246" t="s">
        <v>26</v>
      </c>
      <c r="U695" s="246"/>
      <c r="V695" t="str">
        <f>INDEX(樣區!H:H,MATCH(F695,樣區!E:E,0))</f>
        <v>3月,5月</v>
      </c>
      <c r="W695" s="3" t="str">
        <f>IF(ISNUMBER(AH695),"Y","N")</f>
        <v>Y</v>
      </c>
      <c r="X695" s="3" t="str">
        <f>IF(OR(ISBLANK(H695),ISBLANK(I695)),"需記錄日期","")</f>
        <v/>
      </c>
      <c r="Y695" s="3" t="str">
        <f>IF(O695&gt;9,"時間太晚","")</f>
        <v>時間太晚</v>
      </c>
      <c r="Z695" s="3" t="str">
        <f>IF(ISBLANK(Q695),"需記錄數量",IF(Q695&gt;2,"2隻以上，請記為猴群",""))</f>
        <v/>
      </c>
      <c r="AA695" s="3" t="str">
        <f>IF(OR(Q695=1,Q695=2),IF(ISTEXT(R695),"","需記錄距離"),"")</f>
        <v/>
      </c>
      <c r="AB695" s="249" t="str">
        <f>IF(S695="Y",IF(Q695&lt;&gt;2,"有叫聲應為猴群",""),"")</f>
        <v/>
      </c>
      <c r="AC695" s="3" t="str">
        <f>IF(ISBLANK(T695),"需記錄棲地類型",IF(LEN(T695)&lt;&gt;2,"請填最主要的棲地類型，其餘的可在備注補充說明",""))</f>
        <v/>
      </c>
      <c r="AD695" s="5" t="str">
        <f t="shared" si="28"/>
        <v/>
      </c>
      <c r="AE695" s="3" t="str">
        <f>IF(COUNTIF(U695,"*搖樹*")=1,IF(Q695&lt;&gt;2,"有搖樹行為應為猴群",""),"")</f>
        <v/>
      </c>
      <c r="AF695" s="3"/>
      <c r="AH695">
        <f>MATCH(ROUND(M695,0)&amp;ROUND(N695,0),樣點!N:N,0)</f>
        <v>1662</v>
      </c>
      <c r="AI695" s="5">
        <f>IF((F696&amp;J696)=(F695&amp;J695),ABS((DATE(G696,H696,I696)&amp;TIME(O696,P696,0))-(DATE(G695,H695,I695)&amp;TIME(O695,P695,0))),"")</f>
        <v>9.0277770068496466E-3</v>
      </c>
    </row>
    <row r="696" spans="3:35">
      <c r="C696" s="246" t="s">
        <v>209</v>
      </c>
      <c r="D696" s="246" t="s">
        <v>376</v>
      </c>
      <c r="E696" s="246" t="s">
        <v>384</v>
      </c>
      <c r="F696" s="246" t="s">
        <v>385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386</v>
      </c>
      <c r="L696" s="247">
        <v>5</v>
      </c>
      <c r="M696" s="246">
        <v>309069</v>
      </c>
      <c r="N696" s="246">
        <v>2642961</v>
      </c>
      <c r="O696" s="246">
        <v>10</v>
      </c>
      <c r="P696" s="246">
        <v>23</v>
      </c>
      <c r="Q696" s="246">
        <v>0</v>
      </c>
      <c r="R696" s="246"/>
      <c r="S696" s="246" t="s">
        <v>90</v>
      </c>
      <c r="T696" s="246" t="s">
        <v>387</v>
      </c>
      <c r="U696" s="246"/>
      <c r="V696" t="str">
        <f>INDEX(樣區!H:H,MATCH(F696,樣區!E:E,0))</f>
        <v>3月,5月</v>
      </c>
      <c r="W696" s="3" t="str">
        <f>IF(ISNUMBER(AH696),"Y","N")</f>
        <v>Y</v>
      </c>
      <c r="X696" s="3" t="str">
        <f>IF(OR(ISBLANK(H696),ISBLANK(I696)),"需記錄日期","")</f>
        <v/>
      </c>
      <c r="Y696" s="3" t="str">
        <f>IF(O696&gt;9,"時間太晚","")</f>
        <v>時間太晚</v>
      </c>
      <c r="Z696" s="3" t="str">
        <f>IF(ISBLANK(Q696),"需記錄數量",IF(Q696&gt;2,"2隻以上，請記為猴群",""))</f>
        <v/>
      </c>
      <c r="AA696" s="3" t="str">
        <f>IF(OR(Q696=1,Q696=2),IF(ISTEXT(R696),"","需記錄距離"),"")</f>
        <v/>
      </c>
      <c r="AB696" s="249" t="str">
        <f>IF(S696="Y",IF(Q696&lt;&gt;2,"有叫聲應為猴群",""),"")</f>
        <v/>
      </c>
      <c r="AC696" s="3" t="str">
        <f>IF(ISBLANK(T696),"需記錄棲地類型",IF(LEN(T696)&lt;&gt;2,"請填最主要的棲地類型，其餘的可在備注補充說明",""))</f>
        <v>請填最主要的棲地類型，其餘的可在備注補充說明</v>
      </c>
      <c r="AD696" s="5" t="str">
        <f t="shared" si="28"/>
        <v/>
      </c>
      <c r="AE696" s="3" t="str">
        <f>IF(COUNTIF(U696,"*搖樹*")=1,IF(Q696&lt;&gt;2,"有搖樹行為應為猴群",""),"")</f>
        <v/>
      </c>
      <c r="AF696" s="3"/>
      <c r="AH696">
        <f>MATCH(ROUND(M696,0)&amp;ROUND(N696,0),樣點!N:N,0)</f>
        <v>1663</v>
      </c>
      <c r="AI696" s="5">
        <f>IF((F697&amp;J697)=(F696&amp;J696),ABS((DATE(G697,H697,I697)&amp;TIME(O697,P697,0))-(DATE(G696,H696,I696)&amp;TIME(O696,P696,0))),"")</f>
        <v>1.1805555957835168E-2</v>
      </c>
    </row>
    <row r="697" spans="3:35">
      <c r="C697" s="246" t="s">
        <v>209</v>
      </c>
      <c r="D697" s="246" t="s">
        <v>376</v>
      </c>
      <c r="E697" s="246" t="s">
        <v>384</v>
      </c>
      <c r="F697" s="246" t="s">
        <v>385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386</v>
      </c>
      <c r="L697" s="247">
        <v>6</v>
      </c>
      <c r="M697" s="246">
        <v>308835</v>
      </c>
      <c r="N697" s="246">
        <v>2642861</v>
      </c>
      <c r="O697" s="246">
        <v>10</v>
      </c>
      <c r="P697" s="246">
        <v>40</v>
      </c>
      <c r="Q697" s="246">
        <v>0</v>
      </c>
      <c r="R697" s="246"/>
      <c r="S697" s="246" t="s">
        <v>90</v>
      </c>
      <c r="T697" s="246" t="s">
        <v>389</v>
      </c>
      <c r="U697" s="246" t="s">
        <v>390</v>
      </c>
      <c r="V697" t="str">
        <f>INDEX(樣區!H:H,MATCH(F697,樣區!E:E,0))</f>
        <v>3月,5月</v>
      </c>
      <c r="W697" s="3" t="str">
        <f>IF(ISNUMBER(AH697),"Y","N")</f>
        <v>Y</v>
      </c>
      <c r="X697" s="3" t="str">
        <f>IF(OR(ISBLANK(H697),ISBLANK(I697)),"需記錄日期","")</f>
        <v/>
      </c>
      <c r="Y697" s="3" t="str">
        <f>IF(O697&gt;9,"時間太晚","")</f>
        <v>時間太晚</v>
      </c>
      <c r="Z697" s="3" t="str">
        <f>IF(ISBLANK(Q697),"需記錄數量",IF(Q697&gt;2,"2隻以上，請記為猴群",""))</f>
        <v/>
      </c>
      <c r="AA697" s="3" t="str">
        <f>IF(OR(Q697=1,Q697=2),IF(ISTEXT(R697),"","需記錄距離"),"")</f>
        <v/>
      </c>
      <c r="AB697" s="249" t="str">
        <f>IF(S697="Y",IF(Q697&lt;&gt;2,"有叫聲應為猴群",""),"")</f>
        <v/>
      </c>
      <c r="AC697" s="3" t="str">
        <f>IF(ISBLANK(T697),"需記錄棲地類型",IF(LEN(T697)&lt;&gt;2,"請填最主要的棲地類型，其餘的可在備注補充說明",""))</f>
        <v>請填最主要的棲地類型，其餘的可在備注補充說明</v>
      </c>
      <c r="AD697" s="5" t="str">
        <f t="shared" si="28"/>
        <v/>
      </c>
      <c r="AE697" s="3" t="str">
        <f>IF(COUNTIF(U697,"*搖樹*")=1,IF(Q697&lt;&gt;2,"有搖樹行為應為猴群",""),"")</f>
        <v/>
      </c>
      <c r="AF697" s="3"/>
      <c r="AH697">
        <f>MATCH(ROUND(M697,0)&amp;ROUND(N697,0),樣點!N:N,0)</f>
        <v>1664</v>
      </c>
      <c r="AI697" s="5">
        <f>IF((F698&amp;J698)=(F697&amp;J697),ABS((DATE(G698,H698,I698)&amp;TIME(O698,P698,0))-(DATE(G697,H697,I697)&amp;TIME(O697,P697,0))),"")</f>
        <v>1.7361111007630825E-2</v>
      </c>
    </row>
    <row r="698" spans="3:35">
      <c r="C698" s="246" t="s">
        <v>209</v>
      </c>
      <c r="D698" s="246" t="s">
        <v>376</v>
      </c>
      <c r="E698" s="246" t="s">
        <v>384</v>
      </c>
      <c r="F698" s="246" t="s">
        <v>385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386</v>
      </c>
      <c r="L698" s="247">
        <v>7</v>
      </c>
      <c r="M698" s="246">
        <v>309406</v>
      </c>
      <c r="N698" s="246">
        <v>2643163</v>
      </c>
      <c r="O698" s="246">
        <v>11</v>
      </c>
      <c r="P698" s="246">
        <v>5</v>
      </c>
      <c r="Q698" s="246">
        <v>0</v>
      </c>
      <c r="R698" s="246"/>
      <c r="S698" s="246" t="s">
        <v>90</v>
      </c>
      <c r="T698" s="246" t="s">
        <v>26</v>
      </c>
      <c r="U698" s="246" t="s">
        <v>391</v>
      </c>
      <c r="V698" t="str">
        <f>INDEX(樣區!H:H,MATCH(F698,樣區!E:E,0))</f>
        <v>3月,5月</v>
      </c>
      <c r="W698" s="3" t="str">
        <f>IF(ISNUMBER(AH698),"Y","N")</f>
        <v>Y</v>
      </c>
      <c r="X698" s="3" t="str">
        <f>IF(OR(ISBLANK(H698),ISBLANK(I698)),"需記錄日期","")</f>
        <v/>
      </c>
      <c r="Y698" s="3" t="str">
        <f>IF(O698&gt;9,"時間太晚","")</f>
        <v>時間太晚</v>
      </c>
      <c r="Z698" s="3" t="str">
        <f>IF(ISBLANK(Q698),"需記錄數量",IF(Q698&gt;2,"2隻以上，請記為猴群",""))</f>
        <v/>
      </c>
      <c r="AA698" s="3" t="str">
        <f>IF(OR(Q698=1,Q698=2),IF(ISTEXT(R698),"","需記錄距離"),"")</f>
        <v/>
      </c>
      <c r="AB698" s="249" t="str">
        <f>IF(S698="Y",IF(Q698&lt;&gt;2,"有叫聲應為猴群",""),"")</f>
        <v/>
      </c>
      <c r="AC698" s="3" t="str">
        <f>IF(ISBLANK(T698),"需記錄棲地類型",IF(LEN(T698)&lt;&gt;2,"請填最主要的棲地類型，其餘的可在備注補充說明",""))</f>
        <v/>
      </c>
      <c r="AD698" s="5" t="str">
        <f t="shared" si="28"/>
        <v/>
      </c>
      <c r="AE698" s="3" t="str">
        <f>IF(COUNTIF(U698,"*搖樹*")=1,IF(Q698&lt;&gt;2,"有搖樹行為應為猴群",""),"")</f>
        <v/>
      </c>
      <c r="AF698" s="3"/>
      <c r="AH698">
        <f>MATCH(ROUND(M698,0)&amp;ROUND(N698,0),樣點!N:N,0)</f>
        <v>1665</v>
      </c>
      <c r="AI698" s="5" t="str">
        <f>IF((F699&amp;J699)=(F698&amp;J698),ABS((DATE(G699,H699,I699)&amp;TIME(O699,P699,0))-(DATE(G698,H698,I698)&amp;TIME(O698,P698,0))),"")</f>
        <v/>
      </c>
    </row>
    <row r="699" spans="3:35">
      <c r="C699" s="246" t="s">
        <v>209</v>
      </c>
      <c r="D699" s="246" t="s">
        <v>376</v>
      </c>
      <c r="E699" s="246" t="s">
        <v>392</v>
      </c>
      <c r="F699" s="246" t="s">
        <v>393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386</v>
      </c>
      <c r="L699" s="247">
        <v>1</v>
      </c>
      <c r="M699" s="246">
        <v>308278</v>
      </c>
      <c r="N699" s="246">
        <v>2639984</v>
      </c>
      <c r="O699" s="246">
        <v>9</v>
      </c>
      <c r="P699" s="246">
        <v>41</v>
      </c>
      <c r="Q699" s="246">
        <v>0</v>
      </c>
      <c r="R699" s="246"/>
      <c r="S699" s="246" t="s">
        <v>90</v>
      </c>
      <c r="T699" s="246" t="s">
        <v>26</v>
      </c>
      <c r="U699" s="246"/>
      <c r="V699" t="str">
        <f>INDEX(樣區!H:H,MATCH(F699,樣區!E:E,0))</f>
        <v>3月,5月</v>
      </c>
      <c r="W699" s="3" t="str">
        <f>IF(ISNUMBER(AH699),"Y","N")</f>
        <v>Y</v>
      </c>
      <c r="X699" s="3" t="str">
        <f>IF(OR(ISBLANK(H699),ISBLANK(I699)),"需記錄日期","")</f>
        <v/>
      </c>
      <c r="Y699" s="3" t="str">
        <f>IF(O699&gt;9,"時間太晚","")</f>
        <v/>
      </c>
      <c r="Z699" s="3" t="str">
        <f>IF(ISBLANK(Q699),"需記錄數量",IF(Q699&gt;2,"2隻以上，請記為猴群",""))</f>
        <v/>
      </c>
      <c r="AA699" s="3" t="str">
        <f>IF(OR(Q699=1,Q699=2),IF(ISTEXT(R699),"","需記錄距離"),"")</f>
        <v/>
      </c>
      <c r="AB699" s="249" t="str">
        <f>IF(S699="Y",IF(Q699&lt;&gt;2,"有叫聲應為猴群",""),"")</f>
        <v/>
      </c>
      <c r="AC699" s="3" t="str">
        <f>IF(ISBLANK(T699),"需記錄棲地類型",IF(LEN(T699)&lt;&gt;2,"請填最主要的棲地類型，其餘的可在備注補充說明",""))</f>
        <v/>
      </c>
      <c r="AD699" s="5" t="str">
        <f t="shared" si="28"/>
        <v/>
      </c>
      <c r="AE699" s="3" t="str">
        <f>IF(COUNTIF(U699,"*搖樹*")=1,IF(Q699&lt;&gt;2,"有搖樹行為應為猴群",""),"")</f>
        <v/>
      </c>
      <c r="AF699" s="3"/>
      <c r="AH699">
        <f>MATCH(ROUND(M699,0)&amp;ROUND(N699,0),樣點!N:N,0)</f>
        <v>1666</v>
      </c>
      <c r="AI699" s="5">
        <f>IF((F700&amp;J700)=(F699&amp;J699),ABS((DATE(G700,H700,I700)&amp;TIME(O700,P700,0))-(DATE(G699,H699,I699)&amp;TIME(O699,P699,0))),"")</f>
        <v>7.6388890156522393E-3</v>
      </c>
    </row>
    <row r="700" spans="3:35">
      <c r="C700" s="246" t="s">
        <v>209</v>
      </c>
      <c r="D700" s="246" t="s">
        <v>376</v>
      </c>
      <c r="E700" s="246" t="s">
        <v>392</v>
      </c>
      <c r="F700" s="246" t="s">
        <v>393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386</v>
      </c>
      <c r="L700" s="247">
        <v>2</v>
      </c>
      <c r="M700" s="246">
        <v>308202</v>
      </c>
      <c r="N700" s="246">
        <v>2639766</v>
      </c>
      <c r="O700" s="246">
        <v>9</v>
      </c>
      <c r="P700" s="246">
        <v>52</v>
      </c>
      <c r="Q700" s="246">
        <v>2</v>
      </c>
      <c r="R700" s="246" t="s">
        <v>43</v>
      </c>
      <c r="S700" s="246" t="s">
        <v>44</v>
      </c>
      <c r="T700" s="246" t="s">
        <v>26</v>
      </c>
      <c r="U700" s="246"/>
      <c r="V700" t="str">
        <f>INDEX(樣區!H:H,MATCH(F700,樣區!E:E,0))</f>
        <v>3月,5月</v>
      </c>
      <c r="W700" s="3" t="str">
        <f>IF(ISNUMBER(AH700),"Y","N")</f>
        <v>Y</v>
      </c>
      <c r="X700" s="3" t="str">
        <f>IF(OR(ISBLANK(H700),ISBLANK(I700)),"需記錄日期","")</f>
        <v/>
      </c>
      <c r="Y700" s="3" t="str">
        <f>IF(O700&gt;9,"時間太晚","")</f>
        <v/>
      </c>
      <c r="Z700" s="3" t="str">
        <f>IF(ISBLANK(Q700),"需記錄數量",IF(Q700&gt;2,"2隻以上，請記為猴群",""))</f>
        <v/>
      </c>
      <c r="AA700" s="3" t="str">
        <f>IF(OR(Q700=1,Q700=2),IF(ISTEXT(R700),"","需記錄距離"),"")</f>
        <v/>
      </c>
      <c r="AB700" s="249" t="str">
        <f>IF(S700="Y",IF(Q700&lt;&gt;2,"有叫聲應為猴群",""),"")</f>
        <v/>
      </c>
      <c r="AC700" s="3" t="str">
        <f>IF(ISBLANK(T700),"需記錄棲地類型",IF(LEN(T700)&lt;&gt;2,"請填最主要的棲地類型，其餘的可在備注補充說明",""))</f>
        <v/>
      </c>
      <c r="AD700" s="5" t="str">
        <f t="shared" si="28"/>
        <v/>
      </c>
      <c r="AE700" s="3" t="str">
        <f>IF(COUNTIF(U700,"*搖樹*")=1,IF(Q700&lt;&gt;2,"有搖樹行為應為猴群",""),"")</f>
        <v/>
      </c>
      <c r="AF700" s="3"/>
      <c r="AH700">
        <f>MATCH(ROUND(M700,0)&amp;ROUND(N700,0),樣點!N:N,0)</f>
        <v>1667</v>
      </c>
      <c r="AI700" s="5">
        <f>IF((F701&amp;J701)=(F700&amp;J700),ABS((DATE(G701,H701,I701)&amp;TIME(O701,P701,0))-(DATE(G700,H700,I700)&amp;TIME(O700,P700,0))),"")</f>
        <v>8.3333330112509429E-3</v>
      </c>
    </row>
    <row r="701" spans="3:35">
      <c r="C701" s="246" t="s">
        <v>209</v>
      </c>
      <c r="D701" s="246" t="s">
        <v>376</v>
      </c>
      <c r="E701" s="246" t="s">
        <v>392</v>
      </c>
      <c r="F701" s="246" t="s">
        <v>393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386</v>
      </c>
      <c r="L701" s="247">
        <v>3</v>
      </c>
      <c r="M701" s="246">
        <v>308132</v>
      </c>
      <c r="N701" s="246">
        <v>2639544</v>
      </c>
      <c r="O701" s="246">
        <v>10</v>
      </c>
      <c r="P701" s="246">
        <v>4</v>
      </c>
      <c r="Q701" s="246">
        <v>2</v>
      </c>
      <c r="R701" s="246" t="s">
        <v>43</v>
      </c>
      <c r="S701" s="246" t="s">
        <v>44</v>
      </c>
      <c r="T701" s="246" t="s">
        <v>26</v>
      </c>
      <c r="U701" s="246"/>
      <c r="V701" t="str">
        <f>INDEX(樣區!H:H,MATCH(F701,樣區!E:E,0))</f>
        <v>3月,5月</v>
      </c>
      <c r="W701" s="3" t="str">
        <f>IF(ISNUMBER(AH701),"Y","N")</f>
        <v>Y</v>
      </c>
      <c r="X701" s="3" t="str">
        <f>IF(OR(ISBLANK(H701),ISBLANK(I701)),"需記錄日期","")</f>
        <v/>
      </c>
      <c r="Y701" s="3" t="str">
        <f>IF(O701&gt;9,"時間太晚","")</f>
        <v>時間太晚</v>
      </c>
      <c r="Z701" s="3" t="str">
        <f>IF(ISBLANK(Q701),"需記錄數量",IF(Q701&gt;2,"2隻以上，請記為猴群",""))</f>
        <v/>
      </c>
      <c r="AA701" s="3" t="str">
        <f>IF(OR(Q701=1,Q701=2),IF(ISTEXT(R701),"","需記錄距離"),"")</f>
        <v/>
      </c>
      <c r="AB701" s="249" t="str">
        <f>IF(S701="Y",IF(Q701&lt;&gt;2,"有叫聲應為猴群",""),"")</f>
        <v/>
      </c>
      <c r="AC701" s="3" t="str">
        <f>IF(ISBLANK(T701),"需記錄棲地類型",IF(LEN(T701)&lt;&gt;2,"請填最主要的棲地類型，其餘的可在備注補充說明",""))</f>
        <v/>
      </c>
      <c r="AD701" s="5" t="str">
        <f t="shared" si="28"/>
        <v/>
      </c>
      <c r="AE701" s="3" t="str">
        <f>IF(COUNTIF(U701,"*搖樹*")=1,IF(Q701&lt;&gt;2,"有搖樹行為應為猴群",""),"")</f>
        <v/>
      </c>
      <c r="AF701" s="3"/>
      <c r="AH701">
        <f>MATCH(ROUND(M701,0)&amp;ROUND(N701,0),樣點!N:N,0)</f>
        <v>1668</v>
      </c>
      <c r="AI701" s="5">
        <f>IF((F702&amp;J702)=(F701&amp;J701),ABS((DATE(G702,H702,I702)&amp;TIME(O702,P702,0))-(DATE(G701,H701,I701)&amp;TIME(O701,P701,0))),"")</f>
        <v>1.1111110972706228E-2</v>
      </c>
    </row>
    <row r="702" spans="3:35">
      <c r="C702" s="246" t="s">
        <v>209</v>
      </c>
      <c r="D702" s="246" t="s">
        <v>376</v>
      </c>
      <c r="E702" s="246" t="s">
        <v>392</v>
      </c>
      <c r="F702" s="246" t="s">
        <v>393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386</v>
      </c>
      <c r="L702" s="247">
        <v>4</v>
      </c>
      <c r="M702" s="246">
        <v>307949</v>
      </c>
      <c r="N702" s="246">
        <v>2639386</v>
      </c>
      <c r="O702" s="246">
        <v>10</v>
      </c>
      <c r="P702" s="246">
        <v>20</v>
      </c>
      <c r="Q702" s="246">
        <v>0</v>
      </c>
      <c r="R702" s="246"/>
      <c r="S702" s="246" t="s">
        <v>90</v>
      </c>
      <c r="T702" s="246" t="s">
        <v>26</v>
      </c>
      <c r="U702" s="246"/>
      <c r="V702" t="str">
        <f>INDEX(樣區!H:H,MATCH(F702,樣區!E:E,0))</f>
        <v>3月,5月</v>
      </c>
      <c r="W702" s="3" t="str">
        <f>IF(ISNUMBER(AH702),"Y","N")</f>
        <v>Y</v>
      </c>
      <c r="X702" s="3" t="str">
        <f>IF(OR(ISBLANK(H702),ISBLANK(I702)),"需記錄日期","")</f>
        <v/>
      </c>
      <c r="Y702" s="3" t="str">
        <f>IF(O702&gt;9,"時間太晚","")</f>
        <v>時間太晚</v>
      </c>
      <c r="Z702" s="3" t="str">
        <f>IF(ISBLANK(Q702),"需記錄數量",IF(Q702&gt;2,"2隻以上，請記為猴群",""))</f>
        <v/>
      </c>
      <c r="AA702" s="3" t="str">
        <f>IF(OR(Q702=1,Q702=2),IF(ISTEXT(R702),"","需記錄距離"),"")</f>
        <v/>
      </c>
      <c r="AB702" s="249" t="str">
        <f>IF(S702="Y",IF(Q702&lt;&gt;2,"有叫聲應為猴群",""),"")</f>
        <v/>
      </c>
      <c r="AC702" s="3" t="str">
        <f>IF(ISBLANK(T702),"需記錄棲地類型",IF(LEN(T702)&lt;&gt;2,"請填最主要的棲地類型，其餘的可在備注補充說明",""))</f>
        <v/>
      </c>
      <c r="AD702" s="5" t="str">
        <f t="shared" si="28"/>
        <v/>
      </c>
      <c r="AE702" s="3" t="str">
        <f>IF(COUNTIF(U702,"*搖樹*")=1,IF(Q702&lt;&gt;2,"有搖樹行為應為猴群",""),"")</f>
        <v/>
      </c>
      <c r="AF702" s="3"/>
      <c r="AH702">
        <f>MATCH(ROUND(M702,0)&amp;ROUND(N702,0),樣點!N:N,0)</f>
        <v>1669</v>
      </c>
      <c r="AI702" s="5">
        <f>IF((F703&amp;J703)=(F702&amp;J702),ABS((DATE(G703,H703,I703)&amp;TIME(O703,P703,0))-(DATE(G702,H702,I702)&amp;TIME(O702,P702,0))),"")</f>
        <v>1.0416667035315186E-2</v>
      </c>
    </row>
    <row r="703" spans="3:35">
      <c r="C703" s="246" t="s">
        <v>209</v>
      </c>
      <c r="D703" s="246" t="s">
        <v>376</v>
      </c>
      <c r="E703" s="246" t="s">
        <v>392</v>
      </c>
      <c r="F703" s="246" t="s">
        <v>393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386</v>
      </c>
      <c r="L703" s="247">
        <v>5</v>
      </c>
      <c r="M703" s="246">
        <v>307864</v>
      </c>
      <c r="N703" s="246">
        <v>2639248</v>
      </c>
      <c r="O703" s="246">
        <v>10</v>
      </c>
      <c r="P703" s="246">
        <v>35</v>
      </c>
      <c r="Q703" s="246">
        <v>0</v>
      </c>
      <c r="R703" s="246"/>
      <c r="S703" s="246" t="s">
        <v>90</v>
      </c>
      <c r="T703" s="246" t="s">
        <v>26</v>
      </c>
      <c r="U703" s="246"/>
      <c r="V703" t="str">
        <f>INDEX(樣區!H:H,MATCH(F703,樣區!E:E,0))</f>
        <v>3月,5月</v>
      </c>
      <c r="W703" s="3" t="str">
        <f>IF(ISNUMBER(AH703),"Y","N")</f>
        <v>Y</v>
      </c>
      <c r="X703" s="3" t="str">
        <f>IF(OR(ISBLANK(H703),ISBLANK(I703)),"需記錄日期","")</f>
        <v/>
      </c>
      <c r="Y703" s="3" t="str">
        <f>IF(O703&gt;9,"時間太晚","")</f>
        <v>時間太晚</v>
      </c>
      <c r="Z703" s="3" t="str">
        <f>IF(ISBLANK(Q703),"需記錄數量",IF(Q703&gt;2,"2隻以上，請記為猴群",""))</f>
        <v/>
      </c>
      <c r="AA703" s="3" t="str">
        <f>IF(OR(Q703=1,Q703=2),IF(ISTEXT(R703),"","需記錄距離"),"")</f>
        <v/>
      </c>
      <c r="AB703" s="249" t="str">
        <f>IF(S703="Y",IF(Q703&lt;&gt;2,"有叫聲應為猴群",""),"")</f>
        <v/>
      </c>
      <c r="AC703" s="3" t="str">
        <f>IF(ISBLANK(T703),"需記錄棲地類型",IF(LEN(T703)&lt;&gt;2,"請填最主要的棲地類型，其餘的可在備注補充說明",""))</f>
        <v/>
      </c>
      <c r="AD703" s="5" t="str">
        <f t="shared" si="28"/>
        <v/>
      </c>
      <c r="AE703" s="3" t="str">
        <f>IF(COUNTIF(U703,"*搖樹*")=1,IF(Q703&lt;&gt;2,"有搖樹行為應為猴群",""),"")</f>
        <v/>
      </c>
      <c r="AF703" s="3"/>
      <c r="AH703">
        <f>MATCH(ROUND(M703,0)&amp;ROUND(N703,0),樣點!N:N,0)</f>
        <v>1670</v>
      </c>
      <c r="AI703" s="5">
        <f>IF((F704&amp;J704)=(F703&amp;J703),ABS((DATE(G704,H704,I704)&amp;TIME(O704,P704,0))-(DATE(G703,H703,I703)&amp;TIME(O703,P703,0))),"")</f>
        <v>6.9444439723156393E-3</v>
      </c>
    </row>
    <row r="704" spans="3:35">
      <c r="C704" s="246" t="s">
        <v>209</v>
      </c>
      <c r="D704" s="246" t="s">
        <v>376</v>
      </c>
      <c r="E704" s="246" t="s">
        <v>392</v>
      </c>
      <c r="F704" s="246" t="s">
        <v>393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386</v>
      </c>
      <c r="L704" s="247">
        <v>6</v>
      </c>
      <c r="M704" s="246">
        <v>307800</v>
      </c>
      <c r="N704" s="246">
        <v>2639081</v>
      </c>
      <c r="O704" s="246">
        <v>10</v>
      </c>
      <c r="P704" s="246">
        <v>45</v>
      </c>
      <c r="Q704" s="246">
        <v>0</v>
      </c>
      <c r="R704" s="246"/>
      <c r="S704" s="246" t="s">
        <v>90</v>
      </c>
      <c r="T704" s="246" t="s">
        <v>26</v>
      </c>
      <c r="U704" s="246"/>
      <c r="V704" t="str">
        <f>INDEX(樣區!H:H,MATCH(F704,樣區!E:E,0))</f>
        <v>3月,5月</v>
      </c>
      <c r="W704" s="3" t="str">
        <f>IF(ISNUMBER(AH704),"Y","N")</f>
        <v>Y</v>
      </c>
      <c r="X704" s="3" t="str">
        <f>IF(OR(ISBLANK(H704),ISBLANK(I704)),"需記錄日期","")</f>
        <v/>
      </c>
      <c r="Y704" s="3" t="str">
        <f>IF(O704&gt;9,"時間太晚","")</f>
        <v>時間太晚</v>
      </c>
      <c r="Z704" s="3" t="str">
        <f>IF(ISBLANK(Q704),"需記錄數量",IF(Q704&gt;2,"2隻以上，請記為猴群",""))</f>
        <v/>
      </c>
      <c r="AA704" s="3" t="str">
        <f>IF(OR(Q704=1,Q704=2),IF(ISTEXT(R704),"","需記錄距離"),"")</f>
        <v/>
      </c>
      <c r="AB704" s="249" t="str">
        <f>IF(S704="Y",IF(Q704&lt;&gt;2,"有叫聲應為猴群",""),"")</f>
        <v/>
      </c>
      <c r="AC704" s="3" t="str">
        <f>IF(ISBLANK(T704),"需記錄棲地類型",IF(LEN(T704)&lt;&gt;2,"請填最主要的棲地類型，其餘的可在備注補充說明",""))</f>
        <v/>
      </c>
      <c r="AD704" s="5" t="str">
        <f t="shared" si="28"/>
        <v/>
      </c>
      <c r="AE704" s="3" t="str">
        <f>IF(COUNTIF(U704,"*搖樹*")=1,IF(Q704&lt;&gt;2,"有搖樹行為應為猴群",""),"")</f>
        <v/>
      </c>
      <c r="AF704" s="3"/>
      <c r="AH704">
        <f>MATCH(ROUND(M704,0)&amp;ROUND(N704,0),樣點!N:N,0)</f>
        <v>1671</v>
      </c>
      <c r="AI704" s="5">
        <f>IF((F705&amp;J705)=(F704&amp;J704),ABS((DATE(G705,H705,I705)&amp;TIME(O705,P705,0))-(DATE(G704,H704,I704)&amp;TIME(O704,P704,0))),"")</f>
        <v>8.3333340007811785E-3</v>
      </c>
    </row>
    <row r="705" spans="3:35">
      <c r="C705" s="246" t="s">
        <v>209</v>
      </c>
      <c r="D705" s="246" t="s">
        <v>376</v>
      </c>
      <c r="E705" s="246" t="s">
        <v>392</v>
      </c>
      <c r="F705" s="246" t="s">
        <v>393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386</v>
      </c>
      <c r="L705" s="247">
        <v>7</v>
      </c>
      <c r="M705" s="246">
        <v>307671</v>
      </c>
      <c r="N705" s="246">
        <v>2638872</v>
      </c>
      <c r="O705" s="246">
        <v>10</v>
      </c>
      <c r="P705" s="246">
        <v>57</v>
      </c>
      <c r="Q705" s="246">
        <v>2</v>
      </c>
      <c r="R705" s="246" t="s">
        <v>43</v>
      </c>
      <c r="S705" s="246" t="s">
        <v>44</v>
      </c>
      <c r="T705" s="246" t="s">
        <v>26</v>
      </c>
      <c r="U705" s="246"/>
      <c r="V705" t="str">
        <f>INDEX(樣區!H:H,MATCH(F705,樣區!E:E,0))</f>
        <v>3月,5月</v>
      </c>
      <c r="W705" s="3" t="str">
        <f>IF(ISNUMBER(AH705),"Y","N")</f>
        <v>Y</v>
      </c>
      <c r="X705" s="3" t="str">
        <f>IF(OR(ISBLANK(H705),ISBLANK(I705)),"需記錄日期","")</f>
        <v/>
      </c>
      <c r="Y705" s="3" t="str">
        <f>IF(O705&gt;9,"時間太晚","")</f>
        <v>時間太晚</v>
      </c>
      <c r="Z705" s="3" t="str">
        <f>IF(ISBLANK(Q705),"需記錄數量",IF(Q705&gt;2,"2隻以上，請記為猴群",""))</f>
        <v/>
      </c>
      <c r="AA705" s="3" t="str">
        <f>IF(OR(Q705=1,Q705=2),IF(ISTEXT(R705),"","需記錄距離"),"")</f>
        <v/>
      </c>
      <c r="AB705" s="249" t="str">
        <f>IF(S705="Y",IF(Q705&lt;&gt;2,"有叫聲應為猴群",""),"")</f>
        <v/>
      </c>
      <c r="AC705" s="3" t="str">
        <f>IF(ISBLANK(T705),"需記錄棲地類型",IF(LEN(T705)&lt;&gt;2,"請填最主要的棲地類型，其餘的可在備注補充說明",""))</f>
        <v/>
      </c>
      <c r="AD705" s="5" t="str">
        <f t="shared" si="28"/>
        <v/>
      </c>
      <c r="AE705" s="3" t="str">
        <f>IF(COUNTIF(U705,"*搖樹*")=1,IF(Q705&lt;&gt;2,"有搖樹行為應為猴群",""),"")</f>
        <v/>
      </c>
      <c r="AF705" s="3"/>
      <c r="AH705">
        <f>MATCH(ROUND(M705,0)&amp;ROUND(N705,0),樣點!N:N,0)</f>
        <v>1672</v>
      </c>
      <c r="AI705" s="5" t="str">
        <f>IF((F706&amp;J706)=(F705&amp;J705),ABS((DATE(G706,H706,I706)&amp;TIME(O706,P706,0))-(DATE(G705,H705,I705)&amp;TIME(O705,P705,0))),"")</f>
        <v/>
      </c>
    </row>
    <row r="706" spans="3:35">
      <c r="C706" s="246" t="s">
        <v>209</v>
      </c>
      <c r="D706" s="246" t="s">
        <v>376</v>
      </c>
      <c r="E706" s="246" t="s">
        <v>394</v>
      </c>
      <c r="F706" s="246" t="s">
        <v>395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386</v>
      </c>
      <c r="L706" s="247">
        <v>1</v>
      </c>
      <c r="M706" s="246">
        <v>307295</v>
      </c>
      <c r="N706" s="246">
        <v>2640471</v>
      </c>
      <c r="O706" s="246">
        <v>10</v>
      </c>
      <c r="P706" s="246">
        <v>24</v>
      </c>
      <c r="Q706" s="246">
        <v>0</v>
      </c>
      <c r="R706" s="246"/>
      <c r="S706" s="246" t="s">
        <v>90</v>
      </c>
      <c r="T706" s="246" t="s">
        <v>387</v>
      </c>
      <c r="U706" s="246"/>
      <c r="V706" t="str">
        <f>INDEX(樣區!H:H,MATCH(F706,樣區!E:E,0))</f>
        <v>3月,5月</v>
      </c>
      <c r="W706" s="3" t="str">
        <f>IF(ISNUMBER(AH706),"Y","N")</f>
        <v>Y</v>
      </c>
      <c r="X706" s="3" t="str">
        <f>IF(OR(ISBLANK(H706),ISBLANK(I706)),"需記錄日期","")</f>
        <v/>
      </c>
      <c r="Y706" s="3" t="str">
        <f>IF(O706&gt;9,"時間太晚","")</f>
        <v>時間太晚</v>
      </c>
      <c r="Z706" s="3" t="str">
        <f>IF(ISBLANK(Q706),"需記錄數量",IF(Q706&gt;2,"2隻以上，請記為猴群",""))</f>
        <v/>
      </c>
      <c r="AA706" s="3" t="str">
        <f>IF(OR(Q706=1,Q706=2),IF(ISTEXT(R706),"","需記錄距離"),"")</f>
        <v/>
      </c>
      <c r="AB706" s="249" t="str">
        <f>IF(S706="Y",IF(Q706&lt;&gt;2,"有叫聲應為猴群",""),"")</f>
        <v/>
      </c>
      <c r="AC706" s="3" t="str">
        <f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si="28"/>
        <v/>
      </c>
      <c r="AE706" s="3" t="str">
        <f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>IF((F707&amp;J707)=(F706&amp;J706),ABS((DATE(G707,H707,I707)&amp;TIME(O707,P707,0))-(DATE(G706,H706,I706)&amp;TIME(O706,P706,0))),"")</f>
        <v>7.6388890156522393E-3</v>
      </c>
    </row>
    <row r="707" spans="3:35">
      <c r="C707" s="246" t="s">
        <v>209</v>
      </c>
      <c r="D707" s="246" t="s">
        <v>376</v>
      </c>
      <c r="E707" s="246" t="s">
        <v>394</v>
      </c>
      <c r="F707" s="246" t="s">
        <v>395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386</v>
      </c>
      <c r="L707" s="247">
        <v>2</v>
      </c>
      <c r="M707" s="246">
        <v>307472</v>
      </c>
      <c r="N707" s="246">
        <v>2640408</v>
      </c>
      <c r="O707" s="246">
        <v>10</v>
      </c>
      <c r="P707" s="246">
        <v>35</v>
      </c>
      <c r="Q707" s="246">
        <v>0</v>
      </c>
      <c r="R707" s="246"/>
      <c r="S707" s="246" t="s">
        <v>90</v>
      </c>
      <c r="T707" s="246" t="s">
        <v>396</v>
      </c>
      <c r="U707" s="246" t="s">
        <v>397</v>
      </c>
      <c r="V707" t="str">
        <f>INDEX(樣區!H:H,MATCH(F707,樣區!E:E,0))</f>
        <v>3月,5月</v>
      </c>
      <c r="W707" s="3" t="str">
        <f>IF(ISNUMBER(AH707),"Y","N")</f>
        <v>Y</v>
      </c>
      <c r="X707" s="3" t="str">
        <f>IF(OR(ISBLANK(H707),ISBLANK(I707)),"需記錄日期","")</f>
        <v/>
      </c>
      <c r="Y707" s="3" t="str">
        <f>IF(O707&gt;9,"時間太晚","")</f>
        <v>時間太晚</v>
      </c>
      <c r="Z707" s="3" t="str">
        <f>IF(ISBLANK(Q707),"需記錄數量",IF(Q707&gt;2,"2隻以上，請記為猴群",""))</f>
        <v/>
      </c>
      <c r="AA707" s="3" t="str">
        <f>IF(OR(Q707=1,Q707=2),IF(ISTEXT(R707),"","需記錄距離"),"")</f>
        <v/>
      </c>
      <c r="AB707" s="249" t="str">
        <f>IF(S707="Y",IF(Q707&lt;&gt;2,"有叫聲應為猴群",""),"")</f>
        <v/>
      </c>
      <c r="AC707" s="3" t="str">
        <f>IF(ISBLANK(T707),"需記錄棲地類型",IF(LEN(T707)&lt;&gt;2,"請填最主要的棲地類型，其餘的可在備注補充說明",""))</f>
        <v>請填最主要的棲地類型，其餘的可在備注補充說明</v>
      </c>
      <c r="AD707" s="5" t="str">
        <f t="shared" si="28"/>
        <v/>
      </c>
      <c r="AE707" s="3" t="str">
        <f>IF(COUNTIF(U707,"*搖樹*")=1,IF(Q707&lt;&gt;2,"有搖樹行為應為猴群",""),"")</f>
        <v/>
      </c>
      <c r="AF707" s="3"/>
      <c r="AH707">
        <f>MATCH(ROUND(M707,0)&amp;ROUND(N707,0),樣點!N:N,0)</f>
        <v>1674</v>
      </c>
      <c r="AI707" s="5">
        <f>IF((F708&amp;J708)=(F707&amp;J707),ABS((DATE(G708,H708,I708)&amp;TIME(O708,P708,0))-(DATE(G707,H707,I707)&amp;TIME(O707,P707,0))),"")</f>
        <v>1.0416665987577289E-2</v>
      </c>
    </row>
    <row r="708" spans="3:35">
      <c r="C708" s="246" t="s">
        <v>209</v>
      </c>
      <c r="D708" s="246" t="s">
        <v>376</v>
      </c>
      <c r="E708" s="246" t="s">
        <v>394</v>
      </c>
      <c r="F708" s="246" t="s">
        <v>395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386</v>
      </c>
      <c r="L708" s="247">
        <v>3</v>
      </c>
      <c r="M708" s="246">
        <v>307182</v>
      </c>
      <c r="N708" s="246">
        <v>2640201</v>
      </c>
      <c r="O708" s="246">
        <v>10</v>
      </c>
      <c r="P708" s="246">
        <v>50</v>
      </c>
      <c r="Q708" s="246">
        <v>0</v>
      </c>
      <c r="R708" s="246"/>
      <c r="S708" s="246" t="s">
        <v>90</v>
      </c>
      <c r="T708" s="246" t="s">
        <v>387</v>
      </c>
      <c r="U708" s="246"/>
      <c r="V708" t="str">
        <f>INDEX(樣區!H:H,MATCH(F708,樣區!E:E,0))</f>
        <v>3月,5月</v>
      </c>
      <c r="W708" s="3" t="str">
        <f>IF(ISNUMBER(AH708),"Y","N")</f>
        <v>Y</v>
      </c>
      <c r="X708" s="3" t="str">
        <f>IF(OR(ISBLANK(H708),ISBLANK(I708)),"需記錄日期","")</f>
        <v/>
      </c>
      <c r="Y708" s="3" t="str">
        <f>IF(O708&gt;9,"時間太晚","")</f>
        <v>時間太晚</v>
      </c>
      <c r="Z708" s="3" t="str">
        <f>IF(ISBLANK(Q708),"需記錄數量",IF(Q708&gt;2,"2隻以上，請記為猴群",""))</f>
        <v/>
      </c>
      <c r="AA708" s="3" t="str">
        <f>IF(OR(Q708=1,Q708=2),IF(ISTEXT(R708),"","需記錄距離"),"")</f>
        <v/>
      </c>
      <c r="AB708" s="249" t="str">
        <f>IF(S708="Y",IF(Q708&lt;&gt;2,"有叫聲應為猴群",""),"")</f>
        <v/>
      </c>
      <c r="AC708" s="3" t="str">
        <f>IF(ISBLANK(T708),"需記錄棲地類型",IF(LEN(T708)&lt;&gt;2,"請填最主要的棲地類型，其餘的可在備注補充說明",""))</f>
        <v>請填最主要的棲地類型，其餘的可在備注補充說明</v>
      </c>
      <c r="AD708" s="5" t="str">
        <f t="shared" si="28"/>
        <v/>
      </c>
      <c r="AE708" s="3" t="str">
        <f>IF(COUNTIF(U708,"*搖樹*")=1,IF(Q708&lt;&gt;2,"有搖樹行為應為猴群",""),"")</f>
        <v/>
      </c>
      <c r="AF708" s="3"/>
      <c r="AH708">
        <f>MATCH(ROUND(M708,0)&amp;ROUND(N708,0),樣點!N:N,0)</f>
        <v>1675</v>
      </c>
      <c r="AI708" s="5">
        <f>IF((F709&amp;J709)=(F708&amp;J708),ABS((DATE(G709,H709,I709)&amp;TIME(O709,P709,0))-(DATE(G708,H708,I708)&amp;TIME(O708,P708,0))),"")</f>
        <v>1.1111112020444125E-2</v>
      </c>
    </row>
    <row r="709" spans="3:35">
      <c r="C709" s="246" t="s">
        <v>209</v>
      </c>
      <c r="D709" s="246" t="s">
        <v>376</v>
      </c>
      <c r="E709" s="246" t="s">
        <v>394</v>
      </c>
      <c r="F709" s="246" t="s">
        <v>395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386</v>
      </c>
      <c r="L709" s="247">
        <v>4</v>
      </c>
      <c r="M709" s="246">
        <v>307294</v>
      </c>
      <c r="N709" s="246">
        <v>2640021</v>
      </c>
      <c r="O709" s="246">
        <v>11</v>
      </c>
      <c r="P709" s="246">
        <v>6</v>
      </c>
      <c r="Q709" s="246">
        <v>0</v>
      </c>
      <c r="R709" s="246"/>
      <c r="S709" s="246" t="s">
        <v>90</v>
      </c>
      <c r="T709" s="246" t="s">
        <v>26</v>
      </c>
      <c r="U709" s="246"/>
      <c r="V709" t="str">
        <f>INDEX(樣區!H:H,MATCH(F709,樣區!E:E,0))</f>
        <v>3月,5月</v>
      </c>
      <c r="W709" s="3" t="str">
        <f>IF(ISNUMBER(AH709),"Y","N")</f>
        <v>Y</v>
      </c>
      <c r="X709" s="3" t="str">
        <f>IF(OR(ISBLANK(H709),ISBLANK(I709)),"需記錄日期","")</f>
        <v/>
      </c>
      <c r="Y709" s="3" t="str">
        <f>IF(O709&gt;9,"時間太晚","")</f>
        <v>時間太晚</v>
      </c>
      <c r="Z709" s="3" t="str">
        <f>IF(ISBLANK(Q709),"需記錄數量",IF(Q709&gt;2,"2隻以上，請記為猴群",""))</f>
        <v/>
      </c>
      <c r="AA709" s="3" t="str">
        <f>IF(OR(Q709=1,Q709=2),IF(ISTEXT(R709),"","需記錄距離"),"")</f>
        <v/>
      </c>
      <c r="AB709" s="249" t="str">
        <f>IF(S709="Y",IF(Q709&lt;&gt;2,"有叫聲應為猴群",""),"")</f>
        <v/>
      </c>
      <c r="AC709" s="3" t="str">
        <f>IF(ISBLANK(T709),"需記錄棲地類型",IF(LEN(T709)&lt;&gt;2,"請填最主要的棲地類型，其餘的可在備注補充說明",""))</f>
        <v/>
      </c>
      <c r="AD709" s="5" t="str">
        <f t="shared" si="28"/>
        <v/>
      </c>
      <c r="AE709" s="3" t="str">
        <f>IF(COUNTIF(U709,"*搖樹*")=1,IF(Q709&lt;&gt;2,"有搖樹行為應為猴群",""),"")</f>
        <v/>
      </c>
      <c r="AF709" s="3"/>
      <c r="AH709">
        <f>MATCH(ROUND(M709,0)&amp;ROUND(N709,0),樣點!N:N,0)</f>
        <v>1676</v>
      </c>
      <c r="AI709" s="5">
        <f>IF((F710&amp;J710)=(F709&amp;J709),ABS((DATE(G710,H710,I710)&amp;TIME(O710,P710,0))-(DATE(G709,H709,I709)&amp;TIME(O709,P709,0))),"")</f>
        <v>1.5972221968695521E-2</v>
      </c>
    </row>
    <row r="710" spans="3:35">
      <c r="C710" s="246" t="s">
        <v>209</v>
      </c>
      <c r="D710" s="246" t="s">
        <v>376</v>
      </c>
      <c r="E710" s="246" t="s">
        <v>394</v>
      </c>
      <c r="F710" s="246" t="s">
        <v>395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386</v>
      </c>
      <c r="L710" s="247">
        <v>5</v>
      </c>
      <c r="M710" s="246">
        <v>307046</v>
      </c>
      <c r="N710" s="246">
        <v>2639977</v>
      </c>
      <c r="O710" s="246">
        <v>11</v>
      </c>
      <c r="P710" s="246">
        <v>29</v>
      </c>
      <c r="Q710" s="246">
        <v>0</v>
      </c>
      <c r="R710" s="246"/>
      <c r="S710" s="246" t="s">
        <v>90</v>
      </c>
      <c r="T710" s="246" t="s">
        <v>26</v>
      </c>
      <c r="U710" s="246" t="s">
        <v>398</v>
      </c>
      <c r="V710" t="str">
        <f>INDEX(樣區!H:H,MATCH(F710,樣區!E:E,0))</f>
        <v>3月,5月</v>
      </c>
      <c r="W710" s="3" t="str">
        <f>IF(ISNUMBER(AH710),"Y","N")</f>
        <v>Y</v>
      </c>
      <c r="X710" s="3" t="str">
        <f>IF(OR(ISBLANK(H710),ISBLANK(I710)),"需記錄日期","")</f>
        <v/>
      </c>
      <c r="Y710" s="3" t="str">
        <f>IF(O710&gt;9,"時間太晚","")</f>
        <v>時間太晚</v>
      </c>
      <c r="Z710" s="3" t="str">
        <f>IF(ISBLANK(Q710),"需記錄數量",IF(Q710&gt;2,"2隻以上，請記為猴群",""))</f>
        <v/>
      </c>
      <c r="AA710" s="3" t="str">
        <f>IF(OR(Q710=1,Q710=2),IF(ISTEXT(R710),"","需記錄距離"),"")</f>
        <v/>
      </c>
      <c r="AB710" s="249" t="str">
        <f>IF(S710="Y",IF(Q710&lt;&gt;2,"有叫聲應為猴群",""),"")</f>
        <v/>
      </c>
      <c r="AC710" s="3" t="str">
        <f>IF(ISBLANK(T710),"需記錄棲地類型",IF(LEN(T710)&lt;&gt;2,"請填最主要的棲地類型，其餘的可在備注補充說明",""))</f>
        <v/>
      </c>
      <c r="AD710" s="5" t="str">
        <f t="shared" si="28"/>
        <v/>
      </c>
      <c r="AE710" s="3" t="str">
        <f>IF(COUNTIF(U710,"*搖樹*")=1,IF(Q710&lt;&gt;2,"有搖樹行為應為猴群",""),"")</f>
        <v/>
      </c>
      <c r="AF710" s="3"/>
      <c r="AH710">
        <f>MATCH(ROUND(M710,0)&amp;ROUND(N710,0),樣點!N:N,0)</f>
        <v>1677</v>
      </c>
      <c r="AI710" s="5">
        <f>IF((F711&amp;J711)=(F710&amp;J710),ABS((DATE(G711,H711,I711)&amp;TIME(O711,P711,0))-(DATE(G710,H710,I710)&amp;TIME(O710,P710,0))),"")</f>
        <v>2.5694444018881768E-2</v>
      </c>
    </row>
    <row r="711" spans="3:35">
      <c r="C711" s="246" t="s">
        <v>209</v>
      </c>
      <c r="D711" s="246" t="s">
        <v>376</v>
      </c>
      <c r="E711" s="246" t="s">
        <v>394</v>
      </c>
      <c r="F711" s="246" t="s">
        <v>395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386</v>
      </c>
      <c r="L711" s="247">
        <v>6</v>
      </c>
      <c r="M711" s="246">
        <v>306837</v>
      </c>
      <c r="N711" s="246">
        <v>2640233</v>
      </c>
      <c r="O711" s="246">
        <v>12</v>
      </c>
      <c r="P711" s="246">
        <v>6</v>
      </c>
      <c r="Q711" s="246">
        <v>2</v>
      </c>
      <c r="R711" s="246" t="s">
        <v>89</v>
      </c>
      <c r="S711" s="246" t="s">
        <v>44</v>
      </c>
      <c r="T711" s="246" t="s">
        <v>387</v>
      </c>
      <c r="U711" s="246"/>
      <c r="V711" t="str">
        <f>INDEX(樣區!H:H,MATCH(F711,樣區!E:E,0))</f>
        <v>3月,5月</v>
      </c>
      <c r="W711" s="3" t="str">
        <f>IF(ISNUMBER(AH711),"Y","N")</f>
        <v>Y</v>
      </c>
      <c r="X711" s="3" t="str">
        <f>IF(OR(ISBLANK(H711),ISBLANK(I711)),"需記錄日期","")</f>
        <v/>
      </c>
      <c r="Y711" s="3" t="str">
        <f>IF(O711&gt;9,"時間太晚","")</f>
        <v>時間太晚</v>
      </c>
      <c r="Z711" s="3" t="str">
        <f>IF(ISBLANK(Q711),"需記錄數量",IF(Q711&gt;2,"2隻以上，請記為猴群",""))</f>
        <v/>
      </c>
      <c r="AA711" s="3" t="str">
        <f>IF(OR(Q711=1,Q711=2),IF(ISTEXT(R711),"","需記錄距離"),"")</f>
        <v/>
      </c>
      <c r="AB711" s="249" t="str">
        <f>IF(S711="Y",IF(Q711&lt;&gt;2,"有叫聲應為猴群",""),"")</f>
        <v/>
      </c>
      <c r="AC711" s="3" t="str">
        <f>IF(ISBLANK(T711),"需記錄棲地類型",IF(LEN(T711)&lt;&gt;2,"請填最主要的棲地類型，其餘的可在備注補充說明",""))</f>
        <v>請填最主要的棲地類型，其餘的可在備注補充說明</v>
      </c>
      <c r="AD711" s="5" t="str">
        <f t="shared" si="28"/>
        <v/>
      </c>
      <c r="AE711" s="3" t="str">
        <f>IF(COUNTIF(U711,"*搖樹*")=1,IF(Q711&lt;&gt;2,"有搖樹行為應為猴群",""),"")</f>
        <v/>
      </c>
      <c r="AF711" s="3"/>
      <c r="AH711">
        <f>MATCH(ROUND(M711,0)&amp;ROUND(N711,0),樣點!N:N,0)</f>
        <v>1678</v>
      </c>
      <c r="AI711" s="5">
        <f>IF((F712&amp;J712)=(F711&amp;J711),ABS((DATE(G712,H712,I712)&amp;TIME(O712,P712,0))-(DATE(G711,H711,I711)&amp;TIME(O711,P711,0))),"")</f>
        <v>1.2500000011641532E-2</v>
      </c>
    </row>
    <row r="712" spans="3:35">
      <c r="C712" s="246" t="s">
        <v>209</v>
      </c>
      <c r="D712" s="246" t="s">
        <v>376</v>
      </c>
      <c r="E712" s="246" t="s">
        <v>394</v>
      </c>
      <c r="F712" s="246" t="s">
        <v>395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386</v>
      </c>
      <c r="L712" s="247">
        <v>7</v>
      </c>
      <c r="M712" s="246">
        <v>306633</v>
      </c>
      <c r="N712" s="246">
        <v>2639786</v>
      </c>
      <c r="O712" s="246">
        <v>12</v>
      </c>
      <c r="P712" s="246">
        <v>24</v>
      </c>
      <c r="Q712" s="246">
        <v>2</v>
      </c>
      <c r="R712" s="246" t="s">
        <v>89</v>
      </c>
      <c r="S712" s="246" t="s">
        <v>44</v>
      </c>
      <c r="T712" s="246" t="s">
        <v>387</v>
      </c>
      <c r="U712" s="246"/>
      <c r="V712" t="str">
        <f>INDEX(樣區!H:H,MATCH(F712,樣區!E:E,0))</f>
        <v>3月,5月</v>
      </c>
      <c r="W712" s="3" t="str">
        <f>IF(ISNUMBER(AH712),"Y","N")</f>
        <v>Y</v>
      </c>
      <c r="X712" s="3" t="str">
        <f>IF(OR(ISBLANK(H712),ISBLANK(I712)),"需記錄日期","")</f>
        <v/>
      </c>
      <c r="Y712" s="3" t="str">
        <f>IF(O712&gt;9,"時間太晚","")</f>
        <v>時間太晚</v>
      </c>
      <c r="Z712" s="3" t="str">
        <f>IF(ISBLANK(Q712),"需記錄數量",IF(Q712&gt;2,"2隻以上，請記為猴群",""))</f>
        <v/>
      </c>
      <c r="AA712" s="3" t="str">
        <f>IF(OR(Q712=1,Q712=2),IF(ISTEXT(R712),"","需記錄距離"),"")</f>
        <v/>
      </c>
      <c r="AB712" s="249" t="str">
        <f>IF(S712="Y",IF(Q712&lt;&gt;2,"有叫聲應為猴群",""),"")</f>
        <v/>
      </c>
      <c r="AC712" s="3" t="str">
        <f>IF(ISBLANK(T712),"需記錄棲地類型",IF(LEN(T712)&lt;&gt;2,"請填最主要的棲地類型，其餘的可在備注補充說明",""))</f>
        <v>請填最主要的棲地類型，其餘的可在備注補充說明</v>
      </c>
      <c r="AD712" s="5" t="str">
        <f t="shared" si="28"/>
        <v/>
      </c>
      <c r="AE712" s="3" t="str">
        <f>IF(COUNTIF(U712,"*搖樹*")=1,IF(Q712&lt;&gt;2,"有搖樹行為應為猴群",""),"")</f>
        <v/>
      </c>
      <c r="AF712" s="3"/>
      <c r="AH712">
        <f>MATCH(ROUND(M712,0)&amp;ROUND(N712,0),樣點!N:N,0)</f>
        <v>1679</v>
      </c>
      <c r="AI712" s="5" t="str">
        <f>IF((F713&amp;J713)=(F712&amp;J712),ABS((DATE(G713,H713,I713)&amp;TIME(O713,P713,0))-(DATE(G712,H712,I712)&amp;TIME(O712,P712,0))),"")</f>
        <v/>
      </c>
    </row>
    <row r="713" spans="3:35">
      <c r="C713" s="246" t="s">
        <v>209</v>
      </c>
      <c r="D713" s="246" t="s">
        <v>376</v>
      </c>
      <c r="E713" s="246" t="s">
        <v>399</v>
      </c>
      <c r="F713" s="246" t="s">
        <v>400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401</v>
      </c>
      <c r="L713" s="247">
        <v>1</v>
      </c>
      <c r="M713" s="246">
        <v>300225</v>
      </c>
      <c r="N713" s="246">
        <v>2644826</v>
      </c>
      <c r="O713" s="246">
        <v>10</v>
      </c>
      <c r="P713" s="246">
        <v>12</v>
      </c>
      <c r="Q713" s="246">
        <v>0</v>
      </c>
      <c r="R713" s="246"/>
      <c r="S713" s="246" t="s">
        <v>90</v>
      </c>
      <c r="T713" s="246" t="s">
        <v>26</v>
      </c>
      <c r="U713" s="246" t="s">
        <v>402</v>
      </c>
      <c r="V713" t="str">
        <f>INDEX(樣區!H:H,MATCH(F713,樣區!E:E,0))</f>
        <v>3月,5月</v>
      </c>
      <c r="W713" s="3" t="str">
        <f>IF(ISNUMBER(AH713),"Y","N")</f>
        <v>Y</v>
      </c>
      <c r="X713" s="3" t="str">
        <f>IF(OR(ISBLANK(H713),ISBLANK(I713)),"需記錄日期","")</f>
        <v/>
      </c>
      <c r="Y713" s="3" t="str">
        <f>IF(O713&gt;9,"時間太晚","")</f>
        <v>時間太晚</v>
      </c>
      <c r="Z713" s="3" t="str">
        <f>IF(ISBLANK(Q713),"需記錄數量",IF(Q713&gt;2,"2隻以上，請記為猴群",""))</f>
        <v/>
      </c>
      <c r="AA713" s="3" t="str">
        <f>IF(OR(Q713=1,Q713=2),IF(ISTEXT(R713),"","需記錄距離"),"")</f>
        <v/>
      </c>
      <c r="AB713" s="249" t="str">
        <f>IF(S713="Y",IF(Q713&lt;&gt;2,"有叫聲應為猴群",""),"")</f>
        <v/>
      </c>
      <c r="AC713" s="3" t="str">
        <f>IF(ISBLANK(T713),"需記錄棲地類型",IF(LEN(T713)&lt;&gt;2,"請填最主要的棲地類型，其餘的可在備注補充說明",""))</f>
        <v/>
      </c>
      <c r="AD713" s="5" t="str">
        <f t="shared" si="28"/>
        <v/>
      </c>
      <c r="AE713" s="3" t="str">
        <f>IF(COUNTIF(U713,"*搖樹*")=1,IF(Q713&lt;&gt;2,"有搖樹行為應為猴群",""),"")</f>
        <v/>
      </c>
      <c r="AF713" s="3"/>
      <c r="AH713">
        <f>MATCH(ROUND(M713,0)&amp;ROUND(N713,0),樣點!N:N,0)</f>
        <v>1680</v>
      </c>
      <c r="AI713" s="5">
        <f>IF((F714&amp;J714)=(F713&amp;J713),ABS((DATE(G714,H714,I714)&amp;TIME(O714,P714,0))-(DATE(G713,H713,I713)&amp;TIME(O713,P713,0))),"")</f>
        <v>9.7222219919785857E-3</v>
      </c>
    </row>
    <row r="714" spans="3:35">
      <c r="C714" s="246" t="s">
        <v>209</v>
      </c>
      <c r="D714" s="246" t="s">
        <v>376</v>
      </c>
      <c r="E714" s="246" t="s">
        <v>399</v>
      </c>
      <c r="F714" s="246" t="s">
        <v>400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401</v>
      </c>
      <c r="L714" s="247">
        <v>2</v>
      </c>
      <c r="M714" s="246">
        <v>300062</v>
      </c>
      <c r="N714" s="246">
        <v>2644688</v>
      </c>
      <c r="O714" s="246">
        <v>10</v>
      </c>
      <c r="P714" s="246">
        <v>26</v>
      </c>
      <c r="Q714" s="246">
        <v>0</v>
      </c>
      <c r="R714" s="246"/>
      <c r="S714" s="246" t="s">
        <v>90</v>
      </c>
      <c r="T714" s="246" t="s">
        <v>26</v>
      </c>
      <c r="U714" s="246" t="s">
        <v>402</v>
      </c>
      <c r="V714" t="str">
        <f>INDEX(樣區!H:H,MATCH(F714,樣區!E:E,0))</f>
        <v>3月,5月</v>
      </c>
      <c r="W714" s="3" t="str">
        <f>IF(ISNUMBER(AH714),"Y","N")</f>
        <v>Y</v>
      </c>
      <c r="X714" s="3" t="str">
        <f>IF(OR(ISBLANK(H714),ISBLANK(I714)),"需記錄日期","")</f>
        <v/>
      </c>
      <c r="Y714" s="3" t="str">
        <f>IF(O714&gt;9,"時間太晚","")</f>
        <v>時間太晚</v>
      </c>
      <c r="Z714" s="3" t="str">
        <f>IF(ISBLANK(Q714),"需記錄數量",IF(Q714&gt;2,"2隻以上，請記為猴群",""))</f>
        <v/>
      </c>
      <c r="AA714" s="3" t="str">
        <f>IF(OR(Q714=1,Q714=2),IF(ISTEXT(R714),"","需記錄距離"),"")</f>
        <v/>
      </c>
      <c r="AB714" s="249" t="str">
        <f>IF(S714="Y",IF(Q714&lt;&gt;2,"有叫聲應為猴群",""),"")</f>
        <v/>
      </c>
      <c r="AC714" s="3" t="str">
        <f>IF(ISBLANK(T714),"需記錄棲地類型",IF(LEN(T714)&lt;&gt;2,"請填最主要的棲地類型，其餘的可在備注補充說明",""))</f>
        <v/>
      </c>
      <c r="AD714" s="5" t="str">
        <f t="shared" si="28"/>
        <v/>
      </c>
      <c r="AE714" s="3" t="str">
        <f>IF(COUNTIF(U714,"*搖樹*")=1,IF(Q714&lt;&gt;2,"有搖樹行為應為猴群",""),"")</f>
        <v/>
      </c>
      <c r="AF714" s="3"/>
      <c r="AH714">
        <f>MATCH(ROUND(M714,0)&amp;ROUND(N714,0),樣點!N:N,0)</f>
        <v>1681</v>
      </c>
      <c r="AI714" s="5">
        <f>IF((F715&amp;J715)=(F714&amp;J714),ABS((DATE(G715,H715,I715)&amp;TIME(O715,P715,0))-(DATE(G714,H714,I714)&amp;TIME(O714,P714,0))),"")</f>
        <v>8.3333330112509429E-3</v>
      </c>
    </row>
    <row r="715" spans="3:35" hidden="1">
      <c r="C715" s="246" t="s">
        <v>209</v>
      </c>
      <c r="D715" s="246" t="s">
        <v>376</v>
      </c>
      <c r="E715" s="246" t="s">
        <v>399</v>
      </c>
      <c r="F715" s="246" t="s">
        <v>400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401</v>
      </c>
      <c r="L715" s="247">
        <v>3</v>
      </c>
      <c r="M715" s="246">
        <v>299924</v>
      </c>
      <c r="N715" s="246">
        <v>2644624</v>
      </c>
      <c r="O715" s="246">
        <v>10</v>
      </c>
      <c r="P715" s="246">
        <v>38</v>
      </c>
      <c r="Q715" s="246">
        <v>0</v>
      </c>
      <c r="R715" s="246"/>
      <c r="S715" s="246" t="s">
        <v>90</v>
      </c>
      <c r="T715" s="246" t="s">
        <v>26</v>
      </c>
      <c r="U715" s="246" t="s">
        <v>402</v>
      </c>
      <c r="V715" t="str">
        <f>INDEX(樣區!H:H,MATCH(F715,樣區!E:E,0))</f>
        <v>3月,5月</v>
      </c>
      <c r="W715" s="3" t="str">
        <f>IF(ISNUMBER(AH715),"Y","N")</f>
        <v>N</v>
      </c>
      <c r="X715" s="3" t="str">
        <f>IF(OR(ISBLANK(H715),ISBLANK(I715)),"需記錄日期","")</f>
        <v/>
      </c>
      <c r="Y715" s="3" t="str">
        <f>IF(O715&gt;9,"時間太晚","")</f>
        <v>時間太晚</v>
      </c>
      <c r="Z715" s="3" t="str">
        <f>IF(ISBLANK(Q715),"需記錄數量",IF(Q715&gt;2,"2隻以上，請記為猴群",""))</f>
        <v/>
      </c>
      <c r="AA715" s="3" t="str">
        <f>IF(OR(Q715=1,Q715=2),IF(ISTEXT(R715),"","需記錄距離"),"")</f>
        <v/>
      </c>
      <c r="AB715" s="2" t="str">
        <f>IF(S715="Y",IF(Q715&lt;&gt;2,"有叫聲應為猴群",""),"")</f>
        <v/>
      </c>
      <c r="AC715" s="3" t="str">
        <f>IF(ISBLANK(T715),"需記錄棲地類型",IF(LEN(T715)&lt;&gt;2,"請填最主要的棲地類型，其餘的可在備注補充說明",""))</f>
        <v/>
      </c>
      <c r="AD715" s="5" t="str">
        <f>IF(ISBLANK(O715),"需記錄時間",IFERROR(IF((AI715-TIME(0,5,59))&lt;0,"需計滿6分鍾",""),""))</f>
        <v/>
      </c>
      <c r="AE715" s="3" t="str">
        <f>IF(COUNTIF(U715,"*搖樹*")=1,IF(Q715&lt;&gt;2,"有搖樹行為應為猴群",""),"")</f>
        <v/>
      </c>
      <c r="AF715" s="3"/>
      <c r="AH715" t="e">
        <f>MATCH(ROUND(M715,0)&amp;ROUND(N715,0),樣點!N:N,0)</f>
        <v>#N/A</v>
      </c>
      <c r="AI715" s="5">
        <f>IF((F716&amp;J716)=(F715&amp;J715),ABS((DATE(G716,H716,I716)&amp;TIME(O716,P716,0))-(DATE(G715,H715,I715)&amp;TIME(O715,P715,0))),"")</f>
        <v>1.1805556016042829E-2</v>
      </c>
    </row>
    <row r="716" spans="3:35">
      <c r="C716" s="246" t="s">
        <v>209</v>
      </c>
      <c r="D716" s="246" t="s">
        <v>376</v>
      </c>
      <c r="E716" s="246" t="s">
        <v>399</v>
      </c>
      <c r="F716" s="246" t="s">
        <v>400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401</v>
      </c>
      <c r="L716" s="247">
        <v>4</v>
      </c>
      <c r="M716" s="246">
        <v>299631</v>
      </c>
      <c r="N716" s="246">
        <v>2644582</v>
      </c>
      <c r="O716" s="246">
        <v>10</v>
      </c>
      <c r="P716" s="246">
        <v>55</v>
      </c>
      <c r="Q716" s="246">
        <v>0</v>
      </c>
      <c r="R716" s="246"/>
      <c r="S716" s="246" t="s">
        <v>90</v>
      </c>
      <c r="T716" s="246" t="s">
        <v>26</v>
      </c>
      <c r="U716" s="246" t="s">
        <v>402</v>
      </c>
      <c r="V716" t="str">
        <f>INDEX(樣區!H:H,MATCH(F716,樣區!E:E,0))</f>
        <v>3月,5月</v>
      </c>
      <c r="W716" s="3" t="str">
        <f>IF(ISNUMBER(AH716),"Y","N")</f>
        <v>Y</v>
      </c>
      <c r="X716" s="3" t="str">
        <f>IF(OR(ISBLANK(H716),ISBLANK(I716)),"需記錄日期","")</f>
        <v/>
      </c>
      <c r="Y716" s="3" t="str">
        <f>IF(O716&gt;9,"時間太晚","")</f>
        <v>時間太晚</v>
      </c>
      <c r="Z716" s="3" t="str">
        <f>IF(ISBLANK(Q716),"需記錄數量",IF(Q716&gt;2,"2隻以上，請記為猴群",""))</f>
        <v/>
      </c>
      <c r="AA716" s="3" t="str">
        <f>IF(OR(Q716=1,Q716=2),IF(ISTEXT(R716),"","需記錄距離"),"")</f>
        <v/>
      </c>
      <c r="AB716" s="249" t="str">
        <f>IF(S716="Y",IF(Q716&lt;&gt;2,"有叫聲應為猴群",""),"")</f>
        <v/>
      </c>
      <c r="AC716" s="3" t="str">
        <f>IF(ISBLANK(T716),"需記錄棲地類型",IF(LEN(T716)&lt;&gt;2,"請填最主要的棲地類型，其餘的可在備注補充說明",""))</f>
        <v/>
      </c>
      <c r="AD716" s="5" t="str">
        <f t="shared" ref="AD716:AD724" si="29">IF(ISBLANK(O716),"需記錄時間",IFERROR(IF((AI716-TIME(0,5,59))&lt;0,"需計滿6分鐘",""),""))</f>
        <v/>
      </c>
      <c r="AE716" s="3" t="str">
        <f>IF(COUNTIF(U716,"*搖樹*")=1,IF(Q716&lt;&gt;2,"有搖樹行為應為猴群",""),"")</f>
        <v/>
      </c>
      <c r="AF716" s="3"/>
      <c r="AH716">
        <f>MATCH(ROUND(M716,0)&amp;ROUND(N716,0),樣點!N:N,0)</f>
        <v>1683</v>
      </c>
      <c r="AI716" s="5">
        <f>IF((F717&amp;J717)=(F716&amp;J716),ABS((DATE(G717,H717,I717)&amp;TIME(O717,P717,0))-(DATE(G716,H716,I716)&amp;TIME(O716,P716,0))),"")</f>
        <v>1.0416665987577289E-2</v>
      </c>
    </row>
    <row r="717" spans="3:35">
      <c r="C717" s="246" t="s">
        <v>209</v>
      </c>
      <c r="D717" s="246" t="s">
        <v>376</v>
      </c>
      <c r="E717" s="246" t="s">
        <v>399</v>
      </c>
      <c r="F717" s="246" t="s">
        <v>400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401</v>
      </c>
      <c r="L717" s="247">
        <v>5</v>
      </c>
      <c r="M717" s="246">
        <v>299521</v>
      </c>
      <c r="N717" s="246">
        <v>2644384</v>
      </c>
      <c r="O717" s="246">
        <v>11</v>
      </c>
      <c r="P717" s="246">
        <v>10</v>
      </c>
      <c r="Q717" s="246">
        <v>0</v>
      </c>
      <c r="R717" s="246"/>
      <c r="S717" s="246" t="s">
        <v>90</v>
      </c>
      <c r="T717" s="246" t="s">
        <v>26</v>
      </c>
      <c r="U717" s="246" t="s">
        <v>402</v>
      </c>
      <c r="V717" t="str">
        <f>INDEX(樣區!H:H,MATCH(F717,樣區!E:E,0))</f>
        <v>3月,5月</v>
      </c>
      <c r="W717" s="3" t="str">
        <f>IF(ISNUMBER(AH717),"Y","N")</f>
        <v>Y</v>
      </c>
      <c r="X717" s="3" t="str">
        <f>IF(OR(ISBLANK(H717),ISBLANK(I717)),"需記錄日期","")</f>
        <v/>
      </c>
      <c r="Y717" s="3" t="str">
        <f>IF(O717&gt;9,"時間太晚","")</f>
        <v>時間太晚</v>
      </c>
      <c r="Z717" s="3" t="str">
        <f>IF(ISBLANK(Q717),"需記錄數量",IF(Q717&gt;2,"2隻以上，請記為猴群",""))</f>
        <v/>
      </c>
      <c r="AA717" s="3" t="str">
        <f>IF(OR(Q717=1,Q717=2),IF(ISTEXT(R717),"","需記錄距離"),"")</f>
        <v/>
      </c>
      <c r="AB717" s="249" t="str">
        <f>IF(S717="Y",IF(Q717&lt;&gt;2,"有叫聲應為猴群",""),"")</f>
        <v/>
      </c>
      <c r="AC717" s="3" t="str">
        <f>IF(ISBLANK(T717),"需記錄棲地類型",IF(LEN(T717)&lt;&gt;2,"請填最主要的棲地類型，其餘的可在備注補充說明",""))</f>
        <v/>
      </c>
      <c r="AD717" s="5" t="str">
        <f t="shared" si="29"/>
        <v/>
      </c>
      <c r="AE717" s="3" t="str">
        <f>IF(COUNTIF(U717,"*搖樹*")=1,IF(Q717&lt;&gt;2,"有搖樹行為應為猴群",""),"")</f>
        <v/>
      </c>
      <c r="AF717" s="3"/>
      <c r="AH717">
        <f>MATCH(ROUND(M717,0)&amp;ROUND(N717,0),樣點!N:N,0)</f>
        <v>1684</v>
      </c>
      <c r="AI717" s="5">
        <f>IF((F718&amp;J718)=(F717&amp;J717),ABS((DATE(G718,H718,I718)&amp;TIME(O718,P718,0))-(DATE(G717,H717,I717)&amp;TIME(O717,P717,0))),"")</f>
        <v>7.6388890156522393E-3</v>
      </c>
    </row>
    <row r="718" spans="3:35">
      <c r="C718" s="246" t="s">
        <v>209</v>
      </c>
      <c r="D718" s="246" t="s">
        <v>376</v>
      </c>
      <c r="E718" s="246" t="s">
        <v>399</v>
      </c>
      <c r="F718" s="246" t="s">
        <v>400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401</v>
      </c>
      <c r="L718" s="247">
        <v>6</v>
      </c>
      <c r="M718" s="246">
        <v>299364</v>
      </c>
      <c r="N718" s="246">
        <v>2644212</v>
      </c>
      <c r="O718" s="246">
        <v>11</v>
      </c>
      <c r="P718" s="246">
        <v>21</v>
      </c>
      <c r="Q718" s="246">
        <v>0</v>
      </c>
      <c r="R718" s="246"/>
      <c r="S718" s="246" t="s">
        <v>90</v>
      </c>
      <c r="T718" s="246" t="s">
        <v>26</v>
      </c>
      <c r="U718" s="246" t="s">
        <v>402</v>
      </c>
      <c r="V718" t="str">
        <f>INDEX(樣區!H:H,MATCH(F718,樣區!E:E,0))</f>
        <v>3月,5月</v>
      </c>
      <c r="W718" s="3" t="str">
        <f>IF(ISNUMBER(AH718),"Y","N")</f>
        <v>Y</v>
      </c>
      <c r="X718" s="3" t="str">
        <f>IF(OR(ISBLANK(H718),ISBLANK(I718)),"需記錄日期","")</f>
        <v/>
      </c>
      <c r="Y718" s="3" t="str">
        <f>IF(O718&gt;9,"時間太晚","")</f>
        <v>時間太晚</v>
      </c>
      <c r="Z718" s="3" t="str">
        <f>IF(ISBLANK(Q718),"需記錄數量",IF(Q718&gt;2,"2隻以上，請記為猴群",""))</f>
        <v/>
      </c>
      <c r="AA718" s="3" t="str">
        <f>IF(OR(Q718=1,Q718=2),IF(ISTEXT(R718),"","需記錄距離"),"")</f>
        <v/>
      </c>
      <c r="AB718" s="249" t="str">
        <f>IF(S718="Y",IF(Q718&lt;&gt;2,"有叫聲應為猴群",""),"")</f>
        <v/>
      </c>
      <c r="AC718" s="3" t="str">
        <f>IF(ISBLANK(T718),"需記錄棲地類型",IF(LEN(T718)&lt;&gt;2,"請填最主要的棲地類型，其餘的可在備注補充說明",""))</f>
        <v/>
      </c>
      <c r="AD718" s="5" t="str">
        <f t="shared" si="29"/>
        <v/>
      </c>
      <c r="AE718" s="3" t="str">
        <f>IF(COUNTIF(U718,"*搖樹*")=1,IF(Q718&lt;&gt;2,"有搖樹行為應為猴群",""),"")</f>
        <v/>
      </c>
      <c r="AF718" s="3"/>
      <c r="AH718">
        <f>MATCH(ROUND(M718,0)&amp;ROUND(N718,0),樣點!N:N,0)</f>
        <v>1685</v>
      </c>
      <c r="AI718" s="5" t="str">
        <f>IF((F719&amp;J719)=(F718&amp;J718),ABS((DATE(G719,H719,I719)&amp;TIME(O719,P719,0))-(DATE(G718,H718,I718)&amp;TIME(O718,P718,0))),"")</f>
        <v/>
      </c>
    </row>
    <row r="719" spans="3:35">
      <c r="C719" s="246" t="s">
        <v>209</v>
      </c>
      <c r="D719" s="246" t="s">
        <v>376</v>
      </c>
      <c r="E719" s="246" t="s">
        <v>403</v>
      </c>
      <c r="F719" s="246" t="s">
        <v>404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405</v>
      </c>
      <c r="L719" s="247">
        <v>1</v>
      </c>
      <c r="M719" s="246">
        <v>292275</v>
      </c>
      <c r="N719" s="246">
        <v>2637751</v>
      </c>
      <c r="O719" s="246">
        <v>9</v>
      </c>
      <c r="P719" s="246">
        <v>40</v>
      </c>
      <c r="Q719" s="246">
        <v>0</v>
      </c>
      <c r="R719" s="246"/>
      <c r="S719" s="246" t="s">
        <v>90</v>
      </c>
      <c r="T719" s="246" t="s">
        <v>26</v>
      </c>
      <c r="U719" s="246"/>
      <c r="V719" t="str">
        <f>INDEX(樣區!H:H,MATCH(F719,樣區!E:E,0))</f>
        <v>3月,5月</v>
      </c>
      <c r="W719" s="3" t="str">
        <f>IF(ISNUMBER(AH719),"Y","N")</f>
        <v>Y</v>
      </c>
      <c r="X719" s="3" t="str">
        <f>IF(OR(ISBLANK(H719),ISBLANK(I719)),"需記錄日期","")</f>
        <v/>
      </c>
      <c r="Y719" s="3" t="str">
        <f>IF(O719&gt;9,"時間太晚","")</f>
        <v/>
      </c>
      <c r="Z719" s="3" t="str">
        <f>IF(ISBLANK(Q719),"需記錄數量",IF(Q719&gt;2,"2隻以上，請記為猴群",""))</f>
        <v/>
      </c>
      <c r="AA719" s="3" t="str">
        <f>IF(OR(Q719=1,Q719=2),IF(ISTEXT(R719),"","需記錄距離"),"")</f>
        <v/>
      </c>
      <c r="AB719" s="249" t="str">
        <f>IF(S719="Y",IF(Q719&lt;&gt;2,"有叫聲應為猴群",""),"")</f>
        <v/>
      </c>
      <c r="AC719" s="3" t="str">
        <f>IF(ISBLANK(T719),"需記錄棲地類型",IF(LEN(T719)&lt;&gt;2,"請填最主要的棲地類型，其餘的可在備注補充說明",""))</f>
        <v/>
      </c>
      <c r="AD719" s="5" t="str">
        <f t="shared" si="29"/>
        <v/>
      </c>
      <c r="AE719" s="3" t="str">
        <f>IF(COUNTIF(U719,"*搖樹*")=1,IF(Q719&lt;&gt;2,"有搖樹行為應為猴群",""),"")</f>
        <v/>
      </c>
      <c r="AF719" s="3"/>
      <c r="AH719">
        <f>MATCH(ROUND(M719,0)&amp;ROUND(N719,0),樣點!N:N,0)</f>
        <v>1611</v>
      </c>
      <c r="AI719" s="5">
        <f>IF((F720&amp;J720)=(F719&amp;J719),ABS((DATE(G720,H720,I720)&amp;TIME(O720,P720,0))-(DATE(G719,H719,I719)&amp;TIME(O719,P719,0))),"")</f>
        <v>1.0416666977107525E-2</v>
      </c>
    </row>
    <row r="720" spans="3:35">
      <c r="C720" s="246" t="s">
        <v>209</v>
      </c>
      <c r="D720" s="246" t="s">
        <v>376</v>
      </c>
      <c r="E720" s="246" t="s">
        <v>403</v>
      </c>
      <c r="F720" s="246" t="s">
        <v>404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405</v>
      </c>
      <c r="L720" s="247">
        <v>2</v>
      </c>
      <c r="M720" s="246">
        <v>292498</v>
      </c>
      <c r="N720" s="246">
        <v>2637677</v>
      </c>
      <c r="O720" s="246">
        <v>9</v>
      </c>
      <c r="P720" s="246">
        <v>55</v>
      </c>
      <c r="Q720" s="246">
        <v>0</v>
      </c>
      <c r="R720" s="246"/>
      <c r="S720" s="246" t="s">
        <v>90</v>
      </c>
      <c r="T720" s="246" t="s">
        <v>26</v>
      </c>
      <c r="U720" s="246"/>
      <c r="V720" t="str">
        <f>INDEX(樣區!H:H,MATCH(F720,樣區!E:E,0))</f>
        <v>3月,5月</v>
      </c>
      <c r="W720" s="3" t="str">
        <f>IF(ISNUMBER(AH720),"Y","N")</f>
        <v>Y</v>
      </c>
      <c r="X720" s="3" t="str">
        <f>IF(OR(ISBLANK(H720),ISBLANK(I720)),"需記錄日期","")</f>
        <v/>
      </c>
      <c r="Y720" s="3" t="str">
        <f>IF(O720&gt;9,"時間太晚","")</f>
        <v/>
      </c>
      <c r="Z720" s="3" t="str">
        <f>IF(ISBLANK(Q720),"需記錄數量",IF(Q720&gt;2,"2隻以上，請記為猴群",""))</f>
        <v/>
      </c>
      <c r="AA720" s="3" t="str">
        <f>IF(OR(Q720=1,Q720=2),IF(ISTEXT(R720),"","需記錄距離"),"")</f>
        <v/>
      </c>
      <c r="AB720" s="249" t="str">
        <f>IF(S720="Y",IF(Q720&lt;&gt;2,"有叫聲應為猴群",""),"")</f>
        <v/>
      </c>
      <c r="AC720" s="3" t="str">
        <f>IF(ISBLANK(T720),"需記錄棲地類型",IF(LEN(T720)&lt;&gt;2,"請填最主要的棲地類型，其餘的可在備注補充說明",""))</f>
        <v/>
      </c>
      <c r="AD720" s="5" t="str">
        <f t="shared" si="29"/>
        <v/>
      </c>
      <c r="AE720" s="3" t="str">
        <f>IF(COUNTIF(U720,"*搖樹*")=1,IF(Q720&lt;&gt;2,"有搖樹行為應為猴群",""),"")</f>
        <v/>
      </c>
      <c r="AF720" s="3"/>
      <c r="AH720">
        <f>MATCH(ROUND(M720,0)&amp;ROUND(N720,0),樣點!N:N,0)</f>
        <v>1612</v>
      </c>
      <c r="AI720" s="5">
        <f>IF((F721&amp;J721)=(F720&amp;J720),ABS((DATE(G721,H721,I721)&amp;TIME(O721,P721,0))-(DATE(G720,H720,I720)&amp;TIME(O720,P720,0))),"")</f>
        <v>1.0416667035315186E-2</v>
      </c>
    </row>
    <row r="721" spans="3:35">
      <c r="C721" s="246" t="s">
        <v>209</v>
      </c>
      <c r="D721" s="246" t="s">
        <v>376</v>
      </c>
      <c r="E721" s="246" t="s">
        <v>403</v>
      </c>
      <c r="F721" s="246" t="s">
        <v>404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405</v>
      </c>
      <c r="L721" s="247">
        <v>3</v>
      </c>
      <c r="M721" s="246">
        <v>292737</v>
      </c>
      <c r="N721" s="246">
        <v>2637415</v>
      </c>
      <c r="O721" s="246">
        <v>10</v>
      </c>
      <c r="P721" s="246">
        <v>10</v>
      </c>
      <c r="Q721" s="246">
        <v>0</v>
      </c>
      <c r="R721" s="246"/>
      <c r="S721" s="246" t="s">
        <v>90</v>
      </c>
      <c r="T721" s="246" t="s">
        <v>26</v>
      </c>
      <c r="U721" s="246"/>
      <c r="V721" t="str">
        <f>INDEX(樣區!H:H,MATCH(F721,樣區!E:E,0))</f>
        <v>3月,5月</v>
      </c>
      <c r="W721" s="3" t="str">
        <f>IF(ISNUMBER(AH721),"Y","N")</f>
        <v>Y</v>
      </c>
      <c r="X721" s="3" t="str">
        <f>IF(OR(ISBLANK(H721),ISBLANK(I721)),"需記錄日期","")</f>
        <v/>
      </c>
      <c r="Y721" s="3" t="str">
        <f>IF(O721&gt;9,"時間太晚","")</f>
        <v>時間太晚</v>
      </c>
      <c r="Z721" s="3" t="str">
        <f>IF(ISBLANK(Q721),"需記錄數量",IF(Q721&gt;2,"2隻以上，請記為猴群",""))</f>
        <v/>
      </c>
      <c r="AA721" s="3" t="str">
        <f>IF(OR(Q721=1,Q721=2),IF(ISTEXT(R721),"","需記錄距離"),"")</f>
        <v/>
      </c>
      <c r="AB721" s="249" t="str">
        <f>IF(S721="Y",IF(Q721&lt;&gt;2,"有叫聲應為猴群",""),"")</f>
        <v/>
      </c>
      <c r="AC721" s="3" t="str">
        <f>IF(ISBLANK(T721),"需記錄棲地類型",IF(LEN(T721)&lt;&gt;2,"請填最主要的棲地類型，其餘的可在備注補充說明",""))</f>
        <v/>
      </c>
      <c r="AD721" s="5" t="str">
        <f t="shared" si="29"/>
        <v/>
      </c>
      <c r="AE721" s="3" t="str">
        <f>IF(COUNTIF(U721,"*搖樹*")=1,IF(Q721&lt;&gt;2,"有搖樹行為應為猴群",""),"")</f>
        <v/>
      </c>
      <c r="AF721" s="3"/>
      <c r="AH721">
        <f>MATCH(ROUND(M721,0)&amp;ROUND(N721,0),樣點!N:N,0)</f>
        <v>1613</v>
      </c>
      <c r="AI721" s="5">
        <f>IF((F722&amp;J722)=(F721&amp;J721),ABS((DATE(G722,H722,I722)&amp;TIME(O722,P722,0))-(DATE(G721,H721,I721)&amp;TIME(O721,P721,0))),"")</f>
        <v>6.9444439723156393E-3</v>
      </c>
    </row>
    <row r="722" spans="3:35">
      <c r="C722" s="246" t="s">
        <v>209</v>
      </c>
      <c r="D722" s="246" t="s">
        <v>376</v>
      </c>
      <c r="E722" s="246" t="s">
        <v>403</v>
      </c>
      <c r="F722" s="246" t="s">
        <v>404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405</v>
      </c>
      <c r="L722" s="247">
        <v>4</v>
      </c>
      <c r="M722" s="246">
        <v>292953</v>
      </c>
      <c r="N722" s="246">
        <v>2637169</v>
      </c>
      <c r="O722" s="246">
        <v>10</v>
      </c>
      <c r="P722" s="246">
        <v>20</v>
      </c>
      <c r="Q722" s="246">
        <v>0</v>
      </c>
      <c r="R722" s="246"/>
      <c r="S722" s="246" t="s">
        <v>90</v>
      </c>
      <c r="T722" s="246" t="s">
        <v>26</v>
      </c>
      <c r="U722" s="246"/>
      <c r="V722" t="str">
        <f>INDEX(樣區!H:H,MATCH(F722,樣區!E:E,0))</f>
        <v>3月,5月</v>
      </c>
      <c r="W722" s="3" t="str">
        <f>IF(ISNUMBER(AH722),"Y","N")</f>
        <v>Y</v>
      </c>
      <c r="X722" s="3" t="str">
        <f>IF(OR(ISBLANK(H722),ISBLANK(I722)),"需記錄日期","")</f>
        <v/>
      </c>
      <c r="Y722" s="3" t="str">
        <f>IF(O722&gt;9,"時間太晚","")</f>
        <v>時間太晚</v>
      </c>
      <c r="Z722" s="3" t="str">
        <f>IF(ISBLANK(Q722),"需記錄數量",IF(Q722&gt;2,"2隻以上，請記為猴群",""))</f>
        <v/>
      </c>
      <c r="AA722" s="3" t="str">
        <f>IF(OR(Q722=1,Q722=2),IF(ISTEXT(R722),"","需記錄距離"),"")</f>
        <v/>
      </c>
      <c r="AB722" s="249" t="str">
        <f>IF(S722="Y",IF(Q722&lt;&gt;2,"有叫聲應為猴群",""),"")</f>
        <v/>
      </c>
      <c r="AC722" s="3" t="str">
        <f>IF(ISBLANK(T722),"需記錄棲地類型",IF(LEN(T722)&lt;&gt;2,"請填最主要的棲地類型，其餘的可在備注補充說明",""))</f>
        <v/>
      </c>
      <c r="AD722" s="5" t="str">
        <f t="shared" si="29"/>
        <v/>
      </c>
      <c r="AE722" s="3" t="str">
        <f>IF(COUNTIF(U722,"*搖樹*")=1,IF(Q722&lt;&gt;2,"有搖樹行為應為猴群",""),"")</f>
        <v/>
      </c>
      <c r="AF722" s="3"/>
      <c r="AH722">
        <f>MATCH(ROUND(M722,0)&amp;ROUND(N722,0),樣點!N:N,0)</f>
        <v>1614</v>
      </c>
      <c r="AI722" s="5">
        <f>IF((F723&amp;J723)=(F722&amp;J722),ABS((DATE(G723,H723,I723)&amp;TIME(O723,P723,0))-(DATE(G722,H722,I722)&amp;TIME(O722,P722,0))),"")</f>
        <v>1.0416667035315186E-2</v>
      </c>
    </row>
    <row r="723" spans="3:35">
      <c r="C723" s="246" t="s">
        <v>209</v>
      </c>
      <c r="D723" s="246" t="s">
        <v>376</v>
      </c>
      <c r="E723" s="246" t="s">
        <v>403</v>
      </c>
      <c r="F723" s="246" t="s">
        <v>404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405</v>
      </c>
      <c r="L723" s="247">
        <v>5</v>
      </c>
      <c r="M723" s="246">
        <v>293063</v>
      </c>
      <c r="N723" s="246">
        <v>2636976</v>
      </c>
      <c r="O723" s="246">
        <v>10</v>
      </c>
      <c r="P723" s="246">
        <v>35</v>
      </c>
      <c r="Q723" s="246">
        <v>0</v>
      </c>
      <c r="R723" s="246"/>
      <c r="S723" s="246" t="s">
        <v>90</v>
      </c>
      <c r="T723" s="246" t="s">
        <v>26</v>
      </c>
      <c r="U723" s="246"/>
      <c r="V723" t="str">
        <f>INDEX(樣區!H:H,MATCH(F723,樣區!E:E,0))</f>
        <v>3月,5月</v>
      </c>
      <c r="W723" s="3" t="str">
        <f>IF(ISNUMBER(AH723),"Y","N")</f>
        <v>Y</v>
      </c>
      <c r="X723" s="3" t="str">
        <f>IF(OR(ISBLANK(H723),ISBLANK(I723)),"需記錄日期","")</f>
        <v/>
      </c>
      <c r="Y723" s="3" t="str">
        <f>IF(O723&gt;9,"時間太晚","")</f>
        <v>時間太晚</v>
      </c>
      <c r="Z723" s="3" t="str">
        <f>IF(ISBLANK(Q723),"需記錄數量",IF(Q723&gt;2,"2隻以上，請記為猴群",""))</f>
        <v/>
      </c>
      <c r="AA723" s="3" t="str">
        <f>IF(OR(Q723=1,Q723=2),IF(ISTEXT(R723),"","需記錄距離"),"")</f>
        <v/>
      </c>
      <c r="AB723" s="249" t="str">
        <f>IF(S723="Y",IF(Q723&lt;&gt;2,"有叫聲應為猴群",""),"")</f>
        <v/>
      </c>
      <c r="AC723" s="3" t="str">
        <f>IF(ISBLANK(T723),"需記錄棲地類型",IF(LEN(T723)&lt;&gt;2,"請填最主要的棲地類型，其餘的可在備注補充說明",""))</f>
        <v/>
      </c>
      <c r="AD723" s="5" t="str">
        <f t="shared" si="29"/>
        <v/>
      </c>
      <c r="AE723" s="3" t="str">
        <f>IF(COUNTIF(U723,"*搖樹*")=1,IF(Q723&lt;&gt;2,"有搖樹行為應為猴群",""),"")</f>
        <v/>
      </c>
      <c r="AF723" s="3"/>
      <c r="AH723">
        <f>MATCH(ROUND(M723,0)&amp;ROUND(N723,0),樣點!N:N,0)</f>
        <v>1615</v>
      </c>
      <c r="AI723" s="5">
        <f>IF((F724&amp;J724)=(F723&amp;J723),ABS((DATE(G724,H724,I724)&amp;TIME(O724,P724,0))-(DATE(G723,H723,I723)&amp;TIME(O723,P723,0))),"")</f>
        <v>1.0416665987577289E-2</v>
      </c>
    </row>
    <row r="724" spans="3:35">
      <c r="C724" s="246" t="s">
        <v>209</v>
      </c>
      <c r="D724" s="246" t="s">
        <v>376</v>
      </c>
      <c r="E724" s="246" t="s">
        <v>403</v>
      </c>
      <c r="F724" s="246" t="s">
        <v>404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405</v>
      </c>
      <c r="L724" s="247">
        <v>6</v>
      </c>
      <c r="M724" s="246">
        <v>293226</v>
      </c>
      <c r="N724" s="246">
        <v>2636741</v>
      </c>
      <c r="O724" s="246">
        <v>10</v>
      </c>
      <c r="P724" s="246">
        <v>50</v>
      </c>
      <c r="Q724" s="246">
        <v>0</v>
      </c>
      <c r="R724" s="246"/>
      <c r="S724" s="246" t="s">
        <v>44</v>
      </c>
      <c r="T724" s="246" t="s">
        <v>26</v>
      </c>
      <c r="U724" s="246"/>
      <c r="V724" t="str">
        <f>INDEX(樣區!H:H,MATCH(F724,樣區!E:E,0))</f>
        <v>3月,5月</v>
      </c>
      <c r="W724" s="3" t="str">
        <f>IF(ISNUMBER(AH724),"Y","N")</f>
        <v>Y</v>
      </c>
      <c r="X724" s="3" t="str">
        <f>IF(OR(ISBLANK(H724),ISBLANK(I724)),"需記錄日期","")</f>
        <v/>
      </c>
      <c r="Y724" s="3" t="str">
        <f>IF(O724&gt;9,"時間太晚","")</f>
        <v>時間太晚</v>
      </c>
      <c r="Z724" s="3" t="str">
        <f>IF(ISBLANK(Q724),"需記錄數量",IF(Q724&gt;2,"2隻以上，請記為猴群",""))</f>
        <v/>
      </c>
      <c r="AA724" s="3" t="str">
        <f>IF(OR(Q724=1,Q724=2),IF(ISTEXT(R724),"","需記錄距離"),"")</f>
        <v/>
      </c>
      <c r="AB724" s="249" t="str">
        <f>IF(S724="Y",IF(Q724&lt;&gt;2,"有叫聲應為猴群",""),"")</f>
        <v>有叫聲應為猴群</v>
      </c>
      <c r="AC724" s="3" t="str">
        <f>IF(ISBLANK(T724),"需記錄棲地類型",IF(LEN(T724)&lt;&gt;2,"請填最主要的棲地類型，其餘的可在備注補充說明",""))</f>
        <v/>
      </c>
      <c r="AD724" s="5" t="str">
        <f t="shared" si="29"/>
        <v/>
      </c>
      <c r="AE724" s="3" t="str">
        <f>IF(COUNTIF(U724,"*搖樹*")=1,IF(Q724&lt;&gt;2,"有搖樹行為應為猴群",""),"")</f>
        <v/>
      </c>
      <c r="AF724" s="3"/>
      <c r="AH724">
        <f>MATCH(ROUND(M724,0)&amp;ROUND(N724,0),樣點!N:N,0)</f>
        <v>1616</v>
      </c>
      <c r="AI724" s="5">
        <f>IF((F725&amp;J725)=(F724&amp;J724),ABS((DATE(G725,H725,I725)&amp;TIME(O725,P725,0))-(DATE(G724,H724,I724)&amp;TIME(O724,P724,0))),"")</f>
        <v>1.0416666977107525E-2</v>
      </c>
    </row>
    <row r="725" spans="3:35" hidden="1">
      <c r="C725" s="246" t="s">
        <v>209</v>
      </c>
      <c r="D725" s="246" t="s">
        <v>376</v>
      </c>
      <c r="E725" s="246" t="s">
        <v>403</v>
      </c>
      <c r="F725" s="246" t="s">
        <v>404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405</v>
      </c>
      <c r="L725" s="247">
        <v>7</v>
      </c>
      <c r="M725" s="246">
        <v>293305</v>
      </c>
      <c r="N725" s="246">
        <v>2636597</v>
      </c>
      <c r="O725" s="246">
        <v>11</v>
      </c>
      <c r="P725" s="246">
        <v>5</v>
      </c>
      <c r="Q725" s="246">
        <v>0</v>
      </c>
      <c r="R725" s="246"/>
      <c r="S725" s="246" t="s">
        <v>90</v>
      </c>
      <c r="T725" s="246" t="s">
        <v>26</v>
      </c>
      <c r="U725" s="246"/>
      <c r="V725" t="str">
        <f>INDEX(樣區!H:H,MATCH(F725,樣區!E:E,0))</f>
        <v>3月,5月</v>
      </c>
      <c r="W725" s="3" t="str">
        <f>IF(ISNUMBER(AH725),"Y","N")</f>
        <v>N</v>
      </c>
      <c r="X725" s="3" t="str">
        <f>IF(OR(ISBLANK(H725),ISBLANK(I725)),"需記錄日期","")</f>
        <v/>
      </c>
      <c r="Y725" s="3" t="str">
        <f>IF(O725&gt;9,"時間太晚","")</f>
        <v>時間太晚</v>
      </c>
      <c r="Z725" s="3" t="str">
        <f>IF(ISBLANK(Q725),"需記錄數量",IF(Q725&gt;2,"2隻以上，請記為猴群",""))</f>
        <v/>
      </c>
      <c r="AA725" s="3" t="str">
        <f>IF(OR(Q725=1,Q725=2),IF(ISTEXT(R725),"","需記錄距離"),"")</f>
        <v/>
      </c>
      <c r="AB725" s="2" t="str">
        <f>IF(S725="Y",IF(Q725&lt;&gt;2,"有叫聲應為猴群",""),"")</f>
        <v/>
      </c>
      <c r="AC725" s="3" t="str">
        <f>IF(ISBLANK(T725),"需記錄棲地類型",IF(LEN(T725)&lt;&gt;2,"請填最主要的棲地類型，其餘的可在備注補充說明",""))</f>
        <v/>
      </c>
      <c r="AD725" s="5" t="str">
        <f>IF(ISBLANK(O725),"需記錄時間",IFERROR(IF((AI725-TIME(0,5,59))&lt;0,"需計滿6分鍾",""),""))</f>
        <v/>
      </c>
      <c r="AE725" s="3" t="str">
        <f>IF(COUNTIF(U725,"*搖樹*")=1,IF(Q725&lt;&gt;2,"有搖樹行為應為猴群",""),"")</f>
        <v/>
      </c>
      <c r="AF725" s="3"/>
      <c r="AH725" t="e">
        <f>MATCH(ROUND(M725,0)&amp;ROUND(N725,0),樣點!N:N,0)</f>
        <v>#N/A</v>
      </c>
      <c r="AI725" s="5" t="str">
        <f>IF((F726&amp;J726)=(F725&amp;J725),ABS((DATE(G726,H726,I726)&amp;TIME(O726,P726,0))-(DATE(G725,H725,I725)&amp;TIME(O725,P725,0))),"")</f>
        <v/>
      </c>
    </row>
    <row r="726" spans="3:35">
      <c r="C726" s="246" t="s">
        <v>209</v>
      </c>
      <c r="D726" s="246" t="s">
        <v>376</v>
      </c>
      <c r="E726" s="246" t="s">
        <v>406</v>
      </c>
      <c r="F726" s="246" t="s">
        <v>407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405</v>
      </c>
      <c r="L726" s="247">
        <v>1</v>
      </c>
      <c r="M726" s="246">
        <v>296415</v>
      </c>
      <c r="N726" s="246">
        <v>2637618</v>
      </c>
      <c r="O726" s="246">
        <v>9</v>
      </c>
      <c r="P726" s="246">
        <v>41</v>
      </c>
      <c r="Q726" s="246">
        <v>0</v>
      </c>
      <c r="R726" s="246"/>
      <c r="S726" s="246" t="s">
        <v>90</v>
      </c>
      <c r="T726" s="246" t="s">
        <v>32</v>
      </c>
      <c r="U726" s="246"/>
      <c r="V726" t="str">
        <f>INDEX(樣區!H:H,MATCH(F726,樣區!E:E,0))</f>
        <v>3月,5月</v>
      </c>
      <c r="W726" s="3" t="str">
        <f>IF(ISNUMBER(AH726),"Y","N")</f>
        <v>Y</v>
      </c>
      <c r="X726" s="3" t="str">
        <f>IF(OR(ISBLANK(H726),ISBLANK(I726)),"需記錄日期","")</f>
        <v/>
      </c>
      <c r="Y726" s="3" t="str">
        <f>IF(O726&gt;9,"時間太晚","")</f>
        <v/>
      </c>
      <c r="Z726" s="3" t="str">
        <f>IF(ISBLANK(Q726),"需記錄數量",IF(Q726&gt;2,"2隻以上，請記為猴群",""))</f>
        <v/>
      </c>
      <c r="AA726" s="3" t="str">
        <f>IF(OR(Q726=1,Q726=2),IF(ISTEXT(R726),"","需記錄距離"),"")</f>
        <v/>
      </c>
      <c r="AB726" s="249" t="str">
        <f>IF(S726="Y",IF(Q726&lt;&gt;2,"有叫聲應為猴群",""),"")</f>
        <v/>
      </c>
      <c r="AC726" s="3" t="str">
        <f>IF(ISBLANK(T726),"需記錄棲地類型",IF(LEN(T726)&lt;&gt;2,"請填最主要的棲地類型，其餘的可在備注補充說明",""))</f>
        <v/>
      </c>
      <c r="AD726" s="5" t="str">
        <f t="shared" ref="AD726:AD727" si="30">IF(ISBLANK(O726),"需記錄時間",IFERROR(IF((AI726-TIME(0,5,59))&lt;0,"需計滿6分鐘",""),""))</f>
        <v/>
      </c>
      <c r="AE726" s="3" t="str">
        <f>IF(COUNTIF(U726,"*搖樹*")=1,IF(Q726&lt;&gt;2,"有搖樹行為應為猴群",""),"")</f>
        <v/>
      </c>
      <c r="AF726" s="3"/>
      <c r="AH726">
        <f>MATCH(ROUND(M726,0)&amp;ROUND(N726,0),樣點!N:N,0)</f>
        <v>1617</v>
      </c>
      <c r="AI726" s="5">
        <f>IF((F727&amp;J727)=(F726&amp;J726),ABS((DATE(G727,H727,I727)&amp;TIME(O727,P727,0))-(DATE(G726,H726,I726)&amp;TIME(O726,P726,0))),"")</f>
        <v>7.6388890156522393E-3</v>
      </c>
    </row>
    <row r="727" spans="3:35">
      <c r="C727" s="246" t="s">
        <v>209</v>
      </c>
      <c r="D727" s="246" t="s">
        <v>376</v>
      </c>
      <c r="E727" s="246" t="s">
        <v>406</v>
      </c>
      <c r="F727" s="246" t="s">
        <v>407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405</v>
      </c>
      <c r="L727" s="247">
        <v>2</v>
      </c>
      <c r="M727" s="246">
        <v>296556</v>
      </c>
      <c r="N727" s="246">
        <v>2637894</v>
      </c>
      <c r="O727" s="246">
        <v>9</v>
      </c>
      <c r="P727" s="246">
        <v>52</v>
      </c>
      <c r="Q727" s="246">
        <v>0</v>
      </c>
      <c r="R727" s="246"/>
      <c r="S727" s="246" t="s">
        <v>90</v>
      </c>
      <c r="T727" s="246" t="s">
        <v>32</v>
      </c>
      <c r="U727" s="246"/>
      <c r="V727" t="str">
        <f>INDEX(樣區!H:H,MATCH(F727,樣區!E:E,0))</f>
        <v>3月,5月</v>
      </c>
      <c r="W727" s="3" t="str">
        <f>IF(ISNUMBER(AH727),"Y","N")</f>
        <v>Y</v>
      </c>
      <c r="X727" s="3" t="str">
        <f>IF(OR(ISBLANK(H727),ISBLANK(I727)),"需記錄日期","")</f>
        <v/>
      </c>
      <c r="Y727" s="3" t="str">
        <f>IF(O727&gt;9,"時間太晚","")</f>
        <v/>
      </c>
      <c r="Z727" s="3" t="str">
        <f>IF(ISBLANK(Q727),"需記錄數量",IF(Q727&gt;2,"2隻以上，請記為猴群",""))</f>
        <v/>
      </c>
      <c r="AA727" s="3" t="str">
        <f>IF(OR(Q727=1,Q727=2),IF(ISTEXT(R727),"","需記錄距離"),"")</f>
        <v/>
      </c>
      <c r="AB727" s="249" t="str">
        <f>IF(S727="Y",IF(Q727&lt;&gt;2,"有叫聲應為猴群",""),"")</f>
        <v/>
      </c>
      <c r="AC727" s="3" t="str">
        <f>IF(ISBLANK(T727),"需記錄棲地類型",IF(LEN(T727)&lt;&gt;2,"請填最主要的棲地類型，其餘的可在備注補充說明",""))</f>
        <v/>
      </c>
      <c r="AD727" s="5" t="str">
        <f t="shared" si="30"/>
        <v/>
      </c>
      <c r="AE727" s="3" t="str">
        <f>IF(COUNTIF(U727,"*搖樹*")=1,IF(Q727&lt;&gt;2,"有搖樹行為應為猴群",""),"")</f>
        <v/>
      </c>
      <c r="AF727" s="3"/>
      <c r="AH727">
        <f>MATCH(ROUND(M727,0)&amp;ROUND(N727,0),樣點!N:N,0)</f>
        <v>1618</v>
      </c>
      <c r="AI727" s="5">
        <f>IF((F728&amp;J728)=(F727&amp;J727),ABS((DATE(G728,H728,I728)&amp;TIME(O728,P728,0))-(DATE(G727,H727,I727)&amp;TIME(O727,P727,0))),"")</f>
        <v>5.0694443983957171E-2</v>
      </c>
    </row>
    <row r="728" spans="3:35" hidden="1">
      <c r="C728" s="246" t="s">
        <v>209</v>
      </c>
      <c r="D728" s="246" t="s">
        <v>376</v>
      </c>
      <c r="E728" s="246" t="s">
        <v>406</v>
      </c>
      <c r="F728" s="246" t="s">
        <v>407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405</v>
      </c>
      <c r="L728" s="247">
        <v>3</v>
      </c>
      <c r="M728" s="246">
        <v>296598</v>
      </c>
      <c r="N728" s="246">
        <v>2637498</v>
      </c>
      <c r="O728" s="246">
        <v>11</v>
      </c>
      <c r="P728" s="246">
        <v>5</v>
      </c>
      <c r="Q728" s="246">
        <v>0</v>
      </c>
      <c r="R728" s="246"/>
      <c r="S728" s="246" t="s">
        <v>90</v>
      </c>
      <c r="T728" s="246" t="s">
        <v>31</v>
      </c>
      <c r="U728" s="246"/>
      <c r="V728" t="str">
        <f>INDEX(樣區!H:H,MATCH(F728,樣區!E:E,0))</f>
        <v>3月,5月</v>
      </c>
      <c r="W728" s="3" t="str">
        <f>IF(ISNUMBER(AH728),"Y","N")</f>
        <v>N</v>
      </c>
      <c r="X728" s="3" t="str">
        <f>IF(OR(ISBLANK(H728),ISBLANK(I728)),"需記錄日期","")</f>
        <v/>
      </c>
      <c r="Y728" s="3" t="str">
        <f>IF(O728&gt;9,"時間太晚","")</f>
        <v>時間太晚</v>
      </c>
      <c r="Z728" s="3" t="str">
        <f>IF(ISBLANK(Q728),"需記錄數量",IF(Q728&gt;2,"2隻以上，請記為猴群",""))</f>
        <v/>
      </c>
      <c r="AA728" s="3" t="str">
        <f>IF(OR(Q728=1,Q728=2),IF(ISTEXT(R728),"","需記錄距離"),"")</f>
        <v/>
      </c>
      <c r="AB728" s="2" t="str">
        <f>IF(S728="Y",IF(Q728&lt;&gt;2,"有叫聲應為猴群",""),"")</f>
        <v/>
      </c>
      <c r="AC728" s="3" t="str">
        <f>IF(ISBLANK(T728),"需記錄棲地類型",IF(LEN(T728)&lt;&gt;2,"請填最主要的棲地類型，其餘的可在備注補充說明",""))</f>
        <v/>
      </c>
      <c r="AD728" s="5" t="str">
        <f>IF(ISBLANK(O728),"需記錄時間",IFERROR(IF((AI728-TIME(0,5,59))&lt;0,"需計滿6分鍾",""),""))</f>
        <v/>
      </c>
      <c r="AE728" s="3" t="str">
        <f>IF(COUNTIF(U728,"*搖樹*")=1,IF(Q728&lt;&gt;2,"有搖樹行為應為猴群",""),"")</f>
        <v/>
      </c>
      <c r="AF728" s="3"/>
      <c r="AH728" t="e">
        <f>MATCH(ROUND(M728,0)&amp;ROUND(N728,0),樣點!N:N,0)</f>
        <v>#N/A</v>
      </c>
      <c r="AI728" s="5">
        <f>IF((F729&amp;J729)=(F728&amp;J728),ABS((DATE(G729,H729,I729)&amp;TIME(O729,P729,0))-(DATE(G728,H728,I728)&amp;TIME(O728,P728,0))),"")</f>
        <v>2.777777798473835E-2</v>
      </c>
    </row>
    <row r="729" spans="3:35">
      <c r="C729" s="246" t="s">
        <v>209</v>
      </c>
      <c r="D729" s="246" t="s">
        <v>376</v>
      </c>
      <c r="E729" s="246" t="s">
        <v>406</v>
      </c>
      <c r="F729" s="246" t="s">
        <v>407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405</v>
      </c>
      <c r="L729" s="247">
        <v>4</v>
      </c>
      <c r="M729" s="246">
        <v>296836</v>
      </c>
      <c r="N729" s="246">
        <v>2637699</v>
      </c>
      <c r="O729" s="246">
        <v>10</v>
      </c>
      <c r="P729" s="246">
        <v>25</v>
      </c>
      <c r="Q729" s="246">
        <v>0</v>
      </c>
      <c r="R729" s="246"/>
      <c r="S729" s="246" t="s">
        <v>90</v>
      </c>
      <c r="T729" s="246" t="s">
        <v>32</v>
      </c>
      <c r="U729" s="246"/>
      <c r="V729" t="str">
        <f>INDEX(樣區!H:H,MATCH(F729,樣區!E:E,0))</f>
        <v>3月,5月</v>
      </c>
      <c r="W729" s="3" t="str">
        <f>IF(ISNUMBER(AH729),"Y","N")</f>
        <v>Y</v>
      </c>
      <c r="X729" s="3" t="str">
        <f>IF(OR(ISBLANK(H729),ISBLANK(I729)),"需記錄日期","")</f>
        <v/>
      </c>
      <c r="Y729" s="3" t="str">
        <f>IF(O729&gt;9,"時間太晚","")</f>
        <v>時間太晚</v>
      </c>
      <c r="Z729" s="3" t="str">
        <f>IF(ISBLANK(Q729),"需記錄數量",IF(Q729&gt;2,"2隻以上，請記為猴群",""))</f>
        <v/>
      </c>
      <c r="AA729" s="3" t="str">
        <f>IF(OR(Q729=1,Q729=2),IF(ISTEXT(R729),"","需記錄距離"),"")</f>
        <v/>
      </c>
      <c r="AB729" s="249" t="str">
        <f>IF(S729="Y",IF(Q729&lt;&gt;2,"有叫聲應為猴群",""),"")</f>
        <v/>
      </c>
      <c r="AC729" s="3" t="str">
        <f>IF(ISBLANK(T729),"需記錄棲地類型",IF(LEN(T729)&lt;&gt;2,"請填最主要的棲地類型，其餘的可在備注補充說明",""))</f>
        <v/>
      </c>
      <c r="AD729" s="5" t="str">
        <f t="shared" ref="AD729:AD730" si="31">IF(ISBLANK(O729),"需記錄時間",IFERROR(IF((AI729-TIME(0,5,59))&lt;0,"需計滿6分鐘",""),""))</f>
        <v/>
      </c>
      <c r="AE729" s="3" t="str">
        <f>IF(COUNTIF(U729,"*搖樹*")=1,IF(Q729&lt;&gt;2,"有搖樹行為應為猴群",""),"")</f>
        <v/>
      </c>
      <c r="AF729" s="3"/>
      <c r="AH729">
        <f>MATCH(ROUND(M729,0)&amp;ROUND(N729,0),樣點!N:N,0)</f>
        <v>1620</v>
      </c>
      <c r="AI729" s="5">
        <f>IF((F730&amp;J730)=(F729&amp;J729),ABS((DATE(G730,H730,I730)&amp;TIME(O730,P730,0))-(DATE(G729,H729,I729)&amp;TIME(O729,P729,0))),"")</f>
        <v>1.0416666977107525E-2</v>
      </c>
    </row>
    <row r="730" spans="3:35">
      <c r="C730" s="246" t="s">
        <v>209</v>
      </c>
      <c r="D730" s="246" t="s">
        <v>376</v>
      </c>
      <c r="E730" s="246" t="s">
        <v>406</v>
      </c>
      <c r="F730" s="246" t="s">
        <v>407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405</v>
      </c>
      <c r="L730" s="247">
        <v>5</v>
      </c>
      <c r="M730" s="246">
        <v>296978</v>
      </c>
      <c r="N730" s="246">
        <v>2637562</v>
      </c>
      <c r="O730" s="246">
        <v>10</v>
      </c>
      <c r="P730" s="246">
        <v>40</v>
      </c>
      <c r="Q730" s="246">
        <v>0</v>
      </c>
      <c r="R730" s="246"/>
      <c r="S730" s="246" t="s">
        <v>90</v>
      </c>
      <c r="T730" s="246" t="s">
        <v>32</v>
      </c>
      <c r="U730" s="246"/>
      <c r="V730" t="str">
        <f>INDEX(樣區!H:H,MATCH(F730,樣區!E:E,0))</f>
        <v>3月,5月</v>
      </c>
      <c r="W730" s="3" t="str">
        <f>IF(ISNUMBER(AH730),"Y","N")</f>
        <v>Y</v>
      </c>
      <c r="X730" s="3" t="str">
        <f>IF(OR(ISBLANK(H730),ISBLANK(I730)),"需記錄日期","")</f>
        <v/>
      </c>
      <c r="Y730" s="3" t="str">
        <f>IF(O730&gt;9,"時間太晚","")</f>
        <v>時間太晚</v>
      </c>
      <c r="Z730" s="3" t="str">
        <f>IF(ISBLANK(Q730),"需記錄數量",IF(Q730&gt;2,"2隻以上，請記為猴群",""))</f>
        <v/>
      </c>
      <c r="AA730" s="3" t="str">
        <f>IF(OR(Q730=1,Q730=2),IF(ISTEXT(R730),"","需記錄距離"),"")</f>
        <v/>
      </c>
      <c r="AB730" s="249" t="str">
        <f>IF(S730="Y",IF(Q730&lt;&gt;2,"有叫聲應為猴群",""),"")</f>
        <v/>
      </c>
      <c r="AC730" s="3" t="str">
        <f>IF(ISBLANK(T730),"需記錄棲地類型",IF(LEN(T730)&lt;&gt;2,"請填最主要的棲地類型，其餘的可在備注補充說明",""))</f>
        <v/>
      </c>
      <c r="AD730" s="5" t="str">
        <f t="shared" si="31"/>
        <v/>
      </c>
      <c r="AE730" s="3" t="str">
        <f>IF(COUNTIF(U730,"*搖樹*")=1,IF(Q730&lt;&gt;2,"有搖樹行為應為猴群",""),"")</f>
        <v/>
      </c>
      <c r="AF730" s="3"/>
      <c r="AH730">
        <f>MATCH(ROUND(M730,0)&amp;ROUND(N730,0),樣點!N:N,0)</f>
        <v>1621</v>
      </c>
      <c r="AI730" s="5">
        <f>IF((F731&amp;J731)=(F730&amp;J730),ABS((DATE(G731,H731,I731)&amp;TIME(O731,P731,0))-(DATE(G730,H730,I730)&amp;TIME(O730,P730,0))),"")</f>
        <v>6.9444440305233002E-3</v>
      </c>
    </row>
    <row r="731" spans="3:35" hidden="1">
      <c r="C731" s="246" t="s">
        <v>209</v>
      </c>
      <c r="D731" s="246" t="s">
        <v>376</v>
      </c>
      <c r="E731" s="246" t="s">
        <v>406</v>
      </c>
      <c r="F731" s="246" t="s">
        <v>407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405</v>
      </c>
      <c r="L731" s="247">
        <v>6</v>
      </c>
      <c r="M731" s="246">
        <v>296672</v>
      </c>
      <c r="N731" s="246">
        <v>2637899</v>
      </c>
      <c r="O731" s="246">
        <v>10</v>
      </c>
      <c r="P731" s="246">
        <v>50</v>
      </c>
      <c r="Q731" s="246">
        <v>0</v>
      </c>
      <c r="R731" s="246"/>
      <c r="S731" s="246" t="s">
        <v>90</v>
      </c>
      <c r="T731" s="246" t="s">
        <v>32</v>
      </c>
      <c r="U731" s="246" t="s">
        <v>408</v>
      </c>
      <c r="V731" t="str">
        <f>INDEX(樣區!H:H,MATCH(F731,樣區!E:E,0))</f>
        <v>3月,5月</v>
      </c>
      <c r="W731" s="3" t="str">
        <f>IF(ISNUMBER(AH731),"Y","N")</f>
        <v>N</v>
      </c>
      <c r="X731" s="3" t="str">
        <f>IF(OR(ISBLANK(H731),ISBLANK(I731)),"需記錄日期","")</f>
        <v/>
      </c>
      <c r="Y731" s="3" t="str">
        <f>IF(O731&gt;9,"時間太晚","")</f>
        <v>時間太晚</v>
      </c>
      <c r="Z731" s="3" t="str">
        <f>IF(ISBLANK(Q731),"需記錄數量",IF(Q731&gt;2,"2隻以上，請記為猴群",""))</f>
        <v/>
      </c>
      <c r="AA731" s="3" t="str">
        <f>IF(OR(Q731=1,Q731=2),IF(ISTEXT(R731),"","需記錄距離"),"")</f>
        <v/>
      </c>
      <c r="AB731" s="2" t="str">
        <f>IF(S731="Y",IF(Q731&lt;&gt;2,"有叫聲應為猴群",""),"")</f>
        <v/>
      </c>
      <c r="AC731" s="3" t="str">
        <f>IF(ISBLANK(T731),"需記錄棲地類型",IF(LEN(T731)&lt;&gt;2,"請填最主要的棲地類型，其餘的可在備注補充說明",""))</f>
        <v/>
      </c>
      <c r="AD731" s="5" t="str">
        <f>IF(ISBLANK(O731),"需記錄時間",IFERROR(IF((AI731-TIME(0,5,59))&lt;0,"需計滿6分鍾",""),""))</f>
        <v/>
      </c>
      <c r="AE731" s="3" t="str">
        <f>IF(COUNTIF(U731,"*搖樹*")=1,IF(Q731&lt;&gt;2,"有搖樹行為應為猴群",""),"")</f>
        <v/>
      </c>
      <c r="AF731" s="3"/>
      <c r="AH731" t="e">
        <f>MATCH(ROUND(M731,0)&amp;ROUND(N731,0),樣點!N:N,0)</f>
        <v>#N/A</v>
      </c>
      <c r="AI731" s="5">
        <f>IF((F732&amp;J732)=(F731&amp;J731),ABS((DATE(G732,H732,I732)&amp;TIME(O732,P732,0))-(DATE(G731,H731,I731)&amp;TIME(O731,P731,0))),"")</f>
        <v>2.0833334012422711E-2</v>
      </c>
    </row>
    <row r="732" spans="3:35">
      <c r="C732" s="246" t="s">
        <v>209</v>
      </c>
      <c r="D732" s="246" t="s">
        <v>376</v>
      </c>
      <c r="E732" s="246" t="s">
        <v>406</v>
      </c>
      <c r="F732" s="246" t="s">
        <v>407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405</v>
      </c>
      <c r="L732" s="247">
        <v>7</v>
      </c>
      <c r="M732" s="246">
        <v>296313</v>
      </c>
      <c r="N732" s="246">
        <v>2637819</v>
      </c>
      <c r="O732" s="246">
        <v>11</v>
      </c>
      <c r="P732" s="246">
        <v>20</v>
      </c>
      <c r="Q732" s="246">
        <v>0</v>
      </c>
      <c r="R732" s="246"/>
      <c r="S732" s="246" t="s">
        <v>90</v>
      </c>
      <c r="T732" s="246" t="s">
        <v>26</v>
      </c>
      <c r="U732" s="246"/>
      <c r="V732" t="str">
        <f>INDEX(樣區!H:H,MATCH(F732,樣區!E:E,0))</f>
        <v>3月,5月</v>
      </c>
      <c r="W732" s="3" t="str">
        <f>IF(ISNUMBER(AH732),"Y","N")</f>
        <v>Y</v>
      </c>
      <c r="X732" s="3" t="str">
        <f>IF(OR(ISBLANK(H732),ISBLANK(I732)),"需記錄日期","")</f>
        <v/>
      </c>
      <c r="Y732" s="3" t="str">
        <f>IF(O732&gt;9,"時間太晚","")</f>
        <v>時間太晚</v>
      </c>
      <c r="Z732" s="3" t="str">
        <f>IF(ISBLANK(Q732),"需記錄數量",IF(Q732&gt;2,"2隻以上，請記為猴群",""))</f>
        <v/>
      </c>
      <c r="AA732" s="3" t="str">
        <f>IF(OR(Q732=1,Q732=2),IF(ISTEXT(R732),"","需記錄距離"),"")</f>
        <v/>
      </c>
      <c r="AB732" s="249" t="str">
        <f>IF(S732="Y",IF(Q732&lt;&gt;2,"有叫聲應為猴群",""),"")</f>
        <v/>
      </c>
      <c r="AC732" s="3" t="str">
        <f>IF(ISBLANK(T732),"需記錄棲地類型",IF(LEN(T732)&lt;&gt;2,"請填最主要的棲地類型，其餘的可在備注補充說明",""))</f>
        <v/>
      </c>
      <c r="AD732" s="5" t="str">
        <f>IF(ISBLANK(O732),"需記錄時間",IFERROR(IF((AI732-TIME(0,5,59))&lt;0,"需計滿6分鐘",""),""))</f>
        <v/>
      </c>
      <c r="AE732" s="3" t="str">
        <f>IF(COUNTIF(U732,"*搖樹*")=1,IF(Q732&lt;&gt;2,"有搖樹行為應為猴群",""),"")</f>
        <v/>
      </c>
      <c r="AF732" s="3"/>
      <c r="AH732">
        <f>MATCH(ROUND(M732,0)&amp;ROUND(N732,0),樣點!N:N,0)</f>
        <v>1622</v>
      </c>
      <c r="AI732" s="5" t="str">
        <f>IF((F733&amp;J733)=(F732&amp;J732),ABS((DATE(G733,H733,I733)&amp;TIME(O733,P733,0))-(DATE(G732,H732,I732)&amp;TIME(O732,P732,0))),"")</f>
        <v/>
      </c>
    </row>
    <row r="733" spans="3:35" hidden="1">
      <c r="C733" s="246" t="s">
        <v>209</v>
      </c>
      <c r="D733" s="246" t="s">
        <v>376</v>
      </c>
      <c r="E733" s="246" t="s">
        <v>409</v>
      </c>
      <c r="F733" s="246" t="s">
        <v>410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405</v>
      </c>
      <c r="L733" s="247">
        <v>1</v>
      </c>
      <c r="M733" s="246">
        <v>296911</v>
      </c>
      <c r="N733" s="246">
        <v>2636921</v>
      </c>
      <c r="O733" s="246">
        <v>9</v>
      </c>
      <c r="P733" s="246">
        <v>28</v>
      </c>
      <c r="Q733" s="246">
        <v>0</v>
      </c>
      <c r="R733" s="246"/>
      <c r="S733" s="246" t="s">
        <v>90</v>
      </c>
      <c r="T733" s="246" t="s">
        <v>26</v>
      </c>
      <c r="U733" s="246"/>
      <c r="V733" t="str">
        <f>INDEX(樣區!H:H,MATCH(F733,樣區!E:E,0))</f>
        <v>3月,5月</v>
      </c>
      <c r="W733" s="3" t="str">
        <f>IF(ISNUMBER(AH733),"Y","N")</f>
        <v>N</v>
      </c>
      <c r="X733" s="3" t="str">
        <f>IF(OR(ISBLANK(H733),ISBLANK(I733)),"需記錄日期","")</f>
        <v/>
      </c>
      <c r="Y733" s="3" t="str">
        <f>IF(O733&gt;9,"時間太晚","")</f>
        <v/>
      </c>
      <c r="Z733" s="3" t="str">
        <f>IF(ISBLANK(Q733),"需記錄數量",IF(Q733&gt;2,"2隻以上，請記為猴群",""))</f>
        <v/>
      </c>
      <c r="AA733" s="3" t="str">
        <f>IF(OR(Q733=1,Q733=2),IF(ISTEXT(R733),"","需記錄距離"),"")</f>
        <v/>
      </c>
      <c r="AB733" s="2" t="str">
        <f>IF(S733="Y",IF(Q733&lt;&gt;2,"有叫聲應為猴群",""),"")</f>
        <v/>
      </c>
      <c r="AC733" s="3" t="str">
        <f>IF(ISBLANK(T733),"需記錄棲地類型",IF(LEN(T733)&lt;&gt;2,"請填最主要的棲地類型，其餘的可在備注補充說明",""))</f>
        <v/>
      </c>
      <c r="AD733" s="5" t="str">
        <f>IF(ISBLANK(O733),"需記錄時間",IFERROR(IF((AI733-TIME(0,5,59))&lt;0,"需計滿6分鍾",""),""))</f>
        <v/>
      </c>
      <c r="AE733" s="3" t="str">
        <f>IF(COUNTIF(U733,"*搖樹*")=1,IF(Q733&lt;&gt;2,"有搖樹行為應為猴群",""),"")</f>
        <v/>
      </c>
      <c r="AF733" s="3"/>
      <c r="AH733" t="e">
        <f>MATCH(ROUND(M733,0)&amp;ROUND(N733,0),樣點!N:N,0)</f>
        <v>#N/A</v>
      </c>
      <c r="AI733" s="5">
        <f>IF((F734&amp;J734)=(F733&amp;J733),ABS((DATE(G734,H734,I734)&amp;TIME(O734,P734,0))-(DATE(G733,H733,I733)&amp;TIME(O733,P733,0))),"")</f>
        <v>8.3333330112509429E-3</v>
      </c>
    </row>
    <row r="734" spans="3:35" hidden="1">
      <c r="C734" s="246" t="s">
        <v>209</v>
      </c>
      <c r="D734" s="246" t="s">
        <v>376</v>
      </c>
      <c r="E734" s="246" t="s">
        <v>409</v>
      </c>
      <c r="F734" s="246" t="s">
        <v>410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405</v>
      </c>
      <c r="L734" s="247">
        <v>2</v>
      </c>
      <c r="M734" s="246">
        <v>297119</v>
      </c>
      <c r="N734" s="246">
        <v>2636820</v>
      </c>
      <c r="O734" s="246">
        <v>9</v>
      </c>
      <c r="P734" s="246">
        <v>40</v>
      </c>
      <c r="Q734" s="246">
        <v>0</v>
      </c>
      <c r="R734" s="246"/>
      <c r="S734" s="246" t="s">
        <v>90</v>
      </c>
      <c r="T734" s="246" t="s">
        <v>26</v>
      </c>
      <c r="U734" s="246"/>
      <c r="V734" t="str">
        <f>INDEX(樣區!H:H,MATCH(F734,樣區!E:E,0))</f>
        <v>3月,5月</v>
      </c>
      <c r="W734" s="3" t="str">
        <f>IF(ISNUMBER(AH734),"Y","N")</f>
        <v>N</v>
      </c>
      <c r="X734" s="3" t="str">
        <f>IF(OR(ISBLANK(H734),ISBLANK(I734)),"需記錄日期","")</f>
        <v/>
      </c>
      <c r="Y734" s="3" t="str">
        <f>IF(O734&gt;9,"時間太晚","")</f>
        <v/>
      </c>
      <c r="Z734" s="3" t="str">
        <f>IF(ISBLANK(Q734),"需記錄數量",IF(Q734&gt;2,"2隻以上，請記為猴群",""))</f>
        <v/>
      </c>
      <c r="AA734" s="3" t="str">
        <f>IF(OR(Q734=1,Q734=2),IF(ISTEXT(R734),"","需記錄距離"),"")</f>
        <v/>
      </c>
      <c r="AB734" s="2" t="str">
        <f>IF(S734="Y",IF(Q734&lt;&gt;2,"有叫聲應為猴群",""),"")</f>
        <v/>
      </c>
      <c r="AC734" s="3" t="str">
        <f>IF(ISBLANK(T734),"需記錄棲地類型",IF(LEN(T734)&lt;&gt;2,"請填最主要的棲地類型，其餘的可在備注補充說明",""))</f>
        <v/>
      </c>
      <c r="AD734" s="5" t="str">
        <f>IF(ISBLANK(O734),"需記錄時間",IFERROR(IF((AI734-TIME(0,5,59))&lt;0,"需計滿6分鍾",""),""))</f>
        <v/>
      </c>
      <c r="AE734" s="3" t="str">
        <f>IF(COUNTIF(U734,"*搖樹*")=1,IF(Q734&lt;&gt;2,"有搖樹行為應為猴群",""),"")</f>
        <v/>
      </c>
      <c r="AF734" s="3"/>
      <c r="AH734" t="e">
        <f>MATCH(ROUND(M734,0)&amp;ROUND(N734,0),樣點!N:N,0)</f>
        <v>#N/A</v>
      </c>
      <c r="AI734" s="5">
        <f>IF((F735&amp;J735)=(F734&amp;J734),ABS((DATE(G735,H735,I735)&amp;TIME(O735,P735,0))-(DATE(G734,H734,I734)&amp;TIME(O734,P734,0))),"")</f>
        <v>2.0833334012422711E-2</v>
      </c>
    </row>
    <row r="735" spans="3:35" hidden="1">
      <c r="C735" s="246" t="s">
        <v>209</v>
      </c>
      <c r="D735" s="246" t="s">
        <v>376</v>
      </c>
      <c r="E735" s="246" t="s">
        <v>409</v>
      </c>
      <c r="F735" s="246" t="s">
        <v>410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405</v>
      </c>
      <c r="L735" s="247">
        <v>3</v>
      </c>
      <c r="M735" s="246">
        <v>297328</v>
      </c>
      <c r="N735" s="246">
        <v>2636750</v>
      </c>
      <c r="O735" s="246">
        <v>10</v>
      </c>
      <c r="P735" s="246">
        <v>10</v>
      </c>
      <c r="Q735" s="246">
        <v>0</v>
      </c>
      <c r="R735" s="246"/>
      <c r="S735" s="246" t="s">
        <v>44</v>
      </c>
      <c r="T735" s="246" t="s">
        <v>32</v>
      </c>
      <c r="U735" s="246"/>
      <c r="V735" t="str">
        <f>INDEX(樣區!H:H,MATCH(F735,樣區!E:E,0))</f>
        <v>3月,5月</v>
      </c>
      <c r="W735" s="3" t="str">
        <f>IF(ISNUMBER(AH735),"Y","N")</f>
        <v>N</v>
      </c>
      <c r="X735" s="3" t="str">
        <f>IF(OR(ISBLANK(H735),ISBLANK(I735)),"需記錄日期","")</f>
        <v/>
      </c>
      <c r="Y735" s="3" t="str">
        <f>IF(O735&gt;9,"時間太晚","")</f>
        <v>時間太晚</v>
      </c>
      <c r="Z735" s="3" t="str">
        <f>IF(ISBLANK(Q735),"需記錄數量",IF(Q735&gt;2,"2隻以上，請記為猴群",""))</f>
        <v/>
      </c>
      <c r="AA735" s="3" t="str">
        <f>IF(OR(Q735=1,Q735=2),IF(ISTEXT(R735),"","需記錄距離"),"")</f>
        <v/>
      </c>
      <c r="AB735" s="2" t="str">
        <f>IF(S735="Y",IF(Q735&lt;&gt;2,"有叫聲應為猴群",""),"")</f>
        <v>有叫聲應為猴群</v>
      </c>
      <c r="AC735" s="3" t="str">
        <f>IF(ISBLANK(T735),"需記錄棲地類型",IF(LEN(T735)&lt;&gt;2,"請填最主要的棲地類型，其餘的可在備注補充說明",""))</f>
        <v/>
      </c>
      <c r="AD735" s="5" t="str">
        <f>IF(ISBLANK(O735),"需記錄時間",IFERROR(IF((AI735-TIME(0,5,59))&lt;0,"需計滿6分鍾",""),""))</f>
        <v/>
      </c>
      <c r="AE735" s="3" t="str">
        <f>IF(COUNTIF(U735,"*搖樹*")=1,IF(Q735&lt;&gt;2,"有搖樹行為應為猴群",""),"")</f>
        <v/>
      </c>
      <c r="AF735" s="3"/>
      <c r="AH735" t="e">
        <f>MATCH(ROUND(M735,0)&amp;ROUND(N735,0),樣點!N:N,0)</f>
        <v>#N/A</v>
      </c>
      <c r="AI735" s="5">
        <f>IF((F736&amp;J736)=(F735&amp;J735),ABS((DATE(G736,H736,I736)&amp;TIME(O736,P736,0))-(DATE(G735,H735,I735)&amp;TIME(O735,P735,0))),"")</f>
        <v>1.0416667035315186E-2</v>
      </c>
    </row>
    <row r="736" spans="3:35" hidden="1">
      <c r="C736" s="246" t="s">
        <v>209</v>
      </c>
      <c r="D736" s="246" t="s">
        <v>376</v>
      </c>
      <c r="E736" s="246" t="s">
        <v>409</v>
      </c>
      <c r="F736" s="246" t="s">
        <v>410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405</v>
      </c>
      <c r="L736" s="247">
        <v>4</v>
      </c>
      <c r="M736" s="246">
        <v>297507</v>
      </c>
      <c r="N736" s="246">
        <v>2636569</v>
      </c>
      <c r="O736" s="246">
        <v>9</v>
      </c>
      <c r="P736" s="246">
        <v>55</v>
      </c>
      <c r="Q736" s="246">
        <v>0</v>
      </c>
      <c r="R736" s="246"/>
      <c r="S736" s="246" t="s">
        <v>90</v>
      </c>
      <c r="T736" s="246" t="s">
        <v>26</v>
      </c>
      <c r="U736" s="246"/>
      <c r="V736" t="str">
        <f>INDEX(樣區!H:H,MATCH(F736,樣區!E:E,0))</f>
        <v>3月,5月</v>
      </c>
      <c r="W736" s="3" t="str">
        <f>IF(ISNUMBER(AH736),"Y","N")</f>
        <v>N</v>
      </c>
      <c r="X736" s="3" t="str">
        <f>IF(OR(ISBLANK(H736),ISBLANK(I736)),"需記錄日期","")</f>
        <v/>
      </c>
      <c r="Y736" s="3" t="str">
        <f>IF(O736&gt;9,"時間太晚","")</f>
        <v/>
      </c>
      <c r="Z736" s="3" t="str">
        <f>IF(ISBLANK(Q736),"需記錄數量",IF(Q736&gt;2,"2隻以上，請記為猴群",""))</f>
        <v/>
      </c>
      <c r="AA736" s="3" t="str">
        <f>IF(OR(Q736=1,Q736=2),IF(ISTEXT(R736),"","需記錄距離"),"")</f>
        <v/>
      </c>
      <c r="AB736" s="2" t="str">
        <f>IF(S736="Y",IF(Q736&lt;&gt;2,"有叫聲應為猴群",""),"")</f>
        <v/>
      </c>
      <c r="AC736" s="3" t="str">
        <f>IF(ISBLANK(T736),"需記錄棲地類型",IF(LEN(T736)&lt;&gt;2,"請填最主要的棲地類型，其餘的可在備注補充說明",""))</f>
        <v/>
      </c>
      <c r="AD736" s="5" t="str">
        <f>IF(ISBLANK(O736),"需記錄時間",IFERROR(IF((AI736-TIME(0,5,59))&lt;0,"需計滿6分鍾",""),""))</f>
        <v/>
      </c>
      <c r="AE736" s="3" t="str">
        <f>IF(COUNTIF(U736,"*搖樹*")=1,IF(Q736&lt;&gt;2,"有搖樹行為應為猴群",""),"")</f>
        <v/>
      </c>
      <c r="AF736" s="3"/>
      <c r="AH736" t="e">
        <f>MATCH(ROUND(M736,0)&amp;ROUND(N736,0),樣點!N:N,0)</f>
        <v>#N/A</v>
      </c>
      <c r="AI736" s="5">
        <f>IF((F737&amp;J737)=(F736&amp;J736),ABS((DATE(G737,H737,I737)&amp;TIME(O737,P737,0))-(DATE(G736,H736,I736)&amp;TIME(O736,P736,0))),"")</f>
        <v>1.3888889050576836E-2</v>
      </c>
    </row>
    <row r="737" spans="3:35" hidden="1">
      <c r="C737" s="246" t="s">
        <v>209</v>
      </c>
      <c r="D737" s="246" t="s">
        <v>376</v>
      </c>
      <c r="E737" s="246" t="s">
        <v>409</v>
      </c>
      <c r="F737" s="246" t="s">
        <v>410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405</v>
      </c>
      <c r="L737" s="247">
        <v>5</v>
      </c>
      <c r="M737" s="246">
        <v>297432</v>
      </c>
      <c r="N737" s="246">
        <v>2636981</v>
      </c>
      <c r="O737" s="246">
        <v>10</v>
      </c>
      <c r="P737" s="246">
        <v>15</v>
      </c>
      <c r="Q737" s="246">
        <v>0</v>
      </c>
      <c r="R737" s="246"/>
      <c r="S737" s="246" t="s">
        <v>90</v>
      </c>
      <c r="T737" s="246" t="s">
        <v>26</v>
      </c>
      <c r="U737" s="246"/>
      <c r="V737" t="str">
        <f>INDEX(樣區!H:H,MATCH(F737,樣區!E:E,0))</f>
        <v>3月,5月</v>
      </c>
      <c r="W737" s="3" t="str">
        <f>IF(ISNUMBER(AH737),"Y","N")</f>
        <v>N</v>
      </c>
      <c r="X737" s="3" t="str">
        <f>IF(OR(ISBLANK(H737),ISBLANK(I737)),"需記錄日期","")</f>
        <v/>
      </c>
      <c r="Y737" s="3" t="str">
        <f>IF(O737&gt;9,"時間太晚","")</f>
        <v>時間太晚</v>
      </c>
      <c r="Z737" s="3" t="str">
        <f>IF(ISBLANK(Q737),"需記錄數量",IF(Q737&gt;2,"2隻以上，請記為猴群",""))</f>
        <v/>
      </c>
      <c r="AA737" s="3" t="str">
        <f>IF(OR(Q737=1,Q737=2),IF(ISTEXT(R737),"","需記錄距離"),"")</f>
        <v/>
      </c>
      <c r="AB737" s="2" t="str">
        <f>IF(S737="Y",IF(Q737&lt;&gt;2,"有叫聲應為猴群",""),"")</f>
        <v/>
      </c>
      <c r="AC737" s="3" t="str">
        <f>IF(ISBLANK(T737),"需記錄棲地類型",IF(LEN(T737)&lt;&gt;2,"請填最主要的棲地類型，其餘的可在備注補充說明",""))</f>
        <v/>
      </c>
      <c r="AD737" s="5" t="str">
        <f>IF(ISBLANK(O737),"需記錄時間",IFERROR(IF((AI737-TIME(0,5,59))&lt;0,"需計滿6分鍾",""),""))</f>
        <v/>
      </c>
      <c r="AE737" s="3" t="str">
        <f>IF(COUNTIF(U737,"*搖樹*")=1,IF(Q737&lt;&gt;2,"有搖樹行為應為猴群",""),"")</f>
        <v/>
      </c>
      <c r="AF737" s="3"/>
      <c r="AH737" t="e">
        <f>MATCH(ROUND(M737,0)&amp;ROUND(N737,0),樣點!N:N,0)</f>
        <v>#N/A</v>
      </c>
      <c r="AI737" s="5">
        <f>IF((F738&amp;J738)=(F737&amp;J737),ABS((DATE(G738,H738,I738)&amp;TIME(O738,P738,0))-(DATE(G737,H737,I737)&amp;TIME(O737,P737,0))),"")</f>
        <v>1.0416666977107525E-2</v>
      </c>
    </row>
    <row r="738" spans="3:35" hidden="1">
      <c r="C738" s="246" t="s">
        <v>209</v>
      </c>
      <c r="D738" s="246" t="s">
        <v>376</v>
      </c>
      <c r="E738" s="246" t="s">
        <v>409</v>
      </c>
      <c r="F738" s="246" t="s">
        <v>410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405</v>
      </c>
      <c r="L738" s="247">
        <v>6</v>
      </c>
      <c r="M738" s="246">
        <v>297572</v>
      </c>
      <c r="N738" s="246">
        <v>2636797</v>
      </c>
      <c r="O738" s="246">
        <v>10</v>
      </c>
      <c r="P738" s="246">
        <v>30</v>
      </c>
      <c r="Q738" s="246">
        <v>0</v>
      </c>
      <c r="R738" s="246"/>
      <c r="S738" s="246" t="s">
        <v>44</v>
      </c>
      <c r="T738" s="246" t="s">
        <v>26</v>
      </c>
      <c r="U738" s="246"/>
      <c r="V738" t="str">
        <f>INDEX(樣區!H:H,MATCH(F738,樣區!E:E,0))</f>
        <v>3月,5月</v>
      </c>
      <c r="W738" s="3" t="str">
        <f>IF(ISNUMBER(AH738),"Y","N")</f>
        <v>N</v>
      </c>
      <c r="X738" s="3" t="str">
        <f>IF(OR(ISBLANK(H738),ISBLANK(I738)),"需記錄日期","")</f>
        <v/>
      </c>
      <c r="Y738" s="3" t="str">
        <f>IF(O738&gt;9,"時間太晚","")</f>
        <v>時間太晚</v>
      </c>
      <c r="Z738" s="3" t="str">
        <f>IF(ISBLANK(Q738),"需記錄數量",IF(Q738&gt;2,"2隻以上，請記為猴群",""))</f>
        <v/>
      </c>
      <c r="AA738" s="3" t="str">
        <f>IF(OR(Q738=1,Q738=2),IF(ISTEXT(R738),"","需記錄距離"),"")</f>
        <v/>
      </c>
      <c r="AB738" s="2" t="str">
        <f>IF(S738="Y",IF(Q738&lt;&gt;2,"有叫聲應為猴群",""),"")</f>
        <v>有叫聲應為猴群</v>
      </c>
      <c r="AC738" s="3" t="str">
        <f>IF(ISBLANK(T738),"需記錄棲地類型",IF(LEN(T738)&lt;&gt;2,"請填最主要的棲地類型，其餘的可在備注補充說明",""))</f>
        <v/>
      </c>
      <c r="AD738" s="5" t="str">
        <f>IF(ISBLANK(O738),"需記錄時間",IFERROR(IF((AI738-TIME(0,5,59))&lt;0,"需計滿6分鍾",""),""))</f>
        <v/>
      </c>
      <c r="AE738" s="3" t="str">
        <f>IF(COUNTIF(U738,"*搖樹*")=1,IF(Q738&lt;&gt;2,"有搖樹行為應為猴群",""),"")</f>
        <v/>
      </c>
      <c r="AF738" s="3"/>
      <c r="AH738" t="e">
        <f>MATCH(ROUND(M738,0)&amp;ROUND(N738,0),樣點!N:N,0)</f>
        <v>#N/A</v>
      </c>
      <c r="AI738" s="5">
        <f>IF((F739&amp;J739)=(F738&amp;J738),ABS((DATE(G739,H739,I739)&amp;TIME(O739,P739,0))-(DATE(G738,H738,I738)&amp;TIME(O738,P738,0))),"")</f>
        <v>1.3888888002838939E-2</v>
      </c>
    </row>
    <row r="739" spans="3:35" hidden="1">
      <c r="C739" s="246" t="s">
        <v>209</v>
      </c>
      <c r="D739" s="246" t="s">
        <v>376</v>
      </c>
      <c r="E739" s="246" t="s">
        <v>409</v>
      </c>
      <c r="F739" s="246" t="s">
        <v>410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405</v>
      </c>
      <c r="L739" s="247">
        <v>7</v>
      </c>
      <c r="M739" s="246">
        <v>297568</v>
      </c>
      <c r="N739" s="246">
        <v>2637105</v>
      </c>
      <c r="O739" s="246">
        <v>10</v>
      </c>
      <c r="P739" s="246">
        <v>50</v>
      </c>
      <c r="Q739" s="246">
        <v>0</v>
      </c>
      <c r="R739" s="246"/>
      <c r="S739" s="246" t="s">
        <v>90</v>
      </c>
      <c r="T739" s="246" t="s">
        <v>32</v>
      </c>
      <c r="U739" s="246"/>
      <c r="V739" t="str">
        <f>INDEX(樣區!H:H,MATCH(F739,樣區!E:E,0))</f>
        <v>3月,5月</v>
      </c>
      <c r="W739" s="3" t="str">
        <f>IF(ISNUMBER(AH739),"Y","N")</f>
        <v>N</v>
      </c>
      <c r="X739" s="3" t="str">
        <f>IF(OR(ISBLANK(H739),ISBLANK(I739)),"需記錄日期","")</f>
        <v/>
      </c>
      <c r="Y739" s="3" t="str">
        <f>IF(O739&gt;9,"時間太晚","")</f>
        <v>時間太晚</v>
      </c>
      <c r="Z739" s="3" t="str">
        <f>IF(ISBLANK(Q739),"需記錄數量",IF(Q739&gt;2,"2隻以上，請記為猴群",""))</f>
        <v/>
      </c>
      <c r="AA739" s="3" t="str">
        <f>IF(OR(Q739=1,Q739=2),IF(ISTEXT(R739),"","需記錄距離"),"")</f>
        <v/>
      </c>
      <c r="AB739" s="2" t="str">
        <f>IF(S739="Y",IF(Q739&lt;&gt;2,"有叫聲應為猴群",""),"")</f>
        <v/>
      </c>
      <c r="AC739" s="3" t="str">
        <f>IF(ISBLANK(T739),"需記錄棲地類型",IF(LEN(T739)&lt;&gt;2,"請填最主要的棲地類型，其餘的可在備注補充說明",""))</f>
        <v/>
      </c>
      <c r="AD739" s="5" t="str">
        <f>IF(ISBLANK(O739),"需記錄時間",IFERROR(IF((AI739-TIME(0,5,59))&lt;0,"需計滿6分鍾",""),""))</f>
        <v/>
      </c>
      <c r="AE739" s="3" t="str">
        <f>IF(COUNTIF(U739,"*搖樹*")=1,IF(Q739&lt;&gt;2,"有搖樹行為應為猴群",""),"")</f>
        <v/>
      </c>
      <c r="AF739" s="3"/>
      <c r="AH739" t="e">
        <f>MATCH(ROUND(M739,0)&amp;ROUND(N739,0),樣點!N:N,0)</f>
        <v>#N/A</v>
      </c>
      <c r="AI739" s="5" t="str">
        <f>IF((F740&amp;J740)=(F739&amp;J739),ABS((DATE(G740,H740,I740)&amp;TIME(O740,P740,0))-(DATE(G739,H739,I739)&amp;TIME(O739,P739,0))),"")</f>
        <v/>
      </c>
    </row>
    <row r="740" spans="3:35">
      <c r="C740" s="246" t="s">
        <v>209</v>
      </c>
      <c r="D740" s="246" t="s">
        <v>376</v>
      </c>
      <c r="E740" s="246" t="s">
        <v>411</v>
      </c>
      <c r="F740" s="246" t="s">
        <v>412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413</v>
      </c>
      <c r="L740" s="247">
        <v>1</v>
      </c>
      <c r="M740" s="246">
        <v>289791</v>
      </c>
      <c r="N740" s="246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26</v>
      </c>
      <c r="U740" s="246"/>
      <c r="V740" t="str">
        <f>INDEX(樣區!H:H,MATCH(F740,樣區!E:E,0))</f>
        <v>4月,6月</v>
      </c>
      <c r="W740" s="3" t="str">
        <f>IF(ISNUMBER(AH740),"Y","N")</f>
        <v>Y</v>
      </c>
      <c r="X740" s="3" t="str">
        <f>IF(OR(ISBLANK(H740),ISBLANK(I740)),"需記錄日期","")</f>
        <v/>
      </c>
      <c r="Y740" s="3" t="str">
        <f>IF(O740&gt;9,"時間太晚","")</f>
        <v>時間太晚</v>
      </c>
      <c r="Z740" s="3" t="str">
        <f>IF(ISBLANK(Q740),"需記錄數量",IF(Q740&gt;2,"2隻以上，請記為猴群",""))</f>
        <v/>
      </c>
      <c r="AA740" s="3" t="str">
        <f>IF(OR(Q740=1,Q740=2),IF(ISTEXT(R740),"","需記錄距離"),"")</f>
        <v/>
      </c>
      <c r="AB740" s="249" t="str">
        <f>IF(S740="Y",IF(Q740&lt;&gt;2,"有叫聲應為猴群",""),"")</f>
        <v/>
      </c>
      <c r="AC740" s="3" t="str">
        <f>IF(ISBLANK(T740),"需記錄棲地類型",IF(LEN(T740)&lt;&gt;2,"請填最主要的棲地類型，其餘的可在備注補充說明",""))</f>
        <v/>
      </c>
      <c r="AD740" s="5" t="str">
        <f t="shared" ref="AD740:AD746" si="32">IF(ISBLANK(O740),"需記錄時間",IFERROR(IF((AI740-TIME(0,5,59))&lt;0,"需計滿6分鐘",""),""))</f>
        <v/>
      </c>
      <c r="AE740" s="3" t="str">
        <f>IF(COUNTIF(U740,"*搖樹*")=1,IF(Q740&lt;&gt;2,"有搖樹行為應為猴群",""),"")</f>
        <v/>
      </c>
      <c r="AF740" s="3"/>
      <c r="AH740">
        <f>MATCH(ROUND(M740,0)&amp;ROUND(N740,0),樣點!N:N,0)</f>
        <v>1686</v>
      </c>
      <c r="AI740" s="5">
        <f>IF((F741&amp;J741)=(F740&amp;J740),ABS((DATE(G741,H741,I741)&amp;TIME(O741,P741,0))-(DATE(G740,H740,I740)&amp;TIME(O740,P740,0))),"")</f>
        <v>6.9444439723156393E-3</v>
      </c>
    </row>
    <row r="741" spans="3:35">
      <c r="C741" s="246" t="s">
        <v>209</v>
      </c>
      <c r="D741" s="246" t="s">
        <v>376</v>
      </c>
      <c r="E741" s="246" t="s">
        <v>411</v>
      </c>
      <c r="F741" s="246" t="s">
        <v>412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413</v>
      </c>
      <c r="L741" s="247">
        <v>2</v>
      </c>
      <c r="M741" s="246">
        <v>289612</v>
      </c>
      <c r="N741" s="246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26</v>
      </c>
      <c r="U741" s="246"/>
      <c r="V741" t="str">
        <f>INDEX(樣區!H:H,MATCH(F741,樣區!E:E,0))</f>
        <v>4月,6月</v>
      </c>
      <c r="W741" s="3" t="str">
        <f>IF(ISNUMBER(AH741),"Y","N")</f>
        <v>Y</v>
      </c>
      <c r="X741" s="3" t="str">
        <f>IF(OR(ISBLANK(H741),ISBLANK(I741)),"需記錄日期","")</f>
        <v/>
      </c>
      <c r="Y741" s="3" t="str">
        <f>IF(O741&gt;9,"時間太晚","")</f>
        <v>時間太晚</v>
      </c>
      <c r="Z741" s="3" t="str">
        <f>IF(ISBLANK(Q741),"需記錄數量",IF(Q741&gt;2,"2隻以上，請記為猴群",""))</f>
        <v/>
      </c>
      <c r="AA741" s="3" t="str">
        <f>IF(OR(Q741=1,Q741=2),IF(ISTEXT(R741),"","需記錄距離"),"")</f>
        <v/>
      </c>
      <c r="AB741" s="249" t="str">
        <f>IF(S741="Y",IF(Q741&lt;&gt;2,"有叫聲應為猴群",""),"")</f>
        <v/>
      </c>
      <c r="AC741" s="3" t="str">
        <f>IF(ISBLANK(T741),"需記錄棲地類型",IF(LEN(T741)&lt;&gt;2,"請填最主要的棲地類型，其餘的可在備注補充說明",""))</f>
        <v/>
      </c>
      <c r="AD741" s="5" t="str">
        <f t="shared" si="32"/>
        <v/>
      </c>
      <c r="AE741" s="3" t="str">
        <f>IF(COUNTIF(U741,"*搖樹*")=1,IF(Q741&lt;&gt;2,"有搖樹行為應為猴群",""),"")</f>
        <v/>
      </c>
      <c r="AF741" s="3"/>
      <c r="AH741">
        <f>MATCH(ROUND(M741,0)&amp;ROUND(N741,0),樣點!N:N,0)</f>
        <v>1687</v>
      </c>
      <c r="AI741" s="5">
        <f>IF((F742&amp;J742)=(F741&amp;J741),ABS((DATE(G742,H742,I742)&amp;TIME(O742,P742,0))-(DATE(G741,H741,I741)&amp;TIME(O741,P741,0))),"")</f>
        <v>1.0416667035315186E-2</v>
      </c>
    </row>
    <row r="742" spans="3:35">
      <c r="C742" s="246" t="s">
        <v>209</v>
      </c>
      <c r="D742" s="246" t="s">
        <v>376</v>
      </c>
      <c r="E742" s="246" t="s">
        <v>411</v>
      </c>
      <c r="F742" s="246" t="s">
        <v>412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413</v>
      </c>
      <c r="L742" s="247">
        <v>3</v>
      </c>
      <c r="M742" s="246">
        <v>289493</v>
      </c>
      <c r="N742" s="246">
        <v>2657929</v>
      </c>
      <c r="O742" s="246">
        <v>10</v>
      </c>
      <c r="P742" s="246">
        <v>35</v>
      </c>
      <c r="Q742" s="246">
        <v>2</v>
      </c>
      <c r="R742" s="246" t="s">
        <v>43</v>
      </c>
      <c r="S742" s="246" t="s">
        <v>44</v>
      </c>
      <c r="T742" s="246" t="s">
        <v>26</v>
      </c>
      <c r="U742" s="246" t="s">
        <v>414</v>
      </c>
      <c r="V742" t="str">
        <f>INDEX(樣區!H:H,MATCH(F742,樣區!E:E,0))</f>
        <v>4月,6月</v>
      </c>
      <c r="W742" s="3" t="str">
        <f>IF(ISNUMBER(AH742),"Y","N")</f>
        <v>Y</v>
      </c>
      <c r="X742" s="3" t="str">
        <f>IF(OR(ISBLANK(H742),ISBLANK(I742)),"需記錄日期","")</f>
        <v/>
      </c>
      <c r="Y742" s="3" t="str">
        <f>IF(O742&gt;9,"時間太晚","")</f>
        <v>時間太晚</v>
      </c>
      <c r="Z742" s="3" t="str">
        <f>IF(ISBLANK(Q742),"需記錄數量",IF(Q742&gt;2,"2隻以上，請記為猴群",""))</f>
        <v/>
      </c>
      <c r="AA742" s="3" t="str">
        <f>IF(OR(Q742=1,Q742=2),IF(ISTEXT(R742),"","需記錄距離"),"")</f>
        <v/>
      </c>
      <c r="AB742" s="249" t="str">
        <f>IF(S742="Y",IF(Q742&lt;&gt;2,"有叫聲應為猴群",""),"")</f>
        <v/>
      </c>
      <c r="AC742" s="3" t="str">
        <f>IF(ISBLANK(T742),"需記錄棲地類型",IF(LEN(T742)&lt;&gt;2,"請填最主要的棲地類型，其餘的可在備注補充說明",""))</f>
        <v/>
      </c>
      <c r="AD742" s="5" t="str">
        <f t="shared" si="32"/>
        <v/>
      </c>
      <c r="AE742" s="3" t="str">
        <f>IF(COUNTIF(U742,"*搖樹*")=1,IF(Q742&lt;&gt;2,"有搖樹行為應為猴群",""),"")</f>
        <v/>
      </c>
      <c r="AF742" s="3"/>
      <c r="AH742">
        <f>MATCH(ROUND(M742,0)&amp;ROUND(N742,0),樣點!N:N,0)</f>
        <v>1688</v>
      </c>
      <c r="AI742" s="5">
        <f>IF((F743&amp;J743)=(F742&amp;J742),ABS((DATE(G743,H743,I743)&amp;TIME(O743,P743,0))-(DATE(G742,H742,I742)&amp;TIME(O742,P742,0))),"")</f>
        <v>1.0416665987577289E-2</v>
      </c>
    </row>
    <row r="743" spans="3:35">
      <c r="C743" s="246" t="s">
        <v>209</v>
      </c>
      <c r="D743" s="246" t="s">
        <v>376</v>
      </c>
      <c r="E743" s="246" t="s">
        <v>411</v>
      </c>
      <c r="F743" s="246" t="s">
        <v>412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413</v>
      </c>
      <c r="L743" s="247">
        <v>4</v>
      </c>
      <c r="M743" s="246">
        <v>289318</v>
      </c>
      <c r="N743" s="246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26</v>
      </c>
      <c r="U743" s="246"/>
      <c r="V743" t="str">
        <f>INDEX(樣區!H:H,MATCH(F743,樣區!E:E,0))</f>
        <v>4月,6月</v>
      </c>
      <c r="W743" s="3" t="str">
        <f>IF(ISNUMBER(AH743),"Y","N")</f>
        <v>Y</v>
      </c>
      <c r="X743" s="3" t="str">
        <f>IF(OR(ISBLANK(H743),ISBLANK(I743)),"需記錄日期","")</f>
        <v/>
      </c>
      <c r="Y743" s="3" t="str">
        <f>IF(O743&gt;9,"時間太晚","")</f>
        <v>時間太晚</v>
      </c>
      <c r="Z743" s="3" t="str">
        <f>IF(ISBLANK(Q743),"需記錄數量",IF(Q743&gt;2,"2隻以上，請記為猴群",""))</f>
        <v/>
      </c>
      <c r="AA743" s="3" t="str">
        <f>IF(OR(Q743=1,Q743=2),IF(ISTEXT(R743),"","需記錄距離"),"")</f>
        <v/>
      </c>
      <c r="AB743" s="249" t="str">
        <f>IF(S743="Y",IF(Q743&lt;&gt;2,"有叫聲應為猴群",""),"")</f>
        <v/>
      </c>
      <c r="AC743" s="3" t="str">
        <f>IF(ISBLANK(T743),"需記錄棲地類型",IF(LEN(T743)&lt;&gt;2,"請填最主要的棲地類型，其餘的可在備注補充說明",""))</f>
        <v/>
      </c>
      <c r="AD743" s="5" t="str">
        <f t="shared" si="32"/>
        <v/>
      </c>
      <c r="AE743" s="3" t="str">
        <f>IF(COUNTIF(U743,"*搖樹*")=1,IF(Q743&lt;&gt;2,"有搖樹行為應為猴群",""),"")</f>
        <v/>
      </c>
      <c r="AF743" s="3"/>
      <c r="AH743">
        <f>MATCH(ROUND(M743,0)&amp;ROUND(N743,0),樣點!N:N,0)</f>
        <v>1689</v>
      </c>
      <c r="AI743" s="5">
        <f>IF((F744&amp;J744)=(F743&amp;J743),ABS((DATE(G744,H744,I744)&amp;TIME(O744,P744,0))-(DATE(G743,H743,I743)&amp;TIME(O743,P743,0))),"")</f>
        <v>6.2499999767169356E-3</v>
      </c>
    </row>
    <row r="744" spans="3:35">
      <c r="C744" s="246" t="s">
        <v>209</v>
      </c>
      <c r="D744" s="246" t="s">
        <v>376</v>
      </c>
      <c r="E744" s="246" t="s">
        <v>411</v>
      </c>
      <c r="F744" s="246" t="s">
        <v>412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413</v>
      </c>
      <c r="L744" s="247">
        <v>5</v>
      </c>
      <c r="M744" s="246">
        <v>289134</v>
      </c>
      <c r="N744" s="246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26</v>
      </c>
      <c r="U744" s="246"/>
      <c r="V744" t="str">
        <f>INDEX(樣區!H:H,MATCH(F744,樣區!E:E,0))</f>
        <v>4月,6月</v>
      </c>
      <c r="W744" s="3" t="str">
        <f>IF(ISNUMBER(AH744),"Y","N")</f>
        <v>Y</v>
      </c>
      <c r="X744" s="3" t="str">
        <f>IF(OR(ISBLANK(H744),ISBLANK(I744)),"需記錄日期","")</f>
        <v/>
      </c>
      <c r="Y744" s="3" t="str">
        <f>IF(O744&gt;9,"時間太晚","")</f>
        <v>時間太晚</v>
      </c>
      <c r="Z744" s="3" t="str">
        <f>IF(ISBLANK(Q744),"需記錄數量",IF(Q744&gt;2,"2隻以上，請記為猴群",""))</f>
        <v/>
      </c>
      <c r="AA744" s="3" t="str">
        <f>IF(OR(Q744=1,Q744=2),IF(ISTEXT(R744),"","需記錄距離"),"")</f>
        <v/>
      </c>
      <c r="AB744" s="249" t="str">
        <f>IF(S744="Y",IF(Q744&lt;&gt;2,"有叫聲應為猴群",""),"")</f>
        <v/>
      </c>
      <c r="AC744" s="3" t="str">
        <f>IF(ISBLANK(T744),"需記錄棲地類型",IF(LEN(T744)&lt;&gt;2,"請填最主要的棲地類型，其餘的可在備注補充說明",""))</f>
        <v/>
      </c>
      <c r="AD744" s="5" t="str">
        <f t="shared" si="32"/>
        <v/>
      </c>
      <c r="AE744" s="3" t="str">
        <f>IF(COUNTIF(U744,"*搖樹*")=1,IF(Q744&lt;&gt;2,"有搖樹行為應為猴群",""),"")</f>
        <v/>
      </c>
      <c r="AF744" s="3"/>
      <c r="AH744">
        <f>MATCH(ROUND(M744,0)&amp;ROUND(N744,0),樣點!N:N,0)</f>
        <v>1690</v>
      </c>
      <c r="AI744" s="5">
        <f>IF((F745&amp;J745)=(F744&amp;J744),ABS((DATE(G745,H745,I745)&amp;TIME(O745,P745,0))-(DATE(G744,H744,I744)&amp;TIME(O744,P744,0))),"")</f>
        <v>4.1666670003905892E-3</v>
      </c>
    </row>
    <row r="745" spans="3:35">
      <c r="C745" s="246" t="s">
        <v>209</v>
      </c>
      <c r="D745" s="246" t="s">
        <v>376</v>
      </c>
      <c r="E745" s="246" t="s">
        <v>411</v>
      </c>
      <c r="F745" s="246" t="s">
        <v>412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413</v>
      </c>
      <c r="L745" s="247">
        <v>6</v>
      </c>
      <c r="M745" s="246">
        <v>288987</v>
      </c>
      <c r="N745" s="246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26</v>
      </c>
      <c r="U745" s="246"/>
      <c r="V745" t="str">
        <f>INDEX(樣區!H:H,MATCH(F745,樣區!E:E,0))</f>
        <v>4月,6月</v>
      </c>
      <c r="W745" s="3" t="str">
        <f>IF(ISNUMBER(AH745),"Y","N")</f>
        <v>Y</v>
      </c>
      <c r="X745" s="3" t="str">
        <f>IF(OR(ISBLANK(H745),ISBLANK(I745)),"需記錄日期","")</f>
        <v/>
      </c>
      <c r="Y745" s="3" t="str">
        <f>IF(O745&gt;9,"時間太晚","")</f>
        <v>時間太晚</v>
      </c>
      <c r="Z745" s="3" t="str">
        <f>IF(ISBLANK(Q745),"需記錄數量",IF(Q745&gt;2,"2隻以上，請記為猴群",""))</f>
        <v/>
      </c>
      <c r="AA745" s="3" t="str">
        <f>IF(OR(Q745=1,Q745=2),IF(ISTEXT(R745),"","需記錄距離"),"")</f>
        <v/>
      </c>
      <c r="AB745" s="249" t="str">
        <f>IF(S745="Y",IF(Q745&lt;&gt;2,"有叫聲應為猴群",""),"")</f>
        <v/>
      </c>
      <c r="AC745" s="3" t="str">
        <f>IF(ISBLANK(T745),"需記錄棲地類型",IF(LEN(T745)&lt;&gt;2,"請填最主要的棲地類型，其餘的可在備注補充說明",""))</f>
        <v/>
      </c>
      <c r="AD745" s="5" t="str">
        <f t="shared" si="32"/>
        <v>需計滿6分鐘</v>
      </c>
      <c r="AE745" s="3" t="str">
        <f>IF(COUNTIF(U745,"*搖樹*")=1,IF(Q745&lt;&gt;2,"有搖樹行為應為猴群",""),"")</f>
        <v/>
      </c>
      <c r="AF745" s="3"/>
      <c r="AH745">
        <f>MATCH(ROUND(M745,0)&amp;ROUND(N745,0),樣點!N:N,0)</f>
        <v>1691</v>
      </c>
      <c r="AI745" s="5">
        <f>IF((F746&amp;J746)=(F745&amp;J745),ABS((DATE(G746,H746,I746)&amp;TIME(O746,P746,0))-(DATE(G745,H745,I745)&amp;TIME(O745,P745,0))),"")</f>
        <v>3.4722220152616501E-3</v>
      </c>
    </row>
    <row r="746" spans="3:35">
      <c r="C746" s="246" t="s">
        <v>209</v>
      </c>
      <c r="D746" s="246" t="s">
        <v>376</v>
      </c>
      <c r="E746" s="246" t="s">
        <v>411</v>
      </c>
      <c r="F746" s="246" t="s">
        <v>412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413</v>
      </c>
      <c r="L746" s="247">
        <v>7</v>
      </c>
      <c r="M746" s="246">
        <v>288886</v>
      </c>
      <c r="N746" s="246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26</v>
      </c>
      <c r="U746" s="246"/>
      <c r="V746" t="str">
        <f>INDEX(樣區!H:H,MATCH(F746,樣區!E:E,0))</f>
        <v>4月,6月</v>
      </c>
      <c r="W746" s="3" t="str">
        <f>IF(ISNUMBER(AH746),"Y","N")</f>
        <v>Y</v>
      </c>
      <c r="X746" s="3" t="str">
        <f>IF(OR(ISBLANK(H746),ISBLANK(I746)),"需記錄日期","")</f>
        <v/>
      </c>
      <c r="Y746" s="3" t="str">
        <f>IF(O746&gt;9,"時間太晚","")</f>
        <v>時間太晚</v>
      </c>
      <c r="Z746" s="3" t="str">
        <f>IF(ISBLANK(Q746),"需記錄數量",IF(Q746&gt;2,"2隻以上，請記為猴群",""))</f>
        <v/>
      </c>
      <c r="AA746" s="3" t="str">
        <f>IF(OR(Q746=1,Q746=2),IF(ISTEXT(R746),"","需記錄距離"),"")</f>
        <v/>
      </c>
      <c r="AB746" s="249" t="str">
        <f>IF(S746="Y",IF(Q746&lt;&gt;2,"有叫聲應為猴群",""),"")</f>
        <v/>
      </c>
      <c r="AC746" s="3" t="str">
        <f>IF(ISBLANK(T746),"需記錄棲地類型",IF(LEN(T746)&lt;&gt;2,"請填最主要的棲地類型，其餘的可在備注補充說明",""))</f>
        <v/>
      </c>
      <c r="AD746" s="5" t="str">
        <f t="shared" si="32"/>
        <v/>
      </c>
      <c r="AE746" s="3" t="str">
        <f>IF(COUNTIF(U746,"*搖樹*")=1,IF(Q746&lt;&gt;2,"有搖樹行為應為猴群",""),"")</f>
        <v/>
      </c>
      <c r="AF746" s="3"/>
      <c r="AH746">
        <f>MATCH(ROUND(M746,0)&amp;ROUND(N746,0),樣點!N:N,0)</f>
        <v>1692</v>
      </c>
      <c r="AI746" s="5" t="str">
        <f>IF((F747&amp;J747)=(F746&amp;J746),ABS((DATE(G747,H747,I747)&amp;TIME(O747,P747,0))-(DATE(G746,H746,I746)&amp;TIME(O746,P746,0))),"")</f>
        <v/>
      </c>
    </row>
    <row r="747" spans="3:35" hidden="1">
      <c r="C747" s="246" t="s">
        <v>209</v>
      </c>
      <c r="D747" s="246" t="s">
        <v>376</v>
      </c>
      <c r="E747" s="246" t="s">
        <v>415</v>
      </c>
      <c r="F747" s="246" t="s">
        <v>416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417</v>
      </c>
      <c r="L747" s="247">
        <v>1</v>
      </c>
      <c r="M747" s="246">
        <v>305750</v>
      </c>
      <c r="N747" s="246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26</v>
      </c>
      <c r="U747" s="246"/>
      <c r="V747" t="str">
        <f>INDEX(樣區!H:H,MATCH(F747,樣區!E:E,0))</f>
        <v>3月,5月</v>
      </c>
      <c r="W747" s="3" t="str">
        <f>IF(ISNUMBER(AH747),"Y","N")</f>
        <v>N</v>
      </c>
      <c r="X747" s="3" t="str">
        <f>IF(OR(ISBLANK(H747),ISBLANK(I747)),"需記錄日期","")</f>
        <v/>
      </c>
      <c r="Y747" s="3" t="str">
        <f>IF(O747&gt;9,"時間太晚","")</f>
        <v/>
      </c>
      <c r="Z747" s="3" t="str">
        <f>IF(ISBLANK(Q747),"需記錄數量",IF(Q747&gt;2,"2隻以上，請記為猴群",""))</f>
        <v/>
      </c>
      <c r="AA747" s="3" t="str">
        <f>IF(OR(Q747=1,Q747=2),IF(ISTEXT(R747),"","需記錄距離"),"")</f>
        <v/>
      </c>
      <c r="AB747" s="2" t="str">
        <f>IF(S747="Y",IF(Q747&lt;&gt;2,"有叫聲應為猴群",""),"")</f>
        <v/>
      </c>
      <c r="AC747" s="3" t="str">
        <f>IF(ISBLANK(T747),"需記錄棲地類型",IF(LEN(T747)&lt;&gt;2,"請填最主要的棲地類型，其餘的可在備注補充說明",""))</f>
        <v/>
      </c>
      <c r="AD747" s="5" t="str">
        <f>IF(ISBLANK(O747),"需記錄時間",IFERROR(IF((AI747-TIME(0,5,59))&lt;0,"需計滿6分鍾",""),""))</f>
        <v/>
      </c>
      <c r="AE747" s="3" t="str">
        <f>IF(COUNTIF(U747,"*搖樹*")=1,IF(Q747&lt;&gt;2,"有搖樹行為應為猴群",""),"")</f>
        <v/>
      </c>
      <c r="AF747" s="3"/>
      <c r="AH747" t="e">
        <f>MATCH(ROUND(M747,0)&amp;ROUND(N747,0),樣點!N:N,0)</f>
        <v>#N/A</v>
      </c>
      <c r="AI747" s="5">
        <f>IF((F748&amp;J748)=(F747&amp;J747),ABS((DATE(G748,H748,I748)&amp;TIME(O748,P748,0))-(DATE(G747,H747,I747)&amp;TIME(O747,P747,0))),"")</f>
        <v>6.9444450200535357E-3</v>
      </c>
    </row>
    <row r="748" spans="3:35" hidden="1">
      <c r="C748" s="246" t="s">
        <v>209</v>
      </c>
      <c r="D748" s="246" t="s">
        <v>376</v>
      </c>
      <c r="E748" s="246" t="s">
        <v>415</v>
      </c>
      <c r="F748" s="246" t="s">
        <v>416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417</v>
      </c>
      <c r="L748" s="247">
        <v>2</v>
      </c>
      <c r="M748" s="246">
        <v>305747</v>
      </c>
      <c r="N748" s="246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26</v>
      </c>
      <c r="U748" s="246"/>
      <c r="V748" t="str">
        <f>INDEX(樣區!H:H,MATCH(F748,樣區!E:E,0))</f>
        <v>3月,5月</v>
      </c>
      <c r="W748" s="3" t="str">
        <f>IF(ISNUMBER(AH748),"Y","N")</f>
        <v>N</v>
      </c>
      <c r="X748" s="3" t="str">
        <f>IF(OR(ISBLANK(H748),ISBLANK(I748)),"需記錄日期","")</f>
        <v/>
      </c>
      <c r="Y748" s="3" t="str">
        <f>IF(O748&gt;9,"時間太晚","")</f>
        <v/>
      </c>
      <c r="Z748" s="3" t="str">
        <f>IF(ISBLANK(Q748),"需記錄數量",IF(Q748&gt;2,"2隻以上，請記為猴群",""))</f>
        <v/>
      </c>
      <c r="AA748" s="3" t="str">
        <f>IF(OR(Q748=1,Q748=2),IF(ISTEXT(R748),"","需記錄距離"),"")</f>
        <v/>
      </c>
      <c r="AB748" s="2" t="str">
        <f>IF(S748="Y",IF(Q748&lt;&gt;2,"有叫聲應為猴群",""),"")</f>
        <v/>
      </c>
      <c r="AC748" s="3" t="str">
        <f>IF(ISBLANK(T748),"需記錄棲地類型",IF(LEN(T748)&lt;&gt;2,"請填最主要的棲地類型，其餘的可在備注補充說明",""))</f>
        <v/>
      </c>
      <c r="AD748" s="5" t="str">
        <f>IF(ISBLANK(O748),"需記錄時間",IFERROR(IF((AI748-TIME(0,5,59))&lt;0,"需計滿6分鍾",""),""))</f>
        <v/>
      </c>
      <c r="AE748" s="3" t="str">
        <f>IF(COUNTIF(U748,"*搖樹*")=1,IF(Q748&lt;&gt;2,"有搖樹行為應為猴群",""),"")</f>
        <v/>
      </c>
      <c r="AF748" s="3"/>
      <c r="AH748" t="e">
        <f>MATCH(ROUND(M748,0)&amp;ROUND(N748,0),樣點!N:N,0)</f>
        <v>#N/A</v>
      </c>
      <c r="AI748" s="5">
        <f>IF((F749&amp;J749)=(F748&amp;J748),ABS((DATE(G749,H749,I749)&amp;TIME(O749,P749,0))-(DATE(G748,H748,I748)&amp;TIME(O748,P748,0))),"")</f>
        <v>6.2499999767169356E-3</v>
      </c>
    </row>
    <row r="749" spans="3:35" hidden="1">
      <c r="C749" s="246" t="s">
        <v>209</v>
      </c>
      <c r="D749" s="246" t="s">
        <v>376</v>
      </c>
      <c r="E749" s="246" t="s">
        <v>415</v>
      </c>
      <c r="F749" s="246" t="s">
        <v>416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417</v>
      </c>
      <c r="L749" s="247">
        <v>3</v>
      </c>
      <c r="M749" s="246">
        <v>305931</v>
      </c>
      <c r="N749" s="246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26</v>
      </c>
      <c r="U749" s="246"/>
      <c r="V749" t="str">
        <f>INDEX(樣區!H:H,MATCH(F749,樣區!E:E,0))</f>
        <v>3月,5月</v>
      </c>
      <c r="W749" s="3" t="str">
        <f>IF(ISNUMBER(AH749),"Y","N")</f>
        <v>N</v>
      </c>
      <c r="X749" s="3" t="str">
        <f>IF(OR(ISBLANK(H749),ISBLANK(I749)),"需記錄日期","")</f>
        <v/>
      </c>
      <c r="Y749" s="3" t="str">
        <f>IF(O749&gt;9,"時間太晚","")</f>
        <v/>
      </c>
      <c r="Z749" s="3" t="str">
        <f>IF(ISBLANK(Q749),"需記錄數量",IF(Q749&gt;2,"2隻以上，請記為猴群",""))</f>
        <v/>
      </c>
      <c r="AA749" s="3" t="str">
        <f>IF(OR(Q749=1,Q749=2),IF(ISTEXT(R749),"","需記錄距離"),"")</f>
        <v/>
      </c>
      <c r="AB749" s="2" t="str">
        <f>IF(S749="Y",IF(Q749&lt;&gt;2,"有叫聲應為猴群",""),"")</f>
        <v/>
      </c>
      <c r="AC749" s="3" t="str">
        <f>IF(ISBLANK(T749),"需記錄棲地類型",IF(LEN(T749)&lt;&gt;2,"請填最主要的棲地類型，其餘的可在備注補充說明",""))</f>
        <v/>
      </c>
      <c r="AD749" s="5" t="str">
        <f>IF(ISBLANK(O749),"需記錄時間",IFERROR(IF((AI749-TIME(0,5,59))&lt;0,"需計滿6分鍾",""),""))</f>
        <v/>
      </c>
      <c r="AE749" s="3" t="str">
        <f>IF(COUNTIF(U749,"*搖樹*")=1,IF(Q749&lt;&gt;2,"有搖樹行為應為猴群",""),"")</f>
        <v/>
      </c>
      <c r="AF749" s="3"/>
      <c r="AH749" t="e">
        <f>MATCH(ROUND(M749,0)&amp;ROUND(N749,0),樣點!N:N,0)</f>
        <v>#N/A</v>
      </c>
      <c r="AI749" s="5">
        <f>IF((F750&amp;J750)=(F749&amp;J749),ABS((DATE(G750,H750,I750)&amp;TIME(O750,P750,0))-(DATE(G749,H749,I749)&amp;TIME(O749,P749,0))),"")</f>
        <v>5.5555549915879965E-3</v>
      </c>
    </row>
    <row r="750" spans="3:35" hidden="1">
      <c r="C750" s="246" t="s">
        <v>209</v>
      </c>
      <c r="D750" s="246" t="s">
        <v>376</v>
      </c>
      <c r="E750" s="246" t="s">
        <v>415</v>
      </c>
      <c r="F750" s="246" t="s">
        <v>416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417</v>
      </c>
      <c r="L750" s="247">
        <v>4</v>
      </c>
      <c r="M750" s="246">
        <v>305887</v>
      </c>
      <c r="N750" s="246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26</v>
      </c>
      <c r="U750" s="246"/>
      <c r="V750" t="str">
        <f>INDEX(樣區!H:H,MATCH(F750,樣區!E:E,0))</f>
        <v>3月,5月</v>
      </c>
      <c r="W750" s="3" t="str">
        <f>IF(ISNUMBER(AH750),"Y","N")</f>
        <v>N</v>
      </c>
      <c r="X750" s="3" t="str">
        <f>IF(OR(ISBLANK(H750),ISBLANK(I750)),"需記錄日期","")</f>
        <v/>
      </c>
      <c r="Y750" s="3" t="str">
        <f>IF(O750&gt;9,"時間太晚","")</f>
        <v>時間太晚</v>
      </c>
      <c r="Z750" s="3" t="str">
        <f>IF(ISBLANK(Q750),"需記錄數量",IF(Q750&gt;2,"2隻以上，請記為猴群",""))</f>
        <v/>
      </c>
      <c r="AA750" s="3" t="str">
        <f>IF(OR(Q750=1,Q750=2),IF(ISTEXT(R750),"","需記錄距離"),"")</f>
        <v/>
      </c>
      <c r="AB750" s="2" t="str">
        <f>IF(S750="Y",IF(Q750&lt;&gt;2,"有叫聲應為猴群",""),"")</f>
        <v/>
      </c>
      <c r="AC750" s="3" t="str">
        <f>IF(ISBLANK(T750),"需記錄棲地類型",IF(LEN(T750)&lt;&gt;2,"請填最主要的棲地類型，其餘的可在備注補充說明",""))</f>
        <v/>
      </c>
      <c r="AD750" s="5" t="str">
        <f>IF(ISBLANK(O750),"需記錄時間",IFERROR(IF((AI750-TIME(0,5,59))&lt;0,"需計滿6分鍾",""),""))</f>
        <v/>
      </c>
      <c r="AE750" s="3" t="str">
        <f>IF(COUNTIF(U750,"*搖樹*")=1,IF(Q750&lt;&gt;2,"有搖樹行為應為猴群",""),"")</f>
        <v/>
      </c>
      <c r="AF750" s="3"/>
      <c r="AH750" t="e">
        <f>MATCH(ROUND(M750,0)&amp;ROUND(N750,0),樣點!N:N,0)</f>
        <v>#N/A</v>
      </c>
      <c r="AI750" s="5">
        <f>IF((F751&amp;J751)=(F750&amp;J750),ABS((DATE(G751,H751,I751)&amp;TIME(O751,P751,0))-(DATE(G750,H750,I750)&amp;TIME(O750,P750,0))),"")</f>
        <v>5.5555560393258929E-3</v>
      </c>
    </row>
    <row r="751" spans="3:35" hidden="1">
      <c r="C751" s="246" t="s">
        <v>209</v>
      </c>
      <c r="D751" s="246" t="s">
        <v>376</v>
      </c>
      <c r="E751" s="246" t="s">
        <v>415</v>
      </c>
      <c r="F751" s="246" t="s">
        <v>416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417</v>
      </c>
      <c r="L751" s="247">
        <v>5</v>
      </c>
      <c r="M751" s="246">
        <v>305808</v>
      </c>
      <c r="N751" s="246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26</v>
      </c>
      <c r="U751" s="246"/>
      <c r="V751" t="str">
        <f>INDEX(樣區!H:H,MATCH(F751,樣區!E:E,0))</f>
        <v>3月,5月</v>
      </c>
      <c r="W751" s="3" t="str">
        <f>IF(ISNUMBER(AH751),"Y","N")</f>
        <v>N</v>
      </c>
      <c r="X751" s="3" t="str">
        <f>IF(OR(ISBLANK(H751),ISBLANK(I751)),"需記錄日期","")</f>
        <v/>
      </c>
      <c r="Y751" s="3" t="str">
        <f>IF(O751&gt;9,"時間太晚","")</f>
        <v>時間太晚</v>
      </c>
      <c r="Z751" s="3" t="str">
        <f>IF(ISBLANK(Q751),"需記錄數量",IF(Q751&gt;2,"2隻以上，請記為猴群",""))</f>
        <v/>
      </c>
      <c r="AA751" s="3" t="str">
        <f>IF(OR(Q751=1,Q751=2),IF(ISTEXT(R751),"","需記錄距離"),"")</f>
        <v/>
      </c>
      <c r="AB751" s="2" t="str">
        <f>IF(S751="Y",IF(Q751&lt;&gt;2,"有叫聲應為猴群",""),"")</f>
        <v/>
      </c>
      <c r="AC751" s="3" t="str">
        <f>IF(ISBLANK(T751),"需記錄棲地類型",IF(LEN(T751)&lt;&gt;2,"請填最主要的棲地類型，其餘的可在備注補充說明",""))</f>
        <v/>
      </c>
      <c r="AD751" s="5" t="str">
        <f>IF(ISBLANK(O751),"需記錄時間",IFERROR(IF((AI751-TIME(0,5,59))&lt;0,"需計滿6分鍾",""),""))</f>
        <v/>
      </c>
      <c r="AE751" s="3" t="str">
        <f>IF(COUNTIF(U751,"*搖樹*")=1,IF(Q751&lt;&gt;2,"有搖樹行為應為猴群",""),"")</f>
        <v/>
      </c>
      <c r="AF751" s="3"/>
      <c r="AH751" t="e">
        <f>MATCH(ROUND(M751,0)&amp;ROUND(N751,0),樣點!N:N,0)</f>
        <v>#N/A</v>
      </c>
      <c r="AI751" s="5">
        <f>IF((F752&amp;J752)=(F751&amp;J751),ABS((DATE(G752,H752,I752)&amp;TIME(O752,P752,0))-(DATE(G751,H751,I751)&amp;TIME(O751,P751,0))),"")</f>
        <v>5.5555549915879965E-3</v>
      </c>
    </row>
    <row r="752" spans="3:35" hidden="1">
      <c r="C752" s="246" t="s">
        <v>209</v>
      </c>
      <c r="D752" s="246" t="s">
        <v>376</v>
      </c>
      <c r="E752" s="246" t="s">
        <v>415</v>
      </c>
      <c r="F752" s="246" t="s">
        <v>416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417</v>
      </c>
      <c r="L752" s="247">
        <v>6</v>
      </c>
      <c r="M752" s="246">
        <v>306010</v>
      </c>
      <c r="N752" s="246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133</v>
      </c>
      <c r="U752" s="246"/>
      <c r="V752" t="str">
        <f>INDEX(樣區!H:H,MATCH(F752,樣區!E:E,0))</f>
        <v>3月,5月</v>
      </c>
      <c r="W752" s="3" t="str">
        <f>IF(ISNUMBER(AH752),"Y","N")</f>
        <v>N</v>
      </c>
      <c r="X752" s="3" t="str">
        <f>IF(OR(ISBLANK(H752),ISBLANK(I752)),"需記錄日期","")</f>
        <v/>
      </c>
      <c r="Y752" s="3" t="str">
        <f>IF(O752&gt;9,"時間太晚","")</f>
        <v>時間太晚</v>
      </c>
      <c r="Z752" s="3" t="str">
        <f>IF(ISBLANK(Q752),"需記錄數量",IF(Q752&gt;2,"2隻以上，請記為猴群",""))</f>
        <v/>
      </c>
      <c r="AA752" s="3" t="str">
        <f>IF(OR(Q752=1,Q752=2),IF(ISTEXT(R752),"","需記錄距離"),"")</f>
        <v/>
      </c>
      <c r="AB752" s="2" t="str">
        <f>IF(S752="Y",IF(Q752&lt;&gt;2,"有叫聲應為猴群",""),"")</f>
        <v/>
      </c>
      <c r="AC752" s="3" t="str">
        <f>IF(ISBLANK(T752),"需記錄棲地類型",IF(LEN(T752)&lt;&gt;2,"請填最主要的棲地類型，其餘的可在備注補充說明",""))</f>
        <v/>
      </c>
      <c r="AD752" s="5" t="str">
        <f>IF(ISBLANK(O752),"需記錄時間",IFERROR(IF((AI752-TIME(0,5,59))&lt;0,"需計滿6分鍾",""),""))</f>
        <v/>
      </c>
      <c r="AE752" s="3" t="str">
        <f>IF(COUNTIF(U752,"*搖樹*")=1,IF(Q752&lt;&gt;2,"有搖樹行為應為猴群",""),"")</f>
        <v/>
      </c>
      <c r="AF752" s="3"/>
      <c r="AH752" t="e">
        <f>MATCH(ROUND(M752,0)&amp;ROUND(N752,0),樣點!N:N,0)</f>
        <v>#N/A</v>
      </c>
      <c r="AI752" s="5" t="str">
        <f>IF((F753&amp;J753)=(F752&amp;J752),ABS((DATE(G753,H753,I753)&amp;TIME(O753,P753,0))-(DATE(G752,H752,I752)&amp;TIME(O752,P752,0))),"")</f>
        <v/>
      </c>
    </row>
    <row r="753" spans="3:35" hidden="1">
      <c r="C753" s="246" t="s">
        <v>209</v>
      </c>
      <c r="D753" s="246" t="s">
        <v>376</v>
      </c>
      <c r="E753" s="246" t="s">
        <v>418</v>
      </c>
      <c r="F753" s="246" t="s">
        <v>419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417</v>
      </c>
      <c r="L753" s="247">
        <v>1</v>
      </c>
      <c r="M753" s="246">
        <v>305500</v>
      </c>
      <c r="N753" s="246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26</v>
      </c>
      <c r="U753" s="246"/>
      <c r="V753" t="str">
        <f>INDEX(樣區!H:H,MATCH(F753,樣區!E:E,0))</f>
        <v>3月,5月</v>
      </c>
      <c r="W753" s="3" t="str">
        <f>IF(ISNUMBER(AH753),"Y","N")</f>
        <v>N</v>
      </c>
      <c r="X753" s="3" t="str">
        <f>IF(OR(ISBLANK(H753),ISBLANK(I753)),"需記錄日期","")</f>
        <v/>
      </c>
      <c r="Y753" s="3" t="str">
        <f>IF(O753&gt;9,"時間太晚","")</f>
        <v>時間太晚</v>
      </c>
      <c r="Z753" s="3" t="str">
        <f>IF(ISBLANK(Q753),"需記錄數量",IF(Q753&gt;2,"2隻以上，請記為猴群",""))</f>
        <v/>
      </c>
      <c r="AA753" s="3" t="str">
        <f>IF(OR(Q753=1,Q753=2),IF(ISTEXT(R753),"","需記錄距離"),"")</f>
        <v/>
      </c>
      <c r="AB753" s="2" t="str">
        <f>IF(S753="Y",IF(Q753&lt;&gt;2,"有叫聲應為猴群",""),"")</f>
        <v/>
      </c>
      <c r="AC753" s="3" t="str">
        <f>IF(ISBLANK(T753),"需記錄棲地類型",IF(LEN(T753)&lt;&gt;2,"請填最主要的棲地類型，其餘的可在備注補充說明",""))</f>
        <v/>
      </c>
      <c r="AD753" s="5" t="str">
        <f>IF(ISBLANK(O753),"需記錄時間",IFERROR(IF((AI753-TIME(0,5,59))&lt;0,"需計滿6分鍾",""),""))</f>
        <v/>
      </c>
      <c r="AE753" s="3" t="str">
        <f>IF(COUNTIF(U753,"*搖樹*")=1,IF(Q753&lt;&gt;2,"有搖樹行為應為猴群",""),"")</f>
        <v/>
      </c>
      <c r="AF753" s="3"/>
      <c r="AH753" t="e">
        <f>MATCH(ROUND(M753,0)&amp;ROUND(N753,0),樣點!N:N,0)</f>
        <v>#N/A</v>
      </c>
      <c r="AI753" s="5">
        <f>IF((F754&amp;J754)=(F753&amp;J753),ABS((DATE(G754,H754,I754)&amp;TIME(O754,P754,0))-(DATE(G753,H753,I753)&amp;TIME(O753,P753,0))),"")</f>
        <v>5.5555549915879965E-3</v>
      </c>
    </row>
    <row r="754" spans="3:35" hidden="1">
      <c r="C754" s="246" t="s">
        <v>209</v>
      </c>
      <c r="D754" s="246" t="s">
        <v>376</v>
      </c>
      <c r="E754" s="246" t="s">
        <v>418</v>
      </c>
      <c r="F754" s="246" t="s">
        <v>419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417</v>
      </c>
      <c r="L754" s="247">
        <v>2</v>
      </c>
      <c r="M754" s="246">
        <v>305466</v>
      </c>
      <c r="N754" s="246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26</v>
      </c>
      <c r="U754" s="246"/>
      <c r="V754" t="str">
        <f>INDEX(樣區!H:H,MATCH(F754,樣區!E:E,0))</f>
        <v>3月,5月</v>
      </c>
      <c r="W754" s="3" t="str">
        <f>IF(ISNUMBER(AH754),"Y","N")</f>
        <v>N</v>
      </c>
      <c r="X754" s="3" t="str">
        <f>IF(OR(ISBLANK(H754),ISBLANK(I754)),"需記錄日期","")</f>
        <v/>
      </c>
      <c r="Y754" s="3" t="str">
        <f>IF(O754&gt;9,"時間太晚","")</f>
        <v>時間太晚</v>
      </c>
      <c r="Z754" s="3" t="str">
        <f>IF(ISBLANK(Q754),"需記錄數量",IF(Q754&gt;2,"2隻以上，請記為猴群",""))</f>
        <v/>
      </c>
      <c r="AA754" s="3" t="str">
        <f>IF(OR(Q754=1,Q754=2),IF(ISTEXT(R754),"","需記錄距離"),"")</f>
        <v/>
      </c>
      <c r="AB754" s="2" t="str">
        <f>IF(S754="Y",IF(Q754&lt;&gt;2,"有叫聲應為猴群",""),"")</f>
        <v/>
      </c>
      <c r="AC754" s="3" t="str">
        <f>IF(ISBLANK(T754),"需記錄棲地類型",IF(LEN(T754)&lt;&gt;2,"請填最主要的棲地類型，其餘的可在備注補充說明",""))</f>
        <v/>
      </c>
      <c r="AD754" s="5" t="str">
        <f>IF(ISBLANK(O754),"需記錄時間",IFERROR(IF((AI754-TIME(0,5,59))&lt;0,"需計滿6分鍾",""),""))</f>
        <v/>
      </c>
      <c r="AE754" s="3" t="str">
        <f>IF(COUNTIF(U754,"*搖樹*")=1,IF(Q754&lt;&gt;2,"有搖樹行為應為猴群",""),"")</f>
        <v/>
      </c>
      <c r="AF754" s="3"/>
      <c r="AH754" t="e">
        <f>MATCH(ROUND(M754,0)&amp;ROUND(N754,0),樣點!N:N,0)</f>
        <v>#N/A</v>
      </c>
      <c r="AI754" s="5">
        <f>IF((F755&amp;J755)=(F754&amp;J754),ABS((DATE(G755,H755,I755)&amp;TIME(O755,P755,0))-(DATE(G754,H754,I754)&amp;TIME(O754,P754,0))),"")</f>
        <v>5.5555560393258929E-3</v>
      </c>
    </row>
    <row r="755" spans="3:35" hidden="1">
      <c r="C755" s="246" t="s">
        <v>209</v>
      </c>
      <c r="D755" s="246" t="s">
        <v>376</v>
      </c>
      <c r="E755" s="246" t="s">
        <v>418</v>
      </c>
      <c r="F755" s="246" t="s">
        <v>419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417</v>
      </c>
      <c r="L755" s="247">
        <v>3</v>
      </c>
      <c r="M755" s="246">
        <v>305608</v>
      </c>
      <c r="N755" s="246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26</v>
      </c>
      <c r="U755" s="246"/>
      <c r="V755" t="str">
        <f>INDEX(樣區!H:H,MATCH(F755,樣區!E:E,0))</f>
        <v>3月,5月</v>
      </c>
      <c r="W755" s="3" t="str">
        <f>IF(ISNUMBER(AH755),"Y","N")</f>
        <v>N</v>
      </c>
      <c r="X755" s="3" t="str">
        <f>IF(OR(ISBLANK(H755),ISBLANK(I755)),"需記錄日期","")</f>
        <v/>
      </c>
      <c r="Y755" s="3" t="str">
        <f>IF(O755&gt;9,"時間太晚","")</f>
        <v>時間太晚</v>
      </c>
      <c r="Z755" s="3" t="str">
        <f>IF(ISBLANK(Q755),"需記錄數量",IF(Q755&gt;2,"2隻以上，請記為猴群",""))</f>
        <v/>
      </c>
      <c r="AA755" s="3" t="str">
        <f>IF(OR(Q755=1,Q755=2),IF(ISTEXT(R755),"","需記錄距離"),"")</f>
        <v/>
      </c>
      <c r="AB755" s="2" t="str">
        <f>IF(S755="Y",IF(Q755&lt;&gt;2,"有叫聲應為猴群",""),"")</f>
        <v/>
      </c>
      <c r="AC755" s="3" t="str">
        <f>IF(ISBLANK(T755),"需記錄棲地類型",IF(LEN(T755)&lt;&gt;2,"請填最主要的棲地類型，其餘的可在備注補充說明",""))</f>
        <v/>
      </c>
      <c r="AD755" s="5" t="str">
        <f>IF(ISBLANK(O755),"需記錄時間",IFERROR(IF((AI755-TIME(0,5,59))&lt;0,"需計滿6分鍾",""),""))</f>
        <v/>
      </c>
      <c r="AE755" s="3" t="str">
        <f>IF(COUNTIF(U755,"*搖樹*")=1,IF(Q755&lt;&gt;2,"有搖樹行為應為猴群",""),"")</f>
        <v/>
      </c>
      <c r="AF755" s="3"/>
      <c r="AH755" t="e">
        <f>MATCH(ROUND(M755,0)&amp;ROUND(N755,0),樣點!N:N,0)</f>
        <v>#N/A</v>
      </c>
      <c r="AI755" s="5">
        <f>IF((F756&amp;J756)=(F755&amp;J755),ABS((DATE(G756,H756,I756)&amp;TIME(O756,P756,0))-(DATE(G755,H755,I755)&amp;TIME(O755,P755,0))),"")</f>
        <v>6.9444439723156393E-3</v>
      </c>
    </row>
    <row r="756" spans="3:35" hidden="1">
      <c r="C756" s="246" t="s">
        <v>209</v>
      </c>
      <c r="D756" s="246" t="s">
        <v>376</v>
      </c>
      <c r="E756" s="246" t="s">
        <v>418</v>
      </c>
      <c r="F756" s="246" t="s">
        <v>419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417</v>
      </c>
      <c r="L756" s="247">
        <v>4</v>
      </c>
      <c r="M756" s="246">
        <v>305760</v>
      </c>
      <c r="N756" s="246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26</v>
      </c>
      <c r="U756" s="246"/>
      <c r="V756" t="str">
        <f>INDEX(樣區!H:H,MATCH(F756,樣區!E:E,0))</f>
        <v>3月,5月</v>
      </c>
      <c r="W756" s="3" t="str">
        <f>IF(ISNUMBER(AH756),"Y","N")</f>
        <v>N</v>
      </c>
      <c r="X756" s="3" t="str">
        <f>IF(OR(ISBLANK(H756),ISBLANK(I756)),"需記錄日期","")</f>
        <v/>
      </c>
      <c r="Y756" s="3" t="str">
        <f>IF(O756&gt;9,"時間太晚","")</f>
        <v>時間太晚</v>
      </c>
      <c r="Z756" s="3" t="str">
        <f>IF(ISBLANK(Q756),"需記錄數量",IF(Q756&gt;2,"2隻以上，請記為猴群",""))</f>
        <v/>
      </c>
      <c r="AA756" s="3" t="str">
        <f>IF(OR(Q756=1,Q756=2),IF(ISTEXT(R756),"","需記錄距離"),"")</f>
        <v/>
      </c>
      <c r="AB756" s="2" t="str">
        <f>IF(S756="Y",IF(Q756&lt;&gt;2,"有叫聲應為猴群",""),"")</f>
        <v/>
      </c>
      <c r="AC756" s="3" t="str">
        <f>IF(ISBLANK(T756),"需記錄棲地類型",IF(LEN(T756)&lt;&gt;2,"請填最主要的棲地類型，其餘的可在備注補充說明",""))</f>
        <v/>
      </c>
      <c r="AD756" s="5" t="str">
        <f>IF(ISBLANK(O756),"需記錄時間",IFERROR(IF((AI756-TIME(0,5,59))&lt;0,"需計滿6分鍾",""),""))</f>
        <v/>
      </c>
      <c r="AE756" s="3" t="str">
        <f>IF(COUNTIF(U756,"*搖樹*")=1,IF(Q756&lt;&gt;2,"有搖樹行為應為猴群",""),"")</f>
        <v/>
      </c>
      <c r="AF756" s="3"/>
      <c r="AH756" t="e">
        <f>MATCH(ROUND(M756,0)&amp;ROUND(N756,0),樣點!N:N,0)</f>
        <v>#N/A</v>
      </c>
      <c r="AI756" s="5">
        <f>IF((F757&amp;J757)=(F756&amp;J756),ABS((DATE(G757,H757,I757)&amp;TIME(O757,P757,0))-(DATE(G756,H756,I756)&amp;TIME(O756,P756,0))),"")</f>
        <v>5.555555981118232E-3</v>
      </c>
    </row>
    <row r="757" spans="3:35" hidden="1">
      <c r="C757" s="246" t="s">
        <v>209</v>
      </c>
      <c r="D757" s="246" t="s">
        <v>376</v>
      </c>
      <c r="E757" s="246" t="s">
        <v>418</v>
      </c>
      <c r="F757" s="246" t="s">
        <v>419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417</v>
      </c>
      <c r="L757" s="247">
        <v>5</v>
      </c>
      <c r="M757" s="246">
        <v>305718</v>
      </c>
      <c r="N757" s="246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26</v>
      </c>
      <c r="U757" s="246"/>
      <c r="V757" t="str">
        <f>INDEX(樣區!H:H,MATCH(F757,樣區!E:E,0))</f>
        <v>3月,5月</v>
      </c>
      <c r="W757" s="3" t="str">
        <f>IF(ISNUMBER(AH757),"Y","N")</f>
        <v>N</v>
      </c>
      <c r="X757" s="3" t="str">
        <f>IF(OR(ISBLANK(H757),ISBLANK(I757)),"需記錄日期","")</f>
        <v/>
      </c>
      <c r="Y757" s="3" t="str">
        <f>IF(O757&gt;9,"時間太晚","")</f>
        <v>時間太晚</v>
      </c>
      <c r="Z757" s="3" t="str">
        <f>IF(ISBLANK(Q757),"需記錄數量",IF(Q757&gt;2,"2隻以上，請記為猴群",""))</f>
        <v/>
      </c>
      <c r="AA757" s="3" t="str">
        <f>IF(OR(Q757=1,Q757=2),IF(ISTEXT(R757),"","需記錄距離"),"")</f>
        <v/>
      </c>
      <c r="AB757" s="2" t="str">
        <f>IF(S757="Y",IF(Q757&lt;&gt;2,"有叫聲應為猴群",""),"")</f>
        <v/>
      </c>
      <c r="AC757" s="3" t="str">
        <f>IF(ISBLANK(T757),"需記錄棲地類型",IF(LEN(T757)&lt;&gt;2,"請填最主要的棲地類型，其餘的可在備注補充說明",""))</f>
        <v/>
      </c>
      <c r="AD757" s="5" t="str">
        <f>IF(ISBLANK(O757),"需記錄時間",IFERROR(IF((AI757-TIME(0,5,59))&lt;0,"需計滿6分鍾",""),""))</f>
        <v/>
      </c>
      <c r="AE757" s="3" t="str">
        <f>IF(COUNTIF(U757,"*搖樹*")=1,IF(Q757&lt;&gt;2,"有搖樹行為應為猴群",""),"")</f>
        <v/>
      </c>
      <c r="AF757" s="3"/>
      <c r="AH757" t="e">
        <f>MATCH(ROUND(M757,0)&amp;ROUND(N757,0),樣點!N:N,0)</f>
        <v>#N/A</v>
      </c>
      <c r="AI757" s="5">
        <f>IF((F758&amp;J758)=(F757&amp;J757),ABS((DATE(G758,H758,I758)&amp;TIME(O758,P758,0))-(DATE(G757,H757,I757)&amp;TIME(O757,P757,0))),"")</f>
        <v>6.2500000349245965E-3</v>
      </c>
    </row>
    <row r="758" spans="3:35" hidden="1">
      <c r="C758" s="246" t="s">
        <v>209</v>
      </c>
      <c r="D758" s="246" t="s">
        <v>376</v>
      </c>
      <c r="E758" s="246" t="s">
        <v>418</v>
      </c>
      <c r="F758" s="246" t="s">
        <v>419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417</v>
      </c>
      <c r="L758" s="247">
        <v>6</v>
      </c>
      <c r="M758" s="246">
        <v>305600</v>
      </c>
      <c r="N758" s="246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26</v>
      </c>
      <c r="U758" s="246"/>
      <c r="V758" t="str">
        <f>INDEX(樣區!H:H,MATCH(F758,樣區!E:E,0))</f>
        <v>3月,5月</v>
      </c>
      <c r="W758" s="3" t="str">
        <f>IF(ISNUMBER(AH758),"Y","N")</f>
        <v>N</v>
      </c>
      <c r="X758" s="3" t="str">
        <f>IF(OR(ISBLANK(H758),ISBLANK(I758)),"需記錄日期","")</f>
        <v/>
      </c>
      <c r="Y758" s="3" t="str">
        <f>IF(O758&gt;9,"時間太晚","")</f>
        <v>時間太晚</v>
      </c>
      <c r="Z758" s="3" t="str">
        <f>IF(ISBLANK(Q758),"需記錄數量",IF(Q758&gt;2,"2隻以上，請記為猴群",""))</f>
        <v/>
      </c>
      <c r="AA758" s="3" t="str">
        <f>IF(OR(Q758=1,Q758=2),IF(ISTEXT(R758),"","需記錄距離"),"")</f>
        <v/>
      </c>
      <c r="AB758" s="2" t="str">
        <f>IF(S758="Y",IF(Q758&lt;&gt;2,"有叫聲應為猴群",""),"")</f>
        <v/>
      </c>
      <c r="AC758" s="3" t="str">
        <f>IF(ISBLANK(T758),"需記錄棲地類型",IF(LEN(T758)&lt;&gt;2,"請填最主要的棲地類型，其餘的可在備注補充說明",""))</f>
        <v/>
      </c>
      <c r="AD758" s="5" t="str">
        <f>IF(ISBLANK(O758),"需記錄時間",IFERROR(IF((AI758-TIME(0,5,59))&lt;0,"需計滿6分鍾",""),""))</f>
        <v/>
      </c>
      <c r="AE758" s="3" t="str">
        <f>IF(COUNTIF(U758,"*搖樹*")=1,IF(Q758&lt;&gt;2,"有搖樹行為應為猴群",""),"")</f>
        <v/>
      </c>
      <c r="AF758" s="3"/>
      <c r="AH758" t="e">
        <f>MATCH(ROUND(M758,0)&amp;ROUND(N758,0),樣點!N:N,0)</f>
        <v>#N/A</v>
      </c>
      <c r="AI758" s="5" t="str">
        <f>IF((F759&amp;J759)=(F758&amp;J758),ABS((DATE(G759,H759,I759)&amp;TIME(O759,P759,0))-(DATE(G758,H758,I758)&amp;TIME(O758,P758,0))),"")</f>
        <v/>
      </c>
    </row>
    <row r="759" spans="3:35">
      <c r="C759" s="246" t="s">
        <v>209</v>
      </c>
      <c r="D759" s="246" t="s">
        <v>376</v>
      </c>
      <c r="E759" s="246" t="s">
        <v>420</v>
      </c>
      <c r="F759" s="246" t="s">
        <v>421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417</v>
      </c>
      <c r="L759" s="247">
        <v>1</v>
      </c>
      <c r="M759" s="246">
        <v>304541</v>
      </c>
      <c r="N759" s="246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26</v>
      </c>
      <c r="U759" s="246"/>
      <c r="V759" t="str">
        <f>INDEX(樣區!H:H,MATCH(F759,樣區!E:E,0))</f>
        <v>3月,5月</v>
      </c>
      <c r="W759" s="3" t="str">
        <f>IF(ISNUMBER(AH759),"Y","N")</f>
        <v>Y</v>
      </c>
      <c r="X759" s="3" t="str">
        <f>IF(OR(ISBLANK(H759),ISBLANK(I759)),"需記錄日期","")</f>
        <v/>
      </c>
      <c r="Y759" s="3" t="str">
        <f>IF(O759&gt;9,"時間太晚","")</f>
        <v>時間太晚</v>
      </c>
      <c r="Z759" s="3" t="str">
        <f>IF(ISBLANK(Q759),"需記錄數量",IF(Q759&gt;2,"2隻以上，請記為猴群",""))</f>
        <v/>
      </c>
      <c r="AA759" s="3" t="str">
        <f>IF(OR(Q759=1,Q759=2),IF(ISTEXT(R759),"","需記錄距離"),"")</f>
        <v/>
      </c>
      <c r="AB759" s="249" t="str">
        <f>IF(S759="Y",IF(Q759&lt;&gt;2,"有叫聲應為猴群",""),"")</f>
        <v/>
      </c>
      <c r="AC759" s="3" t="str">
        <f>IF(ISBLANK(T759),"需記錄棲地類型",IF(LEN(T759)&lt;&gt;2,"請填最主要的棲地類型，其餘的可在備注補充說明",""))</f>
        <v/>
      </c>
      <c r="AD759" s="5" t="str">
        <f t="shared" ref="AD759:AD793" si="33">IF(ISBLANK(O759),"需記錄時間",IFERROR(IF((AI759-TIME(0,5,59))&lt;0,"需計滿6分鐘",""),""))</f>
        <v/>
      </c>
      <c r="AE759" s="3" t="str">
        <f>IF(COUNTIF(U759,"*搖樹*")=1,IF(Q759&lt;&gt;2,"有搖樹行為應為猴群",""),"")</f>
        <v/>
      </c>
      <c r="AF759" s="3"/>
      <c r="AH759">
        <f>MATCH(ROUND(M759,0)&amp;ROUND(N759,0),樣點!N:N,0)</f>
        <v>1641</v>
      </c>
      <c r="AI759" s="5">
        <f>IF((F760&amp;J760)=(F759&amp;J759),ABS((DATE(G760,H760,I760)&amp;TIME(O760,P760,0))-(DATE(G759,H759,I759)&amp;TIME(O759,P759,0))),"")</f>
        <v>6.2500000349245965E-3</v>
      </c>
    </row>
    <row r="760" spans="3:35">
      <c r="C760" s="246" t="s">
        <v>209</v>
      </c>
      <c r="D760" s="246" t="s">
        <v>376</v>
      </c>
      <c r="E760" s="246" t="s">
        <v>420</v>
      </c>
      <c r="F760" s="246" t="s">
        <v>421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417</v>
      </c>
      <c r="L760" s="247">
        <v>2</v>
      </c>
      <c r="M760" s="246">
        <v>304782</v>
      </c>
      <c r="N760" s="246">
        <v>2656336</v>
      </c>
      <c r="O760" s="246">
        <v>10</v>
      </c>
      <c r="P760" s="246">
        <v>54</v>
      </c>
      <c r="Q760" s="246">
        <v>2</v>
      </c>
      <c r="R760" s="246" t="s">
        <v>89</v>
      </c>
      <c r="S760" s="246" t="s">
        <v>44</v>
      </c>
      <c r="T760" s="246" t="s">
        <v>26</v>
      </c>
      <c r="U760" s="246" t="s">
        <v>422</v>
      </c>
      <c r="V760" t="str">
        <f>INDEX(樣區!H:H,MATCH(F760,樣區!E:E,0))</f>
        <v>3月,5月</v>
      </c>
      <c r="W760" s="3" t="str">
        <f>IF(ISNUMBER(AH760),"Y","N")</f>
        <v>Y</v>
      </c>
      <c r="X760" s="3" t="str">
        <f>IF(OR(ISBLANK(H760),ISBLANK(I760)),"需記錄日期","")</f>
        <v/>
      </c>
      <c r="Y760" s="3" t="str">
        <f>IF(O760&gt;9,"時間太晚","")</f>
        <v>時間太晚</v>
      </c>
      <c r="Z760" s="3" t="str">
        <f>IF(ISBLANK(Q760),"需記錄數量",IF(Q760&gt;2,"2隻以上，請記為猴群",""))</f>
        <v/>
      </c>
      <c r="AA760" s="3" t="str">
        <f>IF(OR(Q760=1,Q760=2),IF(ISTEXT(R760),"","需記錄距離"),"")</f>
        <v/>
      </c>
      <c r="AB760" s="249" t="str">
        <f>IF(S760="Y",IF(Q760&lt;&gt;2,"有叫聲應為猴群",""),"")</f>
        <v/>
      </c>
      <c r="AC760" s="3" t="str">
        <f>IF(ISBLANK(T760),"需記錄棲地類型",IF(LEN(T760)&lt;&gt;2,"請填最主要的棲地類型，其餘的可在備注補充說明",""))</f>
        <v/>
      </c>
      <c r="AD760" s="5" t="str">
        <f t="shared" si="33"/>
        <v/>
      </c>
      <c r="AE760" s="3" t="str">
        <f>IF(COUNTIF(U760,"*搖樹*")=1,IF(Q760&lt;&gt;2,"有搖樹行為應為猴群",""),"")</f>
        <v/>
      </c>
      <c r="AF760" s="3"/>
      <c r="AH760">
        <f>MATCH(ROUND(M760,0)&amp;ROUND(N760,0),樣點!N:N,0)</f>
        <v>1642</v>
      </c>
      <c r="AI760" s="5">
        <f>IF((F761&amp;J761)=(F760&amp;J760),ABS((DATE(G761,H761,I761)&amp;TIME(O761,P761,0))-(DATE(G760,H760,I760)&amp;TIME(O760,P760,0))),"")</f>
        <v>5.555555981118232E-3</v>
      </c>
    </row>
    <row r="761" spans="3:35">
      <c r="C761" s="246" t="s">
        <v>209</v>
      </c>
      <c r="D761" s="246" t="s">
        <v>376</v>
      </c>
      <c r="E761" s="246" t="s">
        <v>420</v>
      </c>
      <c r="F761" s="246" t="s">
        <v>421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417</v>
      </c>
      <c r="L761" s="247">
        <v>3</v>
      </c>
      <c r="M761" s="246">
        <v>304985</v>
      </c>
      <c r="N761" s="246">
        <v>2656305</v>
      </c>
      <c r="O761" s="246">
        <v>11</v>
      </c>
      <c r="P761" s="246">
        <v>2</v>
      </c>
      <c r="Q761" s="246">
        <v>2</v>
      </c>
      <c r="R761" s="246" t="s">
        <v>89</v>
      </c>
      <c r="S761" s="246" t="s">
        <v>44</v>
      </c>
      <c r="T761" s="246" t="s">
        <v>26</v>
      </c>
      <c r="U761" s="246" t="s">
        <v>422</v>
      </c>
      <c r="V761" t="str">
        <f>INDEX(樣區!H:H,MATCH(F761,樣區!E:E,0))</f>
        <v>3月,5月</v>
      </c>
      <c r="W761" s="3" t="str">
        <f>IF(ISNUMBER(AH761),"Y","N")</f>
        <v>Y</v>
      </c>
      <c r="X761" s="3" t="str">
        <f>IF(OR(ISBLANK(H761),ISBLANK(I761)),"需記錄日期","")</f>
        <v/>
      </c>
      <c r="Y761" s="3" t="str">
        <f>IF(O761&gt;9,"時間太晚","")</f>
        <v>時間太晚</v>
      </c>
      <c r="Z761" s="3" t="str">
        <f>IF(ISBLANK(Q761),"需記錄數量",IF(Q761&gt;2,"2隻以上，請記為猴群",""))</f>
        <v/>
      </c>
      <c r="AA761" s="3" t="str">
        <f>IF(OR(Q761=1,Q761=2),IF(ISTEXT(R761),"","需記錄距離"),"")</f>
        <v/>
      </c>
      <c r="AB761" s="249" t="str">
        <f>IF(S761="Y",IF(Q761&lt;&gt;2,"有叫聲應為猴群",""),"")</f>
        <v/>
      </c>
      <c r="AC761" s="3" t="str">
        <f>IF(ISBLANK(T761),"需記錄棲地類型",IF(LEN(T761)&lt;&gt;2,"請填最主要的棲地類型，其餘的可在備注補充說明",""))</f>
        <v/>
      </c>
      <c r="AD761" s="5" t="str">
        <f t="shared" si="33"/>
        <v/>
      </c>
      <c r="AE761" s="3" t="str">
        <f>IF(COUNTIF(U761,"*搖樹*")=1,IF(Q761&lt;&gt;2,"有搖樹行為應為猴群",""),"")</f>
        <v/>
      </c>
      <c r="AF761" s="3"/>
      <c r="AH761">
        <f>MATCH(ROUND(M761,0)&amp;ROUND(N761,0),樣點!N:N,0)</f>
        <v>1643</v>
      </c>
      <c r="AI761" s="5">
        <f>IF((F762&amp;J762)=(F761&amp;J761),ABS((DATE(G762,H762,I762)&amp;TIME(O762,P762,0))-(DATE(G761,H761,I761)&amp;TIME(O761,P761,0))),"")</f>
        <v>4.8611109959892929E-3</v>
      </c>
    </row>
    <row r="762" spans="3:35">
      <c r="C762" s="246" t="s">
        <v>209</v>
      </c>
      <c r="D762" s="246" t="s">
        <v>376</v>
      </c>
      <c r="E762" s="246" t="s">
        <v>420</v>
      </c>
      <c r="F762" s="246" t="s">
        <v>421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417</v>
      </c>
      <c r="L762" s="247">
        <v>4</v>
      </c>
      <c r="M762" s="246">
        <v>305202</v>
      </c>
      <c r="N762" s="246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26</v>
      </c>
      <c r="U762" s="246"/>
      <c r="V762" t="str">
        <f>INDEX(樣區!H:H,MATCH(F762,樣區!E:E,0))</f>
        <v>3月,5月</v>
      </c>
      <c r="W762" s="3" t="str">
        <f>IF(ISNUMBER(AH762),"Y","N")</f>
        <v>Y</v>
      </c>
      <c r="X762" s="3" t="str">
        <f>IF(OR(ISBLANK(H762),ISBLANK(I762)),"需記錄日期","")</f>
        <v/>
      </c>
      <c r="Y762" s="3" t="str">
        <f>IF(O762&gt;9,"時間太晚","")</f>
        <v>時間太晚</v>
      </c>
      <c r="Z762" s="3" t="str">
        <f>IF(ISBLANK(Q762),"需記錄數量",IF(Q762&gt;2,"2隻以上，請記為猴群",""))</f>
        <v/>
      </c>
      <c r="AA762" s="3" t="str">
        <f>IF(OR(Q762=1,Q762=2),IF(ISTEXT(R762),"","需記錄距離"),"")</f>
        <v/>
      </c>
      <c r="AB762" s="249" t="str">
        <f>IF(S762="Y",IF(Q762&lt;&gt;2,"有叫聲應為猴群",""),"")</f>
        <v/>
      </c>
      <c r="AC762" s="3" t="str">
        <f>IF(ISBLANK(T762),"需記錄棲地類型",IF(LEN(T762)&lt;&gt;2,"請填最主要的棲地類型，其餘的可在備注補充說明",""))</f>
        <v/>
      </c>
      <c r="AD762" s="5" t="str">
        <f t="shared" si="33"/>
        <v/>
      </c>
      <c r="AE762" s="3" t="str">
        <f>IF(COUNTIF(U762,"*搖樹*")=1,IF(Q762&lt;&gt;2,"有搖樹行為應為猴群",""),"")</f>
        <v/>
      </c>
      <c r="AF762" s="3"/>
      <c r="AH762">
        <f>MATCH(ROUND(M762,0)&amp;ROUND(N762,0),樣點!N:N,0)</f>
        <v>1644</v>
      </c>
      <c r="AI762" s="5">
        <f>IF((F763&amp;J763)=(F762&amp;J762),ABS((DATE(G763,H763,I763)&amp;TIME(O763,P763,0))-(DATE(G762,H762,I762)&amp;TIME(O762,P762,0))),"")</f>
        <v>4.1666670003905892E-3</v>
      </c>
    </row>
    <row r="763" spans="3:35">
      <c r="C763" s="246" t="s">
        <v>209</v>
      </c>
      <c r="D763" s="246" t="s">
        <v>376</v>
      </c>
      <c r="E763" s="246" t="s">
        <v>420</v>
      </c>
      <c r="F763" s="246" t="s">
        <v>421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417</v>
      </c>
      <c r="L763" s="247">
        <v>5</v>
      </c>
      <c r="M763" s="246">
        <v>305413</v>
      </c>
      <c r="N763" s="246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133</v>
      </c>
      <c r="U763" s="246"/>
      <c r="V763" t="str">
        <f>INDEX(樣區!H:H,MATCH(F763,樣區!E:E,0))</f>
        <v>3月,5月</v>
      </c>
      <c r="W763" s="3" t="str">
        <f>IF(ISNUMBER(AH763),"Y","N")</f>
        <v>Y</v>
      </c>
      <c r="X763" s="3" t="str">
        <f>IF(OR(ISBLANK(H763),ISBLANK(I763)),"需記錄日期","")</f>
        <v/>
      </c>
      <c r="Y763" s="3" t="str">
        <f>IF(O763&gt;9,"時間太晚","")</f>
        <v>時間太晚</v>
      </c>
      <c r="Z763" s="3" t="str">
        <f>IF(ISBLANK(Q763),"需記錄數量",IF(Q763&gt;2,"2隻以上，請記為猴群",""))</f>
        <v/>
      </c>
      <c r="AA763" s="3" t="str">
        <f>IF(OR(Q763=1,Q763=2),IF(ISTEXT(R763),"","需記錄距離"),"")</f>
        <v/>
      </c>
      <c r="AB763" s="249" t="str">
        <f>IF(S763="Y",IF(Q763&lt;&gt;2,"有叫聲應為猴群",""),"")</f>
        <v/>
      </c>
      <c r="AC763" s="3" t="str">
        <f>IF(ISBLANK(T763),"需記錄棲地類型",IF(LEN(T763)&lt;&gt;2,"請填最主要的棲地類型，其餘的可在備注補充說明",""))</f>
        <v/>
      </c>
      <c r="AD763" s="5" t="str">
        <f t="shared" si="33"/>
        <v/>
      </c>
      <c r="AE763" s="3" t="str">
        <f>IF(COUNTIF(U763,"*搖樹*")=1,IF(Q763&lt;&gt;2,"有搖樹行為應為猴群",""),"")</f>
        <v/>
      </c>
      <c r="AF763" s="3"/>
      <c r="AH763">
        <f>MATCH(ROUND(M763,0)&amp;ROUND(N763,0),樣點!N:N,0)</f>
        <v>1645</v>
      </c>
      <c r="AI763" s="5">
        <f>IF((F764&amp;J764)=(F763&amp;J763),ABS((DATE(G764,H764,I764)&amp;TIME(O764,P764,0))-(DATE(G763,H763,I763)&amp;TIME(O763,P763,0))),"")</f>
        <v>5.5555549915879965E-3</v>
      </c>
    </row>
    <row r="764" spans="3:35">
      <c r="C764" s="246" t="s">
        <v>209</v>
      </c>
      <c r="D764" s="246" t="s">
        <v>376</v>
      </c>
      <c r="E764" s="246" t="s">
        <v>420</v>
      </c>
      <c r="F764" s="246" t="s">
        <v>421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417</v>
      </c>
      <c r="L764" s="247">
        <v>6</v>
      </c>
      <c r="M764" s="246">
        <v>305562</v>
      </c>
      <c r="N764" s="246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26</v>
      </c>
      <c r="U764" s="246"/>
      <c r="V764" t="str">
        <f>INDEX(樣區!H:H,MATCH(F764,樣區!E:E,0))</f>
        <v>3月,5月</v>
      </c>
      <c r="W764" s="3" t="str">
        <f>IF(ISNUMBER(AH764),"Y","N")</f>
        <v>Y</v>
      </c>
      <c r="X764" s="3" t="str">
        <f>IF(OR(ISBLANK(H764),ISBLANK(I764)),"需記錄日期","")</f>
        <v/>
      </c>
      <c r="Y764" s="3" t="str">
        <f>IF(O764&gt;9,"時間太晚","")</f>
        <v>時間太晚</v>
      </c>
      <c r="Z764" s="3" t="str">
        <f>IF(ISBLANK(Q764),"需記錄數量",IF(Q764&gt;2,"2隻以上，請記為猴群",""))</f>
        <v/>
      </c>
      <c r="AA764" s="3" t="str">
        <f>IF(OR(Q764=1,Q764=2),IF(ISTEXT(R764),"","需記錄距離"),"")</f>
        <v/>
      </c>
      <c r="AB764" s="249" t="str">
        <f>IF(S764="Y",IF(Q764&lt;&gt;2,"有叫聲應為猴群",""),"")</f>
        <v/>
      </c>
      <c r="AC764" s="3" t="str">
        <f>IF(ISBLANK(T764),"需記錄棲地類型",IF(LEN(T764)&lt;&gt;2,"請填最主要的棲地類型，其餘的可在備注補充說明",""))</f>
        <v/>
      </c>
      <c r="AD764" s="5" t="str">
        <f t="shared" si="33"/>
        <v/>
      </c>
      <c r="AE764" s="3" t="str">
        <f>IF(COUNTIF(U764,"*搖樹*")=1,IF(Q764&lt;&gt;2,"有搖樹行為應為猴群",""),"")</f>
        <v/>
      </c>
      <c r="AF764" s="3"/>
      <c r="AH764">
        <f>MATCH(ROUND(M764,0)&amp;ROUND(N764,0),樣點!N:N,0)</f>
        <v>1646</v>
      </c>
      <c r="AI764" s="5" t="str">
        <f>IF((F765&amp;J765)=(F764&amp;J764),ABS((DATE(G765,H765,I765)&amp;TIME(O765,P765,0))-(DATE(G764,H764,I764)&amp;TIME(O764,P764,0))),"")</f>
        <v/>
      </c>
    </row>
    <row r="765" spans="3:35">
      <c r="C765" s="246" t="s">
        <v>423</v>
      </c>
      <c r="D765" s="246" t="s">
        <v>424</v>
      </c>
      <c r="E765" s="246" t="s">
        <v>425</v>
      </c>
      <c r="F765" s="246" t="s">
        <v>426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427</v>
      </c>
      <c r="L765" s="247">
        <v>1</v>
      </c>
      <c r="M765" s="246">
        <v>240653</v>
      </c>
      <c r="N765" s="246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26</v>
      </c>
      <c r="U765" s="246"/>
      <c r="V765" t="str">
        <f>INDEX(樣區!H:H,MATCH(F765,樣區!E:E,0))</f>
        <v>4月,6月</v>
      </c>
      <c r="W765" s="3" t="str">
        <f>IF(ISNUMBER(AH765),"Y","N")</f>
        <v>Y</v>
      </c>
      <c r="X765" s="3" t="str">
        <f>IF(OR(ISBLANK(H765),ISBLANK(I765)),"需記錄日期","")</f>
        <v/>
      </c>
      <c r="Y765" s="3" t="str">
        <f>IF(O765&gt;9,"時間太晚","")</f>
        <v/>
      </c>
      <c r="Z765" s="3" t="str">
        <f>IF(ISBLANK(Q765),"需記錄數量",IF(Q765&gt;2,"2隻以上，請記為猴群",""))</f>
        <v/>
      </c>
      <c r="AA765" s="3" t="str">
        <f>IF(OR(Q765=1,Q765=2),IF(ISTEXT(R765),"","需記錄距離"),"")</f>
        <v/>
      </c>
      <c r="AB765" s="249" t="str">
        <f>IF(S765="Y",IF(Q765&lt;&gt;2,"有叫聲應為猴群",""),"")</f>
        <v/>
      </c>
      <c r="AC765" s="3" t="str">
        <f>IF(ISBLANK(T765),"需記錄棲地類型",IF(LEN(T765)&lt;&gt;2,"請填最主要的棲地類型，其餘的可在備注補充說明",""))</f>
        <v/>
      </c>
      <c r="AD765" s="5" t="str">
        <f t="shared" si="33"/>
        <v/>
      </c>
      <c r="AE765" s="3" t="str">
        <f>IF(COUNTIF(U765,"*搖樹*")=1,IF(Q765&lt;&gt;2,"有搖樹行為應為猴群",""),"")</f>
        <v/>
      </c>
      <c r="AF765" s="3"/>
      <c r="AH765">
        <f>MATCH(ROUND(M765,0)&amp;ROUND(N765,0),樣點!N:N,0)</f>
        <v>2317</v>
      </c>
      <c r="AI765" s="5">
        <f>IF((F766&amp;J766)=(F765&amp;J765),ABS((DATE(G766,H766,I766)&amp;TIME(O766,P766,0))-(DATE(G765,H765,I765)&amp;TIME(O765,P765,0))),"")</f>
        <v>5.5555549915879965E-3</v>
      </c>
    </row>
    <row r="766" spans="3:35">
      <c r="C766" s="246" t="s">
        <v>423</v>
      </c>
      <c r="D766" s="246" t="s">
        <v>424</v>
      </c>
      <c r="E766" s="246" t="s">
        <v>425</v>
      </c>
      <c r="F766" s="246" t="s">
        <v>426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427</v>
      </c>
      <c r="L766" s="247">
        <v>2</v>
      </c>
      <c r="M766" s="246">
        <v>240706</v>
      </c>
      <c r="N766" s="246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26</v>
      </c>
      <c r="U766" s="246"/>
      <c r="V766" t="str">
        <f>INDEX(樣區!H:H,MATCH(F766,樣區!E:E,0))</f>
        <v>4月,6月</v>
      </c>
      <c r="W766" s="3" t="str">
        <f>IF(ISNUMBER(AH766),"Y","N")</f>
        <v>Y</v>
      </c>
      <c r="X766" s="3" t="str">
        <f>IF(OR(ISBLANK(H766),ISBLANK(I766)),"需記錄日期","")</f>
        <v/>
      </c>
      <c r="Y766" s="3" t="str">
        <f>IF(O766&gt;9,"時間太晚","")</f>
        <v/>
      </c>
      <c r="Z766" s="3" t="str">
        <f>IF(ISBLANK(Q766),"需記錄數量",IF(Q766&gt;2,"2隻以上，請記為猴群",""))</f>
        <v/>
      </c>
      <c r="AA766" s="3" t="str">
        <f>IF(OR(Q766=1,Q766=2),IF(ISTEXT(R766),"","需記錄距離"),"")</f>
        <v/>
      </c>
      <c r="AB766" s="249" t="str">
        <f>IF(S766="Y",IF(Q766&lt;&gt;2,"有叫聲應為猴群",""),"")</f>
        <v/>
      </c>
      <c r="AC766" s="3" t="str">
        <f>IF(ISBLANK(T766),"需記錄棲地類型",IF(LEN(T766)&lt;&gt;2,"請填最主要的棲地類型，其餘的可在備注補充說明",""))</f>
        <v/>
      </c>
      <c r="AD766" s="5" t="str">
        <f t="shared" si="33"/>
        <v/>
      </c>
      <c r="AE766" s="3" t="str">
        <f>IF(COUNTIF(U766,"*搖樹*")=1,IF(Q766&lt;&gt;2,"有搖樹行為應為猴群",""),"")</f>
        <v/>
      </c>
      <c r="AF766" s="3"/>
      <c r="AH766">
        <f>MATCH(ROUND(M766,0)&amp;ROUND(N766,0),樣點!N:N,0)</f>
        <v>2318</v>
      </c>
      <c r="AI766" s="5">
        <f>IF((F767&amp;J767)=(F766&amp;J766),ABS((DATE(G767,H767,I767)&amp;TIME(O767,P767,0))-(DATE(G766,H766,I766)&amp;TIME(O766,P766,0))),"")</f>
        <v>7.6388890156522393E-3</v>
      </c>
    </row>
    <row r="767" spans="3:35">
      <c r="C767" s="246" t="s">
        <v>423</v>
      </c>
      <c r="D767" s="246" t="s">
        <v>424</v>
      </c>
      <c r="E767" s="246" t="s">
        <v>425</v>
      </c>
      <c r="F767" s="246" t="s">
        <v>426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427</v>
      </c>
      <c r="L767" s="247">
        <v>3</v>
      </c>
      <c r="M767" s="246">
        <v>240669</v>
      </c>
      <c r="N767" s="246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26</v>
      </c>
      <c r="U767" s="246"/>
      <c r="V767" t="str">
        <f>INDEX(樣區!H:H,MATCH(F767,樣區!E:E,0))</f>
        <v>4月,6月</v>
      </c>
      <c r="W767" s="3" t="str">
        <f>IF(ISNUMBER(AH767),"Y","N")</f>
        <v>Y</v>
      </c>
      <c r="X767" s="3" t="str">
        <f>IF(OR(ISBLANK(H767),ISBLANK(I767)),"需記錄日期","")</f>
        <v/>
      </c>
      <c r="Y767" s="3" t="str">
        <f>IF(O767&gt;9,"時間太晚","")</f>
        <v/>
      </c>
      <c r="Z767" s="3" t="str">
        <f>IF(ISBLANK(Q767),"需記錄數量",IF(Q767&gt;2,"2隻以上，請記為猴群",""))</f>
        <v/>
      </c>
      <c r="AA767" s="3" t="str">
        <f>IF(OR(Q767=1,Q767=2),IF(ISTEXT(R767),"","需記錄距離"),"")</f>
        <v/>
      </c>
      <c r="AB767" s="249" t="str">
        <f>IF(S767="Y",IF(Q767&lt;&gt;2,"有叫聲應為猴群",""),"")</f>
        <v/>
      </c>
      <c r="AC767" s="3" t="str">
        <f>IF(ISBLANK(T767),"需記錄棲地類型",IF(LEN(T767)&lt;&gt;2,"請填最主要的棲地類型，其餘的可在備注補充說明",""))</f>
        <v/>
      </c>
      <c r="AD767" s="5" t="str">
        <f t="shared" si="33"/>
        <v/>
      </c>
      <c r="AE767" s="3" t="str">
        <f>IF(COUNTIF(U767,"*搖樹*")=1,IF(Q767&lt;&gt;2,"有搖樹行為應為猴群",""),"")</f>
        <v/>
      </c>
      <c r="AF767" s="3"/>
      <c r="AH767">
        <f>MATCH(ROUND(M767,0)&amp;ROUND(N767,0),樣點!N:N,0)</f>
        <v>2319</v>
      </c>
      <c r="AI767" s="5">
        <f>IF((F768&amp;J768)=(F767&amp;J767),ABS((DATE(G768,H768,I768)&amp;TIME(O768,P768,0))-(DATE(G767,H767,I767)&amp;TIME(O767,P767,0))),"")</f>
        <v>7.6388889574445784E-3</v>
      </c>
    </row>
    <row r="768" spans="3:35">
      <c r="C768" s="246" t="s">
        <v>423</v>
      </c>
      <c r="D768" s="246" t="s">
        <v>424</v>
      </c>
      <c r="E768" s="246" t="s">
        <v>425</v>
      </c>
      <c r="F768" s="246" t="s">
        <v>426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427</v>
      </c>
      <c r="L768" s="247">
        <v>4</v>
      </c>
      <c r="M768" s="246">
        <v>240630</v>
      </c>
      <c r="N768" s="246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26</v>
      </c>
      <c r="U768" s="246"/>
      <c r="V768" t="str">
        <f>INDEX(樣區!H:H,MATCH(F768,樣區!E:E,0))</f>
        <v>4月,6月</v>
      </c>
      <c r="W768" s="3" t="str">
        <f>IF(ISNUMBER(AH768),"Y","N")</f>
        <v>Y</v>
      </c>
      <c r="X768" s="3" t="str">
        <f>IF(OR(ISBLANK(H768),ISBLANK(I768)),"需記錄日期","")</f>
        <v/>
      </c>
      <c r="Y768" s="3" t="str">
        <f>IF(O768&gt;9,"時間太晚","")</f>
        <v/>
      </c>
      <c r="Z768" s="3" t="str">
        <f>IF(ISBLANK(Q768),"需記錄數量",IF(Q768&gt;2,"2隻以上，請記為猴群",""))</f>
        <v/>
      </c>
      <c r="AA768" s="3" t="str">
        <f>IF(OR(Q768=1,Q768=2),IF(ISTEXT(R768),"","需記錄距離"),"")</f>
        <v/>
      </c>
      <c r="AB768" s="249" t="str">
        <f>IF(S768="Y",IF(Q768&lt;&gt;2,"有叫聲應為猴群",""),"")</f>
        <v/>
      </c>
      <c r="AC768" s="3" t="str">
        <f>IF(ISBLANK(T768),"需記錄棲地類型",IF(LEN(T768)&lt;&gt;2,"請填最主要的棲地類型，其餘的可在備注補充說明",""))</f>
        <v/>
      </c>
      <c r="AD768" s="5" t="str">
        <f t="shared" si="33"/>
        <v/>
      </c>
      <c r="AE768" s="3" t="str">
        <f>IF(COUNTIF(U768,"*搖樹*")=1,IF(Q768&lt;&gt;2,"有搖樹行為應為猴群",""),"")</f>
        <v/>
      </c>
      <c r="AF768" s="3"/>
      <c r="AH768">
        <f>MATCH(ROUND(M768,0)&amp;ROUND(N768,0),樣點!N:N,0)</f>
        <v>2320</v>
      </c>
      <c r="AI768" s="5">
        <f>IF((F769&amp;J769)=(F768&amp;J768),ABS((DATE(G769,H769,I769)&amp;TIME(O769,P769,0))-(DATE(G768,H768,I768)&amp;TIME(O768,P768,0))),"")</f>
        <v>1.0416667035315186E-2</v>
      </c>
    </row>
    <row r="769" spans="3:35">
      <c r="C769" s="246" t="s">
        <v>423</v>
      </c>
      <c r="D769" s="246" t="s">
        <v>424</v>
      </c>
      <c r="E769" s="246" t="s">
        <v>425</v>
      </c>
      <c r="F769" s="246" t="s">
        <v>426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427</v>
      </c>
      <c r="L769" s="247">
        <v>5</v>
      </c>
      <c r="M769" s="246">
        <v>240444</v>
      </c>
      <c r="N769" s="246">
        <v>2671546</v>
      </c>
      <c r="O769" s="246">
        <v>9</v>
      </c>
      <c r="P769" s="246">
        <v>5</v>
      </c>
      <c r="Q769" s="246">
        <v>1</v>
      </c>
      <c r="R769" s="246" t="s">
        <v>89</v>
      </c>
      <c r="S769" s="246" t="s">
        <v>90</v>
      </c>
      <c r="T769" s="246" t="s">
        <v>26</v>
      </c>
      <c r="U769" s="246" t="s">
        <v>428</v>
      </c>
      <c r="V769" t="str">
        <f>INDEX(樣區!H:H,MATCH(F769,樣區!E:E,0))</f>
        <v>4月,6月</v>
      </c>
      <c r="W769" s="3" t="str">
        <f>IF(ISNUMBER(AH769),"Y","N")</f>
        <v>Y</v>
      </c>
      <c r="X769" s="3" t="str">
        <f>IF(OR(ISBLANK(H769),ISBLANK(I769)),"需記錄日期","")</f>
        <v/>
      </c>
      <c r="Y769" s="3" t="str">
        <f>IF(O769&gt;9,"時間太晚","")</f>
        <v/>
      </c>
      <c r="Z769" s="3" t="str">
        <f>IF(ISBLANK(Q769),"需記錄數量",IF(Q769&gt;2,"2隻以上，請記為猴群",""))</f>
        <v/>
      </c>
      <c r="AA769" s="3" t="str">
        <f>IF(OR(Q769=1,Q769=2),IF(ISTEXT(R769),"","需記錄距離"),"")</f>
        <v/>
      </c>
      <c r="AB769" s="249" t="str">
        <f>IF(S769="Y",IF(Q769&lt;&gt;2,"有叫聲應為猴群",""),"")</f>
        <v/>
      </c>
      <c r="AC769" s="3" t="str">
        <f>IF(ISBLANK(T769),"需記錄棲地類型",IF(LEN(T769)&lt;&gt;2,"請填最主要的棲地類型，其餘的可在備注補充說明",""))</f>
        <v/>
      </c>
      <c r="AD769" s="5" t="str">
        <f t="shared" si="33"/>
        <v/>
      </c>
      <c r="AE769" s="3" t="str">
        <f>IF(COUNTIF(U769,"*搖樹*")=1,IF(Q769&lt;&gt;2,"有搖樹行為應為猴群",""),"")</f>
        <v/>
      </c>
      <c r="AF769" s="3"/>
      <c r="AH769">
        <f>MATCH(ROUND(M769,0)&amp;ROUND(N769,0),樣點!N:N,0)</f>
        <v>2321</v>
      </c>
      <c r="AI769" s="5">
        <f>IF((F770&amp;J770)=(F769&amp;J769),ABS((DATE(G770,H770,I770)&amp;TIME(O770,P770,0))-(DATE(G769,H769,I769)&amp;TIME(O769,P769,0))),"")</f>
        <v>6.9444439723156393E-3</v>
      </c>
    </row>
    <row r="770" spans="3:35">
      <c r="C770" s="246" t="s">
        <v>423</v>
      </c>
      <c r="D770" s="246" t="s">
        <v>424</v>
      </c>
      <c r="E770" s="246" t="s">
        <v>425</v>
      </c>
      <c r="F770" s="246" t="s">
        <v>426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427</v>
      </c>
      <c r="L770" s="247">
        <v>6</v>
      </c>
      <c r="M770" s="246">
        <v>240321</v>
      </c>
      <c r="N770" s="246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26</v>
      </c>
      <c r="U770" s="246"/>
      <c r="V770" t="str">
        <f>INDEX(樣區!H:H,MATCH(F770,樣區!E:E,0))</f>
        <v>4月,6月</v>
      </c>
      <c r="W770" s="3" t="str">
        <f>IF(ISNUMBER(AH770),"Y","N")</f>
        <v>Y</v>
      </c>
      <c r="X770" s="3" t="str">
        <f>IF(OR(ISBLANK(H770),ISBLANK(I770)),"需記錄日期","")</f>
        <v/>
      </c>
      <c r="Y770" s="3" t="str">
        <f>IF(O770&gt;9,"時間太晚","")</f>
        <v/>
      </c>
      <c r="Z770" s="3" t="str">
        <f>IF(ISBLANK(Q770),"需記錄數量",IF(Q770&gt;2,"2隻以上，請記為猴群",""))</f>
        <v/>
      </c>
      <c r="AA770" s="3" t="str">
        <f>IF(OR(Q770=1,Q770=2),IF(ISTEXT(R770),"","需記錄距離"),"")</f>
        <v/>
      </c>
      <c r="AB770" s="249" t="str">
        <f>IF(S770="Y",IF(Q770&lt;&gt;2,"有叫聲應為猴群",""),"")</f>
        <v/>
      </c>
      <c r="AC770" s="3" t="str">
        <f>IF(ISBLANK(T770),"需記錄棲地類型",IF(LEN(T770)&lt;&gt;2,"請填最主要的棲地類型，其餘的可在備注補充說明",""))</f>
        <v/>
      </c>
      <c r="AD770" s="5" t="str">
        <f t="shared" si="33"/>
        <v/>
      </c>
      <c r="AE770" s="3" t="str">
        <f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>IF((F771&amp;J771)=(F770&amp;J770),ABS((DATE(G771,H771,I771)&amp;TIME(O771,P771,0))-(DATE(G770,H770,I770)&amp;TIME(O770,P770,0))),"")</f>
        <v/>
      </c>
    </row>
    <row r="771" spans="3:35">
      <c r="C771" s="246" t="s">
        <v>423</v>
      </c>
      <c r="D771" s="246" t="s">
        <v>424</v>
      </c>
      <c r="E771" s="246" t="s">
        <v>4579</v>
      </c>
      <c r="F771" s="246" t="s">
        <v>4577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430</v>
      </c>
      <c r="L771" s="247">
        <v>1</v>
      </c>
      <c r="M771" s="246">
        <v>253285</v>
      </c>
      <c r="N771" s="246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32</v>
      </c>
      <c r="U771" s="246"/>
      <c r="V771" t="str">
        <f>INDEX(樣區!H:H,MATCH(F771,樣區!E:E,0))</f>
        <v>4月,6月</v>
      </c>
      <c r="W771" s="3" t="str">
        <f>IF(ISNUMBER(AH771),"Y","N")</f>
        <v>Y</v>
      </c>
      <c r="X771" s="3" t="str">
        <f>IF(OR(ISBLANK(H771),ISBLANK(I771)),"需記錄日期","")</f>
        <v/>
      </c>
      <c r="Y771" s="3" t="str">
        <f>IF(O771&gt;9,"時間太晚","")</f>
        <v/>
      </c>
      <c r="Z771" s="3" t="str">
        <f>IF(ISBLANK(Q771),"需記錄數量",IF(Q771&gt;2,"2隻以上，請記為猴群",""))</f>
        <v/>
      </c>
      <c r="AA771" s="3" t="str">
        <f>IF(OR(Q771=1,Q771=2),IF(ISTEXT(R771),"","需記錄距離"),"")</f>
        <v/>
      </c>
      <c r="AB771" s="249" t="str">
        <f>IF(S771="Y",IF(Q771&lt;&gt;2,"有叫聲應為猴群",""),"")</f>
        <v/>
      </c>
      <c r="AC771" s="3" t="str">
        <f>IF(ISBLANK(T771),"需記錄棲地類型",IF(LEN(T771)&lt;&gt;2,"請填最主要的棲地類型，其餘的可在備注補充說明",""))</f>
        <v/>
      </c>
      <c r="AD771" s="5" t="str">
        <f t="shared" si="33"/>
        <v/>
      </c>
      <c r="AE771" s="3" t="str">
        <f>IF(COUNTIF(U771,"*搖樹*")=1,IF(Q771&lt;&gt;2,"有搖樹行為應為猴群",""),"")</f>
        <v/>
      </c>
      <c r="AF771" s="3"/>
      <c r="AH771">
        <f>MATCH(ROUND(M771,0)&amp;ROUND(N771,0),樣點!N:N,0)</f>
        <v>2323</v>
      </c>
      <c r="AI771" s="5">
        <f>IF((F772&amp;J772)=(F771&amp;J771),ABS((DATE(G772,H772,I772)&amp;TIME(O772,P772,0))-(DATE(G771,H771,I771)&amp;TIME(O771,P771,0))),"")</f>
        <v>7.2916665987577289E-2</v>
      </c>
    </row>
    <row r="772" spans="3:35">
      <c r="C772" s="246" t="s">
        <v>423</v>
      </c>
      <c r="D772" s="246" t="s">
        <v>424</v>
      </c>
      <c r="E772" s="246" t="s">
        <v>4579</v>
      </c>
      <c r="F772" s="246" t="s">
        <v>4577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430</v>
      </c>
      <c r="L772" s="247">
        <v>2</v>
      </c>
      <c r="M772" s="246">
        <v>253143</v>
      </c>
      <c r="N772" s="246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26</v>
      </c>
      <c r="U772" s="246"/>
      <c r="V772" t="str">
        <f>INDEX(樣區!H:H,MATCH(F772,樣區!E:E,0))</f>
        <v>4月,6月</v>
      </c>
      <c r="W772" s="3" t="str">
        <f>IF(ISNUMBER(AH772),"Y","N")</f>
        <v>Y</v>
      </c>
      <c r="X772" s="3" t="str">
        <f>IF(OR(ISBLANK(H772),ISBLANK(I772)),"需記錄日期","")</f>
        <v/>
      </c>
      <c r="Y772" s="3" t="str">
        <f>IF(O772&gt;9,"時間太晚","")</f>
        <v>時間太晚</v>
      </c>
      <c r="Z772" s="3" t="str">
        <f>IF(ISBLANK(Q772),"需記錄數量",IF(Q772&gt;2,"2隻以上，請記為猴群",""))</f>
        <v/>
      </c>
      <c r="AA772" s="3" t="str">
        <f>IF(OR(Q772=1,Q772=2),IF(ISTEXT(R772),"","需記錄距離"),"")</f>
        <v/>
      </c>
      <c r="AB772" s="249" t="str">
        <f>IF(S772="Y",IF(Q772&lt;&gt;2,"有叫聲應為猴群",""),"")</f>
        <v/>
      </c>
      <c r="AC772" s="3" t="str">
        <f>IF(ISBLANK(T772),"需記錄棲地類型",IF(LEN(T772)&lt;&gt;2,"請填最主要的棲地類型，其餘的可在備注補充說明",""))</f>
        <v/>
      </c>
      <c r="AD772" s="5" t="str">
        <f t="shared" si="33"/>
        <v/>
      </c>
      <c r="AE772" s="3" t="str">
        <f>IF(COUNTIF(U772,"*搖樹*")=1,IF(Q772&lt;&gt;2,"有搖樹行為應為猴群",""),"")</f>
        <v/>
      </c>
      <c r="AF772" s="3"/>
      <c r="AH772">
        <f>MATCH(ROUND(M772,0)&amp;ROUND(N772,0),樣點!N:N,0)</f>
        <v>2324</v>
      </c>
      <c r="AI772" s="5">
        <f>IF((F773&amp;J773)=(F772&amp;J772),ABS((DATE(G773,H773,I773)&amp;TIME(O773,P773,0))-(DATE(G772,H772,I772)&amp;TIME(O772,P772,0))),"")</f>
        <v>0.18055555497994646</v>
      </c>
    </row>
    <row r="773" spans="3:35">
      <c r="C773" s="246" t="s">
        <v>423</v>
      </c>
      <c r="D773" s="246" t="s">
        <v>424</v>
      </c>
      <c r="E773" s="246" t="s">
        <v>4579</v>
      </c>
      <c r="F773" s="246" t="s">
        <v>4577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430</v>
      </c>
      <c r="L773" s="247">
        <v>3</v>
      </c>
      <c r="M773" s="246">
        <v>253429</v>
      </c>
      <c r="N773" s="246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26</v>
      </c>
      <c r="U773" s="246"/>
      <c r="V773" t="str">
        <f>INDEX(樣區!H:H,MATCH(F773,樣區!E:E,0))</f>
        <v>4月,6月</v>
      </c>
      <c r="W773" s="3" t="str">
        <f>IF(ISNUMBER(AH773),"Y","N")</f>
        <v>Y</v>
      </c>
      <c r="X773" s="3" t="str">
        <f>IF(OR(ISBLANK(H773),ISBLANK(I773)),"需記錄日期","")</f>
        <v/>
      </c>
      <c r="Y773" s="3" t="str">
        <f>IF(O773&gt;9,"時間太晚","")</f>
        <v/>
      </c>
      <c r="Z773" s="3" t="str">
        <f>IF(ISBLANK(Q773),"需記錄數量",IF(Q773&gt;2,"2隻以上，請記為猴群",""))</f>
        <v/>
      </c>
      <c r="AA773" s="3" t="str">
        <f>IF(OR(Q773=1,Q773=2),IF(ISTEXT(R773),"","需記錄距離"),"")</f>
        <v/>
      </c>
      <c r="AB773" s="249" t="str">
        <f>IF(S773="Y",IF(Q773&lt;&gt;2,"有叫聲應為猴群",""),"")</f>
        <v/>
      </c>
      <c r="AC773" s="3" t="str">
        <f>IF(ISBLANK(T773),"需記錄棲地類型",IF(LEN(T773)&lt;&gt;2,"請填最主要的棲地類型，其餘的可在備注補充說明",""))</f>
        <v/>
      </c>
      <c r="AD773" s="5" t="str">
        <f t="shared" si="33"/>
        <v/>
      </c>
      <c r="AE773" s="3" t="str">
        <f>IF(COUNTIF(U773,"*搖樹*")=1,IF(Q773&lt;&gt;2,"有搖樹行為應為猴群",""),"")</f>
        <v/>
      </c>
      <c r="AF773" s="3"/>
      <c r="AH773">
        <f>MATCH(ROUND(M773,0)&amp;ROUND(N773,0),樣點!N:N,0)</f>
        <v>2325</v>
      </c>
      <c r="AI773" s="5">
        <f>IF((F774&amp;J774)=(F773&amp;J773),ABS((DATE(G774,H774,I774)&amp;TIME(O774,P774,0))-(DATE(G773,H773,I773)&amp;TIME(O773,P773,0))),"")</f>
        <v>0.12916666595265269</v>
      </c>
    </row>
    <row r="774" spans="3:35">
      <c r="C774" s="246" t="s">
        <v>423</v>
      </c>
      <c r="D774" s="246" t="s">
        <v>424</v>
      </c>
      <c r="E774" s="246" t="s">
        <v>4579</v>
      </c>
      <c r="F774" s="246" t="s">
        <v>4577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430</v>
      </c>
      <c r="L774" s="247">
        <v>4</v>
      </c>
      <c r="M774" s="246">
        <v>253747</v>
      </c>
      <c r="N774" s="246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26</v>
      </c>
      <c r="U774" s="246"/>
      <c r="V774" t="str">
        <f>INDEX(樣區!H:H,MATCH(F774,樣區!E:E,0))</f>
        <v>4月,6月</v>
      </c>
      <c r="W774" s="3" t="str">
        <f>IF(ISNUMBER(AH774),"Y","N")</f>
        <v>Y</v>
      </c>
      <c r="X774" s="3" t="str">
        <f>IF(OR(ISBLANK(H774),ISBLANK(I774)),"需記錄日期","")</f>
        <v/>
      </c>
      <c r="Y774" s="3" t="str">
        <f>IF(O774&gt;9,"時間太晚","")</f>
        <v/>
      </c>
      <c r="Z774" s="3" t="str">
        <f>IF(ISBLANK(Q774),"需記錄數量",IF(Q774&gt;2,"2隻以上，請記為猴群",""))</f>
        <v/>
      </c>
      <c r="AA774" s="3" t="str">
        <f>IF(OR(Q774=1,Q774=2),IF(ISTEXT(R774),"","需記錄距離"),"")</f>
        <v/>
      </c>
      <c r="AB774" s="249" t="str">
        <f>IF(S774="Y",IF(Q774&lt;&gt;2,"有叫聲應為猴群",""),"")</f>
        <v/>
      </c>
      <c r="AC774" s="3" t="str">
        <f>IF(ISBLANK(T774),"需記錄棲地類型",IF(LEN(T774)&lt;&gt;2,"請填最主要的棲地類型，其餘的可在備注補充說明",""))</f>
        <v/>
      </c>
      <c r="AD774" s="5" t="str">
        <f t="shared" si="33"/>
        <v/>
      </c>
      <c r="AE774" s="3" t="str">
        <f>IF(COUNTIF(U774,"*搖樹*")=1,IF(Q774&lt;&gt;2,"有搖樹行為應為猴群",""),"")</f>
        <v/>
      </c>
      <c r="AF774" s="3"/>
      <c r="AH774">
        <f>MATCH(ROUND(M774,0)&amp;ROUND(N774,0),樣點!N:N,0)</f>
        <v>2326</v>
      </c>
      <c r="AI774" s="5">
        <f>IF((F775&amp;J775)=(F774&amp;J774),ABS((DATE(G775,H775,I775)&amp;TIME(O775,P775,0))-(DATE(G774,H774,I774)&amp;TIME(O774,P774,0))),"")</f>
        <v>3.2638889038935304E-2</v>
      </c>
    </row>
    <row r="775" spans="3:35">
      <c r="C775" s="246" t="s">
        <v>423</v>
      </c>
      <c r="D775" s="246" t="s">
        <v>424</v>
      </c>
      <c r="E775" s="246" t="s">
        <v>4579</v>
      </c>
      <c r="F775" s="246" t="s">
        <v>4577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430</v>
      </c>
      <c r="L775" s="247">
        <v>5</v>
      </c>
      <c r="M775" s="246">
        <v>253698</v>
      </c>
      <c r="N775" s="246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26</v>
      </c>
      <c r="U775" s="246"/>
      <c r="V775" t="str">
        <f>INDEX(樣區!H:H,MATCH(F775,樣區!E:E,0))</f>
        <v>4月,6月</v>
      </c>
      <c r="W775" s="3" t="str">
        <f>IF(ISNUMBER(AH775),"Y","N")</f>
        <v>Y</v>
      </c>
      <c r="X775" s="3" t="str">
        <f>IF(OR(ISBLANK(H775),ISBLANK(I775)),"需記錄日期","")</f>
        <v/>
      </c>
      <c r="Y775" s="3" t="str">
        <f>IF(O775&gt;9,"時間太晚","")</f>
        <v/>
      </c>
      <c r="Z775" s="3" t="str">
        <f>IF(ISBLANK(Q775),"需記錄數量",IF(Q775&gt;2,"2隻以上，請記為猴群",""))</f>
        <v/>
      </c>
      <c r="AA775" s="3" t="str">
        <f>IF(OR(Q775=1,Q775=2),IF(ISTEXT(R775),"","需記錄距離"),"")</f>
        <v/>
      </c>
      <c r="AB775" s="249" t="str">
        <f>IF(S775="Y",IF(Q775&lt;&gt;2,"有叫聲應為猴群",""),"")</f>
        <v/>
      </c>
      <c r="AC775" s="3" t="str">
        <f>IF(ISBLANK(T775),"需記錄棲地類型",IF(LEN(T775)&lt;&gt;2,"請填最主要的棲地類型，其餘的可在備注補充說明",""))</f>
        <v/>
      </c>
      <c r="AD775" s="5" t="str">
        <f t="shared" si="33"/>
        <v/>
      </c>
      <c r="AE775" s="3" t="str">
        <f>IF(COUNTIF(U775,"*搖樹*")=1,IF(Q775&lt;&gt;2,"有搖樹行為應為猴群",""),"")</f>
        <v/>
      </c>
      <c r="AF775" s="3"/>
      <c r="AH775">
        <f>MATCH(ROUND(M775,0)&amp;ROUND(N775,0),樣點!N:N,0)</f>
        <v>2327</v>
      </c>
      <c r="AI775" s="5">
        <f>IF((F776&amp;J776)=(F775&amp;J775),ABS((DATE(G776,H776,I776)&amp;TIME(O776,P776,0))-(DATE(G775,H775,I775)&amp;TIME(O775,P775,0))),"")</f>
        <v>8.3333340007811785E-3</v>
      </c>
    </row>
    <row r="776" spans="3:35">
      <c r="C776" s="246" t="s">
        <v>423</v>
      </c>
      <c r="D776" s="246" t="s">
        <v>424</v>
      </c>
      <c r="E776" s="246" t="s">
        <v>4579</v>
      </c>
      <c r="F776" s="246" t="s">
        <v>4577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430</v>
      </c>
      <c r="L776" s="247">
        <v>6</v>
      </c>
      <c r="M776" s="246">
        <v>253708</v>
      </c>
      <c r="N776" s="246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26</v>
      </c>
      <c r="U776" s="246"/>
      <c r="V776" t="str">
        <f>INDEX(樣區!H:H,MATCH(F776,樣區!E:E,0))</f>
        <v>4月,6月</v>
      </c>
      <c r="W776" s="3" t="str">
        <f>IF(ISNUMBER(AH776),"Y","N")</f>
        <v>Y</v>
      </c>
      <c r="X776" s="3" t="str">
        <f>IF(OR(ISBLANK(H776),ISBLANK(I776)),"需記錄日期","")</f>
        <v/>
      </c>
      <c r="Y776" s="3" t="str">
        <f>IF(O776&gt;9,"時間太晚","")</f>
        <v>時間太晚</v>
      </c>
      <c r="Z776" s="3" t="str">
        <f>IF(ISBLANK(Q776),"需記錄數量",IF(Q776&gt;2,"2隻以上，請記為猴群",""))</f>
        <v/>
      </c>
      <c r="AA776" s="3" t="str">
        <f>IF(OR(Q776=1,Q776=2),IF(ISTEXT(R776),"","需記錄距離"),"")</f>
        <v/>
      </c>
      <c r="AB776" s="249" t="str">
        <f>IF(S776="Y",IF(Q776&lt;&gt;2,"有叫聲應為猴群",""),"")</f>
        <v/>
      </c>
      <c r="AC776" s="3" t="str">
        <f>IF(ISBLANK(T776),"需記錄棲地類型",IF(LEN(T776)&lt;&gt;2,"請填最主要的棲地類型，其餘的可在備注補充說明",""))</f>
        <v/>
      </c>
      <c r="AD776" s="5" t="str">
        <f t="shared" si="33"/>
        <v/>
      </c>
      <c r="AE776" s="3" t="str">
        <f>IF(COUNTIF(U776,"*搖樹*")=1,IF(Q776&lt;&gt;2,"有搖樹行為應為猴群",""),"")</f>
        <v/>
      </c>
      <c r="AF776" s="3"/>
      <c r="AH776">
        <f>MATCH(ROUND(M776,0)&amp;ROUND(N776,0),樣點!N:N,0)</f>
        <v>2328</v>
      </c>
      <c r="AI776" s="5" t="str">
        <f>IF((F777&amp;J777)=(F776&amp;J776),ABS((DATE(G777,H777,I777)&amp;TIME(O777,P777,0))-(DATE(G776,H776,I776)&amp;TIME(O776,P776,0))),"")</f>
        <v/>
      </c>
    </row>
    <row r="777" spans="3:35">
      <c r="C777" s="246" t="s">
        <v>423</v>
      </c>
      <c r="D777" s="246" t="s">
        <v>424</v>
      </c>
      <c r="E777" s="246" t="s">
        <v>431</v>
      </c>
      <c r="F777" s="246" t="s">
        <v>432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433</v>
      </c>
      <c r="L777" s="247">
        <v>1</v>
      </c>
      <c r="M777" s="246">
        <v>232925</v>
      </c>
      <c r="N777" s="246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26</v>
      </c>
      <c r="U777" s="246"/>
      <c r="V777" t="str">
        <f>INDEX(樣區!H:H,MATCH(F777,樣區!E:E,0))</f>
        <v>3月,5月</v>
      </c>
      <c r="W777" s="3" t="str">
        <f>IF(ISNUMBER(AH777),"Y","N")</f>
        <v>Y</v>
      </c>
      <c r="X777" s="3" t="str">
        <f>IF(OR(ISBLANK(H777),ISBLANK(I777)),"需記錄日期","")</f>
        <v/>
      </c>
      <c r="Y777" s="3" t="str">
        <f>IF(O777&gt;9,"時間太晚","")</f>
        <v/>
      </c>
      <c r="Z777" s="3" t="str">
        <f>IF(ISBLANK(Q777),"需記錄數量",IF(Q777&gt;2,"2隻以上，請記為猴群",""))</f>
        <v/>
      </c>
      <c r="AA777" s="3" t="str">
        <f>IF(OR(Q777=1,Q777=2),IF(ISTEXT(R777),"","需記錄距離"),"")</f>
        <v/>
      </c>
      <c r="AB777" s="249" t="str">
        <f>IF(S777="Y",IF(Q777&lt;&gt;2,"有叫聲應為猴群",""),"")</f>
        <v/>
      </c>
      <c r="AC777" s="3" t="str">
        <f>IF(ISBLANK(T777),"需記錄棲地類型",IF(LEN(T777)&lt;&gt;2,"請填最主要的棲地類型，其餘的可在備注補充說明",""))</f>
        <v/>
      </c>
      <c r="AD777" s="5" t="str">
        <f t="shared" si="33"/>
        <v/>
      </c>
      <c r="AE777" s="3" t="str">
        <f>IF(COUNTIF(U777,"*搖樹*")=1,IF(Q777&lt;&gt;2,"有搖樹行為應為猴群",""),"")</f>
        <v/>
      </c>
      <c r="AF777" s="3"/>
      <c r="AH777">
        <f>MATCH(ROUND(M777,0)&amp;ROUND(N777,0),樣點!N:N,0)</f>
        <v>2329</v>
      </c>
      <c r="AI777" s="5">
        <f>IF((F778&amp;J778)=(F777&amp;J777),ABS((DATE(G778,H778,I778)&amp;TIME(O778,P778,0))-(DATE(G777,H777,I777)&amp;TIME(O777,P777,0))),"")</f>
        <v>4.8611109959892929E-3</v>
      </c>
    </row>
    <row r="778" spans="3:35">
      <c r="C778" s="246" t="s">
        <v>423</v>
      </c>
      <c r="D778" s="246" t="s">
        <v>424</v>
      </c>
      <c r="E778" s="246" t="s">
        <v>431</v>
      </c>
      <c r="F778" s="246" t="s">
        <v>432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433</v>
      </c>
      <c r="L778" s="247">
        <v>2</v>
      </c>
      <c r="M778" s="246">
        <v>232731</v>
      </c>
      <c r="N778" s="246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26</v>
      </c>
      <c r="U778" s="246"/>
      <c r="V778" t="str">
        <f>INDEX(樣區!H:H,MATCH(F778,樣區!E:E,0))</f>
        <v>3月,5月</v>
      </c>
      <c r="W778" s="3" t="str">
        <f>IF(ISNUMBER(AH778),"Y","N")</f>
        <v>Y</v>
      </c>
      <c r="X778" s="3" t="str">
        <f>IF(OR(ISBLANK(H778),ISBLANK(I778)),"需記錄日期","")</f>
        <v/>
      </c>
      <c r="Y778" s="3" t="str">
        <f>IF(O778&gt;9,"時間太晚","")</f>
        <v/>
      </c>
      <c r="Z778" s="3" t="str">
        <f>IF(ISBLANK(Q778),"需記錄數量",IF(Q778&gt;2,"2隻以上，請記為猴群",""))</f>
        <v/>
      </c>
      <c r="AA778" s="3" t="str">
        <f>IF(OR(Q778=1,Q778=2),IF(ISTEXT(R778),"","需記錄距離"),"")</f>
        <v/>
      </c>
      <c r="AB778" s="249" t="str">
        <f>IF(S778="Y",IF(Q778&lt;&gt;2,"有叫聲應為猴群",""),"")</f>
        <v/>
      </c>
      <c r="AC778" s="3" t="str">
        <f>IF(ISBLANK(T778),"需記錄棲地類型",IF(LEN(T778)&lt;&gt;2,"請填最主要的棲地類型，其餘的可在備注補充說明",""))</f>
        <v/>
      </c>
      <c r="AD778" s="5" t="str">
        <f t="shared" si="33"/>
        <v/>
      </c>
      <c r="AE778" s="3" t="str">
        <f>IF(COUNTIF(U778,"*搖樹*")=1,IF(Q778&lt;&gt;2,"有搖樹行為應為猴群",""),"")</f>
        <v/>
      </c>
      <c r="AF778" s="3"/>
      <c r="AH778">
        <f>MATCH(ROUND(M778,0)&amp;ROUND(N778,0),樣點!N:N,0)</f>
        <v>2330</v>
      </c>
      <c r="AI778" s="5">
        <f>IF((F779&amp;J779)=(F778&amp;J778),ABS((DATE(G779,H779,I779)&amp;TIME(O779,P779,0))-(DATE(G778,H778,I778)&amp;TIME(O778,P778,0))),"")</f>
        <v>5.5555560393258929E-3</v>
      </c>
    </row>
    <row r="779" spans="3:35">
      <c r="C779" s="246" t="s">
        <v>423</v>
      </c>
      <c r="D779" s="246" t="s">
        <v>424</v>
      </c>
      <c r="E779" s="246" t="s">
        <v>431</v>
      </c>
      <c r="F779" s="246" t="s">
        <v>432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433</v>
      </c>
      <c r="L779" s="247">
        <v>3</v>
      </c>
      <c r="M779" s="246">
        <v>232519</v>
      </c>
      <c r="N779" s="246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26</v>
      </c>
      <c r="U779" s="246"/>
      <c r="V779" t="str">
        <f>INDEX(樣區!H:H,MATCH(F779,樣區!E:E,0))</f>
        <v>3月,5月</v>
      </c>
      <c r="W779" s="3" t="str">
        <f>IF(ISNUMBER(AH779),"Y","N")</f>
        <v>Y</v>
      </c>
      <c r="X779" s="3" t="str">
        <f>IF(OR(ISBLANK(H779),ISBLANK(I779)),"需記錄日期","")</f>
        <v/>
      </c>
      <c r="Y779" s="3" t="str">
        <f>IF(O779&gt;9,"時間太晚","")</f>
        <v/>
      </c>
      <c r="Z779" s="3" t="str">
        <f>IF(ISBLANK(Q779),"需記錄數量",IF(Q779&gt;2,"2隻以上，請記為猴群",""))</f>
        <v/>
      </c>
      <c r="AA779" s="3" t="str">
        <f>IF(OR(Q779=1,Q779=2),IF(ISTEXT(R779),"","需記錄距離"),"")</f>
        <v/>
      </c>
      <c r="AB779" s="249" t="str">
        <f>IF(S779="Y",IF(Q779&lt;&gt;2,"有叫聲應為猴群",""),"")</f>
        <v/>
      </c>
      <c r="AC779" s="3" t="str">
        <f>IF(ISBLANK(T779),"需記錄棲地類型",IF(LEN(T779)&lt;&gt;2,"請填最主要的棲地類型，其餘的可在備注補充說明",""))</f>
        <v/>
      </c>
      <c r="AD779" s="5" t="str">
        <f t="shared" si="33"/>
        <v/>
      </c>
      <c r="AE779" s="3" t="str">
        <f>IF(COUNTIF(U779,"*搖樹*")=1,IF(Q779&lt;&gt;2,"有搖樹行為應為猴群",""),"")</f>
        <v/>
      </c>
      <c r="AF779" s="3"/>
      <c r="AH779">
        <f>MATCH(ROUND(M779,0)&amp;ROUND(N779,0),樣點!N:N,0)</f>
        <v>2331</v>
      </c>
      <c r="AI779" s="5">
        <f>IF((F780&amp;J780)=(F779&amp;J779),ABS((DATE(G780,H780,I780)&amp;TIME(O780,P780,0))-(DATE(G779,H779,I779)&amp;TIME(O779,P779,0))),"")</f>
        <v>5.5555549915879965E-3</v>
      </c>
    </row>
    <row r="780" spans="3:35">
      <c r="C780" s="246" t="s">
        <v>423</v>
      </c>
      <c r="D780" s="246" t="s">
        <v>424</v>
      </c>
      <c r="E780" s="246" t="s">
        <v>431</v>
      </c>
      <c r="F780" s="246" t="s">
        <v>432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433</v>
      </c>
      <c r="L780" s="247">
        <v>4</v>
      </c>
      <c r="M780" s="246">
        <v>232481</v>
      </c>
      <c r="N780" s="246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133</v>
      </c>
      <c r="U780" s="246"/>
      <c r="V780" t="str">
        <f>INDEX(樣區!H:H,MATCH(F780,樣區!E:E,0))</f>
        <v>3月,5月</v>
      </c>
      <c r="W780" s="3" t="str">
        <f>IF(ISNUMBER(AH780),"Y","N")</f>
        <v>Y</v>
      </c>
      <c r="X780" s="3" t="str">
        <f>IF(OR(ISBLANK(H780),ISBLANK(I780)),"需記錄日期","")</f>
        <v/>
      </c>
      <c r="Y780" s="3" t="str">
        <f>IF(O780&gt;9,"時間太晚","")</f>
        <v/>
      </c>
      <c r="Z780" s="3" t="str">
        <f>IF(ISBLANK(Q780),"需記錄數量",IF(Q780&gt;2,"2隻以上，請記為猴群",""))</f>
        <v/>
      </c>
      <c r="AA780" s="3" t="str">
        <f>IF(OR(Q780=1,Q780=2),IF(ISTEXT(R780),"","需記錄距離"),"")</f>
        <v/>
      </c>
      <c r="AB780" s="249" t="str">
        <f>IF(S780="Y",IF(Q780&lt;&gt;2,"有叫聲應為猴群",""),"")</f>
        <v/>
      </c>
      <c r="AC780" s="3" t="str">
        <f>IF(ISBLANK(T780),"需記錄棲地類型",IF(LEN(T780)&lt;&gt;2,"請填最主要的棲地類型，其餘的可在備注補充說明",""))</f>
        <v/>
      </c>
      <c r="AD780" s="5" t="str">
        <f t="shared" si="33"/>
        <v>需計滿6分鐘</v>
      </c>
      <c r="AE780" s="3" t="str">
        <f>IF(COUNTIF(U780,"*搖樹*")=1,IF(Q780&lt;&gt;2,"有搖樹行為應為猴群",""),"")</f>
        <v/>
      </c>
      <c r="AF780" s="3"/>
      <c r="AH780">
        <f>MATCH(ROUND(M780,0)&amp;ROUND(N780,0),樣點!N:N,0)</f>
        <v>2332</v>
      </c>
      <c r="AI780" s="5">
        <f>IF((F781&amp;J781)=(F780&amp;J780),ABS((DATE(G781,H781,I781)&amp;TIME(O781,P781,0))-(DATE(G780,H780,I780)&amp;TIME(O780,P780,0))),"")</f>
        <v>2.7777779614552855E-3</v>
      </c>
    </row>
    <row r="781" spans="3:35">
      <c r="C781" s="246" t="s">
        <v>423</v>
      </c>
      <c r="D781" s="246" t="s">
        <v>424</v>
      </c>
      <c r="E781" s="246" t="s">
        <v>431</v>
      </c>
      <c r="F781" s="246" t="s">
        <v>432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433</v>
      </c>
      <c r="L781" s="247">
        <v>5</v>
      </c>
      <c r="M781" s="246">
        <v>232453</v>
      </c>
      <c r="N781" s="246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26</v>
      </c>
      <c r="U781" s="246"/>
      <c r="V781" t="str">
        <f>INDEX(樣區!H:H,MATCH(F781,樣區!E:E,0))</f>
        <v>3月,5月</v>
      </c>
      <c r="W781" s="3" t="str">
        <f>IF(ISNUMBER(AH781),"Y","N")</f>
        <v>Y</v>
      </c>
      <c r="X781" s="3" t="str">
        <f>IF(OR(ISBLANK(H781),ISBLANK(I781)),"需記錄日期","")</f>
        <v/>
      </c>
      <c r="Y781" s="3" t="str">
        <f>IF(O781&gt;9,"時間太晚","")</f>
        <v/>
      </c>
      <c r="Z781" s="3" t="str">
        <f>IF(ISBLANK(Q781),"需記錄數量",IF(Q781&gt;2,"2隻以上，請記為猴群",""))</f>
        <v/>
      </c>
      <c r="AA781" s="3" t="str">
        <f>IF(OR(Q781=1,Q781=2),IF(ISTEXT(R781),"","需記錄距離"),"")</f>
        <v/>
      </c>
      <c r="AB781" s="249" t="str">
        <f>IF(S781="Y",IF(Q781&lt;&gt;2,"有叫聲應為猴群",""),"")</f>
        <v/>
      </c>
      <c r="AC781" s="3" t="str">
        <f>IF(ISBLANK(T781),"需記錄棲地類型",IF(LEN(T781)&lt;&gt;2,"請填最主要的棲地類型，其餘的可在備注補充說明",""))</f>
        <v/>
      </c>
      <c r="AD781" s="5" t="str">
        <f t="shared" si="33"/>
        <v/>
      </c>
      <c r="AE781" s="3" t="str">
        <f>IF(COUNTIF(U781,"*搖樹*")=1,IF(Q781&lt;&gt;2,"有搖樹行為應為猴群",""),"")</f>
        <v/>
      </c>
      <c r="AF781" s="3"/>
      <c r="AH781">
        <f>MATCH(ROUND(M781,0)&amp;ROUND(N781,0),樣點!N:N,0)</f>
        <v>2333</v>
      </c>
      <c r="AI781" s="5">
        <f>IF((F782&amp;J782)=(F781&amp;J781),ABS((DATE(G782,H782,I782)&amp;TIME(O782,P782,0))-(DATE(G781,H781,I781)&amp;TIME(O781,P781,0))),"")</f>
        <v>8.3333340007811785E-3</v>
      </c>
    </row>
    <row r="782" spans="3:35">
      <c r="C782" s="246" t="s">
        <v>423</v>
      </c>
      <c r="D782" s="246" t="s">
        <v>424</v>
      </c>
      <c r="E782" s="246" t="s">
        <v>431</v>
      </c>
      <c r="F782" s="246" t="s">
        <v>432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433</v>
      </c>
      <c r="L782" s="247">
        <v>6</v>
      </c>
      <c r="M782" s="246">
        <v>232246</v>
      </c>
      <c r="N782" s="246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26</v>
      </c>
      <c r="U782" s="246"/>
      <c r="V782" t="str">
        <f>INDEX(樣區!H:H,MATCH(F782,樣區!E:E,0))</f>
        <v>3月,5月</v>
      </c>
      <c r="W782" s="3" t="str">
        <f>IF(ISNUMBER(AH782),"Y","N")</f>
        <v>Y</v>
      </c>
      <c r="X782" s="3" t="str">
        <f>IF(OR(ISBLANK(H782),ISBLANK(I782)),"需記錄日期","")</f>
        <v/>
      </c>
      <c r="Y782" s="3" t="str">
        <f>IF(O782&gt;9,"時間太晚","")</f>
        <v/>
      </c>
      <c r="Z782" s="3" t="str">
        <f>IF(ISBLANK(Q782),"需記錄數量",IF(Q782&gt;2,"2隻以上，請記為猴群",""))</f>
        <v/>
      </c>
      <c r="AA782" s="3" t="str">
        <f>IF(OR(Q782=1,Q782=2),IF(ISTEXT(R782),"","需記錄距離"),"")</f>
        <v/>
      </c>
      <c r="AB782" s="249" t="str">
        <f>IF(S782="Y",IF(Q782&lt;&gt;2,"有叫聲應為猴群",""),"")</f>
        <v/>
      </c>
      <c r="AC782" s="3" t="str">
        <f>IF(ISBLANK(T782),"需記錄棲地類型",IF(LEN(T782)&lt;&gt;2,"請填最主要的棲地類型，其餘的可在備注補充說明",""))</f>
        <v/>
      </c>
      <c r="AD782" s="5" t="str">
        <f t="shared" si="33"/>
        <v/>
      </c>
      <c r="AE782" s="3" t="str">
        <f>IF(COUNTIF(U782,"*搖樹*")=1,IF(Q782&lt;&gt;2,"有搖樹行為應為猴群",""),"")</f>
        <v/>
      </c>
      <c r="AF782" s="3"/>
      <c r="AH782">
        <f>MATCH(ROUND(M782,0)&amp;ROUND(N782,0),樣點!N:N,0)</f>
        <v>2334</v>
      </c>
      <c r="AI782" s="5" t="str">
        <f>IF((F783&amp;J783)=(F782&amp;J782),ABS((DATE(G783,H783,I783)&amp;TIME(O783,P783,0))-(DATE(G782,H782,I782)&amp;TIME(O782,P782,0))),"")</f>
        <v/>
      </c>
    </row>
    <row r="783" spans="3:35">
      <c r="C783" s="246" t="s">
        <v>423</v>
      </c>
      <c r="D783" s="246" t="s">
        <v>424</v>
      </c>
      <c r="E783" s="246" t="s">
        <v>434</v>
      </c>
      <c r="F783" s="246" t="s">
        <v>435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436</v>
      </c>
      <c r="L783" s="247">
        <v>1</v>
      </c>
      <c r="M783" s="246">
        <v>231167</v>
      </c>
      <c r="N783" s="246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32</v>
      </c>
      <c r="U783" s="246"/>
      <c r="V783" t="str">
        <f>INDEX(樣區!H:H,MATCH(F783,樣區!E:E,0))</f>
        <v>3月,5月</v>
      </c>
      <c r="W783" s="3" t="str">
        <f>IF(ISNUMBER(AH783),"Y","N")</f>
        <v>Y</v>
      </c>
      <c r="X783" s="3" t="str">
        <f>IF(OR(ISBLANK(H783),ISBLANK(I783)),"需記錄日期","")</f>
        <v/>
      </c>
      <c r="Y783" s="3" t="str">
        <f>IF(O783&gt;9,"時間太晚","")</f>
        <v/>
      </c>
      <c r="Z783" s="3" t="str">
        <f>IF(ISBLANK(Q783),"需記錄數量",IF(Q783&gt;2,"2隻以上，請記為猴群",""))</f>
        <v/>
      </c>
      <c r="AA783" s="3" t="str">
        <f>IF(OR(Q783=1,Q783=2),IF(ISTEXT(R783),"","需記錄距離"),"")</f>
        <v/>
      </c>
      <c r="AB783" s="249" t="str">
        <f>IF(S783="Y",IF(Q783&lt;&gt;2,"有叫聲應為猴群",""),"")</f>
        <v/>
      </c>
      <c r="AC783" s="3" t="str">
        <f>IF(ISBLANK(T783),"需記錄棲地類型",IF(LEN(T783)&lt;&gt;2,"請填最主要的棲地類型，其餘的可在備注補充說明",""))</f>
        <v/>
      </c>
      <c r="AD783" s="5" t="str">
        <f t="shared" si="33"/>
        <v/>
      </c>
      <c r="AE783" s="3" t="str">
        <f>IF(COUNTIF(U783,"*搖樹*")=1,IF(Q783&lt;&gt;2,"有搖樹行為應為猴群",""),"")</f>
        <v/>
      </c>
      <c r="AF783" s="3"/>
      <c r="AH783">
        <f>MATCH(ROUND(M783,0)&amp;ROUND(N783,0),樣點!N:N,0)</f>
        <v>2335</v>
      </c>
      <c r="AI783" s="5">
        <f>IF((F784&amp;J784)=(F783&amp;J783),ABS((DATE(G784,H784,I784)&amp;TIME(O784,P784,0))-(DATE(G783,H783,I783)&amp;TIME(O783,P783,0))),"")</f>
        <v>5.5555549915879965E-3</v>
      </c>
    </row>
    <row r="784" spans="3:35">
      <c r="C784" s="246" t="s">
        <v>423</v>
      </c>
      <c r="D784" s="246" t="s">
        <v>424</v>
      </c>
      <c r="E784" s="246" t="s">
        <v>434</v>
      </c>
      <c r="F784" s="246" t="s">
        <v>435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436</v>
      </c>
      <c r="L784" s="247">
        <v>2</v>
      </c>
      <c r="M784" s="246">
        <v>231424</v>
      </c>
      <c r="N784" s="246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32</v>
      </c>
      <c r="U784" s="246"/>
      <c r="V784" t="str">
        <f>INDEX(樣區!H:H,MATCH(F784,樣區!E:E,0))</f>
        <v>3月,5月</v>
      </c>
      <c r="W784" s="3" t="str">
        <f>IF(ISNUMBER(AH784),"Y","N")</f>
        <v>Y</v>
      </c>
      <c r="X784" s="3" t="str">
        <f>IF(OR(ISBLANK(H784),ISBLANK(I784)),"需記錄日期","")</f>
        <v/>
      </c>
      <c r="Y784" s="3" t="str">
        <f>IF(O784&gt;9,"時間太晚","")</f>
        <v/>
      </c>
      <c r="Z784" s="3" t="str">
        <f>IF(ISBLANK(Q784),"需記錄數量",IF(Q784&gt;2,"2隻以上，請記為猴群",""))</f>
        <v/>
      </c>
      <c r="AA784" s="3" t="str">
        <f>IF(OR(Q784=1,Q784=2),IF(ISTEXT(R784),"","需記錄距離"),"")</f>
        <v/>
      </c>
      <c r="AB784" s="249" t="str">
        <f>IF(S784="Y",IF(Q784&lt;&gt;2,"有叫聲應為猴群",""),"")</f>
        <v/>
      </c>
      <c r="AC784" s="3" t="str">
        <f>IF(ISBLANK(T784),"需記錄棲地類型",IF(LEN(T784)&lt;&gt;2,"請填最主要的棲地類型，其餘的可在備注補充說明",""))</f>
        <v/>
      </c>
      <c r="AD784" s="5" t="str">
        <f t="shared" si="33"/>
        <v/>
      </c>
      <c r="AE784" s="3" t="str">
        <f>IF(COUNTIF(U784,"*搖樹*")=1,IF(Q784&lt;&gt;2,"有搖樹行為應為猴群",""),"")</f>
        <v/>
      </c>
      <c r="AF784" s="3"/>
      <c r="AH784">
        <f>MATCH(ROUND(M784,0)&amp;ROUND(N784,0),樣點!N:N,0)</f>
        <v>2336</v>
      </c>
      <c r="AI784" s="5">
        <f>IF((F785&amp;J785)=(F784&amp;J784),ABS((DATE(G785,H785,I785)&amp;TIME(O785,P785,0))-(DATE(G784,H784,I784)&amp;TIME(O784,P784,0))),"")</f>
        <v>8.3333330112509429E-3</v>
      </c>
    </row>
    <row r="785" spans="3:35">
      <c r="C785" s="246" t="s">
        <v>423</v>
      </c>
      <c r="D785" s="246" t="s">
        <v>424</v>
      </c>
      <c r="E785" s="246" t="s">
        <v>434</v>
      </c>
      <c r="F785" s="246" t="s">
        <v>435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436</v>
      </c>
      <c r="L785" s="247">
        <v>3</v>
      </c>
      <c r="M785" s="246">
        <v>231609</v>
      </c>
      <c r="N785" s="246">
        <v>2668680</v>
      </c>
      <c r="O785" s="246">
        <v>9</v>
      </c>
      <c r="P785" s="246">
        <v>2</v>
      </c>
      <c r="Q785" s="246">
        <v>2</v>
      </c>
      <c r="R785" s="246" t="s">
        <v>43</v>
      </c>
      <c r="S785" s="246" t="s">
        <v>44</v>
      </c>
      <c r="T785" s="246" t="s">
        <v>32</v>
      </c>
      <c r="U785" s="246" t="s">
        <v>437</v>
      </c>
      <c r="V785" t="str">
        <f>INDEX(樣區!H:H,MATCH(F785,樣區!E:E,0))</f>
        <v>3月,5月</v>
      </c>
      <c r="W785" s="3" t="str">
        <f>IF(ISNUMBER(AH785),"Y","N")</f>
        <v>Y</v>
      </c>
      <c r="X785" s="3" t="str">
        <f>IF(OR(ISBLANK(H785),ISBLANK(I785)),"需記錄日期","")</f>
        <v/>
      </c>
      <c r="Y785" s="3" t="str">
        <f>IF(O785&gt;9,"時間太晚","")</f>
        <v/>
      </c>
      <c r="Z785" s="3" t="str">
        <f>IF(ISBLANK(Q785),"需記錄數量",IF(Q785&gt;2,"2隻以上，請記為猴群",""))</f>
        <v/>
      </c>
      <c r="AA785" s="3" t="str">
        <f>IF(OR(Q785=1,Q785=2),IF(ISTEXT(R785),"","需記錄距離"),"")</f>
        <v/>
      </c>
      <c r="AB785" s="249" t="str">
        <f>IF(S785="Y",IF(Q785&lt;&gt;2,"有叫聲應為猴群",""),"")</f>
        <v/>
      </c>
      <c r="AC785" s="3" t="str">
        <f>IF(ISBLANK(T785),"需記錄棲地類型",IF(LEN(T785)&lt;&gt;2,"請填最主要的棲地類型，其餘的可在備注補充說明",""))</f>
        <v/>
      </c>
      <c r="AD785" s="5" t="str">
        <f t="shared" si="33"/>
        <v/>
      </c>
      <c r="AE785" s="3" t="str">
        <f>IF(COUNTIF(U785,"*搖樹*")=1,IF(Q785&lt;&gt;2,"有搖樹行為應為猴群",""),"")</f>
        <v/>
      </c>
      <c r="AF785" s="3"/>
      <c r="AH785">
        <f>MATCH(ROUND(M785,0)&amp;ROUND(N785,0),樣點!N:N,0)</f>
        <v>2337</v>
      </c>
      <c r="AI785" s="5">
        <f>IF((F786&amp;J786)=(F785&amp;J785),ABS((DATE(G786,H786,I786)&amp;TIME(O786,P786,0))-(DATE(G785,H785,I785)&amp;TIME(O785,P785,0))),"")</f>
        <v>5.555555981118232E-3</v>
      </c>
    </row>
    <row r="786" spans="3:35">
      <c r="C786" s="246" t="s">
        <v>423</v>
      </c>
      <c r="D786" s="246" t="s">
        <v>424</v>
      </c>
      <c r="E786" s="246" t="s">
        <v>434</v>
      </c>
      <c r="F786" s="246" t="s">
        <v>435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436</v>
      </c>
      <c r="L786" s="247">
        <v>4</v>
      </c>
      <c r="M786" s="246">
        <v>231713</v>
      </c>
      <c r="N786" s="246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32</v>
      </c>
      <c r="U786" s="246"/>
      <c r="V786" t="str">
        <f>INDEX(樣區!H:H,MATCH(F786,樣區!E:E,0))</f>
        <v>3月,5月</v>
      </c>
      <c r="W786" s="3" t="str">
        <f>IF(ISNUMBER(AH786),"Y","N")</f>
        <v>Y</v>
      </c>
      <c r="X786" s="3" t="str">
        <f>IF(OR(ISBLANK(H786),ISBLANK(I786)),"需記錄日期","")</f>
        <v/>
      </c>
      <c r="Y786" s="3" t="str">
        <f>IF(O786&gt;9,"時間太晚","")</f>
        <v/>
      </c>
      <c r="Z786" s="3" t="str">
        <f>IF(ISBLANK(Q786),"需記錄數量",IF(Q786&gt;2,"2隻以上，請記為猴群",""))</f>
        <v/>
      </c>
      <c r="AA786" s="3" t="str">
        <f>IF(OR(Q786=1,Q786=2),IF(ISTEXT(R786),"","需記錄距離"),"")</f>
        <v/>
      </c>
      <c r="AB786" s="249" t="str">
        <f>IF(S786="Y",IF(Q786&lt;&gt;2,"有叫聲應為猴群",""),"")</f>
        <v/>
      </c>
      <c r="AC786" s="3" t="str">
        <f>IF(ISBLANK(T786),"需記錄棲地類型",IF(LEN(T786)&lt;&gt;2,"請填最主要的棲地類型，其餘的可在備注補充說明",""))</f>
        <v/>
      </c>
      <c r="AD786" s="5" t="str">
        <f t="shared" si="33"/>
        <v/>
      </c>
      <c r="AE786" s="3" t="str">
        <f>IF(COUNTIF(U786,"*搖樹*")=1,IF(Q786&lt;&gt;2,"有搖樹行為應為猴群",""),"")</f>
        <v/>
      </c>
      <c r="AF786" s="3"/>
      <c r="AH786">
        <f>MATCH(ROUND(M786,0)&amp;ROUND(N786,0),樣點!N:N,0)</f>
        <v>2338</v>
      </c>
      <c r="AI786" s="5">
        <f>IF((F787&amp;J787)=(F786&amp;J786),ABS((DATE(G787,H787,I787)&amp;TIME(O787,P787,0))-(DATE(G786,H786,I786)&amp;TIME(O786,P786,0))),"")</f>
        <v>9.027778054587543E-3</v>
      </c>
    </row>
    <row r="787" spans="3:35">
      <c r="C787" s="246" t="s">
        <v>423</v>
      </c>
      <c r="D787" s="246" t="s">
        <v>424</v>
      </c>
      <c r="E787" s="246" t="s">
        <v>434</v>
      </c>
      <c r="F787" s="246" t="s">
        <v>435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436</v>
      </c>
      <c r="L787" s="247">
        <v>5</v>
      </c>
      <c r="M787" s="246">
        <v>231054</v>
      </c>
      <c r="N787" s="246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32</v>
      </c>
      <c r="U787" s="246"/>
      <c r="V787" t="str">
        <f>INDEX(樣區!H:H,MATCH(F787,樣區!E:E,0))</f>
        <v>3月,5月</v>
      </c>
      <c r="W787" s="3" t="str">
        <f>IF(ISNUMBER(AH787),"Y","N")</f>
        <v>Y</v>
      </c>
      <c r="X787" s="3" t="str">
        <f>IF(OR(ISBLANK(H787),ISBLANK(I787)),"需記錄日期","")</f>
        <v/>
      </c>
      <c r="Y787" s="3" t="str">
        <f>IF(O787&gt;9,"時間太晚","")</f>
        <v/>
      </c>
      <c r="Z787" s="3" t="str">
        <f>IF(ISBLANK(Q787),"需記錄數量",IF(Q787&gt;2,"2隻以上，請記為猴群",""))</f>
        <v/>
      </c>
      <c r="AA787" s="3" t="str">
        <f>IF(OR(Q787=1,Q787=2),IF(ISTEXT(R787),"","需記錄距離"),"")</f>
        <v/>
      </c>
      <c r="AB787" s="249" t="str">
        <f>IF(S787="Y",IF(Q787&lt;&gt;2,"有叫聲應為猴群",""),"")</f>
        <v/>
      </c>
      <c r="AC787" s="3" t="str">
        <f>IF(ISBLANK(T787),"需記錄棲地類型",IF(LEN(T787)&lt;&gt;2,"請填最主要的棲地類型，其餘的可在備注補充說明",""))</f>
        <v/>
      </c>
      <c r="AD787" s="5" t="str">
        <f t="shared" si="33"/>
        <v/>
      </c>
      <c r="AE787" s="3" t="str">
        <f>IF(COUNTIF(U787,"*搖樹*")=1,IF(Q787&lt;&gt;2,"有搖樹行為應為猴群",""),"")</f>
        <v/>
      </c>
      <c r="AF787" s="3"/>
      <c r="AH787">
        <f>MATCH(ROUND(M787,0)&amp;ROUND(N787,0),樣點!N:N,0)</f>
        <v>2339</v>
      </c>
      <c r="AI787" s="5">
        <f>IF((F788&amp;J788)=(F787&amp;J787),ABS((DATE(G788,H788,I788)&amp;TIME(O788,P788,0))-(DATE(G787,H787,I787)&amp;TIME(O787,P787,0))),"")</f>
        <v>4.1666659526526928E-3</v>
      </c>
    </row>
    <row r="788" spans="3:35">
      <c r="C788" s="246" t="s">
        <v>423</v>
      </c>
      <c r="D788" s="246" t="s">
        <v>424</v>
      </c>
      <c r="E788" s="246" t="s">
        <v>434</v>
      </c>
      <c r="F788" s="246" t="s">
        <v>435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436</v>
      </c>
      <c r="L788" s="247">
        <v>6</v>
      </c>
      <c r="M788" s="246">
        <v>230889</v>
      </c>
      <c r="N788" s="246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32</v>
      </c>
      <c r="U788" s="246"/>
      <c r="V788" t="str">
        <f>INDEX(樣區!H:H,MATCH(F788,樣區!E:E,0))</f>
        <v>3月,5月</v>
      </c>
      <c r="W788" s="3" t="str">
        <f>IF(ISNUMBER(AH788),"Y","N")</f>
        <v>Y</v>
      </c>
      <c r="X788" s="3" t="str">
        <f>IF(OR(ISBLANK(H788),ISBLANK(I788)),"需記錄日期","")</f>
        <v/>
      </c>
      <c r="Y788" s="3" t="str">
        <f>IF(O788&gt;9,"時間太晚","")</f>
        <v/>
      </c>
      <c r="Z788" s="3" t="str">
        <f>IF(ISBLANK(Q788),"需記錄數量",IF(Q788&gt;2,"2隻以上，請記為猴群",""))</f>
        <v/>
      </c>
      <c r="AA788" s="3" t="str">
        <f>IF(OR(Q788=1,Q788=2),IF(ISTEXT(R788),"","需記錄距離"),"")</f>
        <v/>
      </c>
      <c r="AB788" s="249" t="str">
        <f>IF(S788="Y",IF(Q788&lt;&gt;2,"有叫聲應為猴群",""),"")</f>
        <v/>
      </c>
      <c r="AC788" s="3" t="str">
        <f>IF(ISBLANK(T788),"需記錄棲地類型",IF(LEN(T788)&lt;&gt;2,"請填最主要的棲地類型，其餘的可在備注補充說明",""))</f>
        <v/>
      </c>
      <c r="AD788" s="5" t="str">
        <f t="shared" si="33"/>
        <v/>
      </c>
      <c r="AE788" s="3" t="str">
        <f>IF(COUNTIF(U788,"*搖樹*")=1,IF(Q788&lt;&gt;2,"有搖樹行為應為猴群",""),"")</f>
        <v/>
      </c>
      <c r="AF788" s="3"/>
      <c r="AH788">
        <f>MATCH(ROUND(M788,0)&amp;ROUND(N788,0),樣點!N:N,0)</f>
        <v>2340</v>
      </c>
      <c r="AI788" s="5" t="str">
        <f>IF((F789&amp;J789)=(F788&amp;J788),ABS((DATE(G789,H789,I789)&amp;TIME(O789,P789,0))-(DATE(G788,H788,I788)&amp;TIME(O788,P788,0))),"")</f>
        <v/>
      </c>
    </row>
    <row r="789" spans="3:35">
      <c r="C789" s="246" t="s">
        <v>423</v>
      </c>
      <c r="D789" s="246" t="s">
        <v>424</v>
      </c>
      <c r="E789" s="246" t="s">
        <v>438</v>
      </c>
      <c r="F789" s="246" t="s">
        <v>439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440</v>
      </c>
      <c r="L789" s="247">
        <v>1</v>
      </c>
      <c r="M789" s="246">
        <v>230228</v>
      </c>
      <c r="N789" s="246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26</v>
      </c>
      <c r="U789" s="246"/>
      <c r="V789" t="str">
        <f>INDEX(樣區!H:H,MATCH(F789,樣區!E:E,0))</f>
        <v>3月,5月</v>
      </c>
      <c r="W789" s="3" t="str">
        <f>IF(ISNUMBER(AH789),"Y","N")</f>
        <v>Y</v>
      </c>
      <c r="X789" s="3" t="str">
        <f>IF(OR(ISBLANK(H789),ISBLANK(I789)),"需記錄日期","")</f>
        <v/>
      </c>
      <c r="Y789" s="3" t="str">
        <f>IF(O789&gt;9,"時間太晚","")</f>
        <v/>
      </c>
      <c r="Z789" s="3" t="str">
        <f>IF(ISBLANK(Q789),"需記錄數量",IF(Q789&gt;2,"2隻以上，請記為猴群",""))</f>
        <v/>
      </c>
      <c r="AA789" s="3" t="str">
        <f>IF(OR(Q789=1,Q789=2),IF(ISTEXT(R789),"","需記錄距離"),"")</f>
        <v/>
      </c>
      <c r="AB789" s="249" t="str">
        <f>IF(S789="Y",IF(Q789&lt;&gt;2,"有叫聲應為猴群",""),"")</f>
        <v/>
      </c>
      <c r="AC789" s="3" t="str">
        <f>IF(ISBLANK(T789),"需記錄棲地類型",IF(LEN(T789)&lt;&gt;2,"請填最主要的棲地類型，其餘的可在備注補充說明",""))</f>
        <v/>
      </c>
      <c r="AD789" s="5" t="str">
        <f t="shared" si="33"/>
        <v/>
      </c>
      <c r="AE789" s="3" t="str">
        <f>IF(COUNTIF(U789,"*搖樹*")=1,IF(Q789&lt;&gt;2,"有搖樹行為應為猴群",""),"")</f>
        <v/>
      </c>
      <c r="AF789" s="3"/>
      <c r="AH789">
        <f>MATCH(ROUND(M789,0)&amp;ROUND(N789,0),樣點!N:N,0)</f>
        <v>2341</v>
      </c>
      <c r="AI789" s="5">
        <f>IF((F790&amp;J790)=(F789&amp;J789),ABS((DATE(G790,H790,I790)&amp;TIME(O790,P790,0))-(DATE(G789,H789,I789)&amp;TIME(O789,P789,0))),"")</f>
        <v>7.6388889574445784E-3</v>
      </c>
    </row>
    <row r="790" spans="3:35">
      <c r="C790" s="246" t="s">
        <v>423</v>
      </c>
      <c r="D790" s="246" t="s">
        <v>424</v>
      </c>
      <c r="E790" s="246" t="s">
        <v>438</v>
      </c>
      <c r="F790" s="246" t="s">
        <v>439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440</v>
      </c>
      <c r="L790" s="247">
        <v>2</v>
      </c>
      <c r="M790" s="246">
        <v>230287</v>
      </c>
      <c r="N790" s="246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32</v>
      </c>
      <c r="U790" s="246"/>
      <c r="V790" t="str">
        <f>INDEX(樣區!H:H,MATCH(F790,樣區!E:E,0))</f>
        <v>3月,5月</v>
      </c>
      <c r="W790" s="3" t="str">
        <f>IF(ISNUMBER(AH790),"Y","N")</f>
        <v>Y</v>
      </c>
      <c r="X790" s="3" t="str">
        <f>IF(OR(ISBLANK(H790),ISBLANK(I790)),"需記錄日期","")</f>
        <v/>
      </c>
      <c r="Y790" s="3" t="str">
        <f>IF(O790&gt;9,"時間太晚","")</f>
        <v/>
      </c>
      <c r="Z790" s="3" t="str">
        <f>IF(ISBLANK(Q790),"需記錄數量",IF(Q790&gt;2,"2隻以上，請記為猴群",""))</f>
        <v/>
      </c>
      <c r="AA790" s="3" t="str">
        <f>IF(OR(Q790=1,Q790=2),IF(ISTEXT(R790),"","需記錄距離"),"")</f>
        <v/>
      </c>
      <c r="AB790" s="249" t="str">
        <f>IF(S790="Y",IF(Q790&lt;&gt;2,"有叫聲應為猴群",""),"")</f>
        <v/>
      </c>
      <c r="AC790" s="3" t="str">
        <f>IF(ISBLANK(T790),"需記錄棲地類型",IF(LEN(T790)&lt;&gt;2,"請填最主要的棲地類型，其餘的可在備注補充說明",""))</f>
        <v/>
      </c>
      <c r="AD790" s="5" t="str">
        <f t="shared" si="33"/>
        <v/>
      </c>
      <c r="AE790" s="3" t="str">
        <f>IF(COUNTIF(U790,"*搖樹*")=1,IF(Q790&lt;&gt;2,"有搖樹行為應為猴群",""),"")</f>
        <v/>
      </c>
      <c r="AF790" s="3"/>
      <c r="AH790">
        <f>MATCH(ROUND(M790,0)&amp;ROUND(N790,0),樣點!N:N,0)</f>
        <v>2342</v>
      </c>
      <c r="AI790" s="5">
        <f>IF((F791&amp;J791)=(F790&amp;J790),ABS((DATE(G791,H791,I791)&amp;TIME(O791,P791,0))-(DATE(G790,H790,I790)&amp;TIME(O790,P790,0))),"")</f>
        <v>6.2500000349245965E-3</v>
      </c>
    </row>
    <row r="791" spans="3:35">
      <c r="C791" s="246" t="s">
        <v>423</v>
      </c>
      <c r="D791" s="246" t="s">
        <v>424</v>
      </c>
      <c r="E791" s="246" t="s">
        <v>438</v>
      </c>
      <c r="F791" s="246" t="s">
        <v>439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440</v>
      </c>
      <c r="L791" s="247">
        <v>3</v>
      </c>
      <c r="M791" s="246">
        <v>230072</v>
      </c>
      <c r="N791" s="246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32</v>
      </c>
      <c r="U791" s="246"/>
      <c r="V791" t="str">
        <f>INDEX(樣區!H:H,MATCH(F791,樣區!E:E,0))</f>
        <v>3月,5月</v>
      </c>
      <c r="W791" s="3" t="str">
        <f>IF(ISNUMBER(AH791),"Y","N")</f>
        <v>Y</v>
      </c>
      <c r="X791" s="3" t="str">
        <f>IF(OR(ISBLANK(H791),ISBLANK(I791)),"需記錄日期","")</f>
        <v/>
      </c>
      <c r="Y791" s="3" t="str">
        <f>IF(O791&gt;9,"時間太晚","")</f>
        <v/>
      </c>
      <c r="Z791" s="3" t="str">
        <f>IF(ISBLANK(Q791),"需記錄數量",IF(Q791&gt;2,"2隻以上，請記為猴群",""))</f>
        <v/>
      </c>
      <c r="AA791" s="3" t="str">
        <f>IF(OR(Q791=1,Q791=2),IF(ISTEXT(R791),"","需記錄距離"),"")</f>
        <v/>
      </c>
      <c r="AB791" s="249" t="str">
        <f>IF(S791="Y",IF(Q791&lt;&gt;2,"有叫聲應為猴群",""),"")</f>
        <v/>
      </c>
      <c r="AC791" s="3" t="str">
        <f>IF(ISBLANK(T791),"需記錄棲地類型",IF(LEN(T791)&lt;&gt;2,"請填最主要的棲地類型，其餘的可在備注補充說明",""))</f>
        <v/>
      </c>
      <c r="AD791" s="5" t="str">
        <f t="shared" si="33"/>
        <v/>
      </c>
      <c r="AE791" s="3" t="str">
        <f>IF(COUNTIF(U791,"*搖樹*")=1,IF(Q791&lt;&gt;2,"有搖樹行為應為猴群",""),"")</f>
        <v/>
      </c>
      <c r="AF791" s="3"/>
      <c r="AH791">
        <f>MATCH(ROUND(M791,0)&amp;ROUND(N791,0),樣點!N:N,0)</f>
        <v>2343</v>
      </c>
      <c r="AI791" s="5">
        <f>IF((F792&amp;J792)=(F791&amp;J791),ABS((DATE(G792,H792,I792)&amp;TIME(O792,P792,0))-(DATE(G791,H791,I791)&amp;TIME(O791,P791,0))),"")</f>
        <v>6.9444449618458748E-3</v>
      </c>
    </row>
    <row r="792" spans="3:35">
      <c r="C792" s="246" t="s">
        <v>423</v>
      </c>
      <c r="D792" s="246" t="s">
        <v>424</v>
      </c>
      <c r="E792" s="246" t="s">
        <v>438</v>
      </c>
      <c r="F792" s="246" t="s">
        <v>439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440</v>
      </c>
      <c r="L792" s="247">
        <v>4</v>
      </c>
      <c r="M792" s="246">
        <v>229879</v>
      </c>
      <c r="N792" s="246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26</v>
      </c>
      <c r="U792" s="246"/>
      <c r="V792" t="str">
        <f>INDEX(樣區!H:H,MATCH(F792,樣區!E:E,0))</f>
        <v>3月,5月</v>
      </c>
      <c r="W792" s="3" t="str">
        <f>IF(ISNUMBER(AH792),"Y","N")</f>
        <v>Y</v>
      </c>
      <c r="X792" s="3" t="str">
        <f>IF(OR(ISBLANK(H792),ISBLANK(I792)),"需記錄日期","")</f>
        <v/>
      </c>
      <c r="Y792" s="3" t="str">
        <f>IF(O792&gt;9,"時間太晚","")</f>
        <v/>
      </c>
      <c r="Z792" s="3" t="str">
        <f>IF(ISBLANK(Q792),"需記錄數量",IF(Q792&gt;2,"2隻以上，請記為猴群",""))</f>
        <v/>
      </c>
      <c r="AA792" s="3" t="str">
        <f>IF(OR(Q792=1,Q792=2),IF(ISTEXT(R792),"","需記錄距離"),"")</f>
        <v/>
      </c>
      <c r="AB792" s="249" t="str">
        <f>IF(S792="Y",IF(Q792&lt;&gt;2,"有叫聲應為猴群",""),"")</f>
        <v/>
      </c>
      <c r="AC792" s="3" t="str">
        <f>IF(ISBLANK(T792),"需記錄棲地類型",IF(LEN(T792)&lt;&gt;2,"請填最主要的棲地類型，其餘的可在備注補充說明",""))</f>
        <v/>
      </c>
      <c r="AD792" s="5" t="str">
        <f t="shared" si="33"/>
        <v/>
      </c>
      <c r="AE792" s="3" t="str">
        <f>IF(COUNTIF(U792,"*搖樹*")=1,IF(Q792&lt;&gt;2,"有搖樹行為應為猴群",""),"")</f>
        <v/>
      </c>
      <c r="AF792" s="3"/>
      <c r="AH792">
        <f>MATCH(ROUND(M792,0)&amp;ROUND(N792,0),樣點!N:N,0)</f>
        <v>2344</v>
      </c>
      <c r="AI792" s="5">
        <f>IF((F793&amp;J793)=(F792&amp;J792),ABS((DATE(G793,H793,I793)&amp;TIME(O793,P793,0))-(DATE(G792,H792,I792)&amp;TIME(O792,P792,0))),"")</f>
        <v>4.8611109959892929E-3</v>
      </c>
    </row>
    <row r="793" spans="3:35">
      <c r="C793" s="246" t="s">
        <v>423</v>
      </c>
      <c r="D793" s="246" t="s">
        <v>424</v>
      </c>
      <c r="E793" s="246" t="s">
        <v>438</v>
      </c>
      <c r="F793" s="246" t="s">
        <v>439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440</v>
      </c>
      <c r="L793" s="247">
        <v>5</v>
      </c>
      <c r="M793" s="246">
        <v>229672</v>
      </c>
      <c r="N793" s="246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31</v>
      </c>
      <c r="U793" s="246"/>
      <c r="V793" t="str">
        <f>INDEX(樣區!H:H,MATCH(F793,樣區!E:E,0))</f>
        <v>3月,5月</v>
      </c>
      <c r="W793" s="3" t="str">
        <f>IF(ISNUMBER(AH793),"Y","N")</f>
        <v>Y</v>
      </c>
      <c r="X793" s="3" t="str">
        <f>IF(OR(ISBLANK(H793),ISBLANK(I793)),"需記錄日期","")</f>
        <v/>
      </c>
      <c r="Y793" s="3" t="str">
        <f>IF(O793&gt;9,"時間太晚","")</f>
        <v/>
      </c>
      <c r="Z793" s="3" t="str">
        <f>IF(ISBLANK(Q793),"需記錄數量",IF(Q793&gt;2,"2隻以上，請記為猴群",""))</f>
        <v/>
      </c>
      <c r="AA793" s="3" t="str">
        <f>IF(OR(Q793=1,Q793=2),IF(ISTEXT(R793),"","需記錄距離"),"")</f>
        <v/>
      </c>
      <c r="AB793" s="249" t="str">
        <f>IF(S793="Y",IF(Q793&lt;&gt;2,"有叫聲應為猴群",""),"")</f>
        <v/>
      </c>
      <c r="AC793" s="3" t="str">
        <f>IF(ISBLANK(T793),"需記錄棲地類型",IF(LEN(T793)&lt;&gt;2,"請填最主要的棲地類型，其餘的可在備注補充說明",""))</f>
        <v/>
      </c>
      <c r="AD793" s="5" t="str">
        <f t="shared" si="33"/>
        <v/>
      </c>
      <c r="AE793" s="3" t="str">
        <f>IF(COUNTIF(U793,"*搖樹*")=1,IF(Q793&lt;&gt;2,"有搖樹行為應為猴群",""),"")</f>
        <v/>
      </c>
      <c r="AF793" s="3"/>
      <c r="AH793">
        <f>MATCH(ROUND(M793,0)&amp;ROUND(N793,0),樣點!N:N,0)</f>
        <v>2345</v>
      </c>
      <c r="AI793" s="5">
        <f>IF((F794&amp;J794)=(F793&amp;J793),ABS((DATE(G794,H794,I794)&amp;TIME(O794,P794,0))-(DATE(G793,H793,I793)&amp;TIME(O793,P793,0))),"")</f>
        <v>6.9444440305233002E-3</v>
      </c>
    </row>
    <row r="794" spans="3:35" hidden="1">
      <c r="C794" s="246" t="s">
        <v>423</v>
      </c>
      <c r="D794" s="246" t="s">
        <v>424</v>
      </c>
      <c r="E794" s="246" t="s">
        <v>438</v>
      </c>
      <c r="F794" s="246" t="s">
        <v>439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440</v>
      </c>
      <c r="L794" s="247">
        <v>6</v>
      </c>
      <c r="M794" s="246">
        <v>229543</v>
      </c>
      <c r="N794" s="246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26</v>
      </c>
      <c r="U794" s="246"/>
      <c r="V794" t="str">
        <f>INDEX(樣區!H:H,MATCH(F794,樣區!E:E,0))</f>
        <v>3月,5月</v>
      </c>
      <c r="W794" s="3" t="str">
        <f>IF(ISNUMBER(AH794),"Y","N")</f>
        <v>N</v>
      </c>
      <c r="X794" s="3" t="str">
        <f>IF(OR(ISBLANK(H794),ISBLANK(I794)),"需記錄日期","")</f>
        <v/>
      </c>
      <c r="Y794" s="3" t="str">
        <f>IF(O794&gt;9,"時間太晚","")</f>
        <v/>
      </c>
      <c r="Z794" s="3" t="str">
        <f>IF(ISBLANK(Q794),"需記錄數量",IF(Q794&gt;2,"2隻以上，請記為猴群",""))</f>
        <v/>
      </c>
      <c r="AA794" s="3" t="str">
        <f>IF(OR(Q794=1,Q794=2),IF(ISTEXT(R794),"","需記錄距離"),"")</f>
        <v/>
      </c>
      <c r="AB794" s="2" t="str">
        <f>IF(S794="Y",IF(Q794&lt;&gt;2,"有叫聲應為猴群",""),"")</f>
        <v/>
      </c>
      <c r="AC794" s="3" t="str">
        <f>IF(ISBLANK(T794),"需記錄棲地類型",IF(LEN(T794)&lt;&gt;2,"請填最主要的棲地類型，其餘的可在備注補充說明",""))</f>
        <v/>
      </c>
      <c r="AD794" s="5" t="str">
        <f>IF(ISBLANK(O794),"需記錄時間",IFERROR(IF((AI794-TIME(0,5,59))&lt;0,"需計滿6分鍾",""),""))</f>
        <v/>
      </c>
      <c r="AE794" s="3" t="str">
        <f>IF(COUNTIF(U794,"*搖樹*")=1,IF(Q794&lt;&gt;2,"有搖樹行為應為猴群",""),"")</f>
        <v/>
      </c>
      <c r="AF794" s="3"/>
      <c r="AH794" t="e">
        <f>MATCH(ROUND(M794,0)&amp;ROUND(N794,0),樣點!N:N,0)</f>
        <v>#N/A</v>
      </c>
      <c r="AI794" s="5" t="str">
        <f>IF((F795&amp;J795)=(F794&amp;J794),ABS((DATE(G795,H795,I795)&amp;TIME(O795,P795,0))-(DATE(G794,H794,I794)&amp;TIME(O794,P794,0))),"")</f>
        <v/>
      </c>
    </row>
    <row r="795" spans="3:35">
      <c r="C795" s="246" t="s">
        <v>423</v>
      </c>
      <c r="D795" s="246" t="s">
        <v>424</v>
      </c>
      <c r="E795" s="246" t="s">
        <v>441</v>
      </c>
      <c r="F795" s="246" t="s">
        <v>442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443</v>
      </c>
      <c r="L795" s="247">
        <v>1</v>
      </c>
      <c r="M795" s="246">
        <v>226945</v>
      </c>
      <c r="N795" s="246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26</v>
      </c>
      <c r="U795" s="246"/>
      <c r="V795" t="str">
        <f>INDEX(樣區!H:H,MATCH(F795,樣區!E:E,0))</f>
        <v>3月,5月</v>
      </c>
      <c r="W795" s="3" t="str">
        <f>IF(ISNUMBER(AH795),"Y","N")</f>
        <v>Y</v>
      </c>
      <c r="X795" s="3" t="str">
        <f>IF(OR(ISBLANK(H795),ISBLANK(I795)),"需記錄日期","")</f>
        <v/>
      </c>
      <c r="Y795" s="3" t="str">
        <f>IF(O795&gt;9,"時間太晚","")</f>
        <v/>
      </c>
      <c r="Z795" s="3" t="str">
        <f>IF(ISBLANK(Q795),"需記錄數量",IF(Q795&gt;2,"2隻以上，請記為猴群",""))</f>
        <v/>
      </c>
      <c r="AA795" s="3" t="str">
        <f>IF(OR(Q795=1,Q795=2),IF(ISTEXT(R795),"","需記錄距離"),"")</f>
        <v/>
      </c>
      <c r="AB795" s="249" t="str">
        <f>IF(S795="Y",IF(Q795&lt;&gt;2,"有叫聲應為猴群",""),"")</f>
        <v/>
      </c>
      <c r="AC795" s="3" t="str">
        <f>IF(ISBLANK(T795),"需記錄棲地類型",IF(LEN(T795)&lt;&gt;2,"請填最主要的棲地類型，其餘的可在備注補充說明",""))</f>
        <v/>
      </c>
      <c r="AD795" s="5" t="str">
        <f t="shared" ref="AD795:AD801" si="34">IF(ISBLANK(O795),"需記錄時間",IFERROR(IF((AI795-TIME(0,5,59))&lt;0,"需計滿6分鐘",""),""))</f>
        <v/>
      </c>
      <c r="AE795" s="3" t="str">
        <f>IF(COUNTIF(U795,"*搖樹*")=1,IF(Q795&lt;&gt;2,"有搖樹行為應為猴群",""),"")</f>
        <v/>
      </c>
      <c r="AF795" s="3"/>
      <c r="AH795">
        <f>MATCH(ROUND(M795,0)&amp;ROUND(N795,0),樣點!N:N,0)</f>
        <v>2347</v>
      </c>
      <c r="AI795" s="5">
        <f>IF((F796&amp;J796)=(F795&amp;J795),ABS((DATE(G796,H796,I796)&amp;TIME(O796,P796,0))-(DATE(G795,H795,I795)&amp;TIME(O795,P795,0))),"")</f>
        <v>1.0416667035315186E-2</v>
      </c>
    </row>
    <row r="796" spans="3:35">
      <c r="C796" s="246" t="s">
        <v>423</v>
      </c>
      <c r="D796" s="246" t="s">
        <v>424</v>
      </c>
      <c r="E796" s="246" t="s">
        <v>441</v>
      </c>
      <c r="F796" s="246" t="s">
        <v>442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443</v>
      </c>
      <c r="L796" s="247">
        <v>2</v>
      </c>
      <c r="M796" s="246">
        <v>226987</v>
      </c>
      <c r="N796" s="246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32</v>
      </c>
      <c r="U796" s="246"/>
      <c r="V796" t="str">
        <f>INDEX(樣區!H:H,MATCH(F796,樣區!E:E,0))</f>
        <v>3月,5月</v>
      </c>
      <c r="W796" s="3" t="str">
        <f>IF(ISNUMBER(AH796),"Y","N")</f>
        <v>Y</v>
      </c>
      <c r="X796" s="3" t="str">
        <f>IF(OR(ISBLANK(H796),ISBLANK(I796)),"需記錄日期","")</f>
        <v/>
      </c>
      <c r="Y796" s="3" t="str">
        <f>IF(O796&gt;9,"時間太晚","")</f>
        <v/>
      </c>
      <c r="Z796" s="3" t="str">
        <f>IF(ISBLANK(Q796),"需記錄數量",IF(Q796&gt;2,"2隻以上，請記為猴群",""))</f>
        <v/>
      </c>
      <c r="AA796" s="3" t="str">
        <f>IF(OR(Q796=1,Q796=2),IF(ISTEXT(R796),"","需記錄距離"),"")</f>
        <v/>
      </c>
      <c r="AB796" s="249" t="str">
        <f>IF(S796="Y",IF(Q796&lt;&gt;2,"有叫聲應為猴群",""),"")</f>
        <v/>
      </c>
      <c r="AC796" s="3" t="str">
        <f>IF(ISBLANK(T796),"需記錄棲地類型",IF(LEN(T796)&lt;&gt;2,"請填最主要的棲地類型，其餘的可在備注補充說明",""))</f>
        <v/>
      </c>
      <c r="AD796" s="5" t="str">
        <f t="shared" si="34"/>
        <v/>
      </c>
      <c r="AE796" s="3" t="str">
        <f>IF(COUNTIF(U796,"*搖樹*")=1,IF(Q796&lt;&gt;2,"有搖樹行為應為猴群",""),"")</f>
        <v/>
      </c>
      <c r="AF796" s="3"/>
      <c r="AH796">
        <f>MATCH(ROUND(M796,0)&amp;ROUND(N796,0),樣點!N:N,0)</f>
        <v>2348</v>
      </c>
      <c r="AI796" s="5">
        <f>IF((F797&amp;J797)=(F796&amp;J796),ABS((DATE(G797,H797,I797)&amp;TIME(O797,P797,0))-(DATE(G796,H796,I796)&amp;TIME(O796,P796,0))),"")</f>
        <v>1.0416666977107525E-2</v>
      </c>
    </row>
    <row r="797" spans="3:35">
      <c r="C797" s="246" t="s">
        <v>423</v>
      </c>
      <c r="D797" s="246" t="s">
        <v>424</v>
      </c>
      <c r="E797" s="246" t="s">
        <v>441</v>
      </c>
      <c r="F797" s="246" t="s">
        <v>442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443</v>
      </c>
      <c r="L797" s="247">
        <v>3</v>
      </c>
      <c r="M797" s="246">
        <v>227428</v>
      </c>
      <c r="N797" s="246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133</v>
      </c>
      <c r="U797" s="246"/>
      <c r="V797" t="str">
        <f>INDEX(樣區!H:H,MATCH(F797,樣區!E:E,0))</f>
        <v>3月,5月</v>
      </c>
      <c r="W797" s="3" t="str">
        <f>IF(ISNUMBER(AH797),"Y","N")</f>
        <v>Y</v>
      </c>
      <c r="X797" s="3" t="str">
        <f>IF(OR(ISBLANK(H797),ISBLANK(I797)),"需記錄日期","")</f>
        <v/>
      </c>
      <c r="Y797" s="3" t="str">
        <f>IF(O797&gt;9,"時間太晚","")</f>
        <v/>
      </c>
      <c r="Z797" s="3" t="str">
        <f>IF(ISBLANK(Q797),"需記錄數量",IF(Q797&gt;2,"2隻以上，請記為猴群",""))</f>
        <v/>
      </c>
      <c r="AA797" s="3" t="str">
        <f>IF(OR(Q797=1,Q797=2),IF(ISTEXT(R797),"","需記錄距離"),"")</f>
        <v/>
      </c>
      <c r="AB797" s="249" t="str">
        <f>IF(S797="Y",IF(Q797&lt;&gt;2,"有叫聲應為猴群",""),"")</f>
        <v/>
      </c>
      <c r="AC797" s="3" t="str">
        <f>IF(ISBLANK(T797),"需記錄棲地類型",IF(LEN(T797)&lt;&gt;2,"請填最主要的棲地類型，其餘的可在備注補充說明",""))</f>
        <v/>
      </c>
      <c r="AD797" s="5" t="str">
        <f t="shared" si="34"/>
        <v/>
      </c>
      <c r="AE797" s="3" t="str">
        <f>IF(COUNTIF(U797,"*搖樹*")=1,IF(Q797&lt;&gt;2,"有搖樹行為應為猴群",""),"")</f>
        <v/>
      </c>
      <c r="AF797" s="3"/>
      <c r="AH797">
        <f>MATCH(ROUND(M797,0)&amp;ROUND(N797,0),樣點!N:N,0)</f>
        <v>2349</v>
      </c>
      <c r="AI797" s="5">
        <f>IF((F798&amp;J798)=(F797&amp;J797),ABS((DATE(G798,H798,I798)&amp;TIME(O798,P798,0))-(DATE(G797,H797,I797)&amp;TIME(O797,P797,0))),"")</f>
        <v>1.0416665987577289E-2</v>
      </c>
    </row>
    <row r="798" spans="3:35">
      <c r="C798" s="246" t="s">
        <v>423</v>
      </c>
      <c r="D798" s="246" t="s">
        <v>424</v>
      </c>
      <c r="E798" s="246" t="s">
        <v>441</v>
      </c>
      <c r="F798" s="246" t="s">
        <v>442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443</v>
      </c>
      <c r="L798" s="247">
        <v>4</v>
      </c>
      <c r="M798" s="246">
        <v>227102</v>
      </c>
      <c r="N798" s="246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32</v>
      </c>
      <c r="U798" s="246"/>
      <c r="V798" t="str">
        <f>INDEX(樣區!H:H,MATCH(F798,樣區!E:E,0))</f>
        <v>3月,5月</v>
      </c>
      <c r="W798" s="3" t="str">
        <f>IF(ISNUMBER(AH798),"Y","N")</f>
        <v>Y</v>
      </c>
      <c r="X798" s="3" t="str">
        <f>IF(OR(ISBLANK(H798),ISBLANK(I798)),"需記錄日期","")</f>
        <v/>
      </c>
      <c r="Y798" s="3" t="str">
        <f>IF(O798&gt;9,"時間太晚","")</f>
        <v>時間太晚</v>
      </c>
      <c r="Z798" s="3" t="str">
        <f>IF(ISBLANK(Q798),"需記錄數量",IF(Q798&gt;2,"2隻以上，請記為猴群",""))</f>
        <v/>
      </c>
      <c r="AA798" s="3" t="str">
        <f>IF(OR(Q798=1,Q798=2),IF(ISTEXT(R798),"","需記錄距離"),"")</f>
        <v/>
      </c>
      <c r="AB798" s="249" t="str">
        <f>IF(S798="Y",IF(Q798&lt;&gt;2,"有叫聲應為猴群",""),"")</f>
        <v/>
      </c>
      <c r="AC798" s="3" t="str">
        <f>IF(ISBLANK(T798),"需記錄棲地類型",IF(LEN(T798)&lt;&gt;2,"請填最主要的棲地類型，其餘的可在備注補充說明",""))</f>
        <v/>
      </c>
      <c r="AD798" s="5" t="str">
        <f t="shared" si="34"/>
        <v/>
      </c>
      <c r="AE798" s="3" t="str">
        <f>IF(COUNTIF(U798,"*搖樹*")=1,IF(Q798&lt;&gt;2,"有搖樹行為應為猴群",""),"")</f>
        <v/>
      </c>
      <c r="AF798" s="3"/>
      <c r="AH798">
        <f>MATCH(ROUND(M798,0)&amp;ROUND(N798,0),樣點!N:N,0)</f>
        <v>2350</v>
      </c>
      <c r="AI798" s="5">
        <f>IF((F799&amp;J799)=(F798&amp;J798),ABS((DATE(G799,H799,I799)&amp;TIME(O799,P799,0))-(DATE(G798,H798,I798)&amp;TIME(O798,P798,0))),"")</f>
        <v>1.7361111007630825E-2</v>
      </c>
    </row>
    <row r="799" spans="3:35">
      <c r="C799" s="246" t="s">
        <v>423</v>
      </c>
      <c r="D799" s="246" t="s">
        <v>424</v>
      </c>
      <c r="E799" s="246" t="s">
        <v>441</v>
      </c>
      <c r="F799" s="246" t="s">
        <v>442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443</v>
      </c>
      <c r="L799" s="247">
        <v>5</v>
      </c>
      <c r="M799" s="246">
        <v>226279</v>
      </c>
      <c r="N799" s="246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31</v>
      </c>
      <c r="U799" s="246"/>
      <c r="V799" t="str">
        <f>INDEX(樣區!H:H,MATCH(F799,樣區!E:E,0))</f>
        <v>3月,5月</v>
      </c>
      <c r="W799" s="3" t="str">
        <f>IF(ISNUMBER(AH799),"Y","N")</f>
        <v>Y</v>
      </c>
      <c r="X799" s="3" t="str">
        <f>IF(OR(ISBLANK(H799),ISBLANK(I799)),"需記錄日期","")</f>
        <v/>
      </c>
      <c r="Y799" s="3" t="str">
        <f>IF(O799&gt;9,"時間太晚","")</f>
        <v>時間太晚</v>
      </c>
      <c r="Z799" s="3" t="str">
        <f>IF(ISBLANK(Q799),"需記錄數量",IF(Q799&gt;2,"2隻以上，請記為猴群",""))</f>
        <v/>
      </c>
      <c r="AA799" s="3" t="str">
        <f>IF(OR(Q799=1,Q799=2),IF(ISTEXT(R799),"","需記錄距離"),"")</f>
        <v/>
      </c>
      <c r="AB799" s="249" t="str">
        <f>IF(S799="Y",IF(Q799&lt;&gt;2,"有叫聲應為猴群",""),"")</f>
        <v/>
      </c>
      <c r="AC799" s="3" t="str">
        <f>IF(ISBLANK(T799),"需記錄棲地類型",IF(LEN(T799)&lt;&gt;2,"請填最主要的棲地類型，其餘的可在備注補充說明",""))</f>
        <v/>
      </c>
      <c r="AD799" s="5" t="str">
        <f t="shared" si="34"/>
        <v/>
      </c>
      <c r="AE799" s="3" t="str">
        <f>IF(COUNTIF(U799,"*搖樹*")=1,IF(Q799&lt;&gt;2,"有搖樹行為應為猴群",""),"")</f>
        <v/>
      </c>
      <c r="AF799" s="3"/>
      <c r="AH799">
        <f>MATCH(ROUND(M799,0)&amp;ROUND(N799,0),樣點!N:N,0)</f>
        <v>2351</v>
      </c>
      <c r="AI799" s="5">
        <f>IF((F800&amp;J800)=(F799&amp;J799),ABS((DATE(G800,H800,I800)&amp;TIME(O800,P800,0))-(DATE(G799,H799,I799)&amp;TIME(O799,P799,0))),"")</f>
        <v>1.1111111030913889E-2</v>
      </c>
    </row>
    <row r="800" spans="3:35">
      <c r="C800" s="246" t="s">
        <v>423</v>
      </c>
      <c r="D800" s="246" t="s">
        <v>424</v>
      </c>
      <c r="E800" s="246" t="s">
        <v>441</v>
      </c>
      <c r="F800" s="246" t="s">
        <v>442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443</v>
      </c>
      <c r="L800" s="247">
        <v>6</v>
      </c>
      <c r="M800" s="246">
        <v>226593</v>
      </c>
      <c r="N800" s="246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133</v>
      </c>
      <c r="U800" s="246"/>
      <c r="V800" t="str">
        <f>INDEX(樣區!H:H,MATCH(F800,樣區!E:E,0))</f>
        <v>3月,5月</v>
      </c>
      <c r="W800" s="3" t="str">
        <f>IF(ISNUMBER(AH800),"Y","N")</f>
        <v>Y</v>
      </c>
      <c r="X800" s="3" t="str">
        <f>IF(OR(ISBLANK(H800),ISBLANK(I800)),"需記錄日期","")</f>
        <v/>
      </c>
      <c r="Y800" s="3" t="str">
        <f>IF(O800&gt;9,"時間太晚","")</f>
        <v>時間太晚</v>
      </c>
      <c r="Z800" s="3" t="str">
        <f>IF(ISBLANK(Q800),"需記錄數量",IF(Q800&gt;2,"2隻以上，請記為猴群",""))</f>
        <v/>
      </c>
      <c r="AA800" s="3" t="str">
        <f>IF(OR(Q800=1,Q800=2),IF(ISTEXT(R800),"","需記錄距離"),"")</f>
        <v/>
      </c>
      <c r="AB800" s="249" t="str">
        <f>IF(S800="Y",IF(Q800&lt;&gt;2,"有叫聲應為猴群",""),"")</f>
        <v/>
      </c>
      <c r="AC800" s="3" t="str">
        <f>IF(ISBLANK(T800),"需記錄棲地類型",IF(LEN(T800)&lt;&gt;2,"請填最主要的棲地類型，其餘的可在備注補充說明",""))</f>
        <v/>
      </c>
      <c r="AD800" s="5" t="str">
        <f t="shared" si="34"/>
        <v/>
      </c>
      <c r="AE800" s="3" t="str">
        <f>IF(COUNTIF(U800,"*搖樹*")=1,IF(Q800&lt;&gt;2,"有搖樹行為應為猴群",""),"")</f>
        <v/>
      </c>
      <c r="AF800" s="3"/>
      <c r="AH800">
        <f>MATCH(ROUND(M800,0)&amp;ROUND(N800,0),樣點!N:N,0)</f>
        <v>2352</v>
      </c>
      <c r="AI800" s="5" t="str">
        <f>IF((F801&amp;J801)=(F800&amp;J800),ABS((DATE(G801,H801,I801)&amp;TIME(O801,P801,0))-(DATE(G800,H800,I800)&amp;TIME(O800,P800,0))),"")</f>
        <v/>
      </c>
    </row>
    <row r="801" spans="3:35">
      <c r="C801" s="246" t="s">
        <v>423</v>
      </c>
      <c r="D801" s="246" t="s">
        <v>424</v>
      </c>
      <c r="E801" s="246" t="s">
        <v>444</v>
      </c>
      <c r="F801" s="246" t="s">
        <v>445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430</v>
      </c>
      <c r="L801" s="247">
        <v>1</v>
      </c>
      <c r="M801" s="246">
        <v>236020</v>
      </c>
      <c r="N801" s="246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26</v>
      </c>
      <c r="U801" s="246"/>
      <c r="V801" t="str">
        <f>INDEX(樣區!H:H,MATCH(F801,樣區!E:E,0))</f>
        <v>3月,5月</v>
      </c>
      <c r="W801" s="3" t="str">
        <f>IF(ISNUMBER(AH801),"Y","N")</f>
        <v>Y</v>
      </c>
      <c r="X801" s="3" t="str">
        <f>IF(OR(ISBLANK(H801),ISBLANK(I801)),"需記錄日期","")</f>
        <v/>
      </c>
      <c r="Y801" s="3" t="str">
        <f>IF(O801&gt;9,"時間太晚","")</f>
        <v/>
      </c>
      <c r="Z801" s="3" t="str">
        <f>IF(ISBLANK(Q801),"需記錄數量",IF(Q801&gt;2,"2隻以上，請記為猴群",""))</f>
        <v/>
      </c>
      <c r="AA801" s="3" t="str">
        <f>IF(OR(Q801=1,Q801=2),IF(ISTEXT(R801),"","需記錄距離"),"")</f>
        <v/>
      </c>
      <c r="AB801" s="249" t="str">
        <f>IF(S801="Y",IF(Q801&lt;&gt;2,"有叫聲應為猴群",""),"")</f>
        <v/>
      </c>
      <c r="AC801" s="3" t="str">
        <f>IF(ISBLANK(T801),"需記錄棲地類型",IF(LEN(T801)&lt;&gt;2,"請填最主要的棲地類型，其餘的可在備注補充說明",""))</f>
        <v/>
      </c>
      <c r="AD801" s="5" t="str">
        <f t="shared" si="34"/>
        <v/>
      </c>
      <c r="AE801" s="3" t="str">
        <f>IF(COUNTIF(U801,"*搖樹*")=1,IF(Q801&lt;&gt;2,"有搖樹行為應為猴群",""),"")</f>
        <v/>
      </c>
      <c r="AF801" s="3"/>
      <c r="AH801">
        <f>MATCH(ROUND(M801,0)&amp;ROUND(N801,0),樣點!N:N,0)</f>
        <v>2354</v>
      </c>
      <c r="AI801" s="5">
        <f>IF((F802&amp;J802)=(F801&amp;J801),ABS((DATE(G802,H802,I802)&amp;TIME(O802,P802,0))-(DATE(G801,H801,I801)&amp;TIME(O801,P801,0))),"")</f>
        <v>4.1666670003905892E-3</v>
      </c>
    </row>
    <row r="802" spans="3:35" hidden="1">
      <c r="C802" s="246" t="s">
        <v>423</v>
      </c>
      <c r="D802" s="246" t="s">
        <v>424</v>
      </c>
      <c r="E802" s="246" t="s">
        <v>444</v>
      </c>
      <c r="F802" s="246" t="s">
        <v>445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430</v>
      </c>
      <c r="L802" s="247">
        <v>2</v>
      </c>
      <c r="M802" s="246">
        <v>236067</v>
      </c>
      <c r="N802" s="246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26</v>
      </c>
      <c r="U802" s="246" t="s">
        <v>133</v>
      </c>
      <c r="V802" t="str">
        <f>INDEX(樣區!H:H,MATCH(F802,樣區!E:E,0))</f>
        <v>3月,5月</v>
      </c>
      <c r="W802" s="3" t="str">
        <f>IF(ISNUMBER(AH802),"Y","N")</f>
        <v>N</v>
      </c>
      <c r="X802" s="3" t="str">
        <f>IF(OR(ISBLANK(H802),ISBLANK(I802)),"需記錄日期","")</f>
        <v/>
      </c>
      <c r="Y802" s="3" t="str">
        <f>IF(O802&gt;9,"時間太晚","")</f>
        <v/>
      </c>
      <c r="Z802" s="3" t="str">
        <f>IF(ISBLANK(Q802),"需記錄數量",IF(Q802&gt;2,"2隻以上，請記為猴群",""))</f>
        <v/>
      </c>
      <c r="AA802" s="3" t="str">
        <f>IF(OR(Q802=1,Q802=2),IF(ISTEXT(R802),"","需記錄距離"),"")</f>
        <v/>
      </c>
      <c r="AB802" s="2" t="str">
        <f>IF(S802="Y",IF(Q802&lt;&gt;2,"有叫聲應為猴群",""),"")</f>
        <v/>
      </c>
      <c r="AC802" s="3" t="str">
        <f>IF(ISBLANK(T802),"需記錄棲地類型",IF(LEN(T802)&lt;&gt;2,"請填最主要的棲地類型，其餘的可在備注補充說明",""))</f>
        <v/>
      </c>
      <c r="AD802" s="5" t="str">
        <f>IF(ISBLANK(O802),"需記錄時間",IFERROR(IF((AI802-TIME(0,5,59))&lt;0,"需計滿6分鍾",""),""))</f>
        <v>需計滿6分鍾</v>
      </c>
      <c r="AE802" s="3" t="str">
        <f>IF(COUNTIF(U802,"*搖樹*")=1,IF(Q802&lt;&gt;2,"有搖樹行為應為猴群",""),"")</f>
        <v/>
      </c>
      <c r="AF802" s="3"/>
      <c r="AH802" t="e">
        <f>MATCH(ROUND(M802,0)&amp;ROUND(N802,0),樣點!N:N,0)</f>
        <v>#N/A</v>
      </c>
      <c r="AI802" s="5">
        <f>IF((F803&amp;J803)=(F802&amp;J802),ABS((DATE(G803,H803,I803)&amp;TIME(O803,P803,0))-(DATE(G802,H802,I802)&amp;TIME(O802,P802,0))),"")</f>
        <v>2.7777780196629465E-3</v>
      </c>
    </row>
    <row r="803" spans="3:35">
      <c r="C803" s="246" t="s">
        <v>423</v>
      </c>
      <c r="D803" s="246" t="s">
        <v>424</v>
      </c>
      <c r="E803" s="246" t="s">
        <v>444</v>
      </c>
      <c r="F803" s="246" t="s">
        <v>445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430</v>
      </c>
      <c r="L803" s="247">
        <v>3</v>
      </c>
      <c r="M803" s="246">
        <v>236222</v>
      </c>
      <c r="N803" s="246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26</v>
      </c>
      <c r="U803" s="246" t="s">
        <v>133</v>
      </c>
      <c r="V803" t="str">
        <f>INDEX(樣區!H:H,MATCH(F803,樣區!E:E,0))</f>
        <v>3月,5月</v>
      </c>
      <c r="W803" s="3" t="str">
        <f>IF(ISNUMBER(AH803),"Y","N")</f>
        <v>Y</v>
      </c>
      <c r="X803" s="3" t="str">
        <f>IF(OR(ISBLANK(H803),ISBLANK(I803)),"需記錄日期","")</f>
        <v/>
      </c>
      <c r="Y803" s="3" t="str">
        <f>IF(O803&gt;9,"時間太晚","")</f>
        <v/>
      </c>
      <c r="Z803" s="3" t="str">
        <f>IF(ISBLANK(Q803),"需記錄數量",IF(Q803&gt;2,"2隻以上，請記為猴群",""))</f>
        <v/>
      </c>
      <c r="AA803" s="3" t="str">
        <f>IF(OR(Q803=1,Q803=2),IF(ISTEXT(R803),"","需記錄距離"),"")</f>
        <v/>
      </c>
      <c r="AB803" s="249" t="str">
        <f>IF(S803="Y",IF(Q803&lt;&gt;2,"有叫聲應為猴群",""),"")</f>
        <v/>
      </c>
      <c r="AC803" s="3" t="str">
        <f>IF(ISBLANK(T803),"需記錄棲地類型",IF(LEN(T803)&lt;&gt;2,"請填最主要的棲地類型，其餘的可在備注補充說明",""))</f>
        <v/>
      </c>
      <c r="AD803" s="5" t="str">
        <f>IF(ISBLANK(O803),"需記錄時間",IFERROR(IF((AI803-TIME(0,5,59))&lt;0,"需計滿6分鐘",""),""))</f>
        <v>需計滿6分鐘</v>
      </c>
      <c r="AE803" s="3" t="str">
        <f>IF(COUNTIF(U803,"*搖樹*")=1,IF(Q803&lt;&gt;2,"有搖樹行為應為猴群",""),"")</f>
        <v/>
      </c>
      <c r="AF803" s="3"/>
      <c r="AH803">
        <f>MATCH(ROUND(M803,0)&amp;ROUND(N803,0),樣點!N:N,0)</f>
        <v>2353</v>
      </c>
      <c r="AI803" s="5">
        <f>IF((F804&amp;J804)=(F803&amp;J803),ABS((DATE(G804,H804,I804)&amp;TIME(O804,P804,0))-(DATE(G803,H803,I803)&amp;TIME(O803,P803,0))),"")</f>
        <v>2.77777697192505E-3</v>
      </c>
    </row>
    <row r="804" spans="3:35" hidden="1">
      <c r="C804" s="246" t="s">
        <v>423</v>
      </c>
      <c r="D804" s="246" t="s">
        <v>424</v>
      </c>
      <c r="E804" s="246" t="s">
        <v>444</v>
      </c>
      <c r="F804" s="246" t="s">
        <v>445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430</v>
      </c>
      <c r="L804" s="247">
        <v>4</v>
      </c>
      <c r="M804" s="246">
        <v>236154</v>
      </c>
      <c r="N804" s="246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26</v>
      </c>
      <c r="U804" s="246"/>
      <c r="V804" t="str">
        <f>INDEX(樣區!H:H,MATCH(F804,樣區!E:E,0))</f>
        <v>3月,5月</v>
      </c>
      <c r="W804" s="3" t="str">
        <f>IF(ISNUMBER(AH804),"Y","N")</f>
        <v>N</v>
      </c>
      <c r="X804" s="3" t="str">
        <f>IF(OR(ISBLANK(H804),ISBLANK(I804)),"需記錄日期","")</f>
        <v/>
      </c>
      <c r="Y804" s="3" t="str">
        <f>IF(O804&gt;9,"時間太晚","")</f>
        <v/>
      </c>
      <c r="Z804" s="3" t="str">
        <f>IF(ISBLANK(Q804),"需記錄數量",IF(Q804&gt;2,"2隻以上，請記為猴群",""))</f>
        <v/>
      </c>
      <c r="AA804" s="3" t="str">
        <f>IF(OR(Q804=1,Q804=2),IF(ISTEXT(R804),"","需記錄距離"),"")</f>
        <v/>
      </c>
      <c r="AB804" s="2" t="str">
        <f>IF(S804="Y",IF(Q804&lt;&gt;2,"有叫聲應為猴群",""),"")</f>
        <v/>
      </c>
      <c r="AC804" s="3" t="str">
        <f>IF(ISBLANK(T804),"需記錄棲地類型",IF(LEN(T804)&lt;&gt;2,"請填最主要的棲地類型，其餘的可在備注補充說明",""))</f>
        <v/>
      </c>
      <c r="AD804" s="5" t="str">
        <f>IF(ISBLANK(O804),"需記錄時間",IFERROR(IF((AI804-TIME(0,5,59))&lt;0,"需計滿6分鍾",""),""))</f>
        <v/>
      </c>
      <c r="AE804" s="3" t="str">
        <f>IF(COUNTIF(U804,"*搖樹*")=1,IF(Q804&lt;&gt;2,"有搖樹行為應為猴群",""),"")</f>
        <v/>
      </c>
      <c r="AF804" s="3"/>
      <c r="AH804" t="e">
        <f>MATCH(ROUND(M804,0)&amp;ROUND(N804,0),樣點!N:N,0)</f>
        <v>#N/A</v>
      </c>
      <c r="AI804" s="5">
        <f>IF((F805&amp;J805)=(F804&amp;J804),ABS((DATE(G805,H805,I805)&amp;TIME(O805,P805,0))-(DATE(G804,H804,I804)&amp;TIME(O804,P804,0))),"")</f>
        <v>4.1666670003905892E-3</v>
      </c>
    </row>
    <row r="805" spans="3:35" hidden="1">
      <c r="C805" s="246" t="s">
        <v>423</v>
      </c>
      <c r="D805" s="246" t="s">
        <v>424</v>
      </c>
      <c r="E805" s="246" t="s">
        <v>444</v>
      </c>
      <c r="F805" s="246" t="s">
        <v>445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430</v>
      </c>
      <c r="L805" s="247">
        <v>5</v>
      </c>
      <c r="M805" s="246">
        <v>236108</v>
      </c>
      <c r="N805" s="246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26</v>
      </c>
      <c r="U805" s="246"/>
      <c r="V805" t="str">
        <f>INDEX(樣區!H:H,MATCH(F805,樣區!E:E,0))</f>
        <v>3月,5月</v>
      </c>
      <c r="W805" s="3" t="str">
        <f>IF(ISNUMBER(AH805),"Y","N")</f>
        <v>N</v>
      </c>
      <c r="X805" s="3" t="str">
        <f>IF(OR(ISBLANK(H805),ISBLANK(I805)),"需記錄日期","")</f>
        <v/>
      </c>
      <c r="Y805" s="3" t="str">
        <f>IF(O805&gt;9,"時間太晚","")</f>
        <v/>
      </c>
      <c r="Z805" s="3" t="str">
        <f>IF(ISBLANK(Q805),"需記錄數量",IF(Q805&gt;2,"2隻以上，請記為猴群",""))</f>
        <v/>
      </c>
      <c r="AA805" s="3" t="str">
        <f>IF(OR(Q805=1,Q805=2),IF(ISTEXT(R805),"","需記錄距離"),"")</f>
        <v/>
      </c>
      <c r="AB805" s="2" t="str">
        <f>IF(S805="Y",IF(Q805&lt;&gt;2,"有叫聲應為猴群",""),"")</f>
        <v/>
      </c>
      <c r="AC805" s="3" t="str">
        <f>IF(ISBLANK(T805),"需記錄棲地類型",IF(LEN(T805)&lt;&gt;2,"請填最主要的棲地類型，其餘的可在備注補充說明",""))</f>
        <v/>
      </c>
      <c r="AD805" s="5" t="str">
        <f>IF(ISBLANK(O805),"需記錄時間",IFERROR(IF((AI805-TIME(0,5,59))&lt;0,"需計滿6分鍾",""),""))</f>
        <v>需計滿6分鍾</v>
      </c>
      <c r="AE805" s="3" t="str">
        <f>IF(COUNTIF(U805,"*搖樹*")=1,IF(Q805&lt;&gt;2,"有搖樹行為應為猴群",""),"")</f>
        <v/>
      </c>
      <c r="AF805" s="3"/>
      <c r="AH805" t="e">
        <f>MATCH(ROUND(M805,0)&amp;ROUND(N805,0),樣點!N:N,0)</f>
        <v>#N/A</v>
      </c>
      <c r="AI805" s="5">
        <f>IF((F806&amp;J806)=(F805&amp;J805),ABS((DATE(G806,H806,I806)&amp;TIME(O806,P806,0))-(DATE(G805,H805,I805)&amp;TIME(O805,P805,0))),"")</f>
        <v>1.3888890389353037E-3</v>
      </c>
    </row>
    <row r="806" spans="3:35" hidden="1">
      <c r="C806" s="246" t="s">
        <v>423</v>
      </c>
      <c r="D806" s="246" t="s">
        <v>424</v>
      </c>
      <c r="E806" s="246" t="s">
        <v>444</v>
      </c>
      <c r="F806" s="246" t="s">
        <v>445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430</v>
      </c>
      <c r="L806" s="247">
        <v>6</v>
      </c>
      <c r="M806" s="246">
        <v>236137</v>
      </c>
      <c r="N806" s="246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26</v>
      </c>
      <c r="U806" s="246" t="s">
        <v>133</v>
      </c>
      <c r="V806" t="str">
        <f>INDEX(樣區!H:H,MATCH(F806,樣區!E:E,0))</f>
        <v>3月,5月</v>
      </c>
      <c r="W806" s="3" t="str">
        <f>IF(ISNUMBER(AH806),"Y","N")</f>
        <v>N</v>
      </c>
      <c r="X806" s="3" t="str">
        <f>IF(OR(ISBLANK(H806),ISBLANK(I806)),"需記錄日期","")</f>
        <v/>
      </c>
      <c r="Y806" s="3" t="str">
        <f>IF(O806&gt;9,"時間太晚","")</f>
        <v/>
      </c>
      <c r="Z806" s="3" t="str">
        <f>IF(ISBLANK(Q806),"需記錄數量",IF(Q806&gt;2,"2隻以上，請記為猴群",""))</f>
        <v/>
      </c>
      <c r="AA806" s="3" t="str">
        <f>IF(OR(Q806=1,Q806=2),IF(ISTEXT(R806),"","需記錄距離"),"")</f>
        <v/>
      </c>
      <c r="AB806" s="2" t="str">
        <f>IF(S806="Y",IF(Q806&lt;&gt;2,"有叫聲應為猴群",""),"")</f>
        <v/>
      </c>
      <c r="AC806" s="3" t="str">
        <f>IF(ISBLANK(T806),"需記錄棲地類型",IF(LEN(T806)&lt;&gt;2,"請填最主要的棲地類型，其餘的可在備注補充說明",""))</f>
        <v/>
      </c>
      <c r="AD806" s="5" t="str">
        <f>IF(ISBLANK(O806),"需記錄時間",IFERROR(IF((AI806-TIME(0,5,59))&lt;0,"需計滿6分鍾",""),""))</f>
        <v/>
      </c>
      <c r="AE806" s="3" t="str">
        <f>IF(COUNTIF(U806,"*搖樹*")=1,IF(Q806&lt;&gt;2,"有搖樹行為應為猴群",""),"")</f>
        <v/>
      </c>
      <c r="AF806" s="3"/>
      <c r="AH806" t="e">
        <f>MATCH(ROUND(M806,0)&amp;ROUND(N806,0),樣點!N:N,0)</f>
        <v>#N/A</v>
      </c>
      <c r="AI806" s="5">
        <f>IF((F807&amp;J807)=(F806&amp;J806),ABS((DATE(G807,H807,I807)&amp;TIME(O807,P807,0))-(DATE(G806,H806,I806)&amp;TIME(O806,P806,0))),"")</f>
        <v>9.0277779963798821E-3</v>
      </c>
    </row>
    <row r="807" spans="3:35" hidden="1">
      <c r="C807" s="246" t="s">
        <v>423</v>
      </c>
      <c r="D807" s="246" t="s">
        <v>424</v>
      </c>
      <c r="E807" s="246" t="s">
        <v>444</v>
      </c>
      <c r="F807" s="246" t="s">
        <v>445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430</v>
      </c>
      <c r="L807" s="247">
        <v>7</v>
      </c>
      <c r="M807" s="246">
        <v>236147</v>
      </c>
      <c r="N807" s="246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26</v>
      </c>
      <c r="U807" s="246" t="s">
        <v>133</v>
      </c>
      <c r="V807" t="str">
        <f>INDEX(樣區!H:H,MATCH(F807,樣區!E:E,0))</f>
        <v>3月,5月</v>
      </c>
      <c r="W807" s="3" t="str">
        <f>IF(ISNUMBER(AH807),"Y","N")</f>
        <v>N</v>
      </c>
      <c r="X807" s="3" t="str">
        <f>IF(OR(ISBLANK(H807),ISBLANK(I807)),"需記錄日期","")</f>
        <v/>
      </c>
      <c r="Y807" s="3" t="str">
        <f>IF(O807&gt;9,"時間太晚","")</f>
        <v/>
      </c>
      <c r="Z807" s="3" t="str">
        <f>IF(ISBLANK(Q807),"需記錄數量",IF(Q807&gt;2,"2隻以上，請記為猴群",""))</f>
        <v/>
      </c>
      <c r="AA807" s="3" t="str">
        <f>IF(OR(Q807=1,Q807=2),IF(ISTEXT(R807),"","需記錄距離"),"")</f>
        <v/>
      </c>
      <c r="AB807" s="2" t="str">
        <f>IF(S807="Y",IF(Q807&lt;&gt;2,"有叫聲應為猴群",""),"")</f>
        <v/>
      </c>
      <c r="AC807" s="3" t="str">
        <f>IF(ISBLANK(T807),"需記錄棲地類型",IF(LEN(T807)&lt;&gt;2,"請填最主要的棲地類型，其餘的可在備注補充說明",""))</f>
        <v/>
      </c>
      <c r="AD807" s="5" t="str">
        <f>IF(ISBLANK(O807),"需記錄時間",IFERROR(IF((AI807-TIME(0,5,59))&lt;0,"需計滿6分鍾",""),""))</f>
        <v>需計滿6分鍾</v>
      </c>
      <c r="AE807" s="3" t="str">
        <f>IF(COUNTIF(U807,"*搖樹*")=1,IF(Q807&lt;&gt;2,"有搖樹行為應為猴群",""),"")</f>
        <v/>
      </c>
      <c r="AF807" s="3"/>
      <c r="AH807" t="e">
        <f>MATCH(ROUND(M807,0)&amp;ROUND(N807,0),樣點!N:N,0)</f>
        <v>#N/A</v>
      </c>
      <c r="AI807" s="5">
        <f>IF((F808&amp;J808)=(F807&amp;J807),ABS((DATE(G808,H808,I808)&amp;TIME(O808,P808,0))-(DATE(G807,H807,I807)&amp;TIME(O807,P807,0))),"")</f>
        <v>3.4722220152616501E-3</v>
      </c>
    </row>
    <row r="808" spans="3:35" hidden="1">
      <c r="C808" s="246" t="s">
        <v>423</v>
      </c>
      <c r="D808" s="246" t="s">
        <v>424</v>
      </c>
      <c r="E808" s="246" t="s">
        <v>444</v>
      </c>
      <c r="F808" s="246" t="s">
        <v>445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430</v>
      </c>
      <c r="L808" s="247">
        <v>8</v>
      </c>
      <c r="M808" s="246">
        <v>236234</v>
      </c>
      <c r="N808" s="246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26</v>
      </c>
      <c r="U808" s="246"/>
      <c r="V808" t="str">
        <f>INDEX(樣區!H:H,MATCH(F808,樣區!E:E,0))</f>
        <v>3月,5月</v>
      </c>
      <c r="W808" s="3" t="str">
        <f>IF(ISNUMBER(AH808),"Y","N")</f>
        <v>N</v>
      </c>
      <c r="X808" s="3" t="str">
        <f>IF(OR(ISBLANK(H808),ISBLANK(I808)),"需記錄日期","")</f>
        <v/>
      </c>
      <c r="Y808" s="3" t="str">
        <f>IF(O808&gt;9,"時間太晚","")</f>
        <v/>
      </c>
      <c r="Z808" s="3" t="str">
        <f>IF(ISBLANK(Q808),"需記錄數量",IF(Q808&gt;2,"2隻以上，請記為猴群",""))</f>
        <v/>
      </c>
      <c r="AA808" s="3" t="str">
        <f>IF(OR(Q808=1,Q808=2),IF(ISTEXT(R808),"","需記錄距離"),"")</f>
        <v/>
      </c>
      <c r="AB808" s="2" t="str">
        <f>IF(S808="Y",IF(Q808&lt;&gt;2,"有叫聲應為猴群",""),"")</f>
        <v/>
      </c>
      <c r="AC808" s="3" t="str">
        <f>IF(ISBLANK(T808),"需記錄棲地類型",IF(LEN(T808)&lt;&gt;2,"請填最主要的棲地類型，其餘的可在備注補充說明",""))</f>
        <v/>
      </c>
      <c r="AD808" s="5" t="str">
        <f>IF(ISBLANK(O808),"需記錄時間",IFERROR(IF((AI808-TIME(0,5,59))&lt;0,"需計滿6分鍾",""),""))</f>
        <v>需計滿6分鍾</v>
      </c>
      <c r="AE808" s="3" t="str">
        <f>IF(COUNTIF(U808,"*搖樹*")=1,IF(Q808&lt;&gt;2,"有搖樹行為應為猴群",""),"")</f>
        <v/>
      </c>
      <c r="AF808" s="3"/>
      <c r="AH808" t="e">
        <f>MATCH(ROUND(M808,0)&amp;ROUND(N808,0),樣點!N:N,0)</f>
        <v>#N/A</v>
      </c>
      <c r="AI808" s="5">
        <f>IF((F809&amp;J809)=(F808&amp;J808),ABS((DATE(G809,H809,I809)&amp;TIME(O809,P809,0))-(DATE(G808,H808,I808)&amp;TIME(O808,P808,0))),"")</f>
        <v>1.3888889807276428E-3</v>
      </c>
    </row>
    <row r="809" spans="3:35" hidden="1">
      <c r="C809" s="246" t="s">
        <v>423</v>
      </c>
      <c r="D809" s="246" t="s">
        <v>424</v>
      </c>
      <c r="E809" s="246" t="s">
        <v>444</v>
      </c>
      <c r="F809" s="246" t="s">
        <v>445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430</v>
      </c>
      <c r="L809" s="247">
        <v>9</v>
      </c>
      <c r="M809" s="246">
        <v>236243</v>
      </c>
      <c r="N809" s="246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26</v>
      </c>
      <c r="U809" s="246" t="s">
        <v>133</v>
      </c>
      <c r="V809" t="str">
        <f>INDEX(樣區!H:H,MATCH(F809,樣區!E:E,0))</f>
        <v>3月,5月</v>
      </c>
      <c r="W809" s="3" t="str">
        <f>IF(ISNUMBER(AH809),"Y","N")</f>
        <v>N</v>
      </c>
      <c r="X809" s="3" t="str">
        <f>IF(OR(ISBLANK(H809),ISBLANK(I809)),"需記錄日期","")</f>
        <v/>
      </c>
      <c r="Y809" s="3" t="str">
        <f>IF(O809&gt;9,"時間太晚","")</f>
        <v/>
      </c>
      <c r="Z809" s="3" t="str">
        <f>IF(ISBLANK(Q809),"需記錄數量",IF(Q809&gt;2,"2隻以上，請記為猴群",""))</f>
        <v/>
      </c>
      <c r="AA809" s="3" t="str">
        <f>IF(OR(Q809=1,Q809=2),IF(ISTEXT(R809),"","需記錄距離"),"")</f>
        <v/>
      </c>
      <c r="AB809" s="2" t="str">
        <f>IF(S809="Y",IF(Q809&lt;&gt;2,"有叫聲應為猴群",""),"")</f>
        <v/>
      </c>
      <c r="AC809" s="3" t="str">
        <f>IF(ISBLANK(T809),"需記錄棲地類型",IF(LEN(T809)&lt;&gt;2,"請填最主要的棲地類型，其餘的可在備注補充說明",""))</f>
        <v/>
      </c>
      <c r="AD809" s="5" t="str">
        <f>IF(ISBLANK(O809),"需記錄時間",IFERROR(IF((AI809-TIME(0,5,59))&lt;0,"需計滿6分鍾",""),""))</f>
        <v/>
      </c>
      <c r="AE809" s="3" t="str">
        <f>IF(COUNTIF(U809,"*搖樹*")=1,IF(Q809&lt;&gt;2,"有搖樹行為應為猴群",""),"")</f>
        <v/>
      </c>
      <c r="AF809" s="3"/>
      <c r="AH809" t="e">
        <f>MATCH(ROUND(M809,0)&amp;ROUND(N809,0),樣點!N:N,0)</f>
        <v>#N/A</v>
      </c>
      <c r="AI809" s="5">
        <f>IF((F810&amp;J810)=(F809&amp;J809),ABS((DATE(G810,H810,I810)&amp;TIME(O810,P810,0))-(DATE(G809,H809,I809)&amp;TIME(O809,P809,0))),"")</f>
        <v>4.1666660108603537E-3</v>
      </c>
    </row>
    <row r="810" spans="3:35" hidden="1">
      <c r="C810" s="246" t="s">
        <v>423</v>
      </c>
      <c r="D810" s="246" t="s">
        <v>424</v>
      </c>
      <c r="E810" s="246" t="s">
        <v>444</v>
      </c>
      <c r="F810" s="246" t="s">
        <v>445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430</v>
      </c>
      <c r="L810" s="247">
        <v>10</v>
      </c>
      <c r="M810" s="246">
        <v>236234</v>
      </c>
      <c r="N810" s="246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26</v>
      </c>
      <c r="U810" s="246" t="s">
        <v>133</v>
      </c>
      <c r="V810" t="str">
        <f>INDEX(樣區!H:H,MATCH(F810,樣區!E:E,0))</f>
        <v>3月,5月</v>
      </c>
      <c r="W810" s="3" t="str">
        <f>IF(ISNUMBER(AH810),"Y","N")</f>
        <v>N</v>
      </c>
      <c r="X810" s="3" t="str">
        <f>IF(OR(ISBLANK(H810),ISBLANK(I810)),"需記錄日期","")</f>
        <v/>
      </c>
      <c r="Y810" s="3" t="str">
        <f>IF(O810&gt;9,"時間太晚","")</f>
        <v/>
      </c>
      <c r="Z810" s="3" t="str">
        <f>IF(ISBLANK(Q810),"需記錄數量",IF(Q810&gt;2,"2隻以上，請記為猴群",""))</f>
        <v/>
      </c>
      <c r="AA810" s="3" t="str">
        <f>IF(OR(Q810=1,Q810=2),IF(ISTEXT(R810),"","需記錄距離"),"")</f>
        <v/>
      </c>
      <c r="AB810" s="2" t="str">
        <f>IF(S810="Y",IF(Q810&lt;&gt;2,"有叫聲應為猴群",""),"")</f>
        <v/>
      </c>
      <c r="AC810" s="3" t="str">
        <f>IF(ISBLANK(T810),"需記錄棲地類型",IF(LEN(T810)&lt;&gt;2,"請填最主要的棲地類型，其餘的可在備注補充說明",""))</f>
        <v/>
      </c>
      <c r="AD810" s="5" t="str">
        <f>IF(ISBLANK(O810),"需記錄時間",IFERROR(IF((AI810-TIME(0,5,59))&lt;0,"需計滿6分鍾",""),""))</f>
        <v/>
      </c>
      <c r="AE810" s="3" t="str">
        <f>IF(COUNTIF(U810,"*搖樹*")=1,IF(Q810&lt;&gt;2,"有搖樹行為應為猴群",""),"")</f>
        <v/>
      </c>
      <c r="AF810" s="3"/>
      <c r="AH810" t="e">
        <f>MATCH(ROUND(M810,0)&amp;ROUND(N810,0),樣點!N:N,0)</f>
        <v>#N/A</v>
      </c>
      <c r="AI810" s="5" t="str">
        <f>IF((F811&amp;J811)=(F810&amp;J810),ABS((DATE(G811,H811,I811)&amp;TIME(O811,P811,0))-(DATE(G810,H810,I810)&amp;TIME(O810,P810,0))),"")</f>
        <v/>
      </c>
    </row>
    <row r="811" spans="3:35">
      <c r="C811" s="246" t="s">
        <v>423</v>
      </c>
      <c r="D811" s="246" t="s">
        <v>424</v>
      </c>
      <c r="E811" s="246" t="s">
        <v>446</v>
      </c>
      <c r="F811" s="246" t="s">
        <v>447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448</v>
      </c>
      <c r="L811" s="247">
        <v>1</v>
      </c>
      <c r="M811" s="246">
        <v>240406</v>
      </c>
      <c r="N811" s="246">
        <v>2662076</v>
      </c>
      <c r="O811" s="246">
        <v>8</v>
      </c>
      <c r="P811" s="246">
        <v>3</v>
      </c>
      <c r="Q811" s="246">
        <v>1</v>
      </c>
      <c r="R811" s="246" t="s">
        <v>89</v>
      </c>
      <c r="S811" s="246" t="s">
        <v>90</v>
      </c>
      <c r="T811" s="246" t="s">
        <v>133</v>
      </c>
      <c r="U811" s="246"/>
      <c r="V811" t="str">
        <f>INDEX(樣區!H:H,MATCH(F811,樣區!E:E,0))</f>
        <v>3月,5月</v>
      </c>
      <c r="W811" s="3" t="str">
        <f>IF(ISNUMBER(AH811),"Y","N")</f>
        <v>Y</v>
      </c>
      <c r="X811" s="3" t="str">
        <f>IF(OR(ISBLANK(H811),ISBLANK(I811)),"需記錄日期","")</f>
        <v/>
      </c>
      <c r="Y811" s="3" t="str">
        <f>IF(O811&gt;9,"時間太晚","")</f>
        <v/>
      </c>
      <c r="Z811" s="3" t="str">
        <f>IF(ISBLANK(Q811),"需記錄數量",IF(Q811&gt;2,"2隻以上，請記為猴群",""))</f>
        <v/>
      </c>
      <c r="AA811" s="3" t="str">
        <f>IF(OR(Q811=1,Q811=2),IF(ISTEXT(R811),"","需記錄距離"),"")</f>
        <v/>
      </c>
      <c r="AB811" s="249" t="str">
        <f>IF(S811="Y",IF(Q811&lt;&gt;2,"有叫聲應為猴群",""),"")</f>
        <v/>
      </c>
      <c r="AC811" s="3" t="str">
        <f>IF(ISBLANK(T811),"需記錄棲地類型",IF(LEN(T811)&lt;&gt;2,"請填最主要的棲地類型，其餘的可在備注補充說明",""))</f>
        <v/>
      </c>
      <c r="AD811" s="5" t="str">
        <f>IF(ISBLANK(O811),"需記錄時間",IFERROR(IF((AI811-TIME(0,5,59))&lt;0,"需計滿6分鐘",""),""))</f>
        <v/>
      </c>
      <c r="AE811" s="3" t="str">
        <f>IF(COUNTIF(U811,"*搖樹*")=1,IF(Q811&lt;&gt;2,"有搖樹行為應為猴群",""),"")</f>
        <v/>
      </c>
      <c r="AF811" s="3"/>
      <c r="AH811">
        <f>MATCH(ROUND(M811,0)&amp;ROUND(N811,0),樣點!N:N,0)</f>
        <v>2360</v>
      </c>
      <c r="AI811" s="5">
        <f>IF((F812&amp;J812)=(F811&amp;J811),ABS((DATE(G812,H812,I812)&amp;TIME(O812,P812,0))-(DATE(G811,H811,I811)&amp;TIME(O811,P811,0))),"")</f>
        <v>8.3333340007811785E-3</v>
      </c>
    </row>
    <row r="812" spans="3:35" hidden="1">
      <c r="C812" s="246" t="s">
        <v>423</v>
      </c>
      <c r="D812" s="246" t="s">
        <v>424</v>
      </c>
      <c r="E812" s="246" t="s">
        <v>446</v>
      </c>
      <c r="F812" s="246" t="s">
        <v>447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448</v>
      </c>
      <c r="L812" s="247">
        <v>2</v>
      </c>
      <c r="M812" s="246">
        <v>240436</v>
      </c>
      <c r="N812" s="246">
        <v>2662034</v>
      </c>
      <c r="O812" s="246">
        <v>8</v>
      </c>
      <c r="P812" s="246">
        <v>15</v>
      </c>
      <c r="Q812" s="246">
        <v>1</v>
      </c>
      <c r="R812" s="246" t="s">
        <v>43</v>
      </c>
      <c r="S812" s="246" t="s">
        <v>44</v>
      </c>
      <c r="T812" s="246" t="s">
        <v>133</v>
      </c>
      <c r="U812" s="246"/>
      <c r="V812" t="str">
        <f>INDEX(樣區!H:H,MATCH(F812,樣區!E:E,0))</f>
        <v>3月,5月</v>
      </c>
      <c r="W812" s="3" t="str">
        <f>IF(ISNUMBER(AH812),"Y","N")</f>
        <v>N</v>
      </c>
      <c r="X812" s="3" t="str">
        <f>IF(OR(ISBLANK(H812),ISBLANK(I812)),"需記錄日期","")</f>
        <v/>
      </c>
      <c r="Y812" s="3" t="str">
        <f>IF(O812&gt;9,"時間太晚","")</f>
        <v/>
      </c>
      <c r="Z812" s="3" t="str">
        <f>IF(ISBLANK(Q812),"需記錄數量",IF(Q812&gt;2,"2隻以上，請記為猴群",""))</f>
        <v/>
      </c>
      <c r="AA812" s="3" t="str">
        <f>IF(OR(Q812=1,Q812=2),IF(ISTEXT(R812),"","需記錄距離"),"")</f>
        <v/>
      </c>
      <c r="AB812" s="2" t="str">
        <f>IF(S812="Y",IF(Q812&lt;&gt;2,"有叫聲應為猴群",""),"")</f>
        <v>有叫聲應為猴群</v>
      </c>
      <c r="AC812" s="3" t="str">
        <f>IF(ISBLANK(T812),"需記錄棲地類型",IF(LEN(T812)&lt;&gt;2,"請填最主要的棲地類型，其餘的可在備注補充說明",""))</f>
        <v/>
      </c>
      <c r="AD812" s="5" t="str">
        <f>IF(ISBLANK(O812),"需記錄時間",IFERROR(IF((AI812-TIME(0,5,59))&lt;0,"需計滿6分鍾",""),""))</f>
        <v/>
      </c>
      <c r="AE812" s="3" t="str">
        <f>IF(COUNTIF(U812,"*搖樹*")=1,IF(Q812&lt;&gt;2,"有搖樹行為應為猴群",""),"")</f>
        <v/>
      </c>
      <c r="AF812" s="3"/>
      <c r="AH812" t="e">
        <f>MATCH(ROUND(M812,0)&amp;ROUND(N812,0),樣點!N:N,0)</f>
        <v>#N/A</v>
      </c>
      <c r="AI812" s="5">
        <f>IF((F813&amp;J813)=(F812&amp;J812),ABS((DATE(G813,H813,I813)&amp;TIME(O813,P813,0))-(DATE(G812,H812,I812)&amp;TIME(O812,P812,0))),"")</f>
        <v>4.1666660108603537E-3</v>
      </c>
    </row>
    <row r="813" spans="3:35" hidden="1">
      <c r="C813" s="246" t="s">
        <v>423</v>
      </c>
      <c r="D813" s="246" t="s">
        <v>424</v>
      </c>
      <c r="E813" s="246" t="s">
        <v>446</v>
      </c>
      <c r="F813" s="246" t="s">
        <v>447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448</v>
      </c>
      <c r="L813" s="247">
        <v>3</v>
      </c>
      <c r="M813" s="246">
        <v>240449</v>
      </c>
      <c r="N813" s="246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133</v>
      </c>
      <c r="U813" s="246"/>
      <c r="V813" t="str">
        <f>INDEX(樣區!H:H,MATCH(F813,樣區!E:E,0))</f>
        <v>3月,5月</v>
      </c>
      <c r="W813" s="3" t="str">
        <f>IF(ISNUMBER(AH813),"Y","N")</f>
        <v>N</v>
      </c>
      <c r="X813" s="3" t="str">
        <f>IF(OR(ISBLANK(H813),ISBLANK(I813)),"需記錄日期","")</f>
        <v/>
      </c>
      <c r="Y813" s="3" t="str">
        <f>IF(O813&gt;9,"時間太晚","")</f>
        <v/>
      </c>
      <c r="Z813" s="3" t="str">
        <f>IF(ISBLANK(Q813),"需記錄數量",IF(Q813&gt;2,"2隻以上，請記為猴群",""))</f>
        <v/>
      </c>
      <c r="AA813" s="3" t="str">
        <f>IF(OR(Q813=1,Q813=2),IF(ISTEXT(R813),"","需記錄距離"),"")</f>
        <v/>
      </c>
      <c r="AB813" s="2" t="str">
        <f>IF(S813="Y",IF(Q813&lt;&gt;2,"有叫聲應為猴群",""),"")</f>
        <v/>
      </c>
      <c r="AC813" s="3" t="str">
        <f>IF(ISBLANK(T813),"需記錄棲地類型",IF(LEN(T813)&lt;&gt;2,"請填最主要的棲地類型，其餘的可在備注補充說明",""))</f>
        <v/>
      </c>
      <c r="AD813" s="5" t="str">
        <f>IF(ISBLANK(O813),"需記錄時間",IFERROR(IF((AI813-TIME(0,5,59))&lt;0,"需計滿6分鍾",""),""))</f>
        <v/>
      </c>
      <c r="AE813" s="3" t="str">
        <f>IF(COUNTIF(U813,"*搖樹*")=1,IF(Q813&lt;&gt;2,"有搖樹行為應為猴群",""),"")</f>
        <v/>
      </c>
      <c r="AF813" s="3"/>
      <c r="AH813" t="e">
        <f>MATCH(ROUND(M813,0)&amp;ROUND(N813,0),樣點!N:N,0)</f>
        <v>#N/A</v>
      </c>
      <c r="AI813" s="5">
        <f>IF((F814&amp;J814)=(F813&amp;J813),ABS((DATE(G814,H814,I814)&amp;TIME(O814,P814,0))-(DATE(G813,H813,I813)&amp;TIME(O813,P813,0))),"")</f>
        <v>6.9444449618458748E-3</v>
      </c>
    </row>
    <row r="814" spans="3:35" hidden="1">
      <c r="C814" s="246" t="s">
        <v>423</v>
      </c>
      <c r="D814" s="246" t="s">
        <v>424</v>
      </c>
      <c r="E814" s="246" t="s">
        <v>446</v>
      </c>
      <c r="F814" s="246" t="s">
        <v>447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448</v>
      </c>
      <c r="L814" s="247">
        <v>4</v>
      </c>
      <c r="M814" s="246">
        <v>240452</v>
      </c>
      <c r="N814" s="246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133</v>
      </c>
      <c r="U814" s="246"/>
      <c r="V814" t="str">
        <f>INDEX(樣區!H:H,MATCH(F814,樣區!E:E,0))</f>
        <v>3月,5月</v>
      </c>
      <c r="W814" s="3" t="str">
        <f>IF(ISNUMBER(AH814),"Y","N")</f>
        <v>N</v>
      </c>
      <c r="X814" s="3" t="str">
        <f>IF(OR(ISBLANK(H814),ISBLANK(I814)),"需記錄日期","")</f>
        <v/>
      </c>
      <c r="Y814" s="3" t="str">
        <f>IF(O814&gt;9,"時間太晚","")</f>
        <v/>
      </c>
      <c r="Z814" s="3" t="str">
        <f>IF(ISBLANK(Q814),"需記錄數量",IF(Q814&gt;2,"2隻以上，請記為猴群",""))</f>
        <v/>
      </c>
      <c r="AA814" s="3" t="str">
        <f>IF(OR(Q814=1,Q814=2),IF(ISTEXT(R814),"","需記錄距離"),"")</f>
        <v/>
      </c>
      <c r="AB814" s="2" t="str">
        <f>IF(S814="Y",IF(Q814&lt;&gt;2,"有叫聲應為猴群",""),"")</f>
        <v/>
      </c>
      <c r="AC814" s="3" t="str">
        <f>IF(ISBLANK(T814),"需記錄棲地類型",IF(LEN(T814)&lt;&gt;2,"請填最主要的棲地類型，其餘的可在備注補充說明",""))</f>
        <v/>
      </c>
      <c r="AD814" s="5" t="str">
        <f>IF(ISBLANK(O814),"需記錄時間",IFERROR(IF((AI814-TIME(0,5,59))&lt;0,"需計滿6分鍾",""),""))</f>
        <v/>
      </c>
      <c r="AE814" s="3" t="str">
        <f>IF(COUNTIF(U814,"*搖樹*")=1,IF(Q814&lt;&gt;2,"有搖樹行為應為猴群",""),"")</f>
        <v/>
      </c>
      <c r="AF814" s="3"/>
      <c r="AH814" t="e">
        <f>MATCH(ROUND(M814,0)&amp;ROUND(N814,0),樣點!N:N,0)</f>
        <v>#N/A</v>
      </c>
      <c r="AI814" s="5">
        <f>IF((F815&amp;J815)=(F814&amp;J814),ABS((DATE(G815,H815,I815)&amp;TIME(O815,P815,0))-(DATE(G814,H814,I814)&amp;TIME(O814,P814,0))),"")</f>
        <v>5.5555550497956574E-3</v>
      </c>
    </row>
    <row r="815" spans="3:35">
      <c r="C815" s="246" t="s">
        <v>423</v>
      </c>
      <c r="D815" s="246" t="s">
        <v>424</v>
      </c>
      <c r="E815" s="246" t="s">
        <v>446</v>
      </c>
      <c r="F815" s="246" t="s">
        <v>447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448</v>
      </c>
      <c r="L815" s="247">
        <v>5</v>
      </c>
      <c r="M815" s="246">
        <v>240483</v>
      </c>
      <c r="N815" s="246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133</v>
      </c>
      <c r="U815" s="246"/>
      <c r="V815" t="str">
        <f>INDEX(樣區!H:H,MATCH(F815,樣區!E:E,0))</f>
        <v>3月,5月</v>
      </c>
      <c r="W815" s="3" t="str">
        <f>IF(ISNUMBER(AH815),"Y","N")</f>
        <v>Y</v>
      </c>
      <c r="X815" s="3" t="str">
        <f>IF(OR(ISBLANK(H815),ISBLANK(I815)),"需記錄日期","")</f>
        <v/>
      </c>
      <c r="Y815" s="3" t="str">
        <f>IF(O815&gt;9,"時間太晚","")</f>
        <v/>
      </c>
      <c r="Z815" s="3" t="str">
        <f>IF(ISBLANK(Q815),"需記錄數量",IF(Q815&gt;2,"2隻以上，請記為猴群",""))</f>
        <v/>
      </c>
      <c r="AA815" s="3" t="str">
        <f>IF(OR(Q815=1,Q815=2),IF(ISTEXT(R815),"","需記錄距離"),"")</f>
        <v/>
      </c>
      <c r="AB815" s="249" t="str">
        <f>IF(S815="Y",IF(Q815&lt;&gt;2,"有叫聲應為猴群",""),"")</f>
        <v/>
      </c>
      <c r="AC815" s="3" t="str">
        <f>IF(ISBLANK(T815),"需記錄棲地類型",IF(LEN(T815)&lt;&gt;2,"請填最主要的棲地類型，其餘的可在備注補充說明",""))</f>
        <v/>
      </c>
      <c r="AD815" s="5" t="str">
        <f>IF(ISBLANK(O815),"需記錄時間",IFERROR(IF((AI815-TIME(0,5,59))&lt;0,"需計滿6分鐘",""),""))</f>
        <v/>
      </c>
      <c r="AE815" s="3" t="str">
        <f>IF(COUNTIF(U815,"*搖樹*")=1,IF(Q815&lt;&gt;2,"有搖樹行為應為猴群",""),"")</f>
        <v/>
      </c>
      <c r="AF815" s="3"/>
      <c r="AH815">
        <f>MATCH(ROUND(M815,0)&amp;ROUND(N815,0),樣點!N:N,0)</f>
        <v>2359</v>
      </c>
      <c r="AI815" s="5">
        <f>IF((F816&amp;J816)=(F815&amp;J815),ABS((DATE(G816,H816,I816)&amp;TIME(O816,P816,0))-(DATE(G815,H815,I815)&amp;TIME(O815,P815,0))),"")</f>
        <v>4.1666670003905892E-3</v>
      </c>
    </row>
    <row r="816" spans="3:35" hidden="1">
      <c r="C816" s="246" t="s">
        <v>423</v>
      </c>
      <c r="D816" s="246" t="s">
        <v>424</v>
      </c>
      <c r="E816" s="246" t="s">
        <v>446</v>
      </c>
      <c r="F816" s="246" t="s">
        <v>447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448</v>
      </c>
      <c r="L816" s="247">
        <v>6</v>
      </c>
      <c r="M816" s="246">
        <v>240490</v>
      </c>
      <c r="N816" s="246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133</v>
      </c>
      <c r="U816" s="246"/>
      <c r="V816" t="str">
        <f>INDEX(樣區!H:H,MATCH(F816,樣區!E:E,0))</f>
        <v>3月,5月</v>
      </c>
      <c r="W816" s="3" t="str">
        <f>IF(ISNUMBER(AH816),"Y","N")</f>
        <v>N</v>
      </c>
      <c r="X816" s="3" t="str">
        <f>IF(OR(ISBLANK(H816),ISBLANK(I816)),"需記錄日期","")</f>
        <v/>
      </c>
      <c r="Y816" s="3" t="str">
        <f>IF(O816&gt;9,"時間太晚","")</f>
        <v/>
      </c>
      <c r="Z816" s="3" t="str">
        <f>IF(ISBLANK(Q816),"需記錄數量",IF(Q816&gt;2,"2隻以上，請記為猴群",""))</f>
        <v/>
      </c>
      <c r="AA816" s="3" t="str">
        <f>IF(OR(Q816=1,Q816=2),IF(ISTEXT(R816),"","需記錄距離"),"")</f>
        <v/>
      </c>
      <c r="AB816" s="2" t="str">
        <f>IF(S816="Y",IF(Q816&lt;&gt;2,"有叫聲應為猴群",""),"")</f>
        <v/>
      </c>
      <c r="AC816" s="3" t="str">
        <f>IF(ISBLANK(T816),"需記錄棲地類型",IF(LEN(T816)&lt;&gt;2,"請填最主要的棲地類型，其餘的可在備注補充說明",""))</f>
        <v/>
      </c>
      <c r="AD816" s="5" t="str">
        <f>IF(ISBLANK(O816),"需記錄時間",IFERROR(IF((AI816-TIME(0,5,59))&lt;0,"需計滿6分鍾",""),""))</f>
        <v/>
      </c>
      <c r="AE816" s="3" t="str">
        <f>IF(COUNTIF(U816,"*搖樹*")=1,IF(Q816&lt;&gt;2,"有搖樹行為應為猴群",""),"")</f>
        <v/>
      </c>
      <c r="AF816" s="3"/>
      <c r="AH816" t="e">
        <f>MATCH(ROUND(M816,0)&amp;ROUND(N816,0),樣點!N:N,0)</f>
        <v>#N/A</v>
      </c>
      <c r="AI816" s="5" t="str">
        <f>IF((F817&amp;J817)=(F816&amp;J816),ABS((DATE(G817,H817,I817)&amp;TIME(O817,P817,0))-(DATE(G816,H816,I816)&amp;TIME(O816,P816,0))),"")</f>
        <v/>
      </c>
    </row>
    <row r="817" spans="3:35">
      <c r="C817" s="246" t="s">
        <v>423</v>
      </c>
      <c r="D817" s="246" t="s">
        <v>424</v>
      </c>
      <c r="E817" s="246" t="s">
        <v>449</v>
      </c>
      <c r="F817" s="246" t="s">
        <v>450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451</v>
      </c>
      <c r="L817" s="247">
        <v>1</v>
      </c>
      <c r="M817" s="246">
        <v>243579</v>
      </c>
      <c r="N817" s="246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32</v>
      </c>
      <c r="U817" s="246" t="s">
        <v>452</v>
      </c>
      <c r="V817" t="str">
        <f>INDEX(樣區!H:H,MATCH(F817,樣區!E:E,0))</f>
        <v>3月,5月</v>
      </c>
      <c r="W817" s="3" t="str">
        <f>IF(ISNUMBER(AH817),"Y","N")</f>
        <v>Y</v>
      </c>
      <c r="X817" s="3" t="str">
        <f>IF(OR(ISBLANK(H817),ISBLANK(I817)),"需記錄日期","")</f>
        <v/>
      </c>
      <c r="Y817" s="3" t="str">
        <f>IF(O817&gt;9,"時間太晚","")</f>
        <v/>
      </c>
      <c r="Z817" s="3" t="str">
        <f>IF(ISBLANK(Q817),"需記錄數量",IF(Q817&gt;2,"2隻以上，請記為猴群",""))</f>
        <v/>
      </c>
      <c r="AA817" s="3" t="str">
        <f>IF(OR(Q817=1,Q817=2),IF(ISTEXT(R817),"","需記錄距離"),"")</f>
        <v/>
      </c>
      <c r="AB817" s="249" t="str">
        <f>IF(S817="Y",IF(Q817&lt;&gt;2,"有叫聲應為猴群",""),"")</f>
        <v/>
      </c>
      <c r="AC817" s="3" t="str">
        <f>IF(ISBLANK(T817),"需記錄棲地類型",IF(LEN(T817)&lt;&gt;2,"請填最主要的棲地類型，其餘的可在備注補充說明",""))</f>
        <v/>
      </c>
      <c r="AD817" s="5" t="str">
        <f t="shared" ref="AD817:AD825" si="35">IF(ISBLANK(O817),"需記錄時間",IFERROR(IF((AI817-TIME(0,5,59))&lt;0,"需計滿6分鐘",""),""))</f>
        <v/>
      </c>
      <c r="AE817" s="3" t="str">
        <f>IF(COUNTIF(U817,"*搖樹*")=1,IF(Q817&lt;&gt;2,"有搖樹行為應為猴群",""),"")</f>
        <v/>
      </c>
      <c r="AF817" s="3"/>
      <c r="AH817">
        <f>MATCH(ROUND(M817,0)&amp;ROUND(N817,0),樣點!N:N,0)</f>
        <v>2365</v>
      </c>
      <c r="AI817" s="5">
        <f>IF((F818&amp;J818)=(F817&amp;J817),ABS((DATE(G818,H818,I818)&amp;TIME(O818,P818,0))-(DATE(G817,H817,I817)&amp;TIME(O817,P817,0))),"")</f>
        <v>8.3333330112509429E-3</v>
      </c>
    </row>
    <row r="818" spans="3:35">
      <c r="C818" s="246" t="s">
        <v>423</v>
      </c>
      <c r="D818" s="246" t="s">
        <v>424</v>
      </c>
      <c r="E818" s="246" t="s">
        <v>449</v>
      </c>
      <c r="F818" s="246" t="s">
        <v>450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451</v>
      </c>
      <c r="L818" s="247">
        <v>2</v>
      </c>
      <c r="M818" s="246">
        <v>243446</v>
      </c>
      <c r="N818" s="246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32</v>
      </c>
      <c r="U818" s="246" t="s">
        <v>452</v>
      </c>
      <c r="V818" t="str">
        <f>INDEX(樣區!H:H,MATCH(F818,樣區!E:E,0))</f>
        <v>3月,5月</v>
      </c>
      <c r="W818" s="3" t="str">
        <f>IF(ISNUMBER(AH818),"Y","N")</f>
        <v>Y</v>
      </c>
      <c r="X818" s="3" t="str">
        <f>IF(OR(ISBLANK(H818),ISBLANK(I818)),"需記錄日期","")</f>
        <v/>
      </c>
      <c r="Y818" s="3" t="str">
        <f>IF(O818&gt;9,"時間太晚","")</f>
        <v/>
      </c>
      <c r="Z818" s="3" t="str">
        <f>IF(ISBLANK(Q818),"需記錄數量",IF(Q818&gt;2,"2隻以上，請記為猴群",""))</f>
        <v/>
      </c>
      <c r="AA818" s="3" t="str">
        <f>IF(OR(Q818=1,Q818=2),IF(ISTEXT(R818),"","需記錄距離"),"")</f>
        <v/>
      </c>
      <c r="AB818" s="249" t="str">
        <f>IF(S818="Y",IF(Q818&lt;&gt;2,"有叫聲應為猴群",""),"")</f>
        <v/>
      </c>
      <c r="AC818" s="3" t="str">
        <f>IF(ISBLANK(T818),"需記錄棲地類型",IF(LEN(T818)&lt;&gt;2,"請填最主要的棲地類型，其餘的可在備注補充說明",""))</f>
        <v/>
      </c>
      <c r="AD818" s="5" t="str">
        <f t="shared" si="35"/>
        <v/>
      </c>
      <c r="AE818" s="3" t="str">
        <f>IF(COUNTIF(U818,"*搖樹*")=1,IF(Q818&lt;&gt;2,"有搖樹行為應為猴群",""),"")</f>
        <v/>
      </c>
      <c r="AF818" s="3"/>
      <c r="AH818">
        <f>MATCH(ROUND(M818,0)&amp;ROUND(N818,0),樣點!N:N,0)</f>
        <v>2366</v>
      </c>
      <c r="AI818" s="5">
        <f>IF((F819&amp;J819)=(F818&amp;J818),ABS((DATE(G819,H819,I819)&amp;TIME(O819,P819,0))-(DATE(G818,H818,I818)&amp;TIME(O818,P818,0))),"")</f>
        <v>5.5555549915879965E-3</v>
      </c>
    </row>
    <row r="819" spans="3:35">
      <c r="C819" s="246" t="s">
        <v>423</v>
      </c>
      <c r="D819" s="246" t="s">
        <v>424</v>
      </c>
      <c r="E819" s="246" t="s">
        <v>449</v>
      </c>
      <c r="F819" s="246" t="s">
        <v>450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451</v>
      </c>
      <c r="L819" s="247">
        <v>3</v>
      </c>
      <c r="M819" s="246">
        <v>243361</v>
      </c>
      <c r="N819" s="246">
        <v>2664436</v>
      </c>
      <c r="O819" s="246">
        <v>8</v>
      </c>
      <c r="P819" s="246">
        <v>44</v>
      </c>
      <c r="Q819" s="246">
        <v>2</v>
      </c>
      <c r="R819" s="246" t="s">
        <v>89</v>
      </c>
      <c r="S819" s="246" t="s">
        <v>44</v>
      </c>
      <c r="T819" s="246" t="s">
        <v>32</v>
      </c>
      <c r="U819" s="246" t="s">
        <v>453</v>
      </c>
      <c r="V819" t="str">
        <f>INDEX(樣區!H:H,MATCH(F819,樣區!E:E,0))</f>
        <v>3月,5月</v>
      </c>
      <c r="W819" s="3" t="str">
        <f>IF(ISNUMBER(AH819),"Y","N")</f>
        <v>Y</v>
      </c>
      <c r="X819" s="3" t="str">
        <f>IF(OR(ISBLANK(H819),ISBLANK(I819)),"需記錄日期","")</f>
        <v/>
      </c>
      <c r="Y819" s="3" t="str">
        <f>IF(O819&gt;9,"時間太晚","")</f>
        <v/>
      </c>
      <c r="Z819" s="3" t="str">
        <f>IF(ISBLANK(Q819),"需記錄數量",IF(Q819&gt;2,"2隻以上，請記為猴群",""))</f>
        <v/>
      </c>
      <c r="AA819" s="3" t="str">
        <f>IF(OR(Q819=1,Q819=2),IF(ISTEXT(R819),"","需記錄距離"),"")</f>
        <v/>
      </c>
      <c r="AB819" s="249" t="str">
        <f>IF(S819="Y",IF(Q819&lt;&gt;2,"有叫聲應為猴群",""),"")</f>
        <v/>
      </c>
      <c r="AC819" s="3" t="str">
        <f>IF(ISBLANK(T819),"需記錄棲地類型",IF(LEN(T819)&lt;&gt;2,"請填最主要的棲地類型，其餘的可在備注補充說明",""))</f>
        <v/>
      </c>
      <c r="AD819" s="5" t="str">
        <f t="shared" si="35"/>
        <v/>
      </c>
      <c r="AE819" s="3" t="str">
        <f>IF(COUNTIF(U819,"*搖樹*")=1,IF(Q819&lt;&gt;2,"有搖樹行為應為猴群",""),"")</f>
        <v/>
      </c>
      <c r="AF819" s="3"/>
      <c r="AH819">
        <f>MATCH(ROUND(M819,0)&amp;ROUND(N819,0),樣點!N:N,0)</f>
        <v>2367</v>
      </c>
      <c r="AI819" s="5">
        <f>IF((F820&amp;J820)=(F819&amp;J819),ABS((DATE(G820,H820,I820)&amp;TIME(O820,P820,0))-(DATE(G819,H819,I819)&amp;TIME(O819,P819,0))),"")</f>
        <v>9.0277779963798821E-3</v>
      </c>
    </row>
    <row r="820" spans="3:35">
      <c r="C820" s="246" t="s">
        <v>423</v>
      </c>
      <c r="D820" s="246" t="s">
        <v>424</v>
      </c>
      <c r="E820" s="246" t="s">
        <v>449</v>
      </c>
      <c r="F820" s="246" t="s">
        <v>450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451</v>
      </c>
      <c r="L820" s="247">
        <v>4</v>
      </c>
      <c r="M820" s="246">
        <v>243756</v>
      </c>
      <c r="N820" s="246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31</v>
      </c>
      <c r="U820" s="246" t="s">
        <v>454</v>
      </c>
      <c r="V820" t="str">
        <f>INDEX(樣區!H:H,MATCH(F820,樣區!E:E,0))</f>
        <v>3月,5月</v>
      </c>
      <c r="W820" s="3" t="str">
        <f>IF(ISNUMBER(AH820),"Y","N")</f>
        <v>Y</v>
      </c>
      <c r="X820" s="3" t="str">
        <f>IF(OR(ISBLANK(H820),ISBLANK(I820)),"需記錄日期","")</f>
        <v/>
      </c>
      <c r="Y820" s="3" t="str">
        <f>IF(O820&gt;9,"時間太晚","")</f>
        <v/>
      </c>
      <c r="Z820" s="3" t="str">
        <f>IF(ISBLANK(Q820),"需記錄數量",IF(Q820&gt;2,"2隻以上，請記為猴群",""))</f>
        <v/>
      </c>
      <c r="AA820" s="3" t="str">
        <f>IF(OR(Q820=1,Q820=2),IF(ISTEXT(R820),"","需記錄距離"),"")</f>
        <v/>
      </c>
      <c r="AB820" s="249" t="str">
        <f>IF(S820="Y",IF(Q820&lt;&gt;2,"有叫聲應為猴群",""),"")</f>
        <v/>
      </c>
      <c r="AC820" s="3" t="str">
        <f>IF(ISBLANK(T820),"需記錄棲地類型",IF(LEN(T820)&lt;&gt;2,"請填最主要的棲地類型，其餘的可在備注補充說明",""))</f>
        <v/>
      </c>
      <c r="AD820" s="5" t="str">
        <f t="shared" si="35"/>
        <v/>
      </c>
      <c r="AE820" s="3" t="str">
        <f>IF(COUNTIF(U820,"*搖樹*")=1,IF(Q820&lt;&gt;2,"有搖樹行為應為猴群",""),"")</f>
        <v/>
      </c>
      <c r="AF820" s="3"/>
      <c r="AH820">
        <f>MATCH(ROUND(M820,0)&amp;ROUND(N820,0),樣點!N:N,0)</f>
        <v>2368</v>
      </c>
      <c r="AI820" s="5">
        <f>IF((F821&amp;J821)=(F820&amp;J820),ABS((DATE(G821,H821,I821)&amp;TIME(O821,P821,0))-(DATE(G820,H820,I820)&amp;TIME(O820,P820,0))),"")</f>
        <v>5.5555560393258929E-3</v>
      </c>
    </row>
    <row r="821" spans="3:35">
      <c r="C821" s="246" t="s">
        <v>423</v>
      </c>
      <c r="D821" s="246" t="s">
        <v>424</v>
      </c>
      <c r="E821" s="246" t="s">
        <v>449</v>
      </c>
      <c r="F821" s="246" t="s">
        <v>450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451</v>
      </c>
      <c r="L821" s="247">
        <v>5</v>
      </c>
      <c r="M821" s="246">
        <v>243953</v>
      </c>
      <c r="N821" s="246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31</v>
      </c>
      <c r="U821" s="246" t="s">
        <v>455</v>
      </c>
      <c r="V821" t="str">
        <f>INDEX(樣區!H:H,MATCH(F821,樣區!E:E,0))</f>
        <v>3月,5月</v>
      </c>
      <c r="W821" s="3" t="str">
        <f>IF(ISNUMBER(AH821),"Y","N")</f>
        <v>Y</v>
      </c>
      <c r="X821" s="3" t="str">
        <f>IF(OR(ISBLANK(H821),ISBLANK(I821)),"需記錄日期","")</f>
        <v/>
      </c>
      <c r="Y821" s="3" t="str">
        <f>IF(O821&gt;9,"時間太晚","")</f>
        <v/>
      </c>
      <c r="Z821" s="3" t="str">
        <f>IF(ISBLANK(Q821),"需記錄數量",IF(Q821&gt;2,"2隻以上，請記為猴群",""))</f>
        <v/>
      </c>
      <c r="AA821" s="3" t="str">
        <f>IF(OR(Q821=1,Q821=2),IF(ISTEXT(R821),"","需記錄距離"),"")</f>
        <v/>
      </c>
      <c r="AB821" s="249" t="str">
        <f>IF(S821="Y",IF(Q821&lt;&gt;2,"有叫聲應為猴群",""),"")</f>
        <v/>
      </c>
      <c r="AC821" s="3" t="str">
        <f>IF(ISBLANK(T821),"需記錄棲地類型",IF(LEN(T821)&lt;&gt;2,"請填最主要的棲地類型，其餘的可在備注補充說明",""))</f>
        <v/>
      </c>
      <c r="AD821" s="5" t="str">
        <f t="shared" si="35"/>
        <v/>
      </c>
      <c r="AE821" s="3" t="str">
        <f>IF(COUNTIF(U821,"*搖樹*")=1,IF(Q821&lt;&gt;2,"有搖樹行為應為猴群",""),"")</f>
        <v/>
      </c>
      <c r="AF821" s="3"/>
      <c r="AH821">
        <f>MATCH(ROUND(M821,0)&amp;ROUND(N821,0),樣點!N:N,0)</f>
        <v>2369</v>
      </c>
      <c r="AI821" s="5">
        <f>IF((F822&amp;J822)=(F821&amp;J821),ABS((DATE(G822,H822,I822)&amp;TIME(O822,P822,0))-(DATE(G821,H821,I821)&amp;TIME(O821,P821,0))),"")</f>
        <v>6.2499999767169356E-3</v>
      </c>
    </row>
    <row r="822" spans="3:35">
      <c r="C822" s="246" t="s">
        <v>423</v>
      </c>
      <c r="D822" s="246" t="s">
        <v>424</v>
      </c>
      <c r="E822" s="246" t="s">
        <v>449</v>
      </c>
      <c r="F822" s="246" t="s">
        <v>450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451</v>
      </c>
      <c r="L822" s="247">
        <v>6</v>
      </c>
      <c r="M822" s="246">
        <v>244176</v>
      </c>
      <c r="N822" s="246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31</v>
      </c>
      <c r="U822" s="246" t="s">
        <v>456</v>
      </c>
      <c r="V822" t="str">
        <f>INDEX(樣區!H:H,MATCH(F822,樣區!E:E,0))</f>
        <v>3月,5月</v>
      </c>
      <c r="W822" s="3" t="str">
        <f>IF(ISNUMBER(AH822),"Y","N")</f>
        <v>Y</v>
      </c>
      <c r="X822" s="3" t="str">
        <f>IF(OR(ISBLANK(H822),ISBLANK(I822)),"需記錄日期","")</f>
        <v/>
      </c>
      <c r="Y822" s="3" t="str">
        <f>IF(O822&gt;9,"時間太晚","")</f>
        <v/>
      </c>
      <c r="Z822" s="3" t="str">
        <f>IF(ISBLANK(Q822),"需記錄數量",IF(Q822&gt;2,"2隻以上，請記為猴群",""))</f>
        <v/>
      </c>
      <c r="AA822" s="3" t="str">
        <f>IF(OR(Q822=1,Q822=2),IF(ISTEXT(R822),"","需記錄距離"),"")</f>
        <v/>
      </c>
      <c r="AB822" s="249" t="str">
        <f>IF(S822="Y",IF(Q822&lt;&gt;2,"有叫聲應為猴群",""),"")</f>
        <v/>
      </c>
      <c r="AC822" s="3" t="str">
        <f>IF(ISBLANK(T822),"需記錄棲地類型",IF(LEN(T822)&lt;&gt;2,"請填最主要的棲地類型，其餘的可在備注補充說明",""))</f>
        <v/>
      </c>
      <c r="AD822" s="5" t="str">
        <f t="shared" si="35"/>
        <v/>
      </c>
      <c r="AE822" s="3" t="str">
        <f>IF(COUNTIF(U822,"*搖樹*")=1,IF(Q822&lt;&gt;2,"有搖樹行為應為猴群",""),"")</f>
        <v/>
      </c>
      <c r="AF822" s="3"/>
      <c r="AH822">
        <f>MATCH(ROUND(M822,0)&amp;ROUND(N822,0),樣點!N:N,0)</f>
        <v>2370</v>
      </c>
      <c r="AI822" s="5" t="str">
        <f>IF((F823&amp;J823)=(F822&amp;J822),ABS((DATE(G823,H823,I823)&amp;TIME(O823,P823,0))-(DATE(G822,H822,I822)&amp;TIME(O822,P822,0))),"")</f>
        <v/>
      </c>
    </row>
    <row r="823" spans="3:35">
      <c r="C823" s="246" t="s">
        <v>423</v>
      </c>
      <c r="D823" s="246" t="s">
        <v>424</v>
      </c>
      <c r="E823" s="246" t="s">
        <v>457</v>
      </c>
      <c r="F823" s="246" t="s">
        <v>458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459</v>
      </c>
      <c r="L823" s="247">
        <v>1</v>
      </c>
      <c r="M823" s="246">
        <v>242421</v>
      </c>
      <c r="N823" s="246">
        <v>2667286</v>
      </c>
      <c r="O823" s="246">
        <v>8</v>
      </c>
      <c r="P823" s="246">
        <v>21</v>
      </c>
      <c r="Q823" s="246">
        <v>2</v>
      </c>
      <c r="R823" s="246" t="s">
        <v>89</v>
      </c>
      <c r="S823" s="246" t="s">
        <v>44</v>
      </c>
      <c r="T823" s="246" t="s">
        <v>26</v>
      </c>
      <c r="U823" s="246" t="s">
        <v>460</v>
      </c>
      <c r="V823" t="str">
        <f>INDEX(樣區!H:H,MATCH(F823,樣區!E:E,0))</f>
        <v>4月,6月</v>
      </c>
      <c r="W823" s="3" t="str">
        <f>IF(ISNUMBER(AH823),"Y","N")</f>
        <v>Y</v>
      </c>
      <c r="X823" s="3" t="str">
        <f>IF(OR(ISBLANK(H823),ISBLANK(I823)),"需記錄日期","")</f>
        <v/>
      </c>
      <c r="Y823" s="3" t="str">
        <f>IF(O823&gt;9,"時間太晚","")</f>
        <v/>
      </c>
      <c r="Z823" s="3" t="str">
        <f>IF(ISBLANK(Q823),"需記錄數量",IF(Q823&gt;2,"2隻以上，請記為猴群",""))</f>
        <v/>
      </c>
      <c r="AA823" s="3" t="str">
        <f>IF(OR(Q823=1,Q823=2),IF(ISTEXT(R823),"","需記錄距離"),"")</f>
        <v/>
      </c>
      <c r="AB823" s="249" t="str">
        <f>IF(S823="Y",IF(Q823&lt;&gt;2,"有叫聲應為猴群",""),"")</f>
        <v/>
      </c>
      <c r="AC823" s="3" t="str">
        <f>IF(ISBLANK(T823),"需記錄棲地類型",IF(LEN(T823)&lt;&gt;2,"請填最主要的棲地類型，其餘的可在備注補充說明",""))</f>
        <v/>
      </c>
      <c r="AD823" s="5" t="str">
        <f t="shared" si="35"/>
        <v/>
      </c>
      <c r="AE823" s="3" t="str">
        <f>IF(COUNTIF(U823,"*搖樹*")=1,IF(Q823&lt;&gt;2,"有搖樹行為應為猴群",""),"")</f>
        <v/>
      </c>
      <c r="AF823" s="3"/>
      <c r="AH823">
        <f>MATCH(ROUND(M823,0)&amp;ROUND(N823,0),樣點!N:N,0)</f>
        <v>2371</v>
      </c>
      <c r="AI823" s="5">
        <f>IF((F824&amp;J824)=(F823&amp;J823),ABS((DATE(G824,H824,I824)&amp;TIME(O824,P824,0))-(DATE(G823,H823,I823)&amp;TIME(O823,P823,0))),"")</f>
        <v>7.6388890156522393E-3</v>
      </c>
    </row>
    <row r="824" spans="3:35">
      <c r="C824" s="246" t="s">
        <v>423</v>
      </c>
      <c r="D824" s="246" t="s">
        <v>424</v>
      </c>
      <c r="E824" s="246" t="s">
        <v>457</v>
      </c>
      <c r="F824" s="246" t="s">
        <v>458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459</v>
      </c>
      <c r="L824" s="247">
        <v>2</v>
      </c>
      <c r="M824" s="246">
        <v>242791</v>
      </c>
      <c r="N824" s="246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26</v>
      </c>
      <c r="U824" s="246"/>
      <c r="V824" t="str">
        <f>INDEX(樣區!H:H,MATCH(F824,樣區!E:E,0))</f>
        <v>4月,6月</v>
      </c>
      <c r="W824" s="3" t="str">
        <f>IF(ISNUMBER(AH824),"Y","N")</f>
        <v>Y</v>
      </c>
      <c r="X824" s="3" t="str">
        <f>IF(OR(ISBLANK(H824),ISBLANK(I824)),"需記錄日期","")</f>
        <v/>
      </c>
      <c r="Y824" s="3" t="str">
        <f>IF(O824&gt;9,"時間太晚","")</f>
        <v/>
      </c>
      <c r="Z824" s="3" t="str">
        <f>IF(ISBLANK(Q824),"需記錄數量",IF(Q824&gt;2,"2隻以上，請記為猴群",""))</f>
        <v/>
      </c>
      <c r="AA824" s="3" t="str">
        <f>IF(OR(Q824=1,Q824=2),IF(ISTEXT(R824),"","需記錄距離"),"")</f>
        <v/>
      </c>
      <c r="AB824" s="249" t="str">
        <f>IF(S824="Y",IF(Q824&lt;&gt;2,"有叫聲應為猴群",""),"")</f>
        <v/>
      </c>
      <c r="AC824" s="3" t="str">
        <f>IF(ISBLANK(T824),"需記錄棲地類型",IF(LEN(T824)&lt;&gt;2,"請填最主要的棲地類型，其餘的可在備注補充說明",""))</f>
        <v/>
      </c>
      <c r="AD824" s="5" t="str">
        <f t="shared" si="35"/>
        <v/>
      </c>
      <c r="AE824" s="3" t="str">
        <f>IF(COUNTIF(U824,"*搖樹*")=1,IF(Q824&lt;&gt;2,"有搖樹行為應為猴群",""),"")</f>
        <v/>
      </c>
      <c r="AF824" s="3"/>
      <c r="AH824">
        <f>MATCH(ROUND(M824,0)&amp;ROUND(N824,0),樣點!N:N,0)</f>
        <v>2372</v>
      </c>
      <c r="AI824" s="5">
        <f>IF((F825&amp;J825)=(F824&amp;J824),ABS((DATE(G825,H825,I825)&amp;TIME(O825,P825,0))-(DATE(G824,H824,I824)&amp;TIME(O824,P824,0))),"")</f>
        <v>1.4583332987967879E-2</v>
      </c>
    </row>
    <row r="825" spans="3:35">
      <c r="C825" s="246" t="s">
        <v>423</v>
      </c>
      <c r="D825" s="246" t="s">
        <v>424</v>
      </c>
      <c r="E825" s="246" t="s">
        <v>457</v>
      </c>
      <c r="F825" s="246" t="s">
        <v>458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459</v>
      </c>
      <c r="L825" s="247">
        <v>3</v>
      </c>
      <c r="M825" s="246">
        <v>242965</v>
      </c>
      <c r="N825" s="246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32</v>
      </c>
      <c r="U825" s="246"/>
      <c r="V825" t="str">
        <f>INDEX(樣區!H:H,MATCH(F825,樣區!E:E,0))</f>
        <v>4月,6月</v>
      </c>
      <c r="W825" s="3" t="str">
        <f>IF(ISNUMBER(AH825),"Y","N")</f>
        <v>Y</v>
      </c>
      <c r="X825" s="3" t="str">
        <f>IF(OR(ISBLANK(H825),ISBLANK(I825)),"需記錄日期","")</f>
        <v/>
      </c>
      <c r="Y825" s="3" t="str">
        <f>IF(O825&gt;9,"時間太晚","")</f>
        <v/>
      </c>
      <c r="Z825" s="3" t="str">
        <f>IF(ISBLANK(Q825),"需記錄數量",IF(Q825&gt;2,"2隻以上，請記為猴群",""))</f>
        <v/>
      </c>
      <c r="AA825" s="3" t="str">
        <f>IF(OR(Q825=1,Q825=2),IF(ISTEXT(R825),"","需記錄距離"),"")</f>
        <v/>
      </c>
      <c r="AB825" s="249" t="str">
        <f>IF(S825="Y",IF(Q825&lt;&gt;2,"有叫聲應為猴群",""),"")</f>
        <v/>
      </c>
      <c r="AC825" s="3" t="str">
        <f>IF(ISBLANK(T825),"需記錄棲地類型",IF(LEN(T825)&lt;&gt;2,"請填最主要的棲地類型，其餘的可在備注補充說明",""))</f>
        <v/>
      </c>
      <c r="AD825" s="5" t="str">
        <f t="shared" si="35"/>
        <v/>
      </c>
      <c r="AE825" s="3" t="str">
        <f>IF(COUNTIF(U825,"*搖樹*")=1,IF(Q825&lt;&gt;2,"有搖樹行為應為猴群",""),"")</f>
        <v/>
      </c>
      <c r="AF825" s="3"/>
      <c r="AH825">
        <f>MATCH(ROUND(M825,0)&amp;ROUND(N825,0),樣點!N:N,0)</f>
        <v>2373</v>
      </c>
      <c r="AI825" s="5">
        <f>IF((F826&amp;J826)=(F825&amp;J825),ABS((DATE(G826,H826,I826)&amp;TIME(O826,P826,0))-(DATE(G825,H825,I825)&amp;TIME(O825,P825,0))),"")</f>
        <v>4.8611119855195284E-3</v>
      </c>
    </row>
    <row r="826" spans="3:35" hidden="1">
      <c r="C826" s="246" t="s">
        <v>423</v>
      </c>
      <c r="D826" s="246" t="s">
        <v>424</v>
      </c>
      <c r="E826" s="246" t="s">
        <v>457</v>
      </c>
      <c r="F826" s="246" t="s">
        <v>458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459</v>
      </c>
      <c r="L826" s="247">
        <v>4</v>
      </c>
      <c r="M826" s="246">
        <v>242928</v>
      </c>
      <c r="N826" s="246">
        <v>2667623</v>
      </c>
      <c r="O826" s="246">
        <v>9</v>
      </c>
      <c r="P826" s="246">
        <v>0</v>
      </c>
      <c r="Q826" s="246">
        <v>2</v>
      </c>
      <c r="R826" s="246" t="s">
        <v>89</v>
      </c>
      <c r="S826" s="246" t="s">
        <v>44</v>
      </c>
      <c r="T826" s="246" t="s">
        <v>26</v>
      </c>
      <c r="U826" s="246" t="s">
        <v>119</v>
      </c>
      <c r="V826" t="str">
        <f>INDEX(樣區!H:H,MATCH(F826,樣區!E:E,0))</f>
        <v>4月,6月</v>
      </c>
      <c r="W826" s="3" t="str">
        <f>IF(ISNUMBER(AH826),"Y","N")</f>
        <v>N</v>
      </c>
      <c r="X826" s="3" t="str">
        <f>IF(OR(ISBLANK(H826),ISBLANK(I826)),"需記錄日期","")</f>
        <v/>
      </c>
      <c r="Y826" s="3" t="str">
        <f>IF(O826&gt;9,"時間太晚","")</f>
        <v/>
      </c>
      <c r="Z826" s="3" t="str">
        <f>IF(ISBLANK(Q826),"需記錄數量",IF(Q826&gt;2,"2隻以上，請記為猴群",""))</f>
        <v/>
      </c>
      <c r="AA826" s="3" t="str">
        <f>IF(OR(Q826=1,Q826=2),IF(ISTEXT(R826),"","需記錄距離"),"")</f>
        <v/>
      </c>
      <c r="AB826" s="2" t="str">
        <f>IF(S826="Y",IF(Q826&lt;&gt;2,"有叫聲應為猴群",""),"")</f>
        <v/>
      </c>
      <c r="AC826" s="3" t="str">
        <f>IF(ISBLANK(T826),"需記錄棲地類型",IF(LEN(T826)&lt;&gt;2,"請填最主要的棲地類型，其餘的可在備注補充說明",""))</f>
        <v/>
      </c>
      <c r="AD826" s="5" t="str">
        <f>IF(ISBLANK(O826),"需記錄時間",IFERROR(IF((AI826-TIME(0,5,59))&lt;0,"需計滿6分鍾",""),""))</f>
        <v/>
      </c>
      <c r="AE826" s="3" t="str">
        <f>IF(COUNTIF(U826,"*搖樹*")=1,IF(Q826&lt;&gt;2,"有搖樹行為應為猴群",""),"")</f>
        <v/>
      </c>
      <c r="AF826" s="3"/>
      <c r="AH826" t="e">
        <f>MATCH(ROUND(M826,0)&amp;ROUND(N826,0),樣點!N:N,0)</f>
        <v>#N/A</v>
      </c>
      <c r="AI826" s="5">
        <f>IF((F827&amp;J827)=(F826&amp;J826),ABS((DATE(G827,H827,I827)&amp;TIME(O827,P827,0))-(DATE(G826,H826,I826)&amp;TIME(O826,P826,0))),"")</f>
        <v>6.1805555014871061E-2</v>
      </c>
    </row>
    <row r="827" spans="3:35">
      <c r="C827" s="246" t="s">
        <v>423</v>
      </c>
      <c r="D827" s="246" t="s">
        <v>424</v>
      </c>
      <c r="E827" s="246" t="s">
        <v>457</v>
      </c>
      <c r="F827" s="246" t="s">
        <v>458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459</v>
      </c>
      <c r="L827" s="247">
        <v>5</v>
      </c>
      <c r="M827" s="246">
        <v>243353</v>
      </c>
      <c r="N827" s="246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26</v>
      </c>
      <c r="U827" s="246"/>
      <c r="V827" t="str">
        <f>INDEX(樣區!H:H,MATCH(F827,樣區!E:E,0))</f>
        <v>4月,6月</v>
      </c>
      <c r="W827" s="3" t="str">
        <f>IF(ISNUMBER(AH827),"Y","N")</f>
        <v>Y</v>
      </c>
      <c r="X827" s="3" t="str">
        <f>IF(OR(ISBLANK(H827),ISBLANK(I827)),"需記錄日期","")</f>
        <v/>
      </c>
      <c r="Y827" s="3" t="str">
        <f>IF(O827&gt;9,"時間太晚","")</f>
        <v>時間太晚</v>
      </c>
      <c r="Z827" s="3" t="str">
        <f>IF(ISBLANK(Q827),"需記錄數量",IF(Q827&gt;2,"2隻以上，請記為猴群",""))</f>
        <v/>
      </c>
      <c r="AA827" s="3" t="str">
        <f>IF(OR(Q827=1,Q827=2),IF(ISTEXT(R827),"","需記錄距離"),"")</f>
        <v/>
      </c>
      <c r="AB827" s="249" t="str">
        <f>IF(S827="Y",IF(Q827&lt;&gt;2,"有叫聲應為猴群",""),"")</f>
        <v/>
      </c>
      <c r="AC827" s="3" t="str">
        <f>IF(ISBLANK(T827),"需記錄棲地類型",IF(LEN(T827)&lt;&gt;2,"請填最主要的棲地類型，其餘的可在備注補充說明",""))</f>
        <v/>
      </c>
      <c r="AD827" s="5" t="str">
        <f>IF(ISBLANK(O827),"需記錄時間",IFERROR(IF((AI827-TIME(0,5,59))&lt;0,"需計滿6分鐘",""),""))</f>
        <v/>
      </c>
      <c r="AE827" s="3" t="str">
        <f>IF(COUNTIF(U827,"*搖樹*")=1,IF(Q827&lt;&gt;2,"有搖樹行為應為猴群",""),"")</f>
        <v/>
      </c>
      <c r="AF827" s="3"/>
      <c r="AH827">
        <f>MATCH(ROUND(M827,0)&amp;ROUND(N827,0),樣點!N:N,0)</f>
        <v>2374</v>
      </c>
      <c r="AI827" s="5">
        <f>IF((F828&amp;J828)=(F827&amp;J827),ABS((DATE(G828,H828,I828)&amp;TIME(O828,P828,0))-(DATE(G827,H827,I827)&amp;TIME(O827,P827,0))),"")</f>
        <v>8.3333330112509429E-3</v>
      </c>
    </row>
    <row r="828" spans="3:35" hidden="1">
      <c r="C828" s="246" t="s">
        <v>423</v>
      </c>
      <c r="D828" s="246" t="s">
        <v>424</v>
      </c>
      <c r="E828" s="246" t="s">
        <v>457</v>
      </c>
      <c r="F828" s="246" t="s">
        <v>458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459</v>
      </c>
      <c r="L828" s="247">
        <v>6</v>
      </c>
      <c r="M828" s="246">
        <v>243430</v>
      </c>
      <c r="N828" s="246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32</v>
      </c>
      <c r="U828" s="246"/>
      <c r="V828" t="str">
        <f>INDEX(樣區!H:H,MATCH(F828,樣區!E:E,0))</f>
        <v>4月,6月</v>
      </c>
      <c r="W828" s="3" t="str">
        <f>IF(ISNUMBER(AH828),"Y","N")</f>
        <v>N</v>
      </c>
      <c r="X828" s="3" t="str">
        <f>IF(OR(ISBLANK(H828),ISBLANK(I828)),"需記錄日期","")</f>
        <v/>
      </c>
      <c r="Y828" s="3" t="str">
        <f>IF(O828&gt;9,"時間太晚","")</f>
        <v>時間太晚</v>
      </c>
      <c r="Z828" s="3" t="str">
        <f>IF(ISBLANK(Q828),"需記錄數量",IF(Q828&gt;2,"2隻以上，請記為猴群",""))</f>
        <v/>
      </c>
      <c r="AA828" s="3" t="str">
        <f>IF(OR(Q828=1,Q828=2),IF(ISTEXT(R828),"","需記錄距離"),"")</f>
        <v/>
      </c>
      <c r="AB828" s="2" t="str">
        <f>IF(S828="Y",IF(Q828&lt;&gt;2,"有叫聲應為猴群",""),"")</f>
        <v/>
      </c>
      <c r="AC828" s="3" t="str">
        <f>IF(ISBLANK(T828),"需記錄棲地類型",IF(LEN(T828)&lt;&gt;2,"請填最主要的棲地類型，其餘的可在備注補充說明",""))</f>
        <v/>
      </c>
      <c r="AD828" s="5" t="str">
        <f>IF(ISBLANK(O828),"需記錄時間",IFERROR(IF((AI828-TIME(0,5,59))&lt;0,"需計滿6分鍾",""),""))</f>
        <v/>
      </c>
      <c r="AE828" s="3" t="str">
        <f>IF(COUNTIF(U828,"*搖樹*")=1,IF(Q828&lt;&gt;2,"有搖樹行為應為猴群",""),"")</f>
        <v/>
      </c>
      <c r="AF828" s="3"/>
      <c r="AH828" t="e">
        <f>MATCH(ROUND(M828,0)&amp;ROUND(N828,0),樣點!N:N,0)</f>
        <v>#N/A</v>
      </c>
      <c r="AI828" s="5">
        <f>IF((F829&amp;J829)=(F828&amp;J828),ABS((DATE(G829,H829,I829)&amp;TIME(O829,P829,0))-(DATE(G828,H828,I828)&amp;TIME(O828,P828,0))),"")</f>
        <v>4.8611119855195284E-3</v>
      </c>
    </row>
    <row r="829" spans="3:35">
      <c r="C829" s="246" t="s">
        <v>423</v>
      </c>
      <c r="D829" s="246" t="s">
        <v>424</v>
      </c>
      <c r="E829" s="246" t="s">
        <v>457</v>
      </c>
      <c r="F829" s="246" t="s">
        <v>458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459</v>
      </c>
      <c r="L829" s="247">
        <v>7</v>
      </c>
      <c r="M829" s="246">
        <v>243700</v>
      </c>
      <c r="N829" s="246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32</v>
      </c>
      <c r="U829" s="246"/>
      <c r="V829" t="str">
        <f>INDEX(樣區!H:H,MATCH(F829,樣區!E:E,0))</f>
        <v>4月,6月</v>
      </c>
      <c r="W829" s="3" t="str">
        <f>IF(ISNUMBER(AH829),"Y","N")</f>
        <v>Y</v>
      </c>
      <c r="X829" s="3" t="str">
        <f>IF(OR(ISBLANK(H829),ISBLANK(I829)),"需記錄日期","")</f>
        <v/>
      </c>
      <c r="Y829" s="3" t="str">
        <f>IF(O829&gt;9,"時間太晚","")</f>
        <v>時間太晚</v>
      </c>
      <c r="Z829" s="3" t="str">
        <f>IF(ISBLANK(Q829),"需記錄數量",IF(Q829&gt;2,"2隻以上，請記為猴群",""))</f>
        <v/>
      </c>
      <c r="AA829" s="3" t="str">
        <f>IF(OR(Q829=1,Q829=2),IF(ISTEXT(R829),"","需記錄距離"),"")</f>
        <v/>
      </c>
      <c r="AB829" s="249" t="str">
        <f>IF(S829="Y",IF(Q829&lt;&gt;2,"有叫聲應為猴群",""),"")</f>
        <v/>
      </c>
      <c r="AC829" s="3" t="str">
        <f>IF(ISBLANK(T829),"需記錄棲地類型",IF(LEN(T829)&lt;&gt;2,"請填最主要的棲地類型，其餘的可在備注補充說明",""))</f>
        <v/>
      </c>
      <c r="AD829" s="5" t="str">
        <f>IF(ISBLANK(O829),"需記錄時間",IFERROR(IF((AI829-TIME(0,5,59))&lt;0,"需計滿6分鐘",""),""))</f>
        <v/>
      </c>
      <c r="AE829" s="3" t="str">
        <f>IF(COUNTIF(U829,"*搖樹*")=1,IF(Q829&lt;&gt;2,"有搖樹行為應為猴群",""),"")</f>
        <v/>
      </c>
      <c r="AF829" s="3"/>
      <c r="AH829">
        <f>MATCH(ROUND(M829,0)&amp;ROUND(N829,0),樣點!N:N,0)</f>
        <v>2375</v>
      </c>
      <c r="AI829" s="5">
        <f>IF((F830&amp;J830)=(F829&amp;J829),ABS((DATE(G830,H830,I830)&amp;TIME(O830,P830,0))-(DATE(G829,H829,I829)&amp;TIME(O829,P829,0))),"")</f>
        <v>1.8055555003229529E-2</v>
      </c>
    </row>
    <row r="830" spans="3:35" hidden="1">
      <c r="C830" s="246" t="s">
        <v>423</v>
      </c>
      <c r="D830" s="246" t="s">
        <v>424</v>
      </c>
      <c r="E830" s="246" t="s">
        <v>457</v>
      </c>
      <c r="F830" s="246" t="s">
        <v>458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459</v>
      </c>
      <c r="L830" s="247">
        <v>8</v>
      </c>
      <c r="M830" s="246">
        <v>243974</v>
      </c>
      <c r="N830" s="246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26</v>
      </c>
      <c r="U830" s="246"/>
      <c r="V830" t="str">
        <f>INDEX(樣區!H:H,MATCH(F830,樣區!E:E,0))</f>
        <v>4月,6月</v>
      </c>
      <c r="W830" s="3" t="str">
        <f>IF(ISNUMBER(AH830),"Y","N")</f>
        <v>N</v>
      </c>
      <c r="X830" s="3" t="str">
        <f>IF(OR(ISBLANK(H830),ISBLANK(I830)),"需記錄日期","")</f>
        <v/>
      </c>
      <c r="Y830" s="3" t="str">
        <f>IF(O830&gt;9,"時間太晚","")</f>
        <v>時間太晚</v>
      </c>
      <c r="Z830" s="3" t="str">
        <f>IF(ISBLANK(Q830),"需記錄數量",IF(Q830&gt;2,"2隻以上，請記為猴群",""))</f>
        <v/>
      </c>
      <c r="AA830" s="3" t="str">
        <f>IF(OR(Q830=1,Q830=2),IF(ISTEXT(R830),"","需記錄距離"),"")</f>
        <v/>
      </c>
      <c r="AB830" s="2" t="str">
        <f>IF(S830="Y",IF(Q830&lt;&gt;2,"有叫聲應為猴群",""),"")</f>
        <v/>
      </c>
      <c r="AC830" s="3" t="str">
        <f>IF(ISBLANK(T830),"需記錄棲地類型",IF(LEN(T830)&lt;&gt;2,"請填最主要的棲地類型，其餘的可在備注補充說明",""))</f>
        <v/>
      </c>
      <c r="AD830" s="5" t="str">
        <f>IF(ISBLANK(O830),"需記錄時間",IFERROR(IF((AI830-TIME(0,5,59))&lt;0,"需計滿6分鍾",""),""))</f>
        <v/>
      </c>
      <c r="AE830" s="3" t="str">
        <f>IF(COUNTIF(U830,"*搖樹*")=1,IF(Q830&lt;&gt;2,"有搖樹行為應為猴群",""),"")</f>
        <v/>
      </c>
      <c r="AF830" s="3"/>
      <c r="AH830" t="e">
        <f>MATCH(ROUND(M830,0)&amp;ROUND(N830,0),樣點!N:N,0)</f>
        <v>#N/A</v>
      </c>
      <c r="AI830" s="5">
        <f>IF((F831&amp;J831)=(F830&amp;J830),ABS((DATE(G831,H831,I831)&amp;TIME(O831,P831,0))-(DATE(G830,H830,I830)&amp;TIME(O830,P830,0))),"")</f>
        <v>6.9444449618458748E-3</v>
      </c>
    </row>
    <row r="831" spans="3:35">
      <c r="C831" s="246" t="s">
        <v>423</v>
      </c>
      <c r="D831" s="246" t="s">
        <v>424</v>
      </c>
      <c r="E831" s="246" t="s">
        <v>457</v>
      </c>
      <c r="F831" s="246" t="s">
        <v>458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459</v>
      </c>
      <c r="L831" s="247">
        <v>9</v>
      </c>
      <c r="M831" s="246">
        <v>243438</v>
      </c>
      <c r="N831" s="246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26</v>
      </c>
      <c r="U831" s="246"/>
      <c r="V831" t="str">
        <f>INDEX(樣區!H:H,MATCH(F831,樣區!E:E,0))</f>
        <v>4月,6月</v>
      </c>
      <c r="W831" s="3" t="str">
        <f>IF(ISNUMBER(AH831),"Y","N")</f>
        <v>Y</v>
      </c>
      <c r="X831" s="3" t="str">
        <f>IF(OR(ISBLANK(H831),ISBLANK(I831)),"需記錄日期","")</f>
        <v/>
      </c>
      <c r="Y831" s="3" t="str">
        <f>IF(O831&gt;9,"時間太晚","")</f>
        <v>時間太晚</v>
      </c>
      <c r="Z831" s="3" t="str">
        <f>IF(ISBLANK(Q831),"需記錄數量",IF(Q831&gt;2,"2隻以上，請記為猴群",""))</f>
        <v/>
      </c>
      <c r="AA831" s="3" t="str">
        <f>IF(OR(Q831=1,Q831=2),IF(ISTEXT(R831),"","需記錄距離"),"")</f>
        <v/>
      </c>
      <c r="AB831" s="249" t="str">
        <f>IF(S831="Y",IF(Q831&lt;&gt;2,"有叫聲應為猴群",""),"")</f>
        <v/>
      </c>
      <c r="AC831" s="3" t="str">
        <f>IF(ISBLANK(T831),"需記錄棲地類型",IF(LEN(T831)&lt;&gt;2,"請填最主要的棲地類型，其餘的可在備注補充說明",""))</f>
        <v/>
      </c>
      <c r="AD831" s="5" t="str">
        <f t="shared" ref="AD831:AD894" si="36">IF(ISBLANK(O831),"需記錄時間",IFERROR(IF((AI831-TIME(0,5,59))&lt;0,"需計滿6分鐘",""),""))</f>
        <v/>
      </c>
      <c r="AE831" s="3" t="str">
        <f>IF(COUNTIF(U831,"*搖樹*")=1,IF(Q831&lt;&gt;2,"有搖樹行為應為猴群",""),"")</f>
        <v/>
      </c>
      <c r="AF831" s="3"/>
      <c r="AH831">
        <f>MATCH(ROUND(M831,0)&amp;ROUND(N831,0),樣點!N:N,0)</f>
        <v>2376</v>
      </c>
      <c r="AI831" s="5" t="str">
        <f>IF((F832&amp;J832)=(F831&amp;J831),ABS((DATE(G832,H832,I832)&amp;TIME(O832,P832,0))-(DATE(G831,H831,I831)&amp;TIME(O831,P831,0))),"")</f>
        <v/>
      </c>
    </row>
    <row r="832" spans="3:35">
      <c r="C832" s="246" t="s">
        <v>423</v>
      </c>
      <c r="D832" s="246" t="s">
        <v>461</v>
      </c>
      <c r="E832" s="246" t="s">
        <v>462</v>
      </c>
      <c r="F832" s="246" t="s">
        <v>463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464</v>
      </c>
      <c r="L832" s="247">
        <v>1</v>
      </c>
      <c r="M832" s="246">
        <v>257696</v>
      </c>
      <c r="N832" s="246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26</v>
      </c>
      <c r="U832" s="246"/>
      <c r="V832" t="str">
        <f>INDEX(樣區!H:H,MATCH(F832,樣區!E:E,0))</f>
        <v>4月,6月</v>
      </c>
      <c r="W832" s="3" t="str">
        <f>IF(ISNUMBER(AH832),"Y","N")</f>
        <v>Y</v>
      </c>
      <c r="X832" s="3" t="str">
        <f>IF(OR(ISBLANK(H832),ISBLANK(I832)),"需記錄日期","")</f>
        <v/>
      </c>
      <c r="Y832" s="3" t="str">
        <f>IF(O832&gt;9,"時間太晚","")</f>
        <v/>
      </c>
      <c r="Z832" s="3" t="str">
        <f>IF(ISBLANK(Q832),"需記錄數量",IF(Q832&gt;2,"2隻以上，請記為猴群",""))</f>
        <v/>
      </c>
      <c r="AA832" s="3" t="str">
        <f>IF(OR(Q832=1,Q832=2),IF(ISTEXT(R832),"","需記錄距離"),"")</f>
        <v/>
      </c>
      <c r="AB832" s="249" t="str">
        <f>IF(S832="Y",IF(Q832&lt;&gt;2,"有叫聲應為猴群",""),"")</f>
        <v/>
      </c>
      <c r="AC832" s="3" t="str">
        <f>IF(ISBLANK(T832),"需記錄棲地類型",IF(LEN(T832)&lt;&gt;2,"請填最主要的棲地類型，其餘的可在備注補充說明",""))</f>
        <v/>
      </c>
      <c r="AD832" s="5" t="str">
        <f t="shared" si="36"/>
        <v/>
      </c>
      <c r="AE832" s="3" t="str">
        <f>IF(COUNTIF(U832,"*搖樹*")=1,IF(Q832&lt;&gt;2,"有搖樹行為應為猴群",""),"")</f>
        <v/>
      </c>
      <c r="AF832" s="3"/>
      <c r="AH832">
        <f>MATCH(ROUND(M832,0)&amp;ROUND(N832,0),樣點!N:N,0)</f>
        <v>2220</v>
      </c>
      <c r="AI832" s="5">
        <f>IF((F833&amp;J833)=(F832&amp;J832),ABS((DATE(G833,H833,I833)&amp;TIME(O833,P833,0))-(DATE(G832,H832,I832)&amp;TIME(O832,P832,0))),"")</f>
        <v>5.5555549915879965E-3</v>
      </c>
    </row>
    <row r="833" spans="3:35">
      <c r="C833" s="246" t="s">
        <v>423</v>
      </c>
      <c r="D833" s="246" t="s">
        <v>461</v>
      </c>
      <c r="E833" s="246" t="s">
        <v>462</v>
      </c>
      <c r="F833" s="246" t="s">
        <v>463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464</v>
      </c>
      <c r="L833" s="247">
        <v>2</v>
      </c>
      <c r="M833" s="246">
        <v>257861</v>
      </c>
      <c r="N833" s="246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26</v>
      </c>
      <c r="U833" s="246"/>
      <c r="V833" t="str">
        <f>INDEX(樣區!H:H,MATCH(F833,樣區!E:E,0))</f>
        <v>4月,6月</v>
      </c>
      <c r="W833" s="3" t="str">
        <f>IF(ISNUMBER(AH833),"Y","N")</f>
        <v>Y</v>
      </c>
      <c r="X833" s="3" t="str">
        <f>IF(OR(ISBLANK(H833),ISBLANK(I833)),"需記錄日期","")</f>
        <v/>
      </c>
      <c r="Y833" s="3" t="str">
        <f>IF(O833&gt;9,"時間太晚","")</f>
        <v/>
      </c>
      <c r="Z833" s="3" t="str">
        <f>IF(ISBLANK(Q833),"需記錄數量",IF(Q833&gt;2,"2隻以上，請記為猴群",""))</f>
        <v/>
      </c>
      <c r="AA833" s="3" t="str">
        <f>IF(OR(Q833=1,Q833=2),IF(ISTEXT(R833),"","需記錄距離"),"")</f>
        <v/>
      </c>
      <c r="AB833" s="249" t="str">
        <f>IF(S833="Y",IF(Q833&lt;&gt;2,"有叫聲應為猴群",""),"")</f>
        <v/>
      </c>
      <c r="AC833" s="3" t="str">
        <f>IF(ISBLANK(T833),"需記錄棲地類型",IF(LEN(T833)&lt;&gt;2,"請填最主要的棲地類型，其餘的可在備注補充說明",""))</f>
        <v/>
      </c>
      <c r="AD833" s="5" t="str">
        <f t="shared" si="36"/>
        <v/>
      </c>
      <c r="AE833" s="3" t="str">
        <f>IF(COUNTIF(U833,"*搖樹*")=1,IF(Q833&lt;&gt;2,"有搖樹行為應為猴群",""),"")</f>
        <v/>
      </c>
      <c r="AF833" s="3"/>
      <c r="AH833">
        <f>MATCH(ROUND(M833,0)&amp;ROUND(N833,0),樣點!N:N,0)</f>
        <v>2221</v>
      </c>
      <c r="AI833" s="5">
        <f>IF((F834&amp;J834)=(F833&amp;J833),ABS((DATE(G834,H834,I834)&amp;TIME(O834,P834,0))-(DATE(G833,H833,I833)&amp;TIME(O833,P833,0))),"")</f>
        <v>5.5555560393258929E-3</v>
      </c>
    </row>
    <row r="834" spans="3:35">
      <c r="C834" s="246" t="s">
        <v>423</v>
      </c>
      <c r="D834" s="246" t="s">
        <v>461</v>
      </c>
      <c r="E834" s="246" t="s">
        <v>462</v>
      </c>
      <c r="F834" s="246" t="s">
        <v>463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464</v>
      </c>
      <c r="L834" s="247">
        <v>3</v>
      </c>
      <c r="M834" s="246">
        <v>258057</v>
      </c>
      <c r="N834" s="246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26</v>
      </c>
      <c r="U834" s="246"/>
      <c r="V834" t="str">
        <f>INDEX(樣區!H:H,MATCH(F834,樣區!E:E,0))</f>
        <v>4月,6月</v>
      </c>
      <c r="W834" s="3" t="str">
        <f>IF(ISNUMBER(AH834),"Y","N")</f>
        <v>Y</v>
      </c>
      <c r="X834" s="3" t="str">
        <f>IF(OR(ISBLANK(H834),ISBLANK(I834)),"需記錄日期","")</f>
        <v/>
      </c>
      <c r="Y834" s="3" t="str">
        <f>IF(O834&gt;9,"時間太晚","")</f>
        <v/>
      </c>
      <c r="Z834" s="3" t="str">
        <f>IF(ISBLANK(Q834),"需記錄數量",IF(Q834&gt;2,"2隻以上，請記為猴群",""))</f>
        <v/>
      </c>
      <c r="AA834" s="3" t="str">
        <f>IF(OR(Q834=1,Q834=2),IF(ISTEXT(R834),"","需記錄距離"),"")</f>
        <v/>
      </c>
      <c r="AB834" s="249" t="str">
        <f>IF(S834="Y",IF(Q834&lt;&gt;2,"有叫聲應為猴群",""),"")</f>
        <v/>
      </c>
      <c r="AC834" s="3" t="str">
        <f>IF(ISBLANK(T834),"需記錄棲地類型",IF(LEN(T834)&lt;&gt;2,"請填最主要的棲地類型，其餘的可在備注補充說明",""))</f>
        <v/>
      </c>
      <c r="AD834" s="5" t="str">
        <f t="shared" si="36"/>
        <v/>
      </c>
      <c r="AE834" s="3" t="str">
        <f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>IF((F835&amp;J835)=(F834&amp;J834),ABS((DATE(G835,H835,I835)&amp;TIME(O835,P835,0))-(DATE(G834,H834,I834)&amp;TIME(O834,P834,0))),"")</f>
        <v>5.5555549915879965E-3</v>
      </c>
    </row>
    <row r="835" spans="3:35">
      <c r="C835" s="246" t="s">
        <v>423</v>
      </c>
      <c r="D835" s="246" t="s">
        <v>461</v>
      </c>
      <c r="E835" s="246" t="s">
        <v>462</v>
      </c>
      <c r="F835" s="246" t="s">
        <v>463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464</v>
      </c>
      <c r="L835" s="247">
        <v>4</v>
      </c>
      <c r="M835" s="246">
        <v>258205</v>
      </c>
      <c r="N835" s="246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32</v>
      </c>
      <c r="U835" s="246"/>
      <c r="V835" t="str">
        <f>INDEX(樣區!H:H,MATCH(F835,樣區!E:E,0))</f>
        <v>4月,6月</v>
      </c>
      <c r="W835" s="3" t="str">
        <f>IF(ISNUMBER(AH835),"Y","N")</f>
        <v>Y</v>
      </c>
      <c r="X835" s="3" t="str">
        <f>IF(OR(ISBLANK(H835),ISBLANK(I835)),"需記錄日期","")</f>
        <v/>
      </c>
      <c r="Y835" s="3" t="str">
        <f>IF(O835&gt;9,"時間太晚","")</f>
        <v/>
      </c>
      <c r="Z835" s="3" t="str">
        <f>IF(ISBLANK(Q835),"需記錄數量",IF(Q835&gt;2,"2隻以上，請記為猴群",""))</f>
        <v/>
      </c>
      <c r="AA835" s="3" t="str">
        <f>IF(OR(Q835=1,Q835=2),IF(ISTEXT(R835),"","需記錄距離"),"")</f>
        <v/>
      </c>
      <c r="AB835" s="249" t="str">
        <f>IF(S835="Y",IF(Q835&lt;&gt;2,"有叫聲應為猴群",""),"")</f>
        <v/>
      </c>
      <c r="AC835" s="3" t="str">
        <f>IF(ISBLANK(T835),"需記錄棲地類型",IF(LEN(T835)&lt;&gt;2,"請填最主要的棲地類型，其餘的可在備注補充說明",""))</f>
        <v/>
      </c>
      <c r="AD835" s="5" t="str">
        <f t="shared" si="36"/>
        <v/>
      </c>
      <c r="AE835" s="3" t="str">
        <f>IF(COUNTIF(U835,"*搖樹*")=1,IF(Q835&lt;&gt;2,"有搖樹行為應為猴群",""),"")</f>
        <v/>
      </c>
      <c r="AF835" s="3"/>
      <c r="AH835">
        <f>MATCH(ROUND(M835,0)&amp;ROUND(N835,0),樣點!N:N,0)</f>
        <v>2223</v>
      </c>
      <c r="AI835" s="5">
        <f>IF((F836&amp;J836)=(F835&amp;J835),ABS((DATE(G836,H836,I836)&amp;TIME(O836,P836,0))-(DATE(G835,H835,I835)&amp;TIME(O835,P835,0))),"")</f>
        <v>5.555555981118232E-3</v>
      </c>
    </row>
    <row r="836" spans="3:35">
      <c r="C836" s="246" t="s">
        <v>423</v>
      </c>
      <c r="D836" s="246" t="s">
        <v>461</v>
      </c>
      <c r="E836" s="246" t="s">
        <v>462</v>
      </c>
      <c r="F836" s="246" t="s">
        <v>463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464</v>
      </c>
      <c r="L836" s="247">
        <v>5</v>
      </c>
      <c r="M836" s="246">
        <v>258347</v>
      </c>
      <c r="N836" s="246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26</v>
      </c>
      <c r="U836" s="246"/>
      <c r="V836" t="str">
        <f>INDEX(樣區!H:H,MATCH(F836,樣區!E:E,0))</f>
        <v>4月,6月</v>
      </c>
      <c r="W836" s="3" t="str">
        <f>IF(ISNUMBER(AH836),"Y","N")</f>
        <v>Y</v>
      </c>
      <c r="X836" s="3" t="str">
        <f>IF(OR(ISBLANK(H836),ISBLANK(I836)),"需記錄日期","")</f>
        <v/>
      </c>
      <c r="Y836" s="3" t="str">
        <f>IF(O836&gt;9,"時間太晚","")</f>
        <v/>
      </c>
      <c r="Z836" s="3" t="str">
        <f>IF(ISBLANK(Q836),"需記錄數量",IF(Q836&gt;2,"2隻以上，請記為猴群",""))</f>
        <v/>
      </c>
      <c r="AA836" s="3" t="str">
        <f>IF(OR(Q836=1,Q836=2),IF(ISTEXT(R836),"","需記錄距離"),"")</f>
        <v/>
      </c>
      <c r="AB836" s="249" t="str">
        <f>IF(S836="Y",IF(Q836&lt;&gt;2,"有叫聲應為猴群",""),"")</f>
        <v/>
      </c>
      <c r="AC836" s="3" t="str">
        <f>IF(ISBLANK(T836),"需記錄棲地類型",IF(LEN(T836)&lt;&gt;2,"請填最主要的棲地類型，其餘的可在備注補充說明",""))</f>
        <v/>
      </c>
      <c r="AD836" s="5" t="str">
        <f t="shared" si="36"/>
        <v/>
      </c>
      <c r="AE836" s="3" t="str">
        <f>IF(COUNTIF(U836,"*搖樹*")=1,IF(Q836&lt;&gt;2,"有搖樹行為應為猴群",""),"")</f>
        <v/>
      </c>
      <c r="AF836" s="3"/>
      <c r="AH836">
        <f>MATCH(ROUND(M836,0)&amp;ROUND(N836,0),樣點!N:N,0)</f>
        <v>2224</v>
      </c>
      <c r="AI836" s="5">
        <f>IF((F837&amp;J837)=(F836&amp;J836),ABS((DATE(G837,H837,I837)&amp;TIME(O837,P837,0))-(DATE(G836,H836,I836)&amp;TIME(O836,P836,0))),"")</f>
        <v>5.5555549915879965E-3</v>
      </c>
    </row>
    <row r="837" spans="3:35">
      <c r="C837" s="246" t="s">
        <v>423</v>
      </c>
      <c r="D837" s="246" t="s">
        <v>461</v>
      </c>
      <c r="E837" s="246" t="s">
        <v>462</v>
      </c>
      <c r="F837" s="246" t="s">
        <v>463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464</v>
      </c>
      <c r="L837" s="247">
        <v>6</v>
      </c>
      <c r="M837" s="246">
        <v>258496</v>
      </c>
      <c r="N837" s="246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26</v>
      </c>
      <c r="U837" s="246"/>
      <c r="V837" t="str">
        <f>INDEX(樣區!H:H,MATCH(F837,樣區!E:E,0))</f>
        <v>4月,6月</v>
      </c>
      <c r="W837" s="3" t="str">
        <f>IF(ISNUMBER(AH837),"Y","N")</f>
        <v>Y</v>
      </c>
      <c r="X837" s="3" t="str">
        <f>IF(OR(ISBLANK(H837),ISBLANK(I837)),"需記錄日期","")</f>
        <v/>
      </c>
      <c r="Y837" s="3" t="str">
        <f>IF(O837&gt;9,"時間太晚","")</f>
        <v/>
      </c>
      <c r="Z837" s="3" t="str">
        <f>IF(ISBLANK(Q837),"需記錄數量",IF(Q837&gt;2,"2隻以上，請記為猴群",""))</f>
        <v/>
      </c>
      <c r="AA837" s="3" t="str">
        <f>IF(OR(Q837=1,Q837=2),IF(ISTEXT(R837),"","需記錄距離"),"")</f>
        <v/>
      </c>
      <c r="AB837" s="249" t="str">
        <f>IF(S837="Y",IF(Q837&lt;&gt;2,"有叫聲應為猴群",""),"")</f>
        <v/>
      </c>
      <c r="AC837" s="3" t="str">
        <f>IF(ISBLANK(T837),"需記錄棲地類型",IF(LEN(T837)&lt;&gt;2,"請填最主要的棲地類型，其餘的可在備注補充說明",""))</f>
        <v/>
      </c>
      <c r="AD837" s="5" t="str">
        <f t="shared" si="36"/>
        <v/>
      </c>
      <c r="AE837" s="3" t="str">
        <f>IF(COUNTIF(U837,"*搖樹*")=1,IF(Q837&lt;&gt;2,"有搖樹行為應為猴群",""),"")</f>
        <v/>
      </c>
      <c r="AF837" s="3"/>
      <c r="AH837">
        <f>MATCH(ROUND(M837,0)&amp;ROUND(N837,0),樣點!N:N,0)</f>
        <v>2225</v>
      </c>
      <c r="AI837" s="5">
        <f>IF((F838&amp;J838)=(F837&amp;J837),ABS((DATE(G838,H838,I838)&amp;TIME(O838,P838,0))-(DATE(G837,H837,I837)&amp;TIME(O837,P837,0))),"")</f>
        <v>5.5555560393258929E-3</v>
      </c>
    </row>
    <row r="838" spans="3:35">
      <c r="C838" s="246" t="s">
        <v>423</v>
      </c>
      <c r="D838" s="246" t="s">
        <v>461</v>
      </c>
      <c r="E838" s="246" t="s">
        <v>462</v>
      </c>
      <c r="F838" s="246" t="s">
        <v>463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464</v>
      </c>
      <c r="L838" s="247">
        <v>7</v>
      </c>
      <c r="M838" s="246">
        <v>258612</v>
      </c>
      <c r="N838" s="246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26</v>
      </c>
      <c r="U838" s="246"/>
      <c r="V838" t="str">
        <f>INDEX(樣區!H:H,MATCH(F838,樣區!E:E,0))</f>
        <v>4月,6月</v>
      </c>
      <c r="W838" s="3" t="str">
        <f>IF(ISNUMBER(AH838),"Y","N")</f>
        <v>Y</v>
      </c>
      <c r="X838" s="3" t="str">
        <f>IF(OR(ISBLANK(H838),ISBLANK(I838)),"需記錄日期","")</f>
        <v/>
      </c>
      <c r="Y838" s="3" t="str">
        <f>IF(O838&gt;9,"時間太晚","")</f>
        <v/>
      </c>
      <c r="Z838" s="3" t="str">
        <f>IF(ISBLANK(Q838),"需記錄數量",IF(Q838&gt;2,"2隻以上，請記為猴群",""))</f>
        <v/>
      </c>
      <c r="AA838" s="3" t="str">
        <f>IF(OR(Q838=1,Q838=2),IF(ISTEXT(R838),"","需記錄距離"),"")</f>
        <v/>
      </c>
      <c r="AB838" s="249" t="str">
        <f>IF(S838="Y",IF(Q838&lt;&gt;2,"有叫聲應為猴群",""),"")</f>
        <v/>
      </c>
      <c r="AC838" s="3" t="str">
        <f>IF(ISBLANK(T838),"需記錄棲地類型",IF(LEN(T838)&lt;&gt;2,"請填最主要的棲地類型，其餘的可在備注補充說明",""))</f>
        <v/>
      </c>
      <c r="AD838" s="5" t="str">
        <f t="shared" si="36"/>
        <v/>
      </c>
      <c r="AE838" s="3" t="str">
        <f>IF(COUNTIF(U838,"*搖樹*")=1,IF(Q838&lt;&gt;2,"有搖樹行為應為猴群",""),"")</f>
        <v/>
      </c>
      <c r="AF838" s="3"/>
      <c r="AH838">
        <f>MATCH(ROUND(M838,0)&amp;ROUND(N838,0),樣點!N:N,0)</f>
        <v>2226</v>
      </c>
      <c r="AI838" s="5">
        <f>IF((F839&amp;J839)=(F838&amp;J838),ABS((DATE(G839,H839,I839)&amp;TIME(O839,P839,0))-(DATE(G838,H838,I838)&amp;TIME(O838,P838,0))),"")</f>
        <v>6.9444439723156393E-3</v>
      </c>
    </row>
    <row r="839" spans="3:35">
      <c r="C839" s="246" t="s">
        <v>423</v>
      </c>
      <c r="D839" s="246" t="s">
        <v>461</v>
      </c>
      <c r="E839" s="246" t="s">
        <v>462</v>
      </c>
      <c r="F839" s="246" t="s">
        <v>463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464</v>
      </c>
      <c r="L839" s="247">
        <v>8</v>
      </c>
      <c r="M839" s="246">
        <v>258749</v>
      </c>
      <c r="N839" s="246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30</v>
      </c>
      <c r="U839" s="246"/>
      <c r="V839" t="str">
        <f>INDEX(樣區!H:H,MATCH(F839,樣區!E:E,0))</f>
        <v>4月,6月</v>
      </c>
      <c r="W839" s="3" t="str">
        <f>IF(ISNUMBER(AH839),"Y","N")</f>
        <v>Y</v>
      </c>
      <c r="X839" s="3" t="str">
        <f>IF(OR(ISBLANK(H839),ISBLANK(I839)),"需記錄日期","")</f>
        <v/>
      </c>
      <c r="Y839" s="3" t="str">
        <f>IF(O839&gt;9,"時間太晚","")</f>
        <v/>
      </c>
      <c r="Z839" s="3" t="str">
        <f>IF(ISBLANK(Q839),"需記錄數量",IF(Q839&gt;2,"2隻以上，請記為猴群",""))</f>
        <v/>
      </c>
      <c r="AA839" s="3" t="str">
        <f>IF(OR(Q839=1,Q839=2),IF(ISTEXT(R839),"","需記錄距離"),"")</f>
        <v/>
      </c>
      <c r="AB839" s="249" t="str">
        <f>IF(S839="Y",IF(Q839&lt;&gt;2,"有叫聲應為猴群",""),"")</f>
        <v/>
      </c>
      <c r="AC839" s="3" t="str">
        <f>IF(ISBLANK(T839),"需記錄棲地類型",IF(LEN(T839)&lt;&gt;2,"請填最主要的棲地類型，其餘的可在備注補充說明",""))</f>
        <v/>
      </c>
      <c r="AD839" s="5" t="str">
        <f t="shared" si="36"/>
        <v/>
      </c>
      <c r="AE839" s="3" t="str">
        <f>IF(COUNTIF(U839,"*搖樹*")=1,IF(Q839&lt;&gt;2,"有搖樹行為應為猴群",""),"")</f>
        <v/>
      </c>
      <c r="AF839" s="3"/>
      <c r="AH839">
        <f>MATCH(ROUND(M839,0)&amp;ROUND(N839,0),樣點!N:N,0)</f>
        <v>2227</v>
      </c>
      <c r="AI839" s="5">
        <f>IF((F840&amp;J840)=(F839&amp;J839),ABS((DATE(G840,H840,I840)&amp;TIME(O840,P840,0))-(DATE(G839,H839,I839)&amp;TIME(O839,P839,0))),"")</f>
        <v>6.2499999767169356E-3</v>
      </c>
    </row>
    <row r="840" spans="3:35">
      <c r="C840" s="246" t="s">
        <v>423</v>
      </c>
      <c r="D840" s="246" t="s">
        <v>461</v>
      </c>
      <c r="E840" s="246" t="s">
        <v>462</v>
      </c>
      <c r="F840" s="246" t="s">
        <v>463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464</v>
      </c>
      <c r="L840" s="247">
        <v>9</v>
      </c>
      <c r="M840" s="246">
        <v>258945</v>
      </c>
      <c r="N840" s="246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26</v>
      </c>
      <c r="U840" s="246"/>
      <c r="V840" t="str">
        <f>INDEX(樣區!H:H,MATCH(F840,樣區!E:E,0))</f>
        <v>4月,6月</v>
      </c>
      <c r="W840" s="3" t="str">
        <f>IF(ISNUMBER(AH840),"Y","N")</f>
        <v>Y</v>
      </c>
      <c r="X840" s="3" t="str">
        <f>IF(OR(ISBLANK(H840),ISBLANK(I840)),"需記錄日期","")</f>
        <v/>
      </c>
      <c r="Y840" s="3" t="str">
        <f>IF(O840&gt;9,"時間太晚","")</f>
        <v/>
      </c>
      <c r="Z840" s="3" t="str">
        <f>IF(ISBLANK(Q840),"需記錄數量",IF(Q840&gt;2,"2隻以上，請記為猴群",""))</f>
        <v/>
      </c>
      <c r="AA840" s="3" t="str">
        <f>IF(OR(Q840=1,Q840=2),IF(ISTEXT(R840),"","需記錄距離"),"")</f>
        <v/>
      </c>
      <c r="AB840" s="249" t="str">
        <f>IF(S840="Y",IF(Q840&lt;&gt;2,"有叫聲應為猴群",""),"")</f>
        <v/>
      </c>
      <c r="AC840" s="3" t="str">
        <f>IF(ISBLANK(T840),"需記錄棲地類型",IF(LEN(T840)&lt;&gt;2,"請填最主要的棲地類型，其餘的可在備注補充說明",""))</f>
        <v/>
      </c>
      <c r="AD840" s="5" t="str">
        <f t="shared" si="36"/>
        <v/>
      </c>
      <c r="AE840" s="3" t="str">
        <f>IF(COUNTIF(U840,"*搖樹*")=1,IF(Q840&lt;&gt;2,"有搖樹行為應為猴群",""),"")</f>
        <v/>
      </c>
      <c r="AF840" s="3"/>
      <c r="AH840">
        <f>MATCH(ROUND(M840,0)&amp;ROUND(N840,0),樣點!N:N,0)</f>
        <v>2228</v>
      </c>
      <c r="AI840" s="5">
        <f>IF((F841&amp;J841)=(F840&amp;J840),ABS((DATE(G841,H841,I841)&amp;TIME(O841,P841,0))-(DATE(G840,H840,I840)&amp;TIME(O840,P840,0))),"")</f>
        <v>7.6388890156522393E-3</v>
      </c>
    </row>
    <row r="841" spans="3:35">
      <c r="C841" s="246" t="s">
        <v>423</v>
      </c>
      <c r="D841" s="246" t="s">
        <v>461</v>
      </c>
      <c r="E841" s="246" t="s">
        <v>462</v>
      </c>
      <c r="F841" s="246" t="s">
        <v>463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464</v>
      </c>
      <c r="L841" s="247">
        <v>10</v>
      </c>
      <c r="M841" s="246">
        <v>258964</v>
      </c>
      <c r="N841" s="246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26</v>
      </c>
      <c r="U841" s="246"/>
      <c r="V841" t="str">
        <f>INDEX(樣區!H:H,MATCH(F841,樣區!E:E,0))</f>
        <v>4月,6月</v>
      </c>
      <c r="W841" s="3" t="str">
        <f>IF(ISNUMBER(AH841),"Y","N")</f>
        <v>Y</v>
      </c>
      <c r="X841" s="3" t="str">
        <f>IF(OR(ISBLANK(H841),ISBLANK(I841)),"需記錄日期","")</f>
        <v/>
      </c>
      <c r="Y841" s="3" t="str">
        <f>IF(O841&gt;9,"時間太晚","")</f>
        <v/>
      </c>
      <c r="Z841" s="3" t="str">
        <f>IF(ISBLANK(Q841),"需記錄數量",IF(Q841&gt;2,"2隻以上，請記為猴群",""))</f>
        <v/>
      </c>
      <c r="AA841" s="3" t="str">
        <f>IF(OR(Q841=1,Q841=2),IF(ISTEXT(R841),"","需記錄距離"),"")</f>
        <v/>
      </c>
      <c r="AB841" s="249" t="str">
        <f>IF(S841="Y",IF(Q841&lt;&gt;2,"有叫聲應為猴群",""),"")</f>
        <v/>
      </c>
      <c r="AC841" s="3" t="str">
        <f>IF(ISBLANK(T841),"需記錄棲地類型",IF(LEN(T841)&lt;&gt;2,"請填最主要的棲地類型，其餘的可在備注補充說明",""))</f>
        <v/>
      </c>
      <c r="AD841" s="5" t="str">
        <f t="shared" si="36"/>
        <v/>
      </c>
      <c r="AE841" s="3" t="str">
        <f>IF(COUNTIF(U841,"*搖樹*")=1,IF(Q841&lt;&gt;2,"有搖樹行為應為猴群",""),"")</f>
        <v/>
      </c>
      <c r="AF841" s="3"/>
      <c r="AH841">
        <f>MATCH(ROUND(M841,0)&amp;ROUND(N841,0),樣點!N:N,0)</f>
        <v>2229</v>
      </c>
      <c r="AI841" s="5" t="str">
        <f>IF((F842&amp;J842)=(F841&amp;J841),ABS((DATE(G842,H842,I842)&amp;TIME(O842,P842,0))-(DATE(G841,H841,I841)&amp;TIME(O841,P841,0))),"")</f>
        <v/>
      </c>
    </row>
    <row r="842" spans="3:35">
      <c r="C842" s="246" t="s">
        <v>423</v>
      </c>
      <c r="D842" s="246" t="s">
        <v>461</v>
      </c>
      <c r="E842" s="246" t="s">
        <v>465</v>
      </c>
      <c r="F842" s="246" t="s">
        <v>466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467</v>
      </c>
      <c r="L842" s="247">
        <v>1</v>
      </c>
      <c r="M842" s="246">
        <v>250293</v>
      </c>
      <c r="N842" s="246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26</v>
      </c>
      <c r="U842" s="246"/>
      <c r="V842" t="str">
        <f>INDEX(樣區!H:H,MATCH(F842,樣區!E:E,0))</f>
        <v>3月,5月</v>
      </c>
      <c r="W842" s="3" t="str">
        <f>IF(ISNUMBER(AH842),"Y","N")</f>
        <v>Y</v>
      </c>
      <c r="X842" s="3" t="str">
        <f>IF(OR(ISBLANK(H842),ISBLANK(I842)),"需記錄日期","")</f>
        <v/>
      </c>
      <c r="Y842" s="3" t="str">
        <f>IF(O842&gt;9,"時間太晚","")</f>
        <v/>
      </c>
      <c r="Z842" s="3" t="str">
        <f>IF(ISBLANK(Q842),"需記錄數量",IF(Q842&gt;2,"2隻以上，請記為猴群",""))</f>
        <v/>
      </c>
      <c r="AA842" s="3" t="str">
        <f>IF(OR(Q842=1,Q842=2),IF(ISTEXT(R842),"","需記錄距離"),"")</f>
        <v/>
      </c>
      <c r="AB842" s="249" t="str">
        <f>IF(S842="Y",IF(Q842&lt;&gt;2,"有叫聲應為猴群",""),"")</f>
        <v/>
      </c>
      <c r="AC842" s="3" t="str">
        <f>IF(ISBLANK(T842),"需記錄棲地類型",IF(LEN(T842)&lt;&gt;2,"請填最主要的棲地類型，其餘的可在備注補充說明",""))</f>
        <v/>
      </c>
      <c r="AD842" s="5" t="str">
        <f t="shared" si="36"/>
        <v/>
      </c>
      <c r="AE842" s="3" t="str">
        <f>IF(COUNTIF(U842,"*搖樹*")=1,IF(Q842&lt;&gt;2,"有搖樹行為應為猴群",""),"")</f>
        <v/>
      </c>
      <c r="AF842" s="3"/>
      <c r="AH842">
        <f>MATCH(ROUND(M842,0)&amp;ROUND(N842,0),樣點!N:N,0)</f>
        <v>2230</v>
      </c>
      <c r="AI842" s="5">
        <f>IF((F843&amp;J843)=(F842&amp;J842),ABS((DATE(G843,H843,I843)&amp;TIME(O843,P843,0))-(DATE(G842,H842,I842)&amp;TIME(O842,P842,0))),"")</f>
        <v>8.3333330112509429E-3</v>
      </c>
    </row>
    <row r="843" spans="3:35">
      <c r="C843" s="246" t="s">
        <v>423</v>
      </c>
      <c r="D843" s="246" t="s">
        <v>461</v>
      </c>
      <c r="E843" s="246" t="s">
        <v>465</v>
      </c>
      <c r="F843" s="246" t="s">
        <v>466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467</v>
      </c>
      <c r="L843" s="247">
        <v>2</v>
      </c>
      <c r="M843" s="246">
        <v>250493</v>
      </c>
      <c r="N843" s="246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26</v>
      </c>
      <c r="U843" s="246"/>
      <c r="V843" t="str">
        <f>INDEX(樣區!H:H,MATCH(F843,樣區!E:E,0))</f>
        <v>3月,5月</v>
      </c>
      <c r="W843" s="3" t="str">
        <f>IF(ISNUMBER(AH843),"Y","N")</f>
        <v>Y</v>
      </c>
      <c r="X843" s="3" t="str">
        <f>IF(OR(ISBLANK(H843),ISBLANK(I843)),"需記錄日期","")</f>
        <v/>
      </c>
      <c r="Y843" s="3" t="str">
        <f>IF(O843&gt;9,"時間太晚","")</f>
        <v/>
      </c>
      <c r="Z843" s="3" t="str">
        <f>IF(ISBLANK(Q843),"需記錄數量",IF(Q843&gt;2,"2隻以上，請記為猴群",""))</f>
        <v/>
      </c>
      <c r="AA843" s="3" t="str">
        <f>IF(OR(Q843=1,Q843=2),IF(ISTEXT(R843),"","需記錄距離"),"")</f>
        <v/>
      </c>
      <c r="AB843" s="249" t="str">
        <f>IF(S843="Y",IF(Q843&lt;&gt;2,"有叫聲應為猴群",""),"")</f>
        <v/>
      </c>
      <c r="AC843" s="3" t="str">
        <f>IF(ISBLANK(T843),"需記錄棲地類型",IF(LEN(T843)&lt;&gt;2,"請填最主要的棲地類型，其餘的可在備注補充說明",""))</f>
        <v/>
      </c>
      <c r="AD843" s="5" t="str">
        <f t="shared" si="36"/>
        <v/>
      </c>
      <c r="AE843" s="3" t="str">
        <f>IF(COUNTIF(U843,"*搖樹*")=1,IF(Q843&lt;&gt;2,"有搖樹行為應為猴群",""),"")</f>
        <v/>
      </c>
      <c r="AF843" s="3"/>
      <c r="AH843">
        <f>MATCH(ROUND(M843,0)&amp;ROUND(N843,0),樣點!N:N,0)</f>
        <v>2231</v>
      </c>
      <c r="AI843" s="5">
        <f>IF((F844&amp;J844)=(F843&amp;J843),ABS((DATE(G844,H844,I844)&amp;TIME(O844,P844,0))-(DATE(G843,H843,I843)&amp;TIME(O843,P843,0))),"")</f>
        <v>1.1111110972706228E-2</v>
      </c>
    </row>
    <row r="844" spans="3:35">
      <c r="C844" s="246" t="s">
        <v>423</v>
      </c>
      <c r="D844" s="246" t="s">
        <v>461</v>
      </c>
      <c r="E844" s="246" t="s">
        <v>465</v>
      </c>
      <c r="F844" s="246" t="s">
        <v>466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467</v>
      </c>
      <c r="L844" s="247">
        <v>3</v>
      </c>
      <c r="M844" s="246">
        <v>250673</v>
      </c>
      <c r="N844" s="246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26</v>
      </c>
      <c r="U844" s="246"/>
      <c r="V844" t="str">
        <f>INDEX(樣區!H:H,MATCH(F844,樣區!E:E,0))</f>
        <v>3月,5月</v>
      </c>
      <c r="W844" s="3" t="str">
        <f>IF(ISNUMBER(AH844),"Y","N")</f>
        <v>Y</v>
      </c>
      <c r="X844" s="3" t="str">
        <f>IF(OR(ISBLANK(H844),ISBLANK(I844)),"需記錄日期","")</f>
        <v/>
      </c>
      <c r="Y844" s="3" t="str">
        <f>IF(O844&gt;9,"時間太晚","")</f>
        <v/>
      </c>
      <c r="Z844" s="3" t="str">
        <f>IF(ISBLANK(Q844),"需記錄數量",IF(Q844&gt;2,"2隻以上，請記為猴群",""))</f>
        <v/>
      </c>
      <c r="AA844" s="3" t="str">
        <f>IF(OR(Q844=1,Q844=2),IF(ISTEXT(R844),"","需記錄距離"),"")</f>
        <v/>
      </c>
      <c r="AB844" s="249" t="str">
        <f>IF(S844="Y",IF(Q844&lt;&gt;2,"有叫聲應為猴群",""),"")</f>
        <v/>
      </c>
      <c r="AC844" s="3" t="str">
        <f>IF(ISBLANK(T844),"需記錄棲地類型",IF(LEN(T844)&lt;&gt;2,"請填最主要的棲地類型，其餘的可在備注補充說明",""))</f>
        <v/>
      </c>
      <c r="AD844" s="5" t="str">
        <f t="shared" si="36"/>
        <v/>
      </c>
      <c r="AE844" s="3" t="str">
        <f>IF(COUNTIF(U844,"*搖樹*")=1,IF(Q844&lt;&gt;2,"有搖樹行為應為猴群",""),"")</f>
        <v/>
      </c>
      <c r="AF844" s="3"/>
      <c r="AH844">
        <f>MATCH(ROUND(M844,0)&amp;ROUND(N844,0),樣點!N:N,0)</f>
        <v>2232</v>
      </c>
      <c r="AI844" s="5">
        <f>IF((F845&amp;J845)=(F844&amp;J844),ABS((DATE(G845,H845,I845)&amp;TIME(O845,P845,0))-(DATE(G844,H844,I844)&amp;TIME(O844,P844,0))),"")</f>
        <v>8.3333340007811785E-3</v>
      </c>
    </row>
    <row r="845" spans="3:35">
      <c r="C845" s="246" t="s">
        <v>423</v>
      </c>
      <c r="D845" s="246" t="s">
        <v>461</v>
      </c>
      <c r="E845" s="246" t="s">
        <v>465</v>
      </c>
      <c r="F845" s="246" t="s">
        <v>466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467</v>
      </c>
      <c r="L845" s="247">
        <v>4</v>
      </c>
      <c r="M845" s="246">
        <v>250860</v>
      </c>
      <c r="N845" s="246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26</v>
      </c>
      <c r="U845" s="246"/>
      <c r="V845" t="str">
        <f>INDEX(樣區!H:H,MATCH(F845,樣區!E:E,0))</f>
        <v>3月,5月</v>
      </c>
      <c r="W845" s="3" t="str">
        <f>IF(ISNUMBER(AH845),"Y","N")</f>
        <v>Y</v>
      </c>
      <c r="X845" s="3" t="str">
        <f>IF(OR(ISBLANK(H845),ISBLANK(I845)),"需記錄日期","")</f>
        <v/>
      </c>
      <c r="Y845" s="3" t="str">
        <f>IF(O845&gt;9,"時間太晚","")</f>
        <v/>
      </c>
      <c r="Z845" s="3" t="str">
        <f>IF(ISBLANK(Q845),"需記錄數量",IF(Q845&gt;2,"2隻以上，請記為猴群",""))</f>
        <v/>
      </c>
      <c r="AA845" s="3" t="str">
        <f>IF(OR(Q845=1,Q845=2),IF(ISTEXT(R845),"","需記錄距離"),"")</f>
        <v/>
      </c>
      <c r="AB845" s="249" t="str">
        <f>IF(S845="Y",IF(Q845&lt;&gt;2,"有叫聲應為猴群",""),"")</f>
        <v/>
      </c>
      <c r="AC845" s="3" t="str">
        <f>IF(ISBLANK(T845),"需記錄棲地類型",IF(LEN(T845)&lt;&gt;2,"請填最主要的棲地類型，其餘的可在備注補充說明",""))</f>
        <v/>
      </c>
      <c r="AD845" s="5" t="str">
        <f t="shared" si="36"/>
        <v/>
      </c>
      <c r="AE845" s="3" t="str">
        <f>IF(COUNTIF(U845,"*搖樹*")=1,IF(Q845&lt;&gt;2,"有搖樹行為應為猴群",""),"")</f>
        <v/>
      </c>
      <c r="AF845" s="3"/>
      <c r="AH845">
        <f>MATCH(ROUND(M845,0)&amp;ROUND(N845,0),樣點!N:N,0)</f>
        <v>2233</v>
      </c>
      <c r="AI845" s="5">
        <f>IF((F846&amp;J846)=(F845&amp;J845),ABS((DATE(G846,H846,I846)&amp;TIME(O846,P846,0))-(DATE(G845,H845,I845)&amp;TIME(O845,P845,0))),"")</f>
        <v>7.6388890156522393E-3</v>
      </c>
    </row>
    <row r="846" spans="3:35">
      <c r="C846" s="246" t="s">
        <v>423</v>
      </c>
      <c r="D846" s="246" t="s">
        <v>461</v>
      </c>
      <c r="E846" s="246" t="s">
        <v>465</v>
      </c>
      <c r="F846" s="246" t="s">
        <v>466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467</v>
      </c>
      <c r="L846" s="247">
        <v>5</v>
      </c>
      <c r="M846" s="246">
        <v>251050</v>
      </c>
      <c r="N846" s="246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26</v>
      </c>
      <c r="U846" s="246"/>
      <c r="V846" t="str">
        <f>INDEX(樣區!H:H,MATCH(F846,樣區!E:E,0))</f>
        <v>3月,5月</v>
      </c>
      <c r="W846" s="3" t="str">
        <f>IF(ISNUMBER(AH846),"Y","N")</f>
        <v>Y</v>
      </c>
      <c r="X846" s="3" t="str">
        <f>IF(OR(ISBLANK(H846),ISBLANK(I846)),"需記錄日期","")</f>
        <v/>
      </c>
      <c r="Y846" s="3" t="str">
        <f>IF(O846&gt;9,"時間太晚","")</f>
        <v/>
      </c>
      <c r="Z846" s="3" t="str">
        <f>IF(ISBLANK(Q846),"需記錄數量",IF(Q846&gt;2,"2隻以上，請記為猴群",""))</f>
        <v/>
      </c>
      <c r="AA846" s="3" t="str">
        <f>IF(OR(Q846=1,Q846=2),IF(ISTEXT(R846),"","需記錄距離"),"")</f>
        <v/>
      </c>
      <c r="AB846" s="249" t="str">
        <f>IF(S846="Y",IF(Q846&lt;&gt;2,"有叫聲應為猴群",""),"")</f>
        <v/>
      </c>
      <c r="AC846" s="3" t="str">
        <f>IF(ISBLANK(T846),"需記錄棲地類型",IF(LEN(T846)&lt;&gt;2,"請填最主要的棲地類型，其餘的可在備注補充說明",""))</f>
        <v/>
      </c>
      <c r="AD846" s="5" t="str">
        <f t="shared" si="36"/>
        <v/>
      </c>
      <c r="AE846" s="3" t="str">
        <f>IF(COUNTIF(U846,"*搖樹*")=1,IF(Q846&lt;&gt;2,"有搖樹行為應為猴群",""),"")</f>
        <v/>
      </c>
      <c r="AF846" s="3"/>
      <c r="AH846">
        <f>MATCH(ROUND(M846,0)&amp;ROUND(N846,0),樣點!N:N,0)</f>
        <v>2234</v>
      </c>
      <c r="AI846" s="5">
        <f>IF((F847&amp;J847)=(F846&amp;J846),ABS((DATE(G847,H847,I847)&amp;TIME(O847,P847,0))-(DATE(G846,H846,I846)&amp;TIME(O846,P846,0))),"")</f>
        <v>9.1666665975935757E-2</v>
      </c>
    </row>
    <row r="847" spans="3:35">
      <c r="C847" s="246" t="s">
        <v>423</v>
      </c>
      <c r="D847" s="246" t="s">
        <v>461</v>
      </c>
      <c r="E847" s="246" t="s">
        <v>465</v>
      </c>
      <c r="F847" s="246" t="s">
        <v>466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467</v>
      </c>
      <c r="L847" s="247">
        <v>6</v>
      </c>
      <c r="M847" s="246">
        <v>251255</v>
      </c>
      <c r="N847" s="246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26</v>
      </c>
      <c r="U847" s="246"/>
      <c r="V847" t="str">
        <f>INDEX(樣區!H:H,MATCH(F847,樣區!E:E,0))</f>
        <v>3月,5月</v>
      </c>
      <c r="W847" s="3" t="str">
        <f>IF(ISNUMBER(AH847),"Y","N")</f>
        <v>Y</v>
      </c>
      <c r="X847" s="3" t="str">
        <f>IF(OR(ISBLANK(H847),ISBLANK(I847)),"需記錄日期","")</f>
        <v/>
      </c>
      <c r="Y847" s="3" t="str">
        <f>IF(O847&gt;9,"時間太晚","")</f>
        <v/>
      </c>
      <c r="Z847" s="3" t="str">
        <f>IF(ISBLANK(Q847),"需記錄數量",IF(Q847&gt;2,"2隻以上，請記為猴群",""))</f>
        <v/>
      </c>
      <c r="AA847" s="3" t="str">
        <f>IF(OR(Q847=1,Q847=2),IF(ISTEXT(R847),"","需記錄距離"),"")</f>
        <v/>
      </c>
      <c r="AB847" s="249" t="str">
        <f>IF(S847="Y",IF(Q847&lt;&gt;2,"有叫聲應為猴群",""),"")</f>
        <v/>
      </c>
      <c r="AC847" s="3" t="str">
        <f>IF(ISBLANK(T847),"需記錄棲地類型",IF(LEN(T847)&lt;&gt;2,"請填最主要的棲地類型，其餘的可在備注補充說明",""))</f>
        <v/>
      </c>
      <c r="AD847" s="5" t="str">
        <f t="shared" si="36"/>
        <v/>
      </c>
      <c r="AE847" s="3" t="str">
        <f>IF(COUNTIF(U847,"*搖樹*")=1,IF(Q847&lt;&gt;2,"有搖樹行為應為猴群",""),"")</f>
        <v/>
      </c>
      <c r="AF847" s="3"/>
      <c r="AH847">
        <f>MATCH(ROUND(M847,0)&amp;ROUND(N847,0),樣點!N:N,0)</f>
        <v>2235</v>
      </c>
      <c r="AI847" s="5">
        <f>IF((F848&amp;J848)=(F847&amp;J847),ABS((DATE(G848,H848,I848)&amp;TIME(O848,P848,0))-(DATE(G847,H847,I847)&amp;TIME(O847,P847,0))),"")</f>
        <v>8.3333340007811785E-3</v>
      </c>
    </row>
    <row r="848" spans="3:35">
      <c r="C848" s="246" t="s">
        <v>423</v>
      </c>
      <c r="D848" s="246" t="s">
        <v>461</v>
      </c>
      <c r="E848" s="246" t="s">
        <v>465</v>
      </c>
      <c r="F848" s="246" t="s">
        <v>466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467</v>
      </c>
      <c r="L848" s="247">
        <v>7</v>
      </c>
      <c r="M848" s="246">
        <v>251431</v>
      </c>
      <c r="N848" s="246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30</v>
      </c>
      <c r="U848" s="246"/>
      <c r="V848" t="str">
        <f>INDEX(樣區!H:H,MATCH(F848,樣區!E:E,0))</f>
        <v>3月,5月</v>
      </c>
      <c r="W848" s="3" t="str">
        <f>IF(ISNUMBER(AH848),"Y","N")</f>
        <v>Y</v>
      </c>
      <c r="X848" s="3" t="str">
        <f>IF(OR(ISBLANK(H848),ISBLANK(I848)),"需記錄日期","")</f>
        <v/>
      </c>
      <c r="Y848" s="3" t="str">
        <f>IF(O848&gt;9,"時間太晚","")</f>
        <v/>
      </c>
      <c r="Z848" s="3" t="str">
        <f>IF(ISBLANK(Q848),"需記錄數量",IF(Q848&gt;2,"2隻以上，請記為猴群",""))</f>
        <v/>
      </c>
      <c r="AA848" s="3" t="str">
        <f>IF(OR(Q848=1,Q848=2),IF(ISTEXT(R848),"","需記錄距離"),"")</f>
        <v/>
      </c>
      <c r="AB848" s="249" t="str">
        <f>IF(S848="Y",IF(Q848&lt;&gt;2,"有叫聲應為猴群",""),"")</f>
        <v/>
      </c>
      <c r="AC848" s="3" t="str">
        <f>IF(ISBLANK(T848),"需記錄棲地類型",IF(LEN(T848)&lt;&gt;2,"請填最主要的棲地類型，其餘的可在備注補充說明",""))</f>
        <v/>
      </c>
      <c r="AD848" s="5" t="str">
        <f t="shared" si="36"/>
        <v/>
      </c>
      <c r="AE848" s="3" t="str">
        <f>IF(COUNTIF(U848,"*搖樹*")=1,IF(Q848&lt;&gt;2,"有搖樹行為應為猴群",""),"")</f>
        <v/>
      </c>
      <c r="AF848" s="3"/>
      <c r="AH848">
        <f>MATCH(ROUND(M848,0)&amp;ROUND(N848,0),樣點!N:N,0)</f>
        <v>2236</v>
      </c>
      <c r="AI848" s="5">
        <f>IF((F849&amp;J849)=(F848&amp;J848),ABS((DATE(G849,H849,I849)&amp;TIME(O849,P849,0))-(DATE(G848,H848,I848)&amp;TIME(O848,P848,0))),"")</f>
        <v>6.9444440305233002E-3</v>
      </c>
    </row>
    <row r="849" spans="3:35">
      <c r="C849" s="246" t="s">
        <v>423</v>
      </c>
      <c r="D849" s="246" t="s">
        <v>461</v>
      </c>
      <c r="E849" s="246" t="s">
        <v>465</v>
      </c>
      <c r="F849" s="246" t="s">
        <v>466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467</v>
      </c>
      <c r="L849" s="247">
        <v>8</v>
      </c>
      <c r="M849" s="246">
        <v>251640</v>
      </c>
      <c r="N849" s="246">
        <v>2631350</v>
      </c>
      <c r="O849" s="246">
        <v>10</v>
      </c>
      <c r="P849" s="246">
        <v>4</v>
      </c>
      <c r="Q849" s="246">
        <v>2</v>
      </c>
      <c r="R849" s="246" t="s">
        <v>43</v>
      </c>
      <c r="S849" s="246" t="s">
        <v>44</v>
      </c>
      <c r="T849" s="246" t="s">
        <v>26</v>
      </c>
      <c r="U849" s="246"/>
      <c r="V849" t="str">
        <f>INDEX(樣區!H:H,MATCH(F849,樣區!E:E,0))</f>
        <v>3月,5月</v>
      </c>
      <c r="W849" s="3" t="str">
        <f>IF(ISNUMBER(AH849),"Y","N")</f>
        <v>Y</v>
      </c>
      <c r="X849" s="3" t="str">
        <f>IF(OR(ISBLANK(H849),ISBLANK(I849)),"需記錄日期","")</f>
        <v/>
      </c>
      <c r="Y849" s="3" t="str">
        <f>IF(O849&gt;9,"時間太晚","")</f>
        <v>時間太晚</v>
      </c>
      <c r="Z849" s="3" t="str">
        <f>IF(ISBLANK(Q849),"需記錄數量",IF(Q849&gt;2,"2隻以上，請記為猴群",""))</f>
        <v/>
      </c>
      <c r="AA849" s="3" t="str">
        <f>IF(OR(Q849=1,Q849=2),IF(ISTEXT(R849),"","需記錄距離"),"")</f>
        <v/>
      </c>
      <c r="AB849" s="249" t="str">
        <f>IF(S849="Y",IF(Q849&lt;&gt;2,"有叫聲應為猴群",""),"")</f>
        <v/>
      </c>
      <c r="AC849" s="3" t="str">
        <f>IF(ISBLANK(T849),"需記錄棲地類型",IF(LEN(T849)&lt;&gt;2,"請填最主要的棲地類型，其餘的可在備注補充說明",""))</f>
        <v/>
      </c>
      <c r="AD849" s="5" t="str">
        <f t="shared" si="36"/>
        <v/>
      </c>
      <c r="AE849" s="3" t="str">
        <f>IF(COUNTIF(U849,"*搖樹*")=1,IF(Q849&lt;&gt;2,"有搖樹行為應為猴群",""),"")</f>
        <v/>
      </c>
      <c r="AF849" s="3"/>
      <c r="AH849">
        <f>MATCH(ROUND(M849,0)&amp;ROUND(N849,0),樣點!N:N,0)</f>
        <v>2237</v>
      </c>
      <c r="AI849" s="5">
        <f>IF((F850&amp;J850)=(F849&amp;J849),ABS((DATE(G850,H850,I850)&amp;TIME(O850,P850,0))-(DATE(G849,H849,I849)&amp;TIME(O849,P849,0))),"")</f>
        <v>6.9444439723156393E-3</v>
      </c>
    </row>
    <row r="850" spans="3:35">
      <c r="C850" s="246" t="s">
        <v>423</v>
      </c>
      <c r="D850" s="246" t="s">
        <v>461</v>
      </c>
      <c r="E850" s="246" t="s">
        <v>465</v>
      </c>
      <c r="F850" s="246" t="s">
        <v>466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467</v>
      </c>
      <c r="L850" s="247">
        <v>9</v>
      </c>
      <c r="M850" s="246">
        <v>251784</v>
      </c>
      <c r="N850" s="246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26</v>
      </c>
      <c r="U850" s="246"/>
      <c r="V850" t="str">
        <f>INDEX(樣區!H:H,MATCH(F850,樣區!E:E,0))</f>
        <v>3月,5月</v>
      </c>
      <c r="W850" s="3" t="str">
        <f>IF(ISNUMBER(AH850),"Y","N")</f>
        <v>Y</v>
      </c>
      <c r="X850" s="3" t="str">
        <f>IF(OR(ISBLANK(H850),ISBLANK(I850)),"需記錄日期","")</f>
        <v/>
      </c>
      <c r="Y850" s="3" t="str">
        <f>IF(O850&gt;9,"時間太晚","")</f>
        <v>時間太晚</v>
      </c>
      <c r="Z850" s="3" t="str">
        <f>IF(ISBLANK(Q850),"需記錄數量",IF(Q850&gt;2,"2隻以上，請記為猴群",""))</f>
        <v/>
      </c>
      <c r="AA850" s="3" t="str">
        <f>IF(OR(Q850=1,Q850=2),IF(ISTEXT(R850),"","需記錄距離"),"")</f>
        <v/>
      </c>
      <c r="AB850" s="249" t="str">
        <f>IF(S850="Y",IF(Q850&lt;&gt;2,"有叫聲應為猴群",""),"")</f>
        <v/>
      </c>
      <c r="AC850" s="3" t="str">
        <f>IF(ISBLANK(T850),"需記錄棲地類型",IF(LEN(T850)&lt;&gt;2,"請填最主要的棲地類型，其餘的可在備注補充說明",""))</f>
        <v/>
      </c>
      <c r="AD850" s="5" t="str">
        <f t="shared" si="36"/>
        <v/>
      </c>
      <c r="AE850" s="3" t="str">
        <f>IF(COUNTIF(U850,"*搖樹*")=1,IF(Q850&lt;&gt;2,"有搖樹行為應為猴群",""),"")</f>
        <v/>
      </c>
      <c r="AF850" s="3"/>
      <c r="AH850">
        <f>MATCH(ROUND(M850,0)&amp;ROUND(N850,0),樣點!N:N,0)</f>
        <v>2238</v>
      </c>
      <c r="AI850" s="5">
        <f>IF((F851&amp;J851)=(F850&amp;J850),ABS((DATE(G851,H851,I851)&amp;TIME(O851,P851,0))-(DATE(G850,H850,I850)&amp;TIME(O850,P850,0))),"")</f>
        <v>9.0277779963798821E-3</v>
      </c>
    </row>
    <row r="851" spans="3:35">
      <c r="C851" s="246" t="s">
        <v>423</v>
      </c>
      <c r="D851" s="246" t="s">
        <v>461</v>
      </c>
      <c r="E851" s="246" t="s">
        <v>465</v>
      </c>
      <c r="F851" s="246" t="s">
        <v>466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467</v>
      </c>
      <c r="L851" s="247">
        <v>10</v>
      </c>
      <c r="M851" s="246">
        <v>251987</v>
      </c>
      <c r="N851" s="246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26</v>
      </c>
      <c r="U851" s="246"/>
      <c r="V851" t="str">
        <f>INDEX(樣區!H:H,MATCH(F851,樣區!E:E,0))</f>
        <v>3月,5月</v>
      </c>
      <c r="W851" s="3" t="str">
        <f>IF(ISNUMBER(AH851),"Y","N")</f>
        <v>Y</v>
      </c>
      <c r="X851" s="3" t="str">
        <f>IF(OR(ISBLANK(H851),ISBLANK(I851)),"需記錄日期","")</f>
        <v/>
      </c>
      <c r="Y851" s="3" t="str">
        <f>IF(O851&gt;9,"時間太晚","")</f>
        <v>時間太晚</v>
      </c>
      <c r="Z851" s="3" t="str">
        <f>IF(ISBLANK(Q851),"需記錄數量",IF(Q851&gt;2,"2隻以上，請記為猴群",""))</f>
        <v/>
      </c>
      <c r="AA851" s="3" t="str">
        <f>IF(OR(Q851=1,Q851=2),IF(ISTEXT(R851),"","需記錄距離"),"")</f>
        <v/>
      </c>
      <c r="AB851" s="249" t="str">
        <f>IF(S851="Y",IF(Q851&lt;&gt;2,"有叫聲應為猴群",""),"")</f>
        <v/>
      </c>
      <c r="AC851" s="3" t="str">
        <f>IF(ISBLANK(T851),"需記錄棲地類型",IF(LEN(T851)&lt;&gt;2,"請填最主要的棲地類型，其餘的可在備注補充說明",""))</f>
        <v/>
      </c>
      <c r="AD851" s="5" t="str">
        <f t="shared" si="36"/>
        <v/>
      </c>
      <c r="AE851" s="3" t="str">
        <f>IF(COUNTIF(U851,"*搖樹*")=1,IF(Q851&lt;&gt;2,"有搖樹行為應為猴群",""),"")</f>
        <v/>
      </c>
      <c r="AF851" s="3"/>
      <c r="AH851">
        <f>MATCH(ROUND(M851,0)&amp;ROUND(N851,0),樣點!N:N,0)</f>
        <v>2239</v>
      </c>
      <c r="AI851" s="5" t="str">
        <f>IF((F852&amp;J852)=(F851&amp;J851),ABS((DATE(G852,H852,I852)&amp;TIME(O852,P852,0))-(DATE(G851,H851,I851)&amp;TIME(O851,P851,0))),"")</f>
        <v/>
      </c>
    </row>
    <row r="852" spans="3:35">
      <c r="C852" s="246" t="s">
        <v>423</v>
      </c>
      <c r="D852" s="246" t="s">
        <v>461</v>
      </c>
      <c r="E852" s="246" t="s">
        <v>468</v>
      </c>
      <c r="F852" s="246" t="s">
        <v>469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470</v>
      </c>
      <c r="L852" s="247">
        <v>10</v>
      </c>
      <c r="M852" s="246">
        <v>255008</v>
      </c>
      <c r="N852" s="246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26</v>
      </c>
      <c r="U852" s="246"/>
      <c r="V852" t="str">
        <f>INDEX(樣區!H:H,MATCH(F852,樣區!E:E,0))</f>
        <v>4月,6月</v>
      </c>
      <c r="W852" s="3" t="str">
        <f>IF(ISNUMBER(AH852),"Y","N")</f>
        <v>Y</v>
      </c>
      <c r="X852" s="3" t="str">
        <f>IF(OR(ISBLANK(H852),ISBLANK(I852)),"需記錄日期","")</f>
        <v/>
      </c>
      <c r="Y852" s="3" t="str">
        <f>IF(O852&gt;9,"時間太晚","")</f>
        <v/>
      </c>
      <c r="Z852" s="3" t="str">
        <f>IF(ISBLANK(Q852),"需記錄數量",IF(Q852&gt;2,"2隻以上，請記為猴群",""))</f>
        <v/>
      </c>
      <c r="AA852" s="3" t="str">
        <f>IF(OR(Q852=1,Q852=2),IF(ISTEXT(R852),"","需記錄距離"),"")</f>
        <v/>
      </c>
      <c r="AB852" s="249" t="str">
        <f>IF(S852="Y",IF(Q852&lt;&gt;2,"有叫聲應為猴群",""),"")</f>
        <v/>
      </c>
      <c r="AC852" s="3" t="str">
        <f>IF(ISBLANK(T852),"需記錄棲地類型",IF(LEN(T852)&lt;&gt;2,"請填最主要的棲地類型，其餘的可在備注補充說明",""))</f>
        <v/>
      </c>
      <c r="AD852" s="5" t="str">
        <f t="shared" si="36"/>
        <v/>
      </c>
      <c r="AE852" s="3" t="str">
        <f>IF(COUNTIF(U852,"*搖樹*")=1,IF(Q852&lt;&gt;2,"有搖樹行為應為猴群",""),"")</f>
        <v/>
      </c>
      <c r="AF852" s="3"/>
      <c r="AH852">
        <f>MATCH(ROUND(M852,0)&amp;ROUND(N852,0),樣點!N:N,0)</f>
        <v>2249</v>
      </c>
      <c r="AI852" s="5">
        <f>IF((F853&amp;J853)=(F852&amp;J852),ABS((DATE(G853,H853,I853)&amp;TIME(O853,P853,0))-(DATE(G852,H852,I852)&amp;TIME(O852,P852,0))),"")</f>
        <v>4.8611109959892929E-3</v>
      </c>
    </row>
    <row r="853" spans="3:35">
      <c r="C853" s="246" t="s">
        <v>423</v>
      </c>
      <c r="D853" s="246" t="s">
        <v>461</v>
      </c>
      <c r="E853" s="246" t="s">
        <v>468</v>
      </c>
      <c r="F853" s="246" t="s">
        <v>469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470</v>
      </c>
      <c r="L853" s="247">
        <v>9</v>
      </c>
      <c r="M853" s="246">
        <v>255043</v>
      </c>
      <c r="N853" s="246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26</v>
      </c>
      <c r="U853" s="246"/>
      <c r="V853" t="str">
        <f>INDEX(樣區!H:H,MATCH(F853,樣區!E:E,0))</f>
        <v>4月,6月</v>
      </c>
      <c r="W853" s="3" t="str">
        <f>IF(ISNUMBER(AH853),"Y","N")</f>
        <v>Y</v>
      </c>
      <c r="X853" s="3" t="str">
        <f>IF(OR(ISBLANK(H853),ISBLANK(I853)),"需記錄日期","")</f>
        <v/>
      </c>
      <c r="Y853" s="3" t="str">
        <f>IF(O853&gt;9,"時間太晚","")</f>
        <v/>
      </c>
      <c r="Z853" s="3" t="str">
        <f>IF(ISBLANK(Q853),"需記錄數量",IF(Q853&gt;2,"2隻以上，請記為猴群",""))</f>
        <v/>
      </c>
      <c r="AA853" s="3" t="str">
        <f>IF(OR(Q853=1,Q853=2),IF(ISTEXT(R853),"","需記錄距離"),"")</f>
        <v/>
      </c>
      <c r="AB853" s="249" t="str">
        <f>IF(S853="Y",IF(Q853&lt;&gt;2,"有叫聲應為猴群",""),"")</f>
        <v/>
      </c>
      <c r="AC853" s="3" t="str">
        <f>IF(ISBLANK(T853),"需記錄棲地類型",IF(LEN(T853)&lt;&gt;2,"請填最主要的棲地類型，其餘的可在備注補充說明",""))</f>
        <v/>
      </c>
      <c r="AD853" s="5" t="str">
        <f t="shared" si="36"/>
        <v/>
      </c>
      <c r="AE853" s="3" t="str">
        <f>IF(COUNTIF(U853,"*搖樹*")=1,IF(Q853&lt;&gt;2,"有搖樹行為應為猴群",""),"")</f>
        <v/>
      </c>
      <c r="AF853" s="3"/>
      <c r="AH853">
        <f>MATCH(ROUND(M853,0)&amp;ROUND(N853,0),樣點!N:N,0)</f>
        <v>2248</v>
      </c>
      <c r="AI853" s="5">
        <f>IF((F854&amp;J854)=(F853&amp;J853),ABS((DATE(G854,H854,I854)&amp;TIME(O854,P854,0))-(DATE(G853,H853,I853)&amp;TIME(O853,P853,0))),"")</f>
        <v>4.8611119855195284E-3</v>
      </c>
    </row>
    <row r="854" spans="3:35">
      <c r="C854" s="246" t="s">
        <v>423</v>
      </c>
      <c r="D854" s="246" t="s">
        <v>461</v>
      </c>
      <c r="E854" s="246" t="s">
        <v>468</v>
      </c>
      <c r="F854" s="246" t="s">
        <v>469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470</v>
      </c>
      <c r="L854" s="247">
        <v>8</v>
      </c>
      <c r="M854" s="246">
        <v>254937</v>
      </c>
      <c r="N854" s="246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26</v>
      </c>
      <c r="U854" s="246"/>
      <c r="V854" t="str">
        <f>INDEX(樣區!H:H,MATCH(F854,樣區!E:E,0))</f>
        <v>4月,6月</v>
      </c>
      <c r="W854" s="3" t="str">
        <f>IF(ISNUMBER(AH854),"Y","N")</f>
        <v>Y</v>
      </c>
      <c r="X854" s="3" t="str">
        <f>IF(OR(ISBLANK(H854),ISBLANK(I854)),"需記錄日期","")</f>
        <v/>
      </c>
      <c r="Y854" s="3" t="str">
        <f>IF(O854&gt;9,"時間太晚","")</f>
        <v/>
      </c>
      <c r="Z854" s="3" t="str">
        <f>IF(ISBLANK(Q854),"需記錄數量",IF(Q854&gt;2,"2隻以上，請記為猴群",""))</f>
        <v/>
      </c>
      <c r="AA854" s="3" t="str">
        <f>IF(OR(Q854=1,Q854=2),IF(ISTEXT(R854),"","需記錄距離"),"")</f>
        <v>需記錄距離</v>
      </c>
      <c r="AB854" s="249" t="str">
        <f>IF(S854="Y",IF(Q854&lt;&gt;2,"有叫聲應為猴群",""),"")</f>
        <v/>
      </c>
      <c r="AC854" s="3" t="str">
        <f>IF(ISBLANK(T854),"需記錄棲地類型",IF(LEN(T854)&lt;&gt;2,"請填最主要的棲地類型，其餘的可在備注補充說明",""))</f>
        <v/>
      </c>
      <c r="AD854" s="5" t="str">
        <f t="shared" si="36"/>
        <v/>
      </c>
      <c r="AE854" s="3" t="str">
        <f>IF(COUNTIF(U854,"*搖樹*")=1,IF(Q854&lt;&gt;2,"有搖樹行為應為猴群",""),"")</f>
        <v/>
      </c>
      <c r="AF854" s="3"/>
      <c r="AH854">
        <f>MATCH(ROUND(M854,0)&amp;ROUND(N854,0),樣點!N:N,0)</f>
        <v>2247</v>
      </c>
      <c r="AI854" s="5">
        <f>IF((F855&amp;J855)=(F854&amp;J854),ABS((DATE(G855,H855,I855)&amp;TIME(O855,P855,0))-(DATE(G854,H854,I854)&amp;TIME(O854,P854,0))),"")</f>
        <v>6.2500000349245965E-3</v>
      </c>
    </row>
    <row r="855" spans="3:35">
      <c r="C855" s="246" t="s">
        <v>423</v>
      </c>
      <c r="D855" s="246" t="s">
        <v>461</v>
      </c>
      <c r="E855" s="246" t="s">
        <v>468</v>
      </c>
      <c r="F855" s="246" t="s">
        <v>469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470</v>
      </c>
      <c r="L855" s="247">
        <v>7</v>
      </c>
      <c r="M855" s="246">
        <v>254786</v>
      </c>
      <c r="N855" s="246">
        <v>2630471</v>
      </c>
      <c r="O855" s="246">
        <v>7</v>
      </c>
      <c r="P855" s="246">
        <v>3</v>
      </c>
      <c r="Q855" s="246">
        <v>2</v>
      </c>
      <c r="R855" s="246"/>
      <c r="S855" s="246" t="s">
        <v>44</v>
      </c>
      <c r="T855" s="246" t="s">
        <v>26</v>
      </c>
      <c r="U855" s="246" t="s">
        <v>471</v>
      </c>
      <c r="V855" t="str">
        <f>INDEX(樣區!H:H,MATCH(F855,樣區!E:E,0))</f>
        <v>4月,6月</v>
      </c>
      <c r="W855" s="3" t="str">
        <f>IF(ISNUMBER(AH855),"Y","N")</f>
        <v>Y</v>
      </c>
      <c r="X855" s="3" t="str">
        <f>IF(OR(ISBLANK(H855),ISBLANK(I855)),"需記錄日期","")</f>
        <v/>
      </c>
      <c r="Y855" s="3" t="str">
        <f>IF(O855&gt;9,"時間太晚","")</f>
        <v/>
      </c>
      <c r="Z855" s="3" t="str">
        <f>IF(ISBLANK(Q855),"需記錄數量",IF(Q855&gt;2,"2隻以上，請記為猴群",""))</f>
        <v/>
      </c>
      <c r="AA855" s="3" t="str">
        <f>IF(OR(Q855=1,Q855=2),IF(ISTEXT(R855),"","需記錄距離"),"")</f>
        <v>需記錄距離</v>
      </c>
      <c r="AB855" s="249" t="str">
        <f>IF(S855="Y",IF(Q855&lt;&gt;2,"有叫聲應為猴群",""),"")</f>
        <v/>
      </c>
      <c r="AC855" s="3" t="str">
        <f>IF(ISBLANK(T855),"需記錄棲地類型",IF(LEN(T855)&lt;&gt;2,"請填最主要的棲地類型，其餘的可在備注補充說明",""))</f>
        <v/>
      </c>
      <c r="AD855" s="5" t="str">
        <f t="shared" si="36"/>
        <v/>
      </c>
      <c r="AE855" s="3" t="str">
        <f>IF(COUNTIF(U855,"*搖樹*")=1,IF(Q855&lt;&gt;2,"有搖樹行為應為猴群",""),"")</f>
        <v/>
      </c>
      <c r="AF855" s="3"/>
      <c r="AH855">
        <f>MATCH(ROUND(M855,0)&amp;ROUND(N855,0),樣點!N:N,0)</f>
        <v>2246</v>
      </c>
      <c r="AI855" s="5">
        <f>IF((F856&amp;J856)=(F855&amp;J855),ABS((DATE(G856,H856,I856)&amp;TIME(O856,P856,0))-(DATE(G855,H855,I855)&amp;TIME(O855,P855,0))),"")</f>
        <v>5.5555549915879965E-3</v>
      </c>
    </row>
    <row r="856" spans="3:35">
      <c r="C856" s="246" t="s">
        <v>423</v>
      </c>
      <c r="D856" s="246" t="s">
        <v>461</v>
      </c>
      <c r="E856" s="246" t="s">
        <v>468</v>
      </c>
      <c r="F856" s="246" t="s">
        <v>469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470</v>
      </c>
      <c r="L856" s="247">
        <v>6</v>
      </c>
      <c r="M856" s="246">
        <v>254588</v>
      </c>
      <c r="N856" s="246">
        <v>2630508</v>
      </c>
      <c r="O856" s="246">
        <v>7</v>
      </c>
      <c r="P856" s="246">
        <v>11</v>
      </c>
      <c r="Q856" s="246">
        <v>2</v>
      </c>
      <c r="R856" s="246"/>
      <c r="S856" s="246" t="s">
        <v>44</v>
      </c>
      <c r="T856" s="246" t="s">
        <v>26</v>
      </c>
      <c r="U856" s="246" t="s">
        <v>472</v>
      </c>
      <c r="V856" t="str">
        <f>INDEX(樣區!H:H,MATCH(F856,樣區!E:E,0))</f>
        <v>4月,6月</v>
      </c>
      <c r="W856" s="3" t="str">
        <f>IF(ISNUMBER(AH856),"Y","N")</f>
        <v>Y</v>
      </c>
      <c r="X856" s="3" t="str">
        <f>IF(OR(ISBLANK(H856),ISBLANK(I856)),"需記錄日期","")</f>
        <v/>
      </c>
      <c r="Y856" s="3" t="str">
        <f>IF(O856&gt;9,"時間太晚","")</f>
        <v/>
      </c>
      <c r="Z856" s="3" t="str">
        <f>IF(ISBLANK(Q856),"需記錄數量",IF(Q856&gt;2,"2隻以上，請記為猴群",""))</f>
        <v/>
      </c>
      <c r="AA856" s="3" t="str">
        <f>IF(OR(Q856=1,Q856=2),IF(ISTEXT(R856),"","需記錄距離"),"")</f>
        <v>需記錄距離</v>
      </c>
      <c r="AB856" s="249" t="str">
        <f>IF(S856="Y",IF(Q856&lt;&gt;2,"有叫聲應為猴群",""),"")</f>
        <v/>
      </c>
      <c r="AC856" s="3" t="str">
        <f>IF(ISBLANK(T856),"需記錄棲地類型",IF(LEN(T856)&lt;&gt;2,"請填最主要的棲地類型，其餘的可在備注補充說明",""))</f>
        <v/>
      </c>
      <c r="AD856" s="5" t="str">
        <f t="shared" si="36"/>
        <v/>
      </c>
      <c r="AE856" s="3" t="str">
        <f>IF(COUNTIF(U856,"*搖樹*")=1,IF(Q856&lt;&gt;2,"有搖樹行為應為猴群",""),"")</f>
        <v/>
      </c>
      <c r="AF856" s="3"/>
      <c r="AH856">
        <f>MATCH(ROUND(M856,0)&amp;ROUND(N856,0),樣點!N:N,0)</f>
        <v>2245</v>
      </c>
      <c r="AI856" s="5">
        <f>IF((F857&amp;J857)=(F856&amp;J856),ABS((DATE(G857,H857,I857)&amp;TIME(O857,P857,0))-(DATE(G856,H856,I856)&amp;TIME(O856,P856,0))),"")</f>
        <v>4.8611109959892929E-3</v>
      </c>
    </row>
    <row r="857" spans="3:35">
      <c r="C857" s="246" t="s">
        <v>423</v>
      </c>
      <c r="D857" s="246" t="s">
        <v>461</v>
      </c>
      <c r="E857" s="246" t="s">
        <v>468</v>
      </c>
      <c r="F857" s="246" t="s">
        <v>469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470</v>
      </c>
      <c r="L857" s="247">
        <v>5</v>
      </c>
      <c r="M857" s="246">
        <v>254450</v>
      </c>
      <c r="N857" s="246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26</v>
      </c>
      <c r="U857" s="246"/>
      <c r="V857" t="str">
        <f>INDEX(樣區!H:H,MATCH(F857,樣區!E:E,0))</f>
        <v>4月,6月</v>
      </c>
      <c r="W857" s="3" t="str">
        <f>IF(ISNUMBER(AH857),"Y","N")</f>
        <v>Y</v>
      </c>
      <c r="X857" s="3" t="str">
        <f>IF(OR(ISBLANK(H857),ISBLANK(I857)),"需記錄日期","")</f>
        <v/>
      </c>
      <c r="Y857" s="3" t="str">
        <f>IF(O857&gt;9,"時間太晚","")</f>
        <v/>
      </c>
      <c r="Z857" s="3" t="str">
        <f>IF(ISBLANK(Q857),"需記錄數量",IF(Q857&gt;2,"2隻以上，請記為猴群",""))</f>
        <v/>
      </c>
      <c r="AA857" s="3" t="str">
        <f>IF(OR(Q857=1,Q857=2),IF(ISTEXT(R857),"","需記錄距離"),"")</f>
        <v/>
      </c>
      <c r="AB857" s="249" t="str">
        <f>IF(S857="Y",IF(Q857&lt;&gt;2,"有叫聲應為猴群",""),"")</f>
        <v/>
      </c>
      <c r="AC857" s="3" t="str">
        <f>IF(ISBLANK(T857),"需記錄棲地類型",IF(LEN(T857)&lt;&gt;2,"請填最主要的棲地類型，其餘的可在備注補充說明",""))</f>
        <v/>
      </c>
      <c r="AD857" s="5" t="str">
        <f t="shared" si="36"/>
        <v/>
      </c>
      <c r="AE857" s="3" t="str">
        <f>IF(COUNTIF(U857,"*搖樹*")=1,IF(Q857&lt;&gt;2,"有搖樹行為應為猴群",""),"")</f>
        <v/>
      </c>
      <c r="AF857" s="3"/>
      <c r="AH857">
        <f>MATCH(ROUND(M857,0)&amp;ROUND(N857,0),樣點!N:N,0)</f>
        <v>2244</v>
      </c>
      <c r="AI857" s="5">
        <f>IF((F858&amp;J858)=(F857&amp;J857),ABS((DATE(G858,H858,I858)&amp;TIME(O858,P858,0))-(DATE(G857,H857,I857)&amp;TIME(O857,P857,0))),"")</f>
        <v>6.9444450200535357E-3</v>
      </c>
    </row>
    <row r="858" spans="3:35">
      <c r="C858" s="246" t="s">
        <v>423</v>
      </c>
      <c r="D858" s="246" t="s">
        <v>461</v>
      </c>
      <c r="E858" s="246" t="s">
        <v>468</v>
      </c>
      <c r="F858" s="246" t="s">
        <v>469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470</v>
      </c>
      <c r="L858" s="247">
        <v>4</v>
      </c>
      <c r="M858" s="246">
        <v>254282</v>
      </c>
      <c r="N858" s="246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32</v>
      </c>
      <c r="U858" s="246"/>
      <c r="V858" t="str">
        <f>INDEX(樣區!H:H,MATCH(F858,樣區!E:E,0))</f>
        <v>4月,6月</v>
      </c>
      <c r="W858" s="3" t="str">
        <f>IF(ISNUMBER(AH858),"Y","N")</f>
        <v>Y</v>
      </c>
      <c r="X858" s="3" t="str">
        <f>IF(OR(ISBLANK(H858),ISBLANK(I858)),"需記錄日期","")</f>
        <v/>
      </c>
      <c r="Y858" s="3" t="str">
        <f>IF(O858&gt;9,"時間太晚","")</f>
        <v/>
      </c>
      <c r="Z858" s="3" t="str">
        <f>IF(ISBLANK(Q858),"需記錄數量",IF(Q858&gt;2,"2隻以上，請記為猴群",""))</f>
        <v/>
      </c>
      <c r="AA858" s="3" t="str">
        <f>IF(OR(Q858=1,Q858=2),IF(ISTEXT(R858),"","需記錄距離"),"")</f>
        <v/>
      </c>
      <c r="AB858" s="249" t="str">
        <f>IF(S858="Y",IF(Q858&lt;&gt;2,"有叫聲應為猴群",""),"")</f>
        <v/>
      </c>
      <c r="AC858" s="3" t="str">
        <f>IF(ISBLANK(T858),"需記錄棲地類型",IF(LEN(T858)&lt;&gt;2,"請填最主要的棲地類型，其餘的可在備注補充說明",""))</f>
        <v/>
      </c>
      <c r="AD858" s="5" t="str">
        <f t="shared" si="36"/>
        <v/>
      </c>
      <c r="AE858" s="3" t="str">
        <f>IF(COUNTIF(U858,"*搖樹*")=1,IF(Q858&lt;&gt;2,"有搖樹行為應為猴群",""),"")</f>
        <v/>
      </c>
      <c r="AF858" s="3"/>
      <c r="AH858">
        <f>MATCH(ROUND(M858,0)&amp;ROUND(N858,0),樣點!N:N,0)</f>
        <v>2243</v>
      </c>
      <c r="AI858" s="5">
        <f>IF((F859&amp;J859)=(F858&amp;J858),ABS((DATE(G859,H859,I859)&amp;TIME(O859,P859,0))-(DATE(G858,H858,I858)&amp;TIME(O858,P858,0))),"")</f>
        <v>6.2499999767169356E-3</v>
      </c>
    </row>
    <row r="859" spans="3:35">
      <c r="C859" s="246" t="s">
        <v>423</v>
      </c>
      <c r="D859" s="246" t="s">
        <v>461</v>
      </c>
      <c r="E859" s="246" t="s">
        <v>468</v>
      </c>
      <c r="F859" s="246" t="s">
        <v>469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470</v>
      </c>
      <c r="L859" s="247">
        <v>3</v>
      </c>
      <c r="M859" s="246">
        <v>254112</v>
      </c>
      <c r="N859" s="246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30</v>
      </c>
      <c r="U859" s="246"/>
      <c r="V859" t="str">
        <f>INDEX(樣區!H:H,MATCH(F859,樣區!E:E,0))</f>
        <v>4月,6月</v>
      </c>
      <c r="W859" s="3" t="str">
        <f>IF(ISNUMBER(AH859),"Y","N")</f>
        <v>Y</v>
      </c>
      <c r="X859" s="3" t="str">
        <f>IF(OR(ISBLANK(H859),ISBLANK(I859)),"需記錄日期","")</f>
        <v/>
      </c>
      <c r="Y859" s="3" t="str">
        <f>IF(O859&gt;9,"時間太晚","")</f>
        <v/>
      </c>
      <c r="Z859" s="3" t="str">
        <f>IF(ISBLANK(Q859),"需記錄數量",IF(Q859&gt;2,"2隻以上，請記為猴群",""))</f>
        <v/>
      </c>
      <c r="AA859" s="3" t="str">
        <f>IF(OR(Q859=1,Q859=2),IF(ISTEXT(R859),"","需記錄距離"),"")</f>
        <v/>
      </c>
      <c r="AB859" s="249" t="str">
        <f>IF(S859="Y",IF(Q859&lt;&gt;2,"有叫聲應為猴群",""),"")</f>
        <v/>
      </c>
      <c r="AC859" s="3" t="str">
        <f>IF(ISBLANK(T859),"需記錄棲地類型",IF(LEN(T859)&lt;&gt;2,"請填最主要的棲地類型，其餘的可在備注補充說明",""))</f>
        <v/>
      </c>
      <c r="AD859" s="5" t="str">
        <f t="shared" si="36"/>
        <v/>
      </c>
      <c r="AE859" s="3" t="str">
        <f>IF(COUNTIF(U859,"*搖樹*")=1,IF(Q859&lt;&gt;2,"有搖樹行為應為猴群",""),"")</f>
        <v/>
      </c>
      <c r="AF859" s="3"/>
      <c r="AH859">
        <f>MATCH(ROUND(M859,0)&amp;ROUND(N859,0),樣點!N:N,0)</f>
        <v>2242</v>
      </c>
      <c r="AI859" s="5">
        <f>IF((F860&amp;J860)=(F859&amp;J859),ABS((DATE(G860,H860,I860)&amp;TIME(O860,P860,0))-(DATE(G859,H859,I859)&amp;TIME(O859,P859,0))),"")</f>
        <v>9.7222219919785857E-3</v>
      </c>
    </row>
    <row r="860" spans="3:35">
      <c r="C860" s="246" t="s">
        <v>423</v>
      </c>
      <c r="D860" s="246" t="s">
        <v>461</v>
      </c>
      <c r="E860" s="246" t="s">
        <v>468</v>
      </c>
      <c r="F860" s="246" t="s">
        <v>469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470</v>
      </c>
      <c r="L860" s="247">
        <v>2</v>
      </c>
      <c r="M860" s="246">
        <v>253985</v>
      </c>
      <c r="N860" s="246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26</v>
      </c>
      <c r="U860" s="246"/>
      <c r="V860" t="str">
        <f>INDEX(樣區!H:H,MATCH(F860,樣區!E:E,0))</f>
        <v>4月,6月</v>
      </c>
      <c r="W860" s="3" t="str">
        <f>IF(ISNUMBER(AH860),"Y","N")</f>
        <v>Y</v>
      </c>
      <c r="X860" s="3" t="str">
        <f>IF(OR(ISBLANK(H860),ISBLANK(I860)),"需記錄日期","")</f>
        <v/>
      </c>
      <c r="Y860" s="3" t="str">
        <f>IF(O860&gt;9,"時間太晚","")</f>
        <v/>
      </c>
      <c r="Z860" s="3" t="str">
        <f>IF(ISBLANK(Q860),"需記錄數量",IF(Q860&gt;2,"2隻以上，請記為猴群",""))</f>
        <v/>
      </c>
      <c r="AA860" s="3" t="str">
        <f>IF(OR(Q860=1,Q860=2),IF(ISTEXT(R860),"","需記錄距離"),"")</f>
        <v/>
      </c>
      <c r="AB860" s="249" t="str">
        <f>IF(S860="Y",IF(Q860&lt;&gt;2,"有叫聲應為猴群",""),"")</f>
        <v/>
      </c>
      <c r="AC860" s="3" t="str">
        <f>IF(ISBLANK(T860),"需記錄棲地類型",IF(LEN(T860)&lt;&gt;2,"請填最主要的棲地類型，其餘的可在備注補充說明",""))</f>
        <v/>
      </c>
      <c r="AD860" s="5" t="str">
        <f t="shared" si="36"/>
        <v/>
      </c>
      <c r="AE860" s="3" t="str">
        <f>IF(COUNTIF(U860,"*搖樹*")=1,IF(Q860&lt;&gt;2,"有搖樹行為應為猴群",""),"")</f>
        <v/>
      </c>
      <c r="AF860" s="3"/>
      <c r="AH860">
        <f>MATCH(ROUND(M860,0)&amp;ROUND(N860,0),樣點!N:N,0)</f>
        <v>2241</v>
      </c>
      <c r="AI860" s="5">
        <f>IF((F861&amp;J861)=(F860&amp;J860),ABS((DATE(G861,H861,I861)&amp;TIME(O861,P861,0))-(DATE(G860,H860,I860)&amp;TIME(O860,P860,0))),"")</f>
        <v>1.6666667012032121E-2</v>
      </c>
    </row>
    <row r="861" spans="3:35">
      <c r="C861" s="246" t="s">
        <v>423</v>
      </c>
      <c r="D861" s="246" t="s">
        <v>461</v>
      </c>
      <c r="E861" s="246" t="s">
        <v>468</v>
      </c>
      <c r="F861" s="246" t="s">
        <v>469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470</v>
      </c>
      <c r="L861" s="247">
        <v>1</v>
      </c>
      <c r="M861" s="246">
        <v>253790</v>
      </c>
      <c r="N861" s="246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26</v>
      </c>
      <c r="U861" s="246"/>
      <c r="V861" t="str">
        <f>INDEX(樣區!H:H,MATCH(F861,樣區!E:E,0))</f>
        <v>4月,6月</v>
      </c>
      <c r="W861" s="3" t="str">
        <f>IF(ISNUMBER(AH861),"Y","N")</f>
        <v>Y</v>
      </c>
      <c r="X861" s="3" t="str">
        <f>IF(OR(ISBLANK(H861),ISBLANK(I861)),"需記錄日期","")</f>
        <v/>
      </c>
      <c r="Y861" s="3" t="str">
        <f>IF(O861&gt;9,"時間太晚","")</f>
        <v/>
      </c>
      <c r="Z861" s="3" t="str">
        <f>IF(ISBLANK(Q861),"需記錄數量",IF(Q861&gt;2,"2隻以上，請記為猴群",""))</f>
        <v/>
      </c>
      <c r="AA861" s="3" t="str">
        <f>IF(OR(Q861=1,Q861=2),IF(ISTEXT(R861),"","需記錄距離"),"")</f>
        <v/>
      </c>
      <c r="AB861" s="249" t="str">
        <f>IF(S861="Y",IF(Q861&lt;&gt;2,"有叫聲應為猴群",""),"")</f>
        <v/>
      </c>
      <c r="AC861" s="3" t="str">
        <f>IF(ISBLANK(T861),"需記錄棲地類型",IF(LEN(T861)&lt;&gt;2,"請填最主要的棲地類型，其餘的可在備注補充說明",""))</f>
        <v/>
      </c>
      <c r="AD861" s="5" t="str">
        <f t="shared" si="36"/>
        <v/>
      </c>
      <c r="AE861" s="3" t="str">
        <f>IF(COUNTIF(U861,"*搖樹*")=1,IF(Q861&lt;&gt;2,"有搖樹行為應為猴群",""),"")</f>
        <v/>
      </c>
      <c r="AF861" s="3"/>
      <c r="AH861">
        <f>MATCH(ROUND(M861,0)&amp;ROUND(N861,0),樣點!N:N,0)</f>
        <v>2240</v>
      </c>
      <c r="AI861" s="5" t="str">
        <f>IF((F862&amp;J862)=(F861&amp;J861),ABS((DATE(G862,H862,I862)&amp;TIME(O862,P862,0))-(DATE(G861,H861,I861)&amp;TIME(O861,P861,0))),"")</f>
        <v/>
      </c>
    </row>
    <row r="862" spans="3:35">
      <c r="C862" s="246" t="s">
        <v>423</v>
      </c>
      <c r="D862" s="246" t="s">
        <v>461</v>
      </c>
      <c r="E862" s="246" t="s">
        <v>473</v>
      </c>
      <c r="F862" s="246" t="s">
        <v>474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475</v>
      </c>
      <c r="L862" s="247">
        <v>1</v>
      </c>
      <c r="M862" s="246">
        <v>256959</v>
      </c>
      <c r="N862" s="246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26</v>
      </c>
      <c r="U862" s="246"/>
      <c r="V862" t="str">
        <f>INDEX(樣區!H:H,MATCH(F862,樣區!E:E,0))</f>
        <v>4月,6月</v>
      </c>
      <c r="W862" s="3" t="str">
        <f>IF(ISNUMBER(AH862),"Y","N")</f>
        <v>Y</v>
      </c>
      <c r="X862" s="3" t="str">
        <f>IF(OR(ISBLANK(H862),ISBLANK(I862)),"需記錄日期","")</f>
        <v/>
      </c>
      <c r="Y862" s="3" t="str">
        <f>IF(O862&gt;9,"時間太晚","")</f>
        <v/>
      </c>
      <c r="Z862" s="3" t="str">
        <f>IF(ISBLANK(Q862),"需記錄數量",IF(Q862&gt;2,"2隻以上，請記為猴群",""))</f>
        <v/>
      </c>
      <c r="AA862" s="3" t="str">
        <f>IF(OR(Q862=1,Q862=2),IF(ISTEXT(R862),"","需記錄距離"),"")</f>
        <v/>
      </c>
      <c r="AB862" s="249" t="str">
        <f>IF(S862="Y",IF(Q862&lt;&gt;2,"有叫聲應為猴群",""),"")</f>
        <v/>
      </c>
      <c r="AC862" s="3" t="str">
        <f>IF(ISBLANK(T862),"需記錄棲地類型",IF(LEN(T862)&lt;&gt;2,"請填最主要的棲地類型，其餘的可在備注補充說明",""))</f>
        <v/>
      </c>
      <c r="AD862" s="5" t="str">
        <f t="shared" si="36"/>
        <v/>
      </c>
      <c r="AE862" s="3" t="str">
        <f>IF(COUNTIF(U862,"*搖樹*")=1,IF(Q862&lt;&gt;2,"有搖樹行為應為猴群",""),"")</f>
        <v/>
      </c>
      <c r="AF862" s="3"/>
      <c r="AH862">
        <f>MATCH(ROUND(M862,0)&amp;ROUND(N862,0),樣點!N:N,0)</f>
        <v>2250</v>
      </c>
      <c r="AI862" s="5">
        <f>IF((F863&amp;J863)=(F862&amp;J862),ABS((DATE(G863,H863,I863)&amp;TIME(O863,P863,0))-(DATE(G862,H862,I862)&amp;TIME(O862,P862,0))),"")</f>
        <v>1.7361111007630825E-2</v>
      </c>
    </row>
    <row r="863" spans="3:35">
      <c r="C863" s="246" t="s">
        <v>423</v>
      </c>
      <c r="D863" s="246" t="s">
        <v>461</v>
      </c>
      <c r="E863" s="246" t="s">
        <v>473</v>
      </c>
      <c r="F863" s="246" t="s">
        <v>474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475</v>
      </c>
      <c r="L863" s="247">
        <v>2</v>
      </c>
      <c r="M863" s="246">
        <v>256760</v>
      </c>
      <c r="N863" s="246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26</v>
      </c>
      <c r="U863" s="246"/>
      <c r="V863" t="str">
        <f>INDEX(樣區!H:H,MATCH(F863,樣區!E:E,0))</f>
        <v>4月,6月</v>
      </c>
      <c r="W863" s="3" t="str">
        <f>IF(ISNUMBER(AH863),"Y","N")</f>
        <v>Y</v>
      </c>
      <c r="X863" s="3" t="str">
        <f>IF(OR(ISBLANK(H863),ISBLANK(I863)),"需記錄日期","")</f>
        <v/>
      </c>
      <c r="Y863" s="3" t="str">
        <f>IF(O863&gt;9,"時間太晚","")</f>
        <v/>
      </c>
      <c r="Z863" s="3" t="str">
        <f>IF(ISBLANK(Q863),"需記錄數量",IF(Q863&gt;2,"2隻以上，請記為猴群",""))</f>
        <v/>
      </c>
      <c r="AA863" s="3" t="str">
        <f>IF(OR(Q863=1,Q863=2),IF(ISTEXT(R863),"","需記錄距離"),"")</f>
        <v/>
      </c>
      <c r="AB863" s="249" t="str">
        <f>IF(S863="Y",IF(Q863&lt;&gt;2,"有叫聲應為猴群",""),"")</f>
        <v/>
      </c>
      <c r="AC863" s="3" t="str">
        <f>IF(ISBLANK(T863),"需記錄棲地類型",IF(LEN(T863)&lt;&gt;2,"請填最主要的棲地類型，其餘的可在備注補充說明",""))</f>
        <v/>
      </c>
      <c r="AD863" s="5" t="str">
        <f t="shared" si="36"/>
        <v/>
      </c>
      <c r="AE863" s="3" t="str">
        <f>IF(COUNTIF(U863,"*搖樹*")=1,IF(Q863&lt;&gt;2,"有搖樹行為應為猴群",""),"")</f>
        <v/>
      </c>
      <c r="AF863" s="3"/>
      <c r="AH863">
        <f>MATCH(ROUND(M863,0)&amp;ROUND(N863,0),樣點!N:N,0)</f>
        <v>2251</v>
      </c>
      <c r="AI863" s="5">
        <f>IF((F864&amp;J864)=(F863&amp;J863),ABS((DATE(G864,H864,I864)&amp;TIME(O864,P864,0))-(DATE(G863,H863,I863)&amp;TIME(O863,P863,0))),"")</f>
        <v>8.3333330112509429E-3</v>
      </c>
    </row>
    <row r="864" spans="3:35">
      <c r="C864" s="246" t="s">
        <v>423</v>
      </c>
      <c r="D864" s="246" t="s">
        <v>461</v>
      </c>
      <c r="E864" s="246" t="s">
        <v>473</v>
      </c>
      <c r="F864" s="246" t="s">
        <v>474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475</v>
      </c>
      <c r="L864" s="247">
        <v>3</v>
      </c>
      <c r="M864" s="246">
        <v>256564</v>
      </c>
      <c r="N864" s="246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26</v>
      </c>
      <c r="U864" s="246"/>
      <c r="V864" t="str">
        <f>INDEX(樣區!H:H,MATCH(F864,樣區!E:E,0))</f>
        <v>4月,6月</v>
      </c>
      <c r="W864" s="3" t="str">
        <f>IF(ISNUMBER(AH864),"Y","N")</f>
        <v>Y</v>
      </c>
      <c r="X864" s="3" t="str">
        <f>IF(OR(ISBLANK(H864),ISBLANK(I864)),"需記錄日期","")</f>
        <v/>
      </c>
      <c r="Y864" s="3" t="str">
        <f>IF(O864&gt;9,"時間太晚","")</f>
        <v/>
      </c>
      <c r="Z864" s="3" t="str">
        <f>IF(ISBLANK(Q864),"需記錄數量",IF(Q864&gt;2,"2隻以上，請記為猴群",""))</f>
        <v/>
      </c>
      <c r="AA864" s="3" t="str">
        <f>IF(OR(Q864=1,Q864=2),IF(ISTEXT(R864),"","需記錄距離"),"")</f>
        <v/>
      </c>
      <c r="AB864" s="249" t="str">
        <f>IF(S864="Y",IF(Q864&lt;&gt;2,"有叫聲應為猴群",""),"")</f>
        <v/>
      </c>
      <c r="AC864" s="3" t="str">
        <f>IF(ISBLANK(T864),"需記錄棲地類型",IF(LEN(T864)&lt;&gt;2,"請填最主要的棲地類型，其餘的可在備注補充說明",""))</f>
        <v/>
      </c>
      <c r="AD864" s="5" t="str">
        <f t="shared" si="36"/>
        <v/>
      </c>
      <c r="AE864" s="3" t="str">
        <f>IF(COUNTIF(U864,"*搖樹*")=1,IF(Q864&lt;&gt;2,"有搖樹行為應為猴群",""),"")</f>
        <v/>
      </c>
      <c r="AF864" s="3"/>
      <c r="AH864">
        <f>MATCH(ROUND(M864,0)&amp;ROUND(N864,0),樣點!N:N,0)</f>
        <v>2252</v>
      </c>
      <c r="AI864" s="5">
        <f>IF((F865&amp;J865)=(F864&amp;J864),ABS((DATE(G865,H865,I865)&amp;TIME(O865,P865,0))-(DATE(G864,H864,I864)&amp;TIME(O864,P864,0))),"")</f>
        <v>3.2638889038935304E-2</v>
      </c>
    </row>
    <row r="865" spans="3:35">
      <c r="C865" s="246" t="s">
        <v>423</v>
      </c>
      <c r="D865" s="246" t="s">
        <v>461</v>
      </c>
      <c r="E865" s="246" t="s">
        <v>473</v>
      </c>
      <c r="F865" s="246" t="s">
        <v>474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475</v>
      </c>
      <c r="L865" s="247">
        <v>4</v>
      </c>
      <c r="M865" s="246">
        <v>256516</v>
      </c>
      <c r="N865" s="246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26</v>
      </c>
      <c r="U865" s="246"/>
      <c r="V865" t="str">
        <f>INDEX(樣區!H:H,MATCH(F865,樣區!E:E,0))</f>
        <v>4月,6月</v>
      </c>
      <c r="W865" s="3" t="str">
        <f>IF(ISNUMBER(AH865),"Y","N")</f>
        <v>Y</v>
      </c>
      <c r="X865" s="3" t="str">
        <f>IF(OR(ISBLANK(H865),ISBLANK(I865)),"需記錄日期","")</f>
        <v/>
      </c>
      <c r="Y865" s="3" t="str">
        <f>IF(O865&gt;9,"時間太晚","")</f>
        <v/>
      </c>
      <c r="Z865" s="3" t="str">
        <f>IF(ISBLANK(Q865),"需記錄數量",IF(Q865&gt;2,"2隻以上，請記為猴群",""))</f>
        <v/>
      </c>
      <c r="AA865" s="3" t="str">
        <f>IF(OR(Q865=1,Q865=2),IF(ISTEXT(R865),"","需記錄距離"),"")</f>
        <v/>
      </c>
      <c r="AB865" s="249" t="str">
        <f>IF(S865="Y",IF(Q865&lt;&gt;2,"有叫聲應為猴群",""),"")</f>
        <v/>
      </c>
      <c r="AC865" s="3" t="str">
        <f>IF(ISBLANK(T865),"需記錄棲地類型",IF(LEN(T865)&lt;&gt;2,"請填最主要的棲地類型，其餘的可在備注補充說明",""))</f>
        <v/>
      </c>
      <c r="AD865" s="5" t="str">
        <f t="shared" si="36"/>
        <v/>
      </c>
      <c r="AE865" s="3" t="str">
        <f>IF(COUNTIF(U865,"*搖樹*")=1,IF(Q865&lt;&gt;2,"有搖樹行為應為猴群",""),"")</f>
        <v/>
      </c>
      <c r="AF865" s="3"/>
      <c r="AH865">
        <f>MATCH(ROUND(M865,0)&amp;ROUND(N865,0),樣點!N:N,0)</f>
        <v>2253</v>
      </c>
      <c r="AI865" s="5">
        <f>IF((F866&amp;J866)=(F865&amp;J865),ABS((DATE(G866,H866,I866)&amp;TIME(O866,P866,0))-(DATE(G865,H865,I865)&amp;TIME(O865,P865,0))),"")</f>
        <v>1.1805554968304932E-2</v>
      </c>
    </row>
    <row r="866" spans="3:35">
      <c r="C866" s="246" t="s">
        <v>423</v>
      </c>
      <c r="D866" s="246" t="s">
        <v>461</v>
      </c>
      <c r="E866" s="246" t="s">
        <v>473</v>
      </c>
      <c r="F866" s="246" t="s">
        <v>474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475</v>
      </c>
      <c r="L866" s="247">
        <v>5</v>
      </c>
      <c r="M866" s="246">
        <v>256515</v>
      </c>
      <c r="N866" s="246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32</v>
      </c>
      <c r="U866" s="246"/>
      <c r="V866" t="str">
        <f>INDEX(樣區!H:H,MATCH(F866,樣區!E:E,0))</f>
        <v>4月,6月</v>
      </c>
      <c r="W866" s="3" t="str">
        <f>IF(ISNUMBER(AH866),"Y","N")</f>
        <v>Y</v>
      </c>
      <c r="X866" s="3" t="str">
        <f>IF(OR(ISBLANK(H866),ISBLANK(I866)),"需記錄日期","")</f>
        <v/>
      </c>
      <c r="Y866" s="3" t="str">
        <f>IF(O866&gt;9,"時間太晚","")</f>
        <v>時間太晚</v>
      </c>
      <c r="Z866" s="3" t="str">
        <f>IF(ISBLANK(Q866),"需記錄數量",IF(Q866&gt;2,"2隻以上，請記為猴群",""))</f>
        <v/>
      </c>
      <c r="AA866" s="3" t="str">
        <f>IF(OR(Q866=1,Q866=2),IF(ISTEXT(R866),"","需記錄距離"),"")</f>
        <v/>
      </c>
      <c r="AB866" s="249" t="str">
        <f>IF(S866="Y",IF(Q866&lt;&gt;2,"有叫聲應為猴群",""),"")</f>
        <v/>
      </c>
      <c r="AC866" s="3" t="str">
        <f>IF(ISBLANK(T866),"需記錄棲地類型",IF(LEN(T866)&lt;&gt;2,"請填最主要的棲地類型，其餘的可在備注補充說明",""))</f>
        <v/>
      </c>
      <c r="AD866" s="5" t="str">
        <f t="shared" si="36"/>
        <v/>
      </c>
      <c r="AE866" s="3" t="str">
        <f>IF(COUNTIF(U866,"*搖樹*")=1,IF(Q866&lt;&gt;2,"有搖樹行為應為猴群",""),"")</f>
        <v/>
      </c>
      <c r="AF866" s="3"/>
      <c r="AH866">
        <f>MATCH(ROUND(M866,0)&amp;ROUND(N866,0),樣點!N:N,0)</f>
        <v>2254</v>
      </c>
      <c r="AI866" s="5">
        <f>IF((F867&amp;J867)=(F866&amp;J866),ABS((DATE(G867,H867,I867)&amp;TIME(O867,P867,0))-(DATE(G866,H866,I866)&amp;TIME(O866,P866,0))),"")</f>
        <v>1.2500000011641532E-2</v>
      </c>
    </row>
    <row r="867" spans="3:35">
      <c r="C867" s="246" t="s">
        <v>423</v>
      </c>
      <c r="D867" s="246" t="s">
        <v>461</v>
      </c>
      <c r="E867" s="246" t="s">
        <v>473</v>
      </c>
      <c r="F867" s="246" t="s">
        <v>474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475</v>
      </c>
      <c r="L867" s="247">
        <v>6</v>
      </c>
      <c r="M867" s="246">
        <v>256337</v>
      </c>
      <c r="N867" s="246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26</v>
      </c>
      <c r="U867" s="246"/>
      <c r="V867" t="str">
        <f>INDEX(樣區!H:H,MATCH(F867,樣區!E:E,0))</f>
        <v>4月,6月</v>
      </c>
      <c r="W867" s="3" t="str">
        <f>IF(ISNUMBER(AH867),"Y","N")</f>
        <v>Y</v>
      </c>
      <c r="X867" s="3" t="str">
        <f>IF(OR(ISBLANK(H867),ISBLANK(I867)),"需記錄日期","")</f>
        <v/>
      </c>
      <c r="Y867" s="3" t="str">
        <f>IF(O867&gt;9,"時間太晚","")</f>
        <v>時間太晚</v>
      </c>
      <c r="Z867" s="3" t="str">
        <f>IF(ISBLANK(Q867),"需記錄數量",IF(Q867&gt;2,"2隻以上，請記為猴群",""))</f>
        <v/>
      </c>
      <c r="AA867" s="3" t="str">
        <f>IF(OR(Q867=1,Q867=2),IF(ISTEXT(R867),"","需記錄距離"),"")</f>
        <v/>
      </c>
      <c r="AB867" s="249" t="str">
        <f>IF(S867="Y",IF(Q867&lt;&gt;2,"有叫聲應為猴群",""),"")</f>
        <v/>
      </c>
      <c r="AC867" s="3" t="str">
        <f>IF(ISBLANK(T867),"需記錄棲地類型",IF(LEN(T867)&lt;&gt;2,"請填最主要的棲地類型，其餘的可在備注補充說明",""))</f>
        <v/>
      </c>
      <c r="AD867" s="5" t="str">
        <f t="shared" si="36"/>
        <v/>
      </c>
      <c r="AE867" s="3" t="str">
        <f>IF(COUNTIF(U867,"*搖樹*")=1,IF(Q867&lt;&gt;2,"有搖樹行為應為猴群",""),"")</f>
        <v/>
      </c>
      <c r="AF867" s="3"/>
      <c r="AH867">
        <f>MATCH(ROUND(M867,0)&amp;ROUND(N867,0),樣點!N:N,0)</f>
        <v>2255</v>
      </c>
      <c r="AI867" s="5">
        <f>IF((F868&amp;J868)=(F867&amp;J867),ABS((DATE(G868,H868,I868)&amp;TIME(O868,P868,0))-(DATE(G867,H867,I867)&amp;TIME(O867,P867,0))),"")</f>
        <v>6.9444450200535357E-3</v>
      </c>
    </row>
    <row r="868" spans="3:35">
      <c r="C868" s="246" t="s">
        <v>423</v>
      </c>
      <c r="D868" s="246" t="s">
        <v>461</v>
      </c>
      <c r="E868" s="246" t="s">
        <v>473</v>
      </c>
      <c r="F868" s="246" t="s">
        <v>474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475</v>
      </c>
      <c r="L868" s="247">
        <v>7</v>
      </c>
      <c r="M868" s="246">
        <v>256274</v>
      </c>
      <c r="N868" s="246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26</v>
      </c>
      <c r="U868" s="246"/>
      <c r="V868" t="str">
        <f>INDEX(樣區!H:H,MATCH(F868,樣區!E:E,0))</f>
        <v>4月,6月</v>
      </c>
      <c r="W868" s="3" t="str">
        <f>IF(ISNUMBER(AH868),"Y","N")</f>
        <v>Y</v>
      </c>
      <c r="X868" s="3" t="str">
        <f>IF(OR(ISBLANK(H868),ISBLANK(I868)),"需記錄日期","")</f>
        <v/>
      </c>
      <c r="Y868" s="3" t="str">
        <f>IF(O868&gt;9,"時間太晚","")</f>
        <v>時間太晚</v>
      </c>
      <c r="Z868" s="3" t="str">
        <f>IF(ISBLANK(Q868),"需記錄數量",IF(Q868&gt;2,"2隻以上，請記為猴群",""))</f>
        <v/>
      </c>
      <c r="AA868" s="3" t="str">
        <f>IF(OR(Q868=1,Q868=2),IF(ISTEXT(R868),"","需記錄距離"),"")</f>
        <v/>
      </c>
      <c r="AB868" s="249" t="str">
        <f>IF(S868="Y",IF(Q868&lt;&gt;2,"有叫聲應為猴群",""),"")</f>
        <v/>
      </c>
      <c r="AC868" s="3" t="str">
        <f>IF(ISBLANK(T868),"需記錄棲地類型",IF(LEN(T868)&lt;&gt;2,"請填最主要的棲地類型，其餘的可在備注補充說明",""))</f>
        <v/>
      </c>
      <c r="AD868" s="5" t="str">
        <f t="shared" si="36"/>
        <v>需計滿6分鐘</v>
      </c>
      <c r="AE868" s="3" t="str">
        <f>IF(COUNTIF(U868,"*搖樹*")=1,IF(Q868&lt;&gt;2,"有搖樹行為應為猴群",""),"")</f>
        <v/>
      </c>
      <c r="AF868" s="3"/>
      <c r="AH868">
        <f>MATCH(ROUND(M868,0)&amp;ROUND(N868,0),樣點!N:N,0)</f>
        <v>2256</v>
      </c>
      <c r="AI868" s="5">
        <f>IF((F869&amp;J869)=(F868&amp;J868),ABS((DATE(G869,H869,I869)&amp;TIME(O869,P869,0))-(DATE(G868,H868,I868)&amp;TIME(O868,P868,0))),"")</f>
        <v>3.4722219570539892E-3</v>
      </c>
    </row>
    <row r="869" spans="3:35">
      <c r="C869" s="246" t="s">
        <v>423</v>
      </c>
      <c r="D869" s="246" t="s">
        <v>461</v>
      </c>
      <c r="E869" s="246" t="s">
        <v>473</v>
      </c>
      <c r="F869" s="246" t="s">
        <v>474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475</v>
      </c>
      <c r="L869" s="247">
        <v>8</v>
      </c>
      <c r="M869" s="246">
        <v>256236</v>
      </c>
      <c r="N869" s="246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26</v>
      </c>
      <c r="U869" s="246"/>
      <c r="V869" t="str">
        <f>INDEX(樣區!H:H,MATCH(F869,樣區!E:E,0))</f>
        <v>4月,6月</v>
      </c>
      <c r="W869" s="3" t="str">
        <f>IF(ISNUMBER(AH869),"Y","N")</f>
        <v>Y</v>
      </c>
      <c r="X869" s="3" t="str">
        <f>IF(OR(ISBLANK(H869),ISBLANK(I869)),"需記錄日期","")</f>
        <v/>
      </c>
      <c r="Y869" s="3" t="str">
        <f>IF(O869&gt;9,"時間太晚","")</f>
        <v>時間太晚</v>
      </c>
      <c r="Z869" s="3" t="str">
        <f>IF(ISBLANK(Q869),"需記錄數量",IF(Q869&gt;2,"2隻以上，請記為猴群",""))</f>
        <v/>
      </c>
      <c r="AA869" s="3" t="str">
        <f>IF(OR(Q869=1,Q869=2),IF(ISTEXT(R869),"","需記錄距離"),"")</f>
        <v/>
      </c>
      <c r="AB869" s="249" t="str">
        <f>IF(S869="Y",IF(Q869&lt;&gt;2,"有叫聲應為猴群",""),"")</f>
        <v/>
      </c>
      <c r="AC869" s="3" t="str">
        <f>IF(ISBLANK(T869),"需記錄棲地類型",IF(LEN(T869)&lt;&gt;2,"請填最主要的棲地類型，其餘的可在備注補充說明",""))</f>
        <v/>
      </c>
      <c r="AD869" s="5" t="str">
        <f t="shared" si="36"/>
        <v/>
      </c>
      <c r="AE869" s="3" t="str">
        <f>IF(COUNTIF(U869,"*搖樹*")=1,IF(Q869&lt;&gt;2,"有搖樹行為應為猴群",""),"")</f>
        <v/>
      </c>
      <c r="AF869" s="3"/>
      <c r="AH869">
        <f>MATCH(ROUND(M869,0)&amp;ROUND(N869,0),樣點!N:N,0)</f>
        <v>2257</v>
      </c>
      <c r="AI869" s="5">
        <f>IF((F870&amp;J870)=(F869&amp;J869),ABS((DATE(G870,H870,I870)&amp;TIME(O870,P870,0))-(DATE(G869,H869,I869)&amp;TIME(O869,P869,0))),"")</f>
        <v>6.2500000349245965E-3</v>
      </c>
    </row>
    <row r="870" spans="3:35">
      <c r="C870" s="246" t="s">
        <v>423</v>
      </c>
      <c r="D870" s="246" t="s">
        <v>461</v>
      </c>
      <c r="E870" s="246" t="s">
        <v>473</v>
      </c>
      <c r="F870" s="246" t="s">
        <v>474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475</v>
      </c>
      <c r="L870" s="247">
        <v>9</v>
      </c>
      <c r="M870" s="246">
        <v>256119</v>
      </c>
      <c r="N870" s="246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26</v>
      </c>
      <c r="U870" s="246"/>
      <c r="V870" t="str">
        <f>INDEX(樣區!H:H,MATCH(F870,樣區!E:E,0))</f>
        <v>4月,6月</v>
      </c>
      <c r="W870" s="3" t="str">
        <f>IF(ISNUMBER(AH870),"Y","N")</f>
        <v>Y</v>
      </c>
      <c r="X870" s="3" t="str">
        <f>IF(OR(ISBLANK(H870),ISBLANK(I870)),"需記錄日期","")</f>
        <v/>
      </c>
      <c r="Y870" s="3" t="str">
        <f>IF(O870&gt;9,"時間太晚","")</f>
        <v>時間太晚</v>
      </c>
      <c r="Z870" s="3" t="str">
        <f>IF(ISBLANK(Q870),"需記錄數量",IF(Q870&gt;2,"2隻以上，請記為猴群",""))</f>
        <v/>
      </c>
      <c r="AA870" s="3" t="str">
        <f>IF(OR(Q870=1,Q870=2),IF(ISTEXT(R870),"","需記錄距離"),"")</f>
        <v/>
      </c>
      <c r="AB870" s="249" t="str">
        <f>IF(S870="Y",IF(Q870&lt;&gt;2,"有叫聲應為猴群",""),"")</f>
        <v/>
      </c>
      <c r="AC870" s="3" t="str">
        <f>IF(ISBLANK(T870),"需記錄棲地類型",IF(LEN(T870)&lt;&gt;2,"請填最主要的棲地類型，其餘的可在備注補充說明",""))</f>
        <v/>
      </c>
      <c r="AD870" s="5" t="str">
        <f t="shared" si="36"/>
        <v>需計滿6分鐘</v>
      </c>
      <c r="AE870" s="3" t="str">
        <f>IF(COUNTIF(U870,"*搖樹*")=1,IF(Q870&lt;&gt;2,"有搖樹行為應為猴群",""),"")</f>
        <v/>
      </c>
      <c r="AF870" s="3"/>
      <c r="AH870">
        <f>MATCH(ROUND(M870,0)&amp;ROUND(N870,0),樣點!N:N,0)</f>
        <v>2258</v>
      </c>
      <c r="AI870" s="5">
        <f>IF((F871&amp;J871)=(F870&amp;J870),ABS((DATE(G871,H871,I871)&amp;TIME(O871,P871,0))-(DATE(G870,H870,I870)&amp;TIME(O870,P870,0))),"")</f>
        <v>3.4722220152616501E-3</v>
      </c>
    </row>
    <row r="871" spans="3:35">
      <c r="C871" s="246" t="s">
        <v>423</v>
      </c>
      <c r="D871" s="246" t="s">
        <v>461</v>
      </c>
      <c r="E871" s="246" t="s">
        <v>473</v>
      </c>
      <c r="F871" s="246" t="s">
        <v>474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475</v>
      </c>
      <c r="L871" s="247">
        <v>10</v>
      </c>
      <c r="M871" s="246">
        <v>255968</v>
      </c>
      <c r="N871" s="246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26</v>
      </c>
      <c r="U871" s="246"/>
      <c r="V871" t="str">
        <f>INDEX(樣區!H:H,MATCH(F871,樣區!E:E,0))</f>
        <v>4月,6月</v>
      </c>
      <c r="W871" s="3" t="str">
        <f>IF(ISNUMBER(AH871),"Y","N")</f>
        <v>Y</v>
      </c>
      <c r="X871" s="3" t="str">
        <f>IF(OR(ISBLANK(H871),ISBLANK(I871)),"需記錄日期","")</f>
        <v/>
      </c>
      <c r="Y871" s="3" t="str">
        <f>IF(O871&gt;9,"時間太晚","")</f>
        <v>時間太晚</v>
      </c>
      <c r="Z871" s="3" t="str">
        <f>IF(ISBLANK(Q871),"需記錄數量",IF(Q871&gt;2,"2隻以上，請記為猴群",""))</f>
        <v/>
      </c>
      <c r="AA871" s="3" t="str">
        <f>IF(OR(Q871=1,Q871=2),IF(ISTEXT(R871),"","需記錄距離"),"")</f>
        <v/>
      </c>
      <c r="AB871" s="249" t="str">
        <f>IF(S871="Y",IF(Q871&lt;&gt;2,"有叫聲應為猴群",""),"")</f>
        <v/>
      </c>
      <c r="AC871" s="3" t="str">
        <f>IF(ISBLANK(T871),"需記錄棲地類型",IF(LEN(T871)&lt;&gt;2,"請填最主要的棲地類型，其餘的可在備注補充說明",""))</f>
        <v/>
      </c>
      <c r="AD871" s="5" t="str">
        <f t="shared" si="36"/>
        <v/>
      </c>
      <c r="AE871" s="3" t="str">
        <f>IF(COUNTIF(U871,"*搖樹*")=1,IF(Q871&lt;&gt;2,"有搖樹行為應為猴群",""),"")</f>
        <v/>
      </c>
      <c r="AF871" s="3"/>
      <c r="AH871">
        <f>MATCH(ROUND(M871,0)&amp;ROUND(N871,0),樣點!N:N,0)</f>
        <v>2259</v>
      </c>
      <c r="AI871" s="5" t="str">
        <f>IF((F872&amp;J872)=(F871&amp;J871),ABS((DATE(G872,H872,I872)&amp;TIME(O872,P872,0))-(DATE(G871,H871,I871)&amp;TIME(O871,P871,0))),"")</f>
        <v/>
      </c>
    </row>
    <row r="872" spans="3:35">
      <c r="C872" s="246" t="s">
        <v>423</v>
      </c>
      <c r="D872" s="246" t="s">
        <v>461</v>
      </c>
      <c r="E872" s="246" t="s">
        <v>476</v>
      </c>
      <c r="F872" s="246" t="s">
        <v>477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478</v>
      </c>
      <c r="L872" s="247">
        <v>1</v>
      </c>
      <c r="M872" s="246">
        <v>262621</v>
      </c>
      <c r="N872" s="246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26</v>
      </c>
      <c r="U872" s="246"/>
      <c r="V872" t="str">
        <f>INDEX(樣區!H:H,MATCH(F872,樣區!E:E,0))</f>
        <v>4月,6月</v>
      </c>
      <c r="W872" s="3" t="str">
        <f>IF(ISNUMBER(AH872),"Y","N")</f>
        <v>Y</v>
      </c>
      <c r="X872" s="3" t="str">
        <f>IF(OR(ISBLANK(H872),ISBLANK(I872)),"需記錄日期","")</f>
        <v/>
      </c>
      <c r="Y872" s="3" t="str">
        <f>IF(O872&gt;9,"時間太晚","")</f>
        <v/>
      </c>
      <c r="Z872" s="3" t="str">
        <f>IF(ISBLANK(Q872),"需記錄數量",IF(Q872&gt;2,"2隻以上，請記為猴群",""))</f>
        <v/>
      </c>
      <c r="AA872" s="3" t="str">
        <f>IF(OR(Q872=1,Q872=2),IF(ISTEXT(R872),"","需記錄距離"),"")</f>
        <v/>
      </c>
      <c r="AB872" s="249" t="str">
        <f>IF(S872="Y",IF(Q872&lt;&gt;2,"有叫聲應為猴群",""),"")</f>
        <v/>
      </c>
      <c r="AC872" s="3" t="str">
        <f>IF(ISBLANK(T872),"需記錄棲地類型",IF(LEN(T872)&lt;&gt;2,"請填最主要的棲地類型，其餘的可在備注補充說明",""))</f>
        <v/>
      </c>
      <c r="AD872" s="5" t="str">
        <f t="shared" si="36"/>
        <v/>
      </c>
      <c r="AE872" s="3" t="str">
        <f>IF(COUNTIF(U872,"*搖樹*")=1,IF(Q872&lt;&gt;2,"有搖樹行為應為猴群",""),"")</f>
        <v/>
      </c>
      <c r="AF872" s="3"/>
      <c r="AH872">
        <f>MATCH(ROUND(M872,0)&amp;ROUND(N872,0),樣點!N:N,0)</f>
        <v>2260</v>
      </c>
      <c r="AI872" s="5">
        <f>IF((F873&amp;J873)=(F872&amp;J872),ABS((DATE(G873,H873,I873)&amp;TIME(O873,P873,0))-(DATE(G872,H872,I872)&amp;TIME(O872,P872,0))),"")</f>
        <v>9.0277769486419857E-3</v>
      </c>
    </row>
    <row r="873" spans="3:35">
      <c r="C873" s="246" t="s">
        <v>423</v>
      </c>
      <c r="D873" s="246" t="s">
        <v>461</v>
      </c>
      <c r="E873" s="246" t="s">
        <v>476</v>
      </c>
      <c r="F873" s="246" t="s">
        <v>477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478</v>
      </c>
      <c r="L873" s="247">
        <v>2</v>
      </c>
      <c r="M873" s="246">
        <v>262791</v>
      </c>
      <c r="N873" s="246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32</v>
      </c>
      <c r="U873" s="246"/>
      <c r="V873" t="str">
        <f>INDEX(樣區!H:H,MATCH(F873,樣區!E:E,0))</f>
        <v>4月,6月</v>
      </c>
      <c r="W873" s="3" t="str">
        <f>IF(ISNUMBER(AH873),"Y","N")</f>
        <v>Y</v>
      </c>
      <c r="X873" s="3" t="str">
        <f>IF(OR(ISBLANK(H873),ISBLANK(I873)),"需記錄日期","")</f>
        <v/>
      </c>
      <c r="Y873" s="3" t="str">
        <f>IF(O873&gt;9,"時間太晚","")</f>
        <v/>
      </c>
      <c r="Z873" s="3" t="str">
        <f>IF(ISBLANK(Q873),"需記錄數量",IF(Q873&gt;2,"2隻以上，請記為猴群",""))</f>
        <v/>
      </c>
      <c r="AA873" s="3" t="str">
        <f>IF(OR(Q873=1,Q873=2),IF(ISTEXT(R873),"","需記錄距離"),"")</f>
        <v/>
      </c>
      <c r="AB873" s="249" t="str">
        <f>IF(S873="Y",IF(Q873&lt;&gt;2,"有叫聲應為猴群",""),"")</f>
        <v/>
      </c>
      <c r="AC873" s="3" t="str">
        <f>IF(ISBLANK(T873),"需記錄棲地類型",IF(LEN(T873)&lt;&gt;2,"請填最主要的棲地類型，其餘的可在備注補充說明",""))</f>
        <v/>
      </c>
      <c r="AD873" s="5" t="str">
        <f t="shared" si="36"/>
        <v/>
      </c>
      <c r="AE873" s="3" t="str">
        <f>IF(COUNTIF(U873,"*搖樹*")=1,IF(Q873&lt;&gt;2,"有搖樹行為應為猴群",""),"")</f>
        <v/>
      </c>
      <c r="AF873" s="3"/>
      <c r="AH873">
        <f>MATCH(ROUND(M873,0)&amp;ROUND(N873,0),樣點!N:N,0)</f>
        <v>2261</v>
      </c>
      <c r="AI873" s="5">
        <f>IF((F874&amp;J874)=(F873&amp;J873),ABS((DATE(G874,H874,I874)&amp;TIME(O874,P874,0))-(DATE(G873,H873,I873)&amp;TIME(O873,P873,0))),"")</f>
        <v>9.027778054587543E-3</v>
      </c>
    </row>
    <row r="874" spans="3:35">
      <c r="C874" s="246" t="s">
        <v>423</v>
      </c>
      <c r="D874" s="246" t="s">
        <v>461</v>
      </c>
      <c r="E874" s="246" t="s">
        <v>476</v>
      </c>
      <c r="F874" s="246" t="s">
        <v>477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478</v>
      </c>
      <c r="L874" s="247">
        <v>3</v>
      </c>
      <c r="M874" s="246">
        <v>263016</v>
      </c>
      <c r="N874" s="246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26</v>
      </c>
      <c r="U874" s="246"/>
      <c r="V874" t="str">
        <f>INDEX(樣區!H:H,MATCH(F874,樣區!E:E,0))</f>
        <v>4月,6月</v>
      </c>
      <c r="W874" s="3" t="str">
        <f>IF(ISNUMBER(AH874),"Y","N")</f>
        <v>Y</v>
      </c>
      <c r="X874" s="3" t="str">
        <f>IF(OR(ISBLANK(H874),ISBLANK(I874)),"需記錄日期","")</f>
        <v/>
      </c>
      <c r="Y874" s="3" t="str">
        <f>IF(O874&gt;9,"時間太晚","")</f>
        <v/>
      </c>
      <c r="Z874" s="3" t="str">
        <f>IF(ISBLANK(Q874),"需記錄數量",IF(Q874&gt;2,"2隻以上，請記為猴群",""))</f>
        <v/>
      </c>
      <c r="AA874" s="3" t="str">
        <f>IF(OR(Q874=1,Q874=2),IF(ISTEXT(R874),"","需記錄距離"),"")</f>
        <v/>
      </c>
      <c r="AB874" s="249" t="str">
        <f>IF(S874="Y",IF(Q874&lt;&gt;2,"有叫聲應為猴群",""),"")</f>
        <v/>
      </c>
      <c r="AC874" s="3" t="str">
        <f>IF(ISBLANK(T874),"需記錄棲地類型",IF(LEN(T874)&lt;&gt;2,"請填最主要的棲地類型，其餘的可在備注補充說明",""))</f>
        <v/>
      </c>
      <c r="AD874" s="5" t="str">
        <f t="shared" si="36"/>
        <v/>
      </c>
      <c r="AE874" s="3" t="str">
        <f>IF(COUNTIF(U874,"*搖樹*")=1,IF(Q874&lt;&gt;2,"有搖樹行為應為猴群",""),"")</f>
        <v/>
      </c>
      <c r="AF874" s="3"/>
      <c r="AH874">
        <f>MATCH(ROUND(M874,0)&amp;ROUND(N874,0),樣點!N:N,0)</f>
        <v>2262</v>
      </c>
      <c r="AI874" s="5">
        <f>IF((F875&amp;J875)=(F874&amp;J874),ABS((DATE(G875,H875,I875)&amp;TIME(O875,P875,0))-(DATE(G874,H874,I874)&amp;TIME(O874,P874,0))),"")</f>
        <v>6.9444449618458748E-3</v>
      </c>
    </row>
    <row r="875" spans="3:35">
      <c r="C875" s="246" t="s">
        <v>423</v>
      </c>
      <c r="D875" s="246" t="s">
        <v>461</v>
      </c>
      <c r="E875" s="246" t="s">
        <v>476</v>
      </c>
      <c r="F875" s="246" t="s">
        <v>477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478</v>
      </c>
      <c r="L875" s="247">
        <v>4</v>
      </c>
      <c r="M875" s="246">
        <v>263141</v>
      </c>
      <c r="N875" s="246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26</v>
      </c>
      <c r="U875" s="246"/>
      <c r="V875" t="str">
        <f>INDEX(樣區!H:H,MATCH(F875,樣區!E:E,0))</f>
        <v>4月,6月</v>
      </c>
      <c r="W875" s="3" t="str">
        <f>IF(ISNUMBER(AH875),"Y","N")</f>
        <v>Y</v>
      </c>
      <c r="X875" s="3" t="str">
        <f>IF(OR(ISBLANK(H875),ISBLANK(I875)),"需記錄日期","")</f>
        <v/>
      </c>
      <c r="Y875" s="3" t="str">
        <f>IF(O875&gt;9,"時間太晚","")</f>
        <v/>
      </c>
      <c r="Z875" s="3" t="str">
        <f>IF(ISBLANK(Q875),"需記錄數量",IF(Q875&gt;2,"2隻以上，請記為猴群",""))</f>
        <v/>
      </c>
      <c r="AA875" s="3" t="str">
        <f>IF(OR(Q875=1,Q875=2),IF(ISTEXT(R875),"","需記錄距離"),"")</f>
        <v/>
      </c>
      <c r="AB875" s="249" t="str">
        <f>IF(S875="Y",IF(Q875&lt;&gt;2,"有叫聲應為猴群",""),"")</f>
        <v/>
      </c>
      <c r="AC875" s="3" t="str">
        <f>IF(ISBLANK(T875),"需記錄棲地類型",IF(LEN(T875)&lt;&gt;2,"請填最主要的棲地類型，其餘的可在備注補充說明",""))</f>
        <v/>
      </c>
      <c r="AD875" s="5" t="str">
        <f t="shared" si="36"/>
        <v/>
      </c>
      <c r="AE875" s="3" t="str">
        <f>IF(COUNTIF(U875,"*搖樹*")=1,IF(Q875&lt;&gt;2,"有搖樹行為應為猴群",""),"")</f>
        <v/>
      </c>
      <c r="AF875" s="3"/>
      <c r="AH875">
        <f>MATCH(ROUND(M875,0)&amp;ROUND(N875,0),樣點!N:N,0)</f>
        <v>2263</v>
      </c>
      <c r="AI875" s="5">
        <f>IF((F876&amp;J876)=(F875&amp;J875),ABS((DATE(G876,H876,I876)&amp;TIME(O876,P876,0))-(DATE(G875,H875,I875)&amp;TIME(O875,P875,0))),"")</f>
        <v>8.3333330112509429E-3</v>
      </c>
    </row>
    <row r="876" spans="3:35">
      <c r="C876" s="246" t="s">
        <v>423</v>
      </c>
      <c r="D876" s="246" t="s">
        <v>461</v>
      </c>
      <c r="E876" s="246" t="s">
        <v>476</v>
      </c>
      <c r="F876" s="246" t="s">
        <v>477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478</v>
      </c>
      <c r="L876" s="247">
        <v>5</v>
      </c>
      <c r="M876" s="246">
        <v>263296</v>
      </c>
      <c r="N876" s="246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32</v>
      </c>
      <c r="U876" s="246"/>
      <c r="V876" t="str">
        <f>INDEX(樣區!H:H,MATCH(F876,樣區!E:E,0))</f>
        <v>4月,6月</v>
      </c>
      <c r="W876" s="3" t="str">
        <f>IF(ISNUMBER(AH876),"Y","N")</f>
        <v>Y</v>
      </c>
      <c r="X876" s="3" t="str">
        <f>IF(OR(ISBLANK(H876),ISBLANK(I876)),"需記錄日期","")</f>
        <v/>
      </c>
      <c r="Y876" s="3" t="str">
        <f>IF(O876&gt;9,"時間太晚","")</f>
        <v/>
      </c>
      <c r="Z876" s="3" t="str">
        <f>IF(ISBLANK(Q876),"需記錄數量",IF(Q876&gt;2,"2隻以上，請記為猴群",""))</f>
        <v/>
      </c>
      <c r="AA876" s="3" t="str">
        <f>IF(OR(Q876=1,Q876=2),IF(ISTEXT(R876),"","需記錄距離"),"")</f>
        <v/>
      </c>
      <c r="AB876" s="249" t="str">
        <f>IF(S876="Y",IF(Q876&lt;&gt;2,"有叫聲應為猴群",""),"")</f>
        <v/>
      </c>
      <c r="AC876" s="3" t="str">
        <f>IF(ISBLANK(T876),"需記錄棲地類型",IF(LEN(T876)&lt;&gt;2,"請填最主要的棲地類型，其餘的可在備注補充說明",""))</f>
        <v/>
      </c>
      <c r="AD876" s="5" t="str">
        <f t="shared" si="36"/>
        <v/>
      </c>
      <c r="AE876" s="3" t="str">
        <f>IF(COUNTIF(U876,"*搖樹*")=1,IF(Q876&lt;&gt;2,"有搖樹行為應為猴群",""),"")</f>
        <v/>
      </c>
      <c r="AF876" s="3"/>
      <c r="AH876">
        <f>MATCH(ROUND(M876,0)&amp;ROUND(N876,0),樣點!N:N,0)</f>
        <v>2264</v>
      </c>
      <c r="AI876" s="5">
        <f>IF((F877&amp;J877)=(F876&amp;J876),ABS((DATE(G877,H877,I877)&amp;TIME(O877,P877,0))-(DATE(G876,H876,I876)&amp;TIME(O876,P876,0))),"")</f>
        <v>8.3333330112509429E-3</v>
      </c>
    </row>
    <row r="877" spans="3:35">
      <c r="C877" s="246" t="s">
        <v>423</v>
      </c>
      <c r="D877" s="246" t="s">
        <v>461</v>
      </c>
      <c r="E877" s="246" t="s">
        <v>476</v>
      </c>
      <c r="F877" s="246" t="s">
        <v>477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478</v>
      </c>
      <c r="L877" s="247">
        <v>6</v>
      </c>
      <c r="M877" s="246">
        <v>263486</v>
      </c>
      <c r="N877" s="246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32</v>
      </c>
      <c r="U877" s="246"/>
      <c r="V877" t="str">
        <f>INDEX(樣區!H:H,MATCH(F877,樣區!E:E,0))</f>
        <v>4月,6月</v>
      </c>
      <c r="W877" s="3" t="str">
        <f>IF(ISNUMBER(AH877),"Y","N")</f>
        <v>Y</v>
      </c>
      <c r="X877" s="3" t="str">
        <f>IF(OR(ISBLANK(H877),ISBLANK(I877)),"需記錄日期","")</f>
        <v/>
      </c>
      <c r="Y877" s="3" t="str">
        <f>IF(O877&gt;9,"時間太晚","")</f>
        <v/>
      </c>
      <c r="Z877" s="3" t="str">
        <f>IF(ISBLANK(Q877),"需記錄數量",IF(Q877&gt;2,"2隻以上，請記為猴群",""))</f>
        <v/>
      </c>
      <c r="AA877" s="3" t="str">
        <f>IF(OR(Q877=1,Q877=2),IF(ISTEXT(R877),"","需記錄距離"),"")</f>
        <v/>
      </c>
      <c r="AB877" s="249" t="str">
        <f>IF(S877="Y",IF(Q877&lt;&gt;2,"有叫聲應為猴群",""),"")</f>
        <v/>
      </c>
      <c r="AC877" s="3" t="str">
        <f>IF(ISBLANK(T877),"需記錄棲地類型",IF(LEN(T877)&lt;&gt;2,"請填最主要的棲地類型，其餘的可在備注補充說明",""))</f>
        <v/>
      </c>
      <c r="AD877" s="5" t="str">
        <f t="shared" si="36"/>
        <v/>
      </c>
      <c r="AE877" s="3" t="str">
        <f>IF(COUNTIF(U877,"*搖樹*")=1,IF(Q877&lt;&gt;2,"有搖樹行為應為猴群",""),"")</f>
        <v/>
      </c>
      <c r="AF877" s="3"/>
      <c r="AH877">
        <f>MATCH(ROUND(M877,0)&amp;ROUND(N877,0),樣點!N:N,0)</f>
        <v>2265</v>
      </c>
      <c r="AI877" s="5">
        <f>IF((F878&amp;J878)=(F877&amp;J877),ABS((DATE(G878,H878,I878)&amp;TIME(O878,P878,0))-(DATE(G877,H877,I877)&amp;TIME(O877,P877,0))),"")</f>
        <v>6.9444449618458748E-3</v>
      </c>
    </row>
    <row r="878" spans="3:35">
      <c r="C878" s="246" t="s">
        <v>423</v>
      </c>
      <c r="D878" s="246" t="s">
        <v>461</v>
      </c>
      <c r="E878" s="246" t="s">
        <v>476</v>
      </c>
      <c r="F878" s="246" t="s">
        <v>477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478</v>
      </c>
      <c r="L878" s="247">
        <v>7</v>
      </c>
      <c r="M878" s="246">
        <v>263683</v>
      </c>
      <c r="N878" s="246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61</v>
      </c>
      <c r="U878" s="246" t="s">
        <v>479</v>
      </c>
      <c r="V878" t="str">
        <f>INDEX(樣區!H:H,MATCH(F878,樣區!E:E,0))</f>
        <v>4月,6月</v>
      </c>
      <c r="W878" s="3" t="str">
        <f>IF(ISNUMBER(AH878),"Y","N")</f>
        <v>Y</v>
      </c>
      <c r="X878" s="3" t="str">
        <f>IF(OR(ISBLANK(H878),ISBLANK(I878)),"需記錄日期","")</f>
        <v/>
      </c>
      <c r="Y878" s="3" t="str">
        <f>IF(O878&gt;9,"時間太晚","")</f>
        <v/>
      </c>
      <c r="Z878" s="3" t="str">
        <f>IF(ISBLANK(Q878),"需記錄數量",IF(Q878&gt;2,"2隻以上，請記為猴群",""))</f>
        <v/>
      </c>
      <c r="AA878" s="3" t="str">
        <f>IF(OR(Q878=1,Q878=2),IF(ISTEXT(R878),"","需記錄距離"),"")</f>
        <v/>
      </c>
      <c r="AB878" s="249" t="str">
        <f>IF(S878="Y",IF(Q878&lt;&gt;2,"有叫聲應為猴群",""),"")</f>
        <v/>
      </c>
      <c r="AC878" s="3" t="str">
        <f>IF(ISBLANK(T878),"需記錄棲地類型",IF(LEN(T878)&lt;&gt;2,"請填最主要的棲地類型，其餘的可在備注補充說明",""))</f>
        <v/>
      </c>
      <c r="AD878" s="5" t="str">
        <f t="shared" si="36"/>
        <v/>
      </c>
      <c r="AE878" s="3" t="str">
        <f>IF(COUNTIF(U878,"*搖樹*")=1,IF(Q878&lt;&gt;2,"有搖樹行為應為猴群",""),"")</f>
        <v/>
      </c>
      <c r="AF878" s="3"/>
      <c r="AH878">
        <f>MATCH(ROUND(M878,0)&amp;ROUND(N878,0),樣點!N:N,0)</f>
        <v>2266</v>
      </c>
      <c r="AI878" s="5">
        <f>IF((F879&amp;J879)=(F878&amp;J878),ABS((DATE(G879,H879,I879)&amp;TIME(O879,P879,0))-(DATE(G878,H878,I878)&amp;TIME(O878,P878,0))),"")</f>
        <v>7.6388890156522393E-3</v>
      </c>
    </row>
    <row r="879" spans="3:35">
      <c r="C879" s="246" t="s">
        <v>423</v>
      </c>
      <c r="D879" s="246" t="s">
        <v>461</v>
      </c>
      <c r="E879" s="246" t="s">
        <v>476</v>
      </c>
      <c r="F879" s="246" t="s">
        <v>477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478</v>
      </c>
      <c r="L879" s="247">
        <v>8</v>
      </c>
      <c r="M879" s="246">
        <v>263880</v>
      </c>
      <c r="N879" s="246">
        <v>2627507</v>
      </c>
      <c r="O879" s="246">
        <v>9</v>
      </c>
      <c r="P879" s="246">
        <v>27</v>
      </c>
      <c r="Q879" s="246">
        <v>2</v>
      </c>
      <c r="R879" s="246" t="s">
        <v>43</v>
      </c>
      <c r="S879" s="246" t="s">
        <v>44</v>
      </c>
      <c r="T879" s="246" t="s">
        <v>26</v>
      </c>
      <c r="U879" s="246"/>
      <c r="V879" t="str">
        <f>INDEX(樣區!H:H,MATCH(F879,樣區!E:E,0))</f>
        <v>4月,6月</v>
      </c>
      <c r="W879" s="3" t="str">
        <f>IF(ISNUMBER(AH879),"Y","N")</f>
        <v>Y</v>
      </c>
      <c r="X879" s="3" t="str">
        <f>IF(OR(ISBLANK(H879),ISBLANK(I879)),"需記錄日期","")</f>
        <v/>
      </c>
      <c r="Y879" s="3" t="str">
        <f>IF(O879&gt;9,"時間太晚","")</f>
        <v/>
      </c>
      <c r="Z879" s="3" t="str">
        <f>IF(ISBLANK(Q879),"需記錄數量",IF(Q879&gt;2,"2隻以上，請記為猴群",""))</f>
        <v/>
      </c>
      <c r="AA879" s="3" t="str">
        <f>IF(OR(Q879=1,Q879=2),IF(ISTEXT(R879),"","需記錄距離"),"")</f>
        <v/>
      </c>
      <c r="AB879" s="249" t="str">
        <f>IF(S879="Y",IF(Q879&lt;&gt;2,"有叫聲應為猴群",""),"")</f>
        <v/>
      </c>
      <c r="AC879" s="3" t="str">
        <f>IF(ISBLANK(T879),"需記錄棲地類型",IF(LEN(T879)&lt;&gt;2,"請填最主要的棲地類型，其餘的可在備注補充說明",""))</f>
        <v/>
      </c>
      <c r="AD879" s="5" t="str">
        <f t="shared" si="36"/>
        <v/>
      </c>
      <c r="AE879" s="3" t="str">
        <f>IF(COUNTIF(U879,"*搖樹*")=1,IF(Q879&lt;&gt;2,"有搖樹行為應為猴群",""),"")</f>
        <v/>
      </c>
      <c r="AF879" s="3"/>
      <c r="AH879">
        <f>MATCH(ROUND(M879,0)&amp;ROUND(N879,0),樣點!N:N,0)</f>
        <v>2267</v>
      </c>
      <c r="AI879" s="5">
        <f>IF((F880&amp;J880)=(F879&amp;J879),ABS((DATE(G880,H880,I880)&amp;TIME(O880,P880,0))-(DATE(G879,H879,I879)&amp;TIME(O879,P879,0))),"")</f>
        <v>7.6388880261220038E-3</v>
      </c>
    </row>
    <row r="880" spans="3:35">
      <c r="C880" s="246" t="s">
        <v>423</v>
      </c>
      <c r="D880" s="246" t="s">
        <v>461</v>
      </c>
      <c r="E880" s="246" t="s">
        <v>476</v>
      </c>
      <c r="F880" s="246" t="s">
        <v>477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478</v>
      </c>
      <c r="L880" s="247">
        <v>9</v>
      </c>
      <c r="M880" s="246">
        <v>264040</v>
      </c>
      <c r="N880" s="246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32</v>
      </c>
      <c r="U880" s="246"/>
      <c r="V880" t="str">
        <f>INDEX(樣區!H:H,MATCH(F880,樣區!E:E,0))</f>
        <v>4月,6月</v>
      </c>
      <c r="W880" s="3" t="str">
        <f>IF(ISNUMBER(AH880),"Y","N")</f>
        <v>Y</v>
      </c>
      <c r="X880" s="3" t="str">
        <f>IF(OR(ISBLANK(H880),ISBLANK(I880)),"需記錄日期","")</f>
        <v/>
      </c>
      <c r="Y880" s="3" t="str">
        <f>IF(O880&gt;9,"時間太晚","")</f>
        <v/>
      </c>
      <c r="Z880" s="3" t="str">
        <f>IF(ISBLANK(Q880),"需記錄數量",IF(Q880&gt;2,"2隻以上，請記為猴群",""))</f>
        <v/>
      </c>
      <c r="AA880" s="3" t="str">
        <f>IF(OR(Q880=1,Q880=2),IF(ISTEXT(R880),"","需記錄距離"),"")</f>
        <v/>
      </c>
      <c r="AB880" s="249" t="str">
        <f>IF(S880="Y",IF(Q880&lt;&gt;2,"有叫聲應為猴群",""),"")</f>
        <v/>
      </c>
      <c r="AC880" s="3" t="str">
        <f>IF(ISBLANK(T880),"需記錄棲地類型",IF(LEN(T880)&lt;&gt;2,"請填最主要的棲地類型，其餘的可在備注補充說明",""))</f>
        <v/>
      </c>
      <c r="AD880" s="5" t="str">
        <f t="shared" si="36"/>
        <v/>
      </c>
      <c r="AE880" s="3" t="str">
        <f>IF(COUNTIF(U880,"*搖樹*")=1,IF(Q880&lt;&gt;2,"有搖樹行為應為猴群",""),"")</f>
        <v/>
      </c>
      <c r="AF880" s="3"/>
      <c r="AH880">
        <f>MATCH(ROUND(M880,0)&amp;ROUND(N880,0),樣點!N:N,0)</f>
        <v>2268</v>
      </c>
      <c r="AI880" s="5">
        <f>IF((F881&amp;J881)=(F880&amp;J880),ABS((DATE(G881,H881,I881)&amp;TIME(O881,P881,0))-(DATE(G880,H880,I880)&amp;TIME(O880,P880,0))),"")</f>
        <v>7.6388889574445784E-3</v>
      </c>
    </row>
    <row r="881" spans="3:35">
      <c r="C881" s="246" t="s">
        <v>423</v>
      </c>
      <c r="D881" s="246" t="s">
        <v>461</v>
      </c>
      <c r="E881" s="246" t="s">
        <v>476</v>
      </c>
      <c r="F881" s="246" t="s">
        <v>477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478</v>
      </c>
      <c r="L881" s="247">
        <v>10</v>
      </c>
      <c r="M881" s="246">
        <v>264222</v>
      </c>
      <c r="N881" s="246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26</v>
      </c>
      <c r="U881" s="246"/>
      <c r="V881" t="str">
        <f>INDEX(樣區!H:H,MATCH(F881,樣區!E:E,0))</f>
        <v>4月,6月</v>
      </c>
      <c r="W881" s="3" t="str">
        <f>IF(ISNUMBER(AH881),"Y","N")</f>
        <v>Y</v>
      </c>
      <c r="X881" s="3" t="str">
        <f>IF(OR(ISBLANK(H881),ISBLANK(I881)),"需記錄日期","")</f>
        <v/>
      </c>
      <c r="Y881" s="3" t="str">
        <f>IF(O881&gt;9,"時間太晚","")</f>
        <v/>
      </c>
      <c r="Z881" s="3" t="str">
        <f>IF(ISBLANK(Q881),"需記錄數量",IF(Q881&gt;2,"2隻以上，請記為猴群",""))</f>
        <v/>
      </c>
      <c r="AA881" s="3" t="str">
        <f>IF(OR(Q881=1,Q881=2),IF(ISTEXT(R881),"","需記錄距離"),"")</f>
        <v/>
      </c>
      <c r="AB881" s="249" t="str">
        <f>IF(S881="Y",IF(Q881&lt;&gt;2,"有叫聲應為猴群",""),"")</f>
        <v/>
      </c>
      <c r="AC881" s="3" t="str">
        <f>IF(ISBLANK(T881),"需記錄棲地類型",IF(LEN(T881)&lt;&gt;2,"請填最主要的棲地類型，其餘的可在備注補充說明",""))</f>
        <v/>
      </c>
      <c r="AD881" s="5" t="str">
        <f t="shared" si="36"/>
        <v/>
      </c>
      <c r="AE881" s="3" t="str">
        <f>IF(COUNTIF(U881,"*搖樹*")=1,IF(Q881&lt;&gt;2,"有搖樹行為應為猴群",""),"")</f>
        <v/>
      </c>
      <c r="AF881" s="3"/>
      <c r="AH881">
        <f>MATCH(ROUND(M881,0)&amp;ROUND(N881,0),樣點!N:N,0)</f>
        <v>2269</v>
      </c>
      <c r="AI881" s="5" t="str">
        <f>IF((F882&amp;J882)=(F881&amp;J881),ABS((DATE(G882,H882,I882)&amp;TIME(O882,P882,0))-(DATE(G881,H881,I881)&amp;TIME(O881,P881,0))),"")</f>
        <v/>
      </c>
    </row>
    <row r="882" spans="3:35">
      <c r="C882" s="246" t="s">
        <v>423</v>
      </c>
      <c r="D882" s="246" t="s">
        <v>461</v>
      </c>
      <c r="E882" s="246" t="s">
        <v>480</v>
      </c>
      <c r="F882" s="246" t="s">
        <v>481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482</v>
      </c>
      <c r="L882" s="247">
        <v>1</v>
      </c>
      <c r="M882" s="246">
        <v>244221</v>
      </c>
      <c r="N882" s="246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26</v>
      </c>
      <c r="U882" s="246"/>
      <c r="V882" t="str">
        <f>INDEX(樣區!H:H,MATCH(F882,樣區!E:E,0))</f>
        <v>4月,6月</v>
      </c>
      <c r="W882" s="3" t="str">
        <f>IF(ISNUMBER(AH882),"Y","N")</f>
        <v>Y</v>
      </c>
      <c r="X882" s="3" t="str">
        <f>IF(OR(ISBLANK(H882),ISBLANK(I882)),"需記錄日期","")</f>
        <v/>
      </c>
      <c r="Y882" s="3" t="str">
        <f>IF(O882&gt;9,"時間太晚","")</f>
        <v/>
      </c>
      <c r="Z882" s="3" t="str">
        <f>IF(ISBLANK(Q882),"需記錄數量",IF(Q882&gt;2,"2隻以上，請記為猴群",""))</f>
        <v/>
      </c>
      <c r="AA882" s="3" t="str">
        <f>IF(OR(Q882=1,Q882=2),IF(ISTEXT(R882),"","需記錄距離"),"")</f>
        <v/>
      </c>
      <c r="AB882" s="249" t="str">
        <f>IF(S882="Y",IF(Q882&lt;&gt;2,"有叫聲應為猴群",""),"")</f>
        <v/>
      </c>
      <c r="AC882" s="3" t="str">
        <f>IF(ISBLANK(T882),"需記錄棲地類型",IF(LEN(T882)&lt;&gt;2,"請填最主要的棲地類型，其餘的可在備注補充說明",""))</f>
        <v/>
      </c>
      <c r="AD882" s="5" t="str">
        <f t="shared" si="36"/>
        <v/>
      </c>
      <c r="AE882" s="3" t="str">
        <f>IF(COUNTIF(U882,"*搖樹*")=1,IF(Q882&lt;&gt;2,"有搖樹行為應為猴群",""),"")</f>
        <v/>
      </c>
      <c r="AF882" s="3"/>
      <c r="AH882">
        <f>MATCH(ROUND(M882,0)&amp;ROUND(N882,0),樣點!N:N,0)</f>
        <v>2270</v>
      </c>
      <c r="AI882" s="5">
        <f>IF((F883&amp;J883)=(F882&amp;J882),ABS((DATE(G883,H883,I883)&amp;TIME(O883,P883,0))-(DATE(G882,H882,I882)&amp;TIME(O882,P882,0))),"")</f>
        <v>1.0416666977107525E-2</v>
      </c>
    </row>
    <row r="883" spans="3:35">
      <c r="C883" s="246" t="s">
        <v>423</v>
      </c>
      <c r="D883" s="246" t="s">
        <v>461</v>
      </c>
      <c r="E883" s="246" t="s">
        <v>480</v>
      </c>
      <c r="F883" s="246" t="s">
        <v>481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482</v>
      </c>
      <c r="L883" s="247">
        <v>2</v>
      </c>
      <c r="M883" s="246">
        <v>244273</v>
      </c>
      <c r="N883" s="246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26</v>
      </c>
      <c r="U883" s="246"/>
      <c r="V883" t="str">
        <f>INDEX(樣區!H:H,MATCH(F883,樣區!E:E,0))</f>
        <v>4月,6月</v>
      </c>
      <c r="W883" s="3" t="str">
        <f>IF(ISNUMBER(AH883),"Y","N")</f>
        <v>Y</v>
      </c>
      <c r="X883" s="3" t="str">
        <f>IF(OR(ISBLANK(H883),ISBLANK(I883)),"需記錄日期","")</f>
        <v/>
      </c>
      <c r="Y883" s="3" t="str">
        <f>IF(O883&gt;9,"時間太晚","")</f>
        <v/>
      </c>
      <c r="Z883" s="3" t="str">
        <f>IF(ISBLANK(Q883),"需記錄數量",IF(Q883&gt;2,"2隻以上，請記為猴群",""))</f>
        <v/>
      </c>
      <c r="AA883" s="3" t="str">
        <f>IF(OR(Q883=1,Q883=2),IF(ISTEXT(R883),"","需記錄距離"),"")</f>
        <v/>
      </c>
      <c r="AB883" s="249" t="str">
        <f>IF(S883="Y",IF(Q883&lt;&gt;2,"有叫聲應為猴群",""),"")</f>
        <v/>
      </c>
      <c r="AC883" s="3" t="str">
        <f>IF(ISBLANK(T883),"需記錄棲地類型",IF(LEN(T883)&lt;&gt;2,"請填最主要的棲地類型，其餘的可在備注補充說明",""))</f>
        <v/>
      </c>
      <c r="AD883" s="5" t="str">
        <f t="shared" si="36"/>
        <v/>
      </c>
      <c r="AE883" s="3" t="str">
        <f>IF(COUNTIF(U883,"*搖樹*")=1,IF(Q883&lt;&gt;2,"有搖樹行為應為猴群",""),"")</f>
        <v/>
      </c>
      <c r="AF883" s="3"/>
      <c r="AH883">
        <f>MATCH(ROUND(M883,0)&amp;ROUND(N883,0),樣點!N:N,0)</f>
        <v>2271</v>
      </c>
      <c r="AI883" s="5">
        <f>IF((F884&amp;J884)=(F883&amp;J883),ABS((DATE(G884,H884,I884)&amp;TIME(O884,P884,0))-(DATE(G883,H883,I883)&amp;TIME(O883,P883,0))),"")</f>
        <v>9.7222219919785857E-3</v>
      </c>
    </row>
    <row r="884" spans="3:35">
      <c r="C884" s="246" t="s">
        <v>423</v>
      </c>
      <c r="D884" s="246" t="s">
        <v>461</v>
      </c>
      <c r="E884" s="246" t="s">
        <v>480</v>
      </c>
      <c r="F884" s="246" t="s">
        <v>481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482</v>
      </c>
      <c r="L884" s="247">
        <v>3</v>
      </c>
      <c r="M884" s="246">
        <v>244116</v>
      </c>
      <c r="N884" s="246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26</v>
      </c>
      <c r="U884" s="246"/>
      <c r="V884" t="str">
        <f>INDEX(樣區!H:H,MATCH(F884,樣區!E:E,0))</f>
        <v>4月,6月</v>
      </c>
      <c r="W884" s="3" t="str">
        <f>IF(ISNUMBER(AH884),"Y","N")</f>
        <v>Y</v>
      </c>
      <c r="X884" s="3" t="str">
        <f>IF(OR(ISBLANK(H884),ISBLANK(I884)),"需記錄日期","")</f>
        <v/>
      </c>
      <c r="Y884" s="3" t="str">
        <f>IF(O884&gt;9,"時間太晚","")</f>
        <v/>
      </c>
      <c r="Z884" s="3" t="str">
        <f>IF(ISBLANK(Q884),"需記錄數量",IF(Q884&gt;2,"2隻以上，請記為猴群",""))</f>
        <v/>
      </c>
      <c r="AA884" s="3" t="str">
        <f>IF(OR(Q884=1,Q884=2),IF(ISTEXT(R884),"","需記錄距離"),"")</f>
        <v/>
      </c>
      <c r="AB884" s="249" t="str">
        <f>IF(S884="Y",IF(Q884&lt;&gt;2,"有叫聲應為猴群",""),"")</f>
        <v/>
      </c>
      <c r="AC884" s="3" t="str">
        <f>IF(ISBLANK(T884),"需記錄棲地類型",IF(LEN(T884)&lt;&gt;2,"請填最主要的棲地類型，其餘的可在備注補充說明",""))</f>
        <v/>
      </c>
      <c r="AD884" s="5" t="str">
        <f t="shared" si="36"/>
        <v/>
      </c>
      <c r="AE884" s="3" t="str">
        <f>IF(COUNTIF(U884,"*搖樹*")=1,IF(Q884&lt;&gt;2,"有搖樹行為應為猴群",""),"")</f>
        <v/>
      </c>
      <c r="AF884" s="3"/>
      <c r="AH884">
        <f>MATCH(ROUND(M884,0)&amp;ROUND(N884,0),樣點!N:N,0)</f>
        <v>2272</v>
      </c>
      <c r="AI884" s="5">
        <f>IF((F885&amp;J885)=(F884&amp;J884),ABS((DATE(G885,H885,I885)&amp;TIME(O885,P885,0))-(DATE(G884,H884,I884)&amp;TIME(O884,P884,0))),"")</f>
        <v>9.7222220501862466E-3</v>
      </c>
    </row>
    <row r="885" spans="3:35">
      <c r="C885" s="246" t="s">
        <v>423</v>
      </c>
      <c r="D885" s="246" t="s">
        <v>461</v>
      </c>
      <c r="E885" s="246" t="s">
        <v>480</v>
      </c>
      <c r="F885" s="246" t="s">
        <v>481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482</v>
      </c>
      <c r="L885" s="247">
        <v>4</v>
      </c>
      <c r="M885" s="246">
        <v>243916</v>
      </c>
      <c r="N885" s="246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32</v>
      </c>
      <c r="U885" s="246"/>
      <c r="V885" t="str">
        <f>INDEX(樣區!H:H,MATCH(F885,樣區!E:E,0))</f>
        <v>4月,6月</v>
      </c>
      <c r="W885" s="3" t="str">
        <f>IF(ISNUMBER(AH885),"Y","N")</f>
        <v>Y</v>
      </c>
      <c r="X885" s="3" t="str">
        <f>IF(OR(ISBLANK(H885),ISBLANK(I885)),"需記錄日期","")</f>
        <v/>
      </c>
      <c r="Y885" s="3" t="str">
        <f>IF(O885&gt;9,"時間太晚","")</f>
        <v/>
      </c>
      <c r="Z885" s="3" t="str">
        <f>IF(ISBLANK(Q885),"需記錄數量",IF(Q885&gt;2,"2隻以上，請記為猴群",""))</f>
        <v/>
      </c>
      <c r="AA885" s="3" t="str">
        <f>IF(OR(Q885=1,Q885=2),IF(ISTEXT(R885),"","需記錄距離"),"")</f>
        <v/>
      </c>
      <c r="AB885" s="249" t="str">
        <f>IF(S885="Y",IF(Q885&lt;&gt;2,"有叫聲應為猴群",""),"")</f>
        <v/>
      </c>
      <c r="AC885" s="3" t="str">
        <f>IF(ISBLANK(T885),"需記錄棲地類型",IF(LEN(T885)&lt;&gt;2,"請填最主要的棲地類型，其餘的可在備注補充說明",""))</f>
        <v/>
      </c>
      <c r="AD885" s="5" t="str">
        <f t="shared" si="36"/>
        <v/>
      </c>
      <c r="AE885" s="3" t="str">
        <f>IF(COUNTIF(U885,"*搖樹*")=1,IF(Q885&lt;&gt;2,"有搖樹行為應為猴群",""),"")</f>
        <v/>
      </c>
      <c r="AF885" s="3"/>
      <c r="AH885">
        <f>MATCH(ROUND(M885,0)&amp;ROUND(N885,0),樣點!N:N,0)</f>
        <v>2273</v>
      </c>
      <c r="AI885" s="5">
        <f>IF((F886&amp;J886)=(F885&amp;J885),ABS((DATE(G886,H886,I886)&amp;TIME(O886,P886,0))-(DATE(G885,H885,I885)&amp;TIME(O885,P885,0))),"")</f>
        <v>9.7222219919785857E-3</v>
      </c>
    </row>
    <row r="886" spans="3:35">
      <c r="C886" s="246" t="s">
        <v>423</v>
      </c>
      <c r="D886" s="246" t="s">
        <v>461</v>
      </c>
      <c r="E886" s="246" t="s">
        <v>480</v>
      </c>
      <c r="F886" s="246" t="s">
        <v>481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482</v>
      </c>
      <c r="L886" s="247">
        <v>5</v>
      </c>
      <c r="M886" s="246">
        <v>243798</v>
      </c>
      <c r="N886" s="246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54</v>
      </c>
      <c r="U886" s="246" t="s">
        <v>483</v>
      </c>
      <c r="V886" t="str">
        <f>INDEX(樣區!H:H,MATCH(F886,樣區!E:E,0))</f>
        <v>4月,6月</v>
      </c>
      <c r="W886" s="3" t="str">
        <f>IF(ISNUMBER(AH886),"Y","N")</f>
        <v>Y</v>
      </c>
      <c r="X886" s="3" t="str">
        <f>IF(OR(ISBLANK(H886),ISBLANK(I886)),"需記錄日期","")</f>
        <v/>
      </c>
      <c r="Y886" s="3" t="str">
        <f>IF(O886&gt;9,"時間太晚","")</f>
        <v/>
      </c>
      <c r="Z886" s="3" t="str">
        <f>IF(ISBLANK(Q886),"需記錄數量",IF(Q886&gt;2,"2隻以上，請記為猴群",""))</f>
        <v/>
      </c>
      <c r="AA886" s="3" t="str">
        <f>IF(OR(Q886=1,Q886=2),IF(ISTEXT(R886),"","需記錄距離"),"")</f>
        <v/>
      </c>
      <c r="AB886" s="249" t="str">
        <f>IF(S886="Y",IF(Q886&lt;&gt;2,"有叫聲應為猴群",""),"")</f>
        <v/>
      </c>
      <c r="AC886" s="3" t="str">
        <f>IF(ISBLANK(T886),"需記錄棲地類型",IF(LEN(T886)&lt;&gt;2,"請填最主要的棲地類型，其餘的可在備注補充說明",""))</f>
        <v/>
      </c>
      <c r="AD886" s="5" t="str">
        <f t="shared" si="36"/>
        <v/>
      </c>
      <c r="AE886" s="3" t="str">
        <f>IF(COUNTIF(U886,"*搖樹*")=1,IF(Q886&lt;&gt;2,"有搖樹行為應為猴群",""),"")</f>
        <v/>
      </c>
      <c r="AF886" s="3"/>
      <c r="AH886">
        <f>MATCH(ROUND(M886,0)&amp;ROUND(N886,0),樣點!N:N,0)</f>
        <v>2274</v>
      </c>
      <c r="AI886" s="5">
        <f>IF((F887&amp;J887)=(F886&amp;J886),ABS((DATE(G887,H887,I887)&amp;TIME(O887,P887,0))-(DATE(G886,H886,I886)&amp;TIME(O886,P886,0))),"")</f>
        <v>9.0277779963798821E-3</v>
      </c>
    </row>
    <row r="887" spans="3:35">
      <c r="C887" s="246" t="s">
        <v>423</v>
      </c>
      <c r="D887" s="246" t="s">
        <v>461</v>
      </c>
      <c r="E887" s="246" t="s">
        <v>480</v>
      </c>
      <c r="F887" s="246" t="s">
        <v>481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482</v>
      </c>
      <c r="L887" s="247">
        <v>6</v>
      </c>
      <c r="M887" s="246">
        <v>243603</v>
      </c>
      <c r="N887" s="246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54</v>
      </c>
      <c r="U887" s="246" t="s">
        <v>484</v>
      </c>
      <c r="V887" t="str">
        <f>INDEX(樣區!H:H,MATCH(F887,樣區!E:E,0))</f>
        <v>4月,6月</v>
      </c>
      <c r="W887" s="3" t="str">
        <f>IF(ISNUMBER(AH887),"Y","N")</f>
        <v>Y</v>
      </c>
      <c r="X887" s="3" t="str">
        <f>IF(OR(ISBLANK(H887),ISBLANK(I887)),"需記錄日期","")</f>
        <v/>
      </c>
      <c r="Y887" s="3" t="str">
        <f>IF(O887&gt;9,"時間太晚","")</f>
        <v/>
      </c>
      <c r="Z887" s="3" t="str">
        <f>IF(ISBLANK(Q887),"需記錄數量",IF(Q887&gt;2,"2隻以上，請記為猴群",""))</f>
        <v/>
      </c>
      <c r="AA887" s="3" t="str">
        <f>IF(OR(Q887=1,Q887=2),IF(ISTEXT(R887),"","需記錄距離"),"")</f>
        <v/>
      </c>
      <c r="AB887" s="249" t="str">
        <f>IF(S887="Y",IF(Q887&lt;&gt;2,"有叫聲應為猴群",""),"")</f>
        <v/>
      </c>
      <c r="AC887" s="3" t="str">
        <f>IF(ISBLANK(T887),"需記錄棲地類型",IF(LEN(T887)&lt;&gt;2,"請填最主要的棲地類型，其餘的可在備注補充說明",""))</f>
        <v/>
      </c>
      <c r="AD887" s="5" t="str">
        <f t="shared" si="36"/>
        <v/>
      </c>
      <c r="AE887" s="3" t="str">
        <f>IF(COUNTIF(U887,"*搖樹*")=1,IF(Q887&lt;&gt;2,"有搖樹行為應為猴群",""),"")</f>
        <v/>
      </c>
      <c r="AF887" s="3"/>
      <c r="AH887">
        <f>MATCH(ROUND(M887,0)&amp;ROUND(N887,0),樣點!N:N,0)</f>
        <v>2275</v>
      </c>
      <c r="AI887" s="5">
        <f>IF((F888&amp;J888)=(F887&amp;J887),ABS((DATE(G888,H888,I888)&amp;TIME(O888,P888,0))-(DATE(G887,H887,I887)&amp;TIME(O887,P887,0))),"")</f>
        <v>9.0277779963798821E-3</v>
      </c>
    </row>
    <row r="888" spans="3:35">
      <c r="C888" s="246" t="s">
        <v>423</v>
      </c>
      <c r="D888" s="246" t="s">
        <v>461</v>
      </c>
      <c r="E888" s="246" t="s">
        <v>480</v>
      </c>
      <c r="F888" s="246" t="s">
        <v>481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482</v>
      </c>
      <c r="L888" s="247">
        <v>7</v>
      </c>
      <c r="M888" s="246">
        <v>243402</v>
      </c>
      <c r="N888" s="246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32</v>
      </c>
      <c r="U888" s="246" t="s">
        <v>485</v>
      </c>
      <c r="V888" t="str">
        <f>INDEX(樣區!H:H,MATCH(F888,樣區!E:E,0))</f>
        <v>4月,6月</v>
      </c>
      <c r="W888" s="3" t="str">
        <f>IF(ISNUMBER(AH888),"Y","N")</f>
        <v>Y</v>
      </c>
      <c r="X888" s="3" t="str">
        <f>IF(OR(ISBLANK(H888),ISBLANK(I888)),"需記錄日期","")</f>
        <v/>
      </c>
      <c r="Y888" s="3" t="str">
        <f>IF(O888&gt;9,"時間太晚","")</f>
        <v/>
      </c>
      <c r="Z888" s="3" t="str">
        <f>IF(ISBLANK(Q888),"需記錄數量",IF(Q888&gt;2,"2隻以上，請記為猴群",""))</f>
        <v/>
      </c>
      <c r="AA888" s="3" t="str">
        <f>IF(OR(Q888=1,Q888=2),IF(ISTEXT(R888),"","需記錄距離"),"")</f>
        <v/>
      </c>
      <c r="AB888" s="249" t="str">
        <f>IF(S888="Y",IF(Q888&lt;&gt;2,"有叫聲應為猴群",""),"")</f>
        <v/>
      </c>
      <c r="AC888" s="3" t="str">
        <f>IF(ISBLANK(T888),"需記錄棲地類型",IF(LEN(T888)&lt;&gt;2,"請填最主要的棲地類型，其餘的可在備注補充說明",""))</f>
        <v/>
      </c>
      <c r="AD888" s="5" t="str">
        <f t="shared" si="36"/>
        <v/>
      </c>
      <c r="AE888" s="3" t="str">
        <f>IF(COUNTIF(U888,"*搖樹*")=1,IF(Q888&lt;&gt;2,"有搖樹行為應為猴群",""),"")</f>
        <v/>
      </c>
      <c r="AF888" s="3"/>
      <c r="AH888">
        <f>MATCH(ROUND(M888,0)&amp;ROUND(N888,0),樣點!N:N,0)</f>
        <v>2276</v>
      </c>
      <c r="AI888" s="5">
        <f>IF((F889&amp;J889)=(F888&amp;J888),ABS((DATE(G889,H889,I889)&amp;TIME(O889,P889,0))-(DATE(G888,H888,I888)&amp;TIME(O888,P888,0))),"")</f>
        <v>9.0277779963798821E-3</v>
      </c>
    </row>
    <row r="889" spans="3:35">
      <c r="C889" s="246" t="s">
        <v>423</v>
      </c>
      <c r="D889" s="246" t="s">
        <v>461</v>
      </c>
      <c r="E889" s="246" t="s">
        <v>480</v>
      </c>
      <c r="F889" s="246" t="s">
        <v>481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482</v>
      </c>
      <c r="L889" s="247">
        <v>8</v>
      </c>
      <c r="M889" s="246">
        <v>243370</v>
      </c>
      <c r="N889" s="246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32</v>
      </c>
      <c r="U889" s="246"/>
      <c r="V889" t="str">
        <f>INDEX(樣區!H:H,MATCH(F889,樣區!E:E,0))</f>
        <v>4月,6月</v>
      </c>
      <c r="W889" s="3" t="str">
        <f>IF(ISNUMBER(AH889),"Y","N")</f>
        <v>Y</v>
      </c>
      <c r="X889" s="3" t="str">
        <f>IF(OR(ISBLANK(H889),ISBLANK(I889)),"需記錄日期","")</f>
        <v/>
      </c>
      <c r="Y889" s="3" t="str">
        <f>IF(O889&gt;9,"時間太晚","")</f>
        <v/>
      </c>
      <c r="Z889" s="3" t="str">
        <f>IF(ISBLANK(Q889),"需記錄數量",IF(Q889&gt;2,"2隻以上，請記為猴群",""))</f>
        <v/>
      </c>
      <c r="AA889" s="3" t="str">
        <f>IF(OR(Q889=1,Q889=2),IF(ISTEXT(R889),"","需記錄距離"),"")</f>
        <v/>
      </c>
      <c r="AB889" s="249" t="str">
        <f>IF(S889="Y",IF(Q889&lt;&gt;2,"有叫聲應為猴群",""),"")</f>
        <v/>
      </c>
      <c r="AC889" s="3" t="str">
        <f>IF(ISBLANK(T889),"需記錄棲地類型",IF(LEN(T889)&lt;&gt;2,"請填最主要的棲地類型，其餘的可在備注補充說明",""))</f>
        <v/>
      </c>
      <c r="AD889" s="5" t="str">
        <f t="shared" si="36"/>
        <v/>
      </c>
      <c r="AE889" s="3" t="str">
        <f>IF(COUNTIF(U889,"*搖樹*")=1,IF(Q889&lt;&gt;2,"有搖樹行為應為猴群",""),"")</f>
        <v/>
      </c>
      <c r="AF889" s="3"/>
      <c r="AH889">
        <f>MATCH(ROUND(M889,0)&amp;ROUND(N889,0),樣點!N:N,0)</f>
        <v>2277</v>
      </c>
      <c r="AI889" s="5">
        <f>IF((F890&amp;J890)=(F889&amp;J889),ABS((DATE(G890,H890,I890)&amp;TIME(O890,P890,0))-(DATE(G889,H889,I889)&amp;TIME(O889,P889,0))),"")</f>
        <v>6.2499999767169356E-3</v>
      </c>
    </row>
    <row r="890" spans="3:35">
      <c r="C890" s="246" t="s">
        <v>423</v>
      </c>
      <c r="D890" s="246" t="s">
        <v>461</v>
      </c>
      <c r="E890" s="246" t="s">
        <v>480</v>
      </c>
      <c r="F890" s="246" t="s">
        <v>481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482</v>
      </c>
      <c r="L890" s="247">
        <v>9</v>
      </c>
      <c r="M890" s="246">
        <v>243236</v>
      </c>
      <c r="N890" s="246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32</v>
      </c>
      <c r="U890" s="246"/>
      <c r="V890" t="str">
        <f>INDEX(樣區!H:H,MATCH(F890,樣區!E:E,0))</f>
        <v>4月,6月</v>
      </c>
      <c r="W890" s="3" t="str">
        <f>IF(ISNUMBER(AH890),"Y","N")</f>
        <v>Y</v>
      </c>
      <c r="X890" s="3" t="str">
        <f>IF(OR(ISBLANK(H890),ISBLANK(I890)),"需記錄日期","")</f>
        <v/>
      </c>
      <c r="Y890" s="3" t="str">
        <f>IF(O890&gt;9,"時間太晚","")</f>
        <v/>
      </c>
      <c r="Z890" s="3" t="str">
        <f>IF(ISBLANK(Q890),"需記錄數量",IF(Q890&gt;2,"2隻以上，請記為猴群",""))</f>
        <v/>
      </c>
      <c r="AA890" s="3" t="str">
        <f>IF(OR(Q890=1,Q890=2),IF(ISTEXT(R890),"","需記錄距離"),"")</f>
        <v/>
      </c>
      <c r="AB890" s="249" t="str">
        <f>IF(S890="Y",IF(Q890&lt;&gt;2,"有叫聲應為猴群",""),"")</f>
        <v/>
      </c>
      <c r="AC890" s="3" t="str">
        <f>IF(ISBLANK(T890),"需記錄棲地類型",IF(LEN(T890)&lt;&gt;2,"請填最主要的棲地類型，其餘的可在備注補充說明",""))</f>
        <v/>
      </c>
      <c r="AD890" s="5" t="str">
        <f t="shared" si="36"/>
        <v/>
      </c>
      <c r="AE890" s="3" t="str">
        <f>IF(COUNTIF(U890,"*搖樹*")=1,IF(Q890&lt;&gt;2,"有搖樹行為應為猴群",""),"")</f>
        <v/>
      </c>
      <c r="AF890" s="3"/>
      <c r="AH890">
        <f>MATCH(ROUND(M890,0)&amp;ROUND(N890,0),樣點!N:N,0)</f>
        <v>2278</v>
      </c>
      <c r="AI890" s="5">
        <f>IF((F891&amp;J891)=(F890&amp;J890),ABS((DATE(G891,H891,I891)&amp;TIME(O891,P891,0))-(DATE(G890,H890,I890)&amp;TIME(O890,P890,0))),"")</f>
        <v>8.3333330112509429E-3</v>
      </c>
    </row>
    <row r="891" spans="3:35">
      <c r="C891" s="246" t="s">
        <v>423</v>
      </c>
      <c r="D891" s="246" t="s">
        <v>461</v>
      </c>
      <c r="E891" s="246" t="s">
        <v>480</v>
      </c>
      <c r="F891" s="246" t="s">
        <v>481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482</v>
      </c>
      <c r="L891" s="247">
        <v>10</v>
      </c>
      <c r="M891" s="246">
        <v>243284</v>
      </c>
      <c r="N891" s="246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54</v>
      </c>
      <c r="U891" s="246"/>
      <c r="V891" t="str">
        <f>INDEX(樣區!H:H,MATCH(F891,樣區!E:E,0))</f>
        <v>4月,6月</v>
      </c>
      <c r="W891" s="3" t="str">
        <f>IF(ISNUMBER(AH891),"Y","N")</f>
        <v>Y</v>
      </c>
      <c r="X891" s="3" t="str">
        <f>IF(OR(ISBLANK(H891),ISBLANK(I891)),"需記錄日期","")</f>
        <v/>
      </c>
      <c r="Y891" s="3" t="str">
        <f>IF(O891&gt;9,"時間太晚","")</f>
        <v/>
      </c>
      <c r="Z891" s="3" t="str">
        <f>IF(ISBLANK(Q891),"需記錄數量",IF(Q891&gt;2,"2隻以上，請記為猴群",""))</f>
        <v/>
      </c>
      <c r="AA891" s="3" t="str">
        <f>IF(OR(Q891=1,Q891=2),IF(ISTEXT(R891),"","需記錄距離"),"")</f>
        <v/>
      </c>
      <c r="AB891" s="249" t="str">
        <f>IF(S891="Y",IF(Q891&lt;&gt;2,"有叫聲應為猴群",""),"")</f>
        <v/>
      </c>
      <c r="AC891" s="3" t="str">
        <f>IF(ISBLANK(T891),"需記錄棲地類型",IF(LEN(T891)&lt;&gt;2,"請填最主要的棲地類型，其餘的可在備注補充說明",""))</f>
        <v/>
      </c>
      <c r="AD891" s="5" t="str">
        <f t="shared" si="36"/>
        <v/>
      </c>
      <c r="AE891" s="3" t="str">
        <f>IF(COUNTIF(U891,"*搖樹*")=1,IF(Q891&lt;&gt;2,"有搖樹行為應為猴群",""),"")</f>
        <v/>
      </c>
      <c r="AF891" s="3"/>
      <c r="AH891">
        <f>MATCH(ROUND(M891,0)&amp;ROUND(N891,0),樣點!N:N,0)</f>
        <v>2279</v>
      </c>
      <c r="AI891" s="5" t="str">
        <f>IF((F892&amp;J892)=(F891&amp;J891),ABS((DATE(G892,H892,I892)&amp;TIME(O892,P892,0))-(DATE(G891,H891,I891)&amp;TIME(O891,P891,0))),"")</f>
        <v/>
      </c>
    </row>
    <row r="892" spans="3:35">
      <c r="C892" s="246" t="s">
        <v>423</v>
      </c>
      <c r="D892" s="246" t="s">
        <v>461</v>
      </c>
      <c r="E892" s="246" t="s">
        <v>486</v>
      </c>
      <c r="F892" s="246" t="s">
        <v>487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488</v>
      </c>
      <c r="L892" s="247">
        <v>1</v>
      </c>
      <c r="M892" s="246">
        <v>243294</v>
      </c>
      <c r="N892" s="246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32</v>
      </c>
      <c r="U892" s="246"/>
      <c r="V892" t="str">
        <f>INDEX(樣區!H:H,MATCH(F892,樣區!E:E,0))</f>
        <v>4月,6月</v>
      </c>
      <c r="W892" s="3" t="str">
        <f>IF(ISNUMBER(AH892),"Y","N")</f>
        <v>Y</v>
      </c>
      <c r="X892" s="3" t="str">
        <f>IF(OR(ISBLANK(H892),ISBLANK(I892)),"需記錄日期","")</f>
        <v/>
      </c>
      <c r="Y892" s="3" t="str">
        <f>IF(O892&gt;9,"時間太晚","")</f>
        <v/>
      </c>
      <c r="Z892" s="3" t="str">
        <f>IF(ISBLANK(Q892),"需記錄數量",IF(Q892&gt;2,"2隻以上，請記為猴群",""))</f>
        <v/>
      </c>
      <c r="AA892" s="3" t="str">
        <f>IF(OR(Q892=1,Q892=2),IF(ISTEXT(R892),"","需記錄距離"),"")</f>
        <v/>
      </c>
      <c r="AB892" s="249" t="str">
        <f>IF(S892="Y",IF(Q892&lt;&gt;2,"有叫聲應為猴群",""),"")</f>
        <v/>
      </c>
      <c r="AC892" s="3" t="str">
        <f>IF(ISBLANK(T892),"需記錄棲地類型",IF(LEN(T892)&lt;&gt;2,"請填最主要的棲地類型，其餘的可在備注補充說明",""))</f>
        <v/>
      </c>
      <c r="AD892" s="5" t="str">
        <f t="shared" si="36"/>
        <v/>
      </c>
      <c r="AE892" s="3" t="str">
        <f>IF(COUNTIF(U892,"*搖樹*")=1,IF(Q892&lt;&gt;2,"有搖樹行為應為猴群",""),"")</f>
        <v/>
      </c>
      <c r="AF892" s="3"/>
      <c r="AH892">
        <f>MATCH(ROUND(M892,0)&amp;ROUND(N892,0),樣點!N:N,0)</f>
        <v>2280</v>
      </c>
      <c r="AI892" s="5">
        <f>IF((F893&amp;J893)=(F892&amp;J892),ABS((DATE(G893,H893,I893)&amp;TIME(O893,P893,0))-(DATE(G892,H892,I892)&amp;TIME(O892,P892,0))),"")</f>
        <v>8.3333340007811785E-3</v>
      </c>
    </row>
    <row r="893" spans="3:35">
      <c r="C893" s="246" t="s">
        <v>423</v>
      </c>
      <c r="D893" s="246" t="s">
        <v>461</v>
      </c>
      <c r="E893" s="246" t="s">
        <v>486</v>
      </c>
      <c r="F893" s="246" t="s">
        <v>487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488</v>
      </c>
      <c r="L893" s="247">
        <v>2</v>
      </c>
      <c r="M893" s="246">
        <v>243444</v>
      </c>
      <c r="N893" s="246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26</v>
      </c>
      <c r="U893" s="246"/>
      <c r="V893" t="str">
        <f>INDEX(樣區!H:H,MATCH(F893,樣區!E:E,0))</f>
        <v>4月,6月</v>
      </c>
      <c r="W893" s="3" t="str">
        <f>IF(ISNUMBER(AH893),"Y","N")</f>
        <v>Y</v>
      </c>
      <c r="X893" s="3" t="str">
        <f>IF(OR(ISBLANK(H893),ISBLANK(I893)),"需記錄日期","")</f>
        <v/>
      </c>
      <c r="Y893" s="3" t="str">
        <f>IF(O893&gt;9,"時間太晚","")</f>
        <v/>
      </c>
      <c r="Z893" s="3" t="str">
        <f>IF(ISBLANK(Q893),"需記錄數量",IF(Q893&gt;2,"2隻以上，請記為猴群",""))</f>
        <v/>
      </c>
      <c r="AA893" s="3" t="str">
        <f>IF(OR(Q893=1,Q893=2),IF(ISTEXT(R893),"","需記錄距離"),"")</f>
        <v/>
      </c>
      <c r="AB893" s="249" t="str">
        <f>IF(S893="Y",IF(Q893&lt;&gt;2,"有叫聲應為猴群",""),"")</f>
        <v/>
      </c>
      <c r="AC893" s="3" t="str">
        <f>IF(ISBLANK(T893),"需記錄棲地類型",IF(LEN(T893)&lt;&gt;2,"請填最主要的棲地類型，其餘的可在備注補充說明",""))</f>
        <v/>
      </c>
      <c r="AD893" s="5" t="str">
        <f t="shared" si="36"/>
        <v/>
      </c>
      <c r="AE893" s="3" t="str">
        <f>IF(COUNTIF(U893,"*搖樹*")=1,IF(Q893&lt;&gt;2,"有搖樹行為應為猴群",""),"")</f>
        <v/>
      </c>
      <c r="AF893" s="3"/>
      <c r="AH893">
        <f>MATCH(ROUND(M893,0)&amp;ROUND(N893,0),樣點!N:N,0)</f>
        <v>2281</v>
      </c>
      <c r="AI893" s="5">
        <f>IF((F894&amp;J894)=(F893&amp;J893),ABS((DATE(G894,H894,I894)&amp;TIME(O894,P894,0))-(DATE(G893,H893,I893)&amp;TIME(O893,P893,0))),"")</f>
        <v>6.2499999767169356E-3</v>
      </c>
    </row>
    <row r="894" spans="3:35">
      <c r="C894" s="246" t="s">
        <v>423</v>
      </c>
      <c r="D894" s="246" t="s">
        <v>461</v>
      </c>
      <c r="E894" s="246" t="s">
        <v>486</v>
      </c>
      <c r="F894" s="246" t="s">
        <v>487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488</v>
      </c>
      <c r="L894" s="247">
        <v>3</v>
      </c>
      <c r="M894" s="246">
        <v>243567</v>
      </c>
      <c r="N894" s="246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26</v>
      </c>
      <c r="U894" s="246"/>
      <c r="V894" t="str">
        <f>INDEX(樣區!H:H,MATCH(F894,樣區!E:E,0))</f>
        <v>4月,6月</v>
      </c>
      <c r="W894" s="3" t="str">
        <f>IF(ISNUMBER(AH894),"Y","N")</f>
        <v>Y</v>
      </c>
      <c r="X894" s="3" t="str">
        <f>IF(OR(ISBLANK(H894),ISBLANK(I894)),"需記錄日期","")</f>
        <v/>
      </c>
      <c r="Y894" s="3" t="str">
        <f>IF(O894&gt;9,"時間太晚","")</f>
        <v/>
      </c>
      <c r="Z894" s="3" t="str">
        <f>IF(ISBLANK(Q894),"需記錄數量",IF(Q894&gt;2,"2隻以上，請記為猴群",""))</f>
        <v/>
      </c>
      <c r="AA894" s="3" t="str">
        <f>IF(OR(Q894=1,Q894=2),IF(ISTEXT(R894),"","需記錄距離"),"")</f>
        <v/>
      </c>
      <c r="AB894" s="249" t="str">
        <f>IF(S894="Y",IF(Q894&lt;&gt;2,"有叫聲應為猴群",""),"")</f>
        <v/>
      </c>
      <c r="AC894" s="3" t="str">
        <f>IF(ISBLANK(T894),"需記錄棲地類型",IF(LEN(T894)&lt;&gt;2,"請填最主要的棲地類型，其餘的可在備注補充說明",""))</f>
        <v/>
      </c>
      <c r="AD894" s="5" t="str">
        <f t="shared" si="36"/>
        <v/>
      </c>
      <c r="AE894" s="3" t="str">
        <f>IF(COUNTIF(U894,"*搖樹*")=1,IF(Q894&lt;&gt;2,"有搖樹行為應為猴群",""),"")</f>
        <v/>
      </c>
      <c r="AF894" s="3"/>
      <c r="AH894">
        <f>MATCH(ROUND(M894,0)&amp;ROUND(N894,0),樣點!N:N,0)</f>
        <v>2282</v>
      </c>
      <c r="AI894" s="5">
        <f>IF((F895&amp;J895)=(F894&amp;J894),ABS((DATE(G895,H895,I895)&amp;TIME(O895,P895,0))-(DATE(G894,H894,I894)&amp;TIME(O894,P894,0))),"")</f>
        <v>6.9444440305233002E-3</v>
      </c>
    </row>
    <row r="895" spans="3:35">
      <c r="C895" s="246" t="s">
        <v>423</v>
      </c>
      <c r="D895" s="246" t="s">
        <v>461</v>
      </c>
      <c r="E895" s="246" t="s">
        <v>486</v>
      </c>
      <c r="F895" s="246" t="s">
        <v>487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488</v>
      </c>
      <c r="L895" s="247">
        <v>4</v>
      </c>
      <c r="M895" s="246">
        <v>243706</v>
      </c>
      <c r="N895" s="246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26</v>
      </c>
      <c r="U895" s="246"/>
      <c r="V895" t="str">
        <f>INDEX(樣區!H:H,MATCH(F895,樣區!E:E,0))</f>
        <v>4月,6月</v>
      </c>
      <c r="W895" s="3" t="str">
        <f>IF(ISNUMBER(AH895),"Y","N")</f>
        <v>Y</v>
      </c>
      <c r="X895" s="3" t="str">
        <f>IF(OR(ISBLANK(H895),ISBLANK(I895)),"需記錄日期","")</f>
        <v/>
      </c>
      <c r="Y895" s="3" t="str">
        <f>IF(O895&gt;9,"時間太晚","")</f>
        <v/>
      </c>
      <c r="Z895" s="3" t="str">
        <f>IF(ISBLANK(Q895),"需記錄數量",IF(Q895&gt;2,"2隻以上，請記為猴群",""))</f>
        <v/>
      </c>
      <c r="AA895" s="3" t="str">
        <f>IF(OR(Q895=1,Q895=2),IF(ISTEXT(R895),"","需記錄距離"),"")</f>
        <v/>
      </c>
      <c r="AB895" s="249" t="str">
        <f>IF(S895="Y",IF(Q895&lt;&gt;2,"有叫聲應為猴群",""),"")</f>
        <v/>
      </c>
      <c r="AC895" s="3" t="str">
        <f>IF(ISBLANK(T895),"需記錄棲地類型",IF(LEN(T895)&lt;&gt;2,"請填最主要的棲地類型，其餘的可在備注補充說明",""))</f>
        <v/>
      </c>
      <c r="AD895" s="5" t="str">
        <f t="shared" ref="AD895:AD924" si="37">IF(ISBLANK(O895),"需記錄時間",IFERROR(IF((AI895-TIME(0,5,59))&lt;0,"需計滿6分鐘",""),""))</f>
        <v/>
      </c>
      <c r="AE895" s="3" t="str">
        <f>IF(COUNTIF(U895,"*搖樹*")=1,IF(Q895&lt;&gt;2,"有搖樹行為應為猴群",""),"")</f>
        <v/>
      </c>
      <c r="AF895" s="3"/>
      <c r="AH895">
        <f>MATCH(ROUND(M895,0)&amp;ROUND(N895,0),樣點!N:N,0)</f>
        <v>2283</v>
      </c>
      <c r="AI895" s="5">
        <f>IF((F896&amp;J896)=(F895&amp;J895),ABS((DATE(G896,H896,I896)&amp;TIME(O896,P896,0))-(DATE(G895,H895,I895)&amp;TIME(O895,P895,0))),"")</f>
        <v>6.2499999767169356E-3</v>
      </c>
    </row>
    <row r="896" spans="3:35">
      <c r="C896" s="246" t="s">
        <v>423</v>
      </c>
      <c r="D896" s="246" t="s">
        <v>461</v>
      </c>
      <c r="E896" s="246" t="s">
        <v>486</v>
      </c>
      <c r="F896" s="246" t="s">
        <v>487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488</v>
      </c>
      <c r="L896" s="247">
        <v>5</v>
      </c>
      <c r="M896" s="246">
        <v>243836</v>
      </c>
      <c r="N896" s="246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26</v>
      </c>
      <c r="U896" s="246"/>
      <c r="V896" t="str">
        <f>INDEX(樣區!H:H,MATCH(F896,樣區!E:E,0))</f>
        <v>4月,6月</v>
      </c>
      <c r="W896" s="3" t="str">
        <f>IF(ISNUMBER(AH896),"Y","N")</f>
        <v>Y</v>
      </c>
      <c r="X896" s="3" t="str">
        <f>IF(OR(ISBLANK(H896),ISBLANK(I896)),"需記錄日期","")</f>
        <v/>
      </c>
      <c r="Y896" s="3" t="str">
        <f>IF(O896&gt;9,"時間太晚","")</f>
        <v/>
      </c>
      <c r="Z896" s="3" t="str">
        <f>IF(ISBLANK(Q896),"需記錄數量",IF(Q896&gt;2,"2隻以上，請記為猴群",""))</f>
        <v/>
      </c>
      <c r="AA896" s="3" t="str">
        <f>IF(OR(Q896=1,Q896=2),IF(ISTEXT(R896),"","需記錄距離"),"")</f>
        <v/>
      </c>
      <c r="AB896" s="249" t="str">
        <f>IF(S896="Y",IF(Q896&lt;&gt;2,"有叫聲應為猴群",""),"")</f>
        <v/>
      </c>
      <c r="AC896" s="3" t="str">
        <f>IF(ISBLANK(T896),"需記錄棲地類型",IF(LEN(T896)&lt;&gt;2,"請填最主要的棲地類型，其餘的可在備注補充說明",""))</f>
        <v/>
      </c>
      <c r="AD896" s="5" t="str">
        <f t="shared" si="37"/>
        <v/>
      </c>
      <c r="AE896" s="3" t="str">
        <f>IF(COUNTIF(U896,"*搖樹*")=1,IF(Q896&lt;&gt;2,"有搖樹行為應為猴群",""),"")</f>
        <v/>
      </c>
      <c r="AF896" s="3"/>
      <c r="AH896">
        <f>MATCH(ROUND(M896,0)&amp;ROUND(N896,0),樣點!N:N,0)</f>
        <v>2284</v>
      </c>
      <c r="AI896" s="5">
        <f>IF((F897&amp;J897)=(F896&amp;J896),ABS((DATE(G897,H897,I897)&amp;TIME(O897,P897,0))-(DATE(G896,H896,I896)&amp;TIME(O896,P896,0))),"")</f>
        <v>6.9444450200535357E-3</v>
      </c>
    </row>
    <row r="897" spans="3:35">
      <c r="C897" s="246" t="s">
        <v>423</v>
      </c>
      <c r="D897" s="246" t="s">
        <v>461</v>
      </c>
      <c r="E897" s="246" t="s">
        <v>486</v>
      </c>
      <c r="F897" s="246" t="s">
        <v>487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488</v>
      </c>
      <c r="L897" s="247">
        <v>6</v>
      </c>
      <c r="M897" s="246">
        <v>243918</v>
      </c>
      <c r="N897" s="246">
        <v>2626141</v>
      </c>
      <c r="O897" s="246">
        <v>9</v>
      </c>
      <c r="P897" s="246">
        <v>0</v>
      </c>
      <c r="Q897" s="246">
        <v>2</v>
      </c>
      <c r="R897" s="246" t="s">
        <v>43</v>
      </c>
      <c r="S897" s="246" t="s">
        <v>44</v>
      </c>
      <c r="T897" s="246" t="s">
        <v>26</v>
      </c>
      <c r="U897" s="246"/>
      <c r="V897" t="str">
        <f>INDEX(樣區!H:H,MATCH(F897,樣區!E:E,0))</f>
        <v>4月,6月</v>
      </c>
      <c r="W897" s="3" t="str">
        <f>IF(ISNUMBER(AH897),"Y","N")</f>
        <v>Y</v>
      </c>
      <c r="X897" s="3" t="str">
        <f>IF(OR(ISBLANK(H897),ISBLANK(I897)),"需記錄日期","")</f>
        <v/>
      </c>
      <c r="Y897" s="3" t="str">
        <f>IF(O897&gt;9,"時間太晚","")</f>
        <v/>
      </c>
      <c r="Z897" s="3" t="str">
        <f>IF(ISBLANK(Q897),"需記錄數量",IF(Q897&gt;2,"2隻以上，請記為猴群",""))</f>
        <v/>
      </c>
      <c r="AA897" s="3" t="str">
        <f>IF(OR(Q897=1,Q897=2),IF(ISTEXT(R897),"","需記錄距離"),"")</f>
        <v/>
      </c>
      <c r="AB897" s="249" t="str">
        <f>IF(S897="Y",IF(Q897&lt;&gt;2,"有叫聲應為猴群",""),"")</f>
        <v/>
      </c>
      <c r="AC897" s="3" t="str">
        <f>IF(ISBLANK(T897),"需記錄棲地類型",IF(LEN(T897)&lt;&gt;2,"請填最主要的棲地類型，其餘的可在備注補充說明",""))</f>
        <v/>
      </c>
      <c r="AD897" s="5" t="str">
        <f t="shared" si="37"/>
        <v/>
      </c>
      <c r="AE897" s="3" t="str">
        <f>IF(COUNTIF(U897,"*搖樹*")=1,IF(Q897&lt;&gt;2,"有搖樹行為應為猴群",""),"")</f>
        <v/>
      </c>
      <c r="AF897" s="3"/>
      <c r="AH897">
        <f>MATCH(ROUND(M897,0)&amp;ROUND(N897,0),樣點!N:N,0)</f>
        <v>2285</v>
      </c>
      <c r="AI897" s="5">
        <f>IF((F898&amp;J898)=(F897&amp;J897),ABS((DATE(G898,H898,I898)&amp;TIME(O898,P898,0))-(DATE(G897,H897,I897)&amp;TIME(O897,P897,0))),"")</f>
        <v>6.9444439723156393E-3</v>
      </c>
    </row>
    <row r="898" spans="3:35">
      <c r="C898" s="246" t="s">
        <v>423</v>
      </c>
      <c r="D898" s="246" t="s">
        <v>461</v>
      </c>
      <c r="E898" s="246" t="s">
        <v>486</v>
      </c>
      <c r="F898" s="246" t="s">
        <v>487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488</v>
      </c>
      <c r="L898" s="247">
        <v>7</v>
      </c>
      <c r="M898" s="246">
        <v>244053</v>
      </c>
      <c r="N898" s="246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30</v>
      </c>
      <c r="U898" s="246"/>
      <c r="V898" t="str">
        <f>INDEX(樣區!H:H,MATCH(F898,樣區!E:E,0))</f>
        <v>4月,6月</v>
      </c>
      <c r="W898" s="3" t="str">
        <f>IF(ISNUMBER(AH898),"Y","N")</f>
        <v>Y</v>
      </c>
      <c r="X898" s="3" t="str">
        <f>IF(OR(ISBLANK(H898),ISBLANK(I898)),"需記錄日期","")</f>
        <v/>
      </c>
      <c r="Y898" s="3" t="str">
        <f>IF(O898&gt;9,"時間太晚","")</f>
        <v/>
      </c>
      <c r="Z898" s="3" t="str">
        <f>IF(ISBLANK(Q898),"需記錄數量",IF(Q898&gt;2,"2隻以上，請記為猴群",""))</f>
        <v/>
      </c>
      <c r="AA898" s="3" t="str">
        <f>IF(OR(Q898=1,Q898=2),IF(ISTEXT(R898),"","需記錄距離"),"")</f>
        <v/>
      </c>
      <c r="AB898" s="249" t="str">
        <f>IF(S898="Y",IF(Q898&lt;&gt;2,"有叫聲應為猴群",""),"")</f>
        <v/>
      </c>
      <c r="AC898" s="3" t="str">
        <f>IF(ISBLANK(T898),"需記錄棲地類型",IF(LEN(T898)&lt;&gt;2,"請填最主要的棲地類型，其餘的可在備注補充說明",""))</f>
        <v/>
      </c>
      <c r="AD898" s="5" t="str">
        <f t="shared" si="37"/>
        <v/>
      </c>
      <c r="AE898" s="3" t="str">
        <f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>IF((F899&amp;J899)=(F898&amp;J898),ABS((DATE(G899,H899,I899)&amp;TIME(O899,P899,0))-(DATE(G898,H898,I898)&amp;TIME(O898,P898,0))),"")</f>
        <v>7.6388890156522393E-3</v>
      </c>
    </row>
    <row r="899" spans="3:35">
      <c r="C899" s="246" t="s">
        <v>423</v>
      </c>
      <c r="D899" s="246" t="s">
        <v>461</v>
      </c>
      <c r="E899" s="246" t="s">
        <v>486</v>
      </c>
      <c r="F899" s="246" t="s">
        <v>487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488</v>
      </c>
      <c r="L899" s="247">
        <v>8</v>
      </c>
      <c r="M899" s="246">
        <v>244225</v>
      </c>
      <c r="N899" s="246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32</v>
      </c>
      <c r="U899" s="246"/>
      <c r="V899" t="str">
        <f>INDEX(樣區!H:H,MATCH(F899,樣區!E:E,0))</f>
        <v>4月,6月</v>
      </c>
      <c r="W899" s="3" t="str">
        <f>IF(ISNUMBER(AH899),"Y","N")</f>
        <v>Y</v>
      </c>
      <c r="X899" s="3" t="str">
        <f>IF(OR(ISBLANK(H899),ISBLANK(I899)),"需記錄日期","")</f>
        <v/>
      </c>
      <c r="Y899" s="3" t="str">
        <f>IF(O899&gt;9,"時間太晚","")</f>
        <v/>
      </c>
      <c r="Z899" s="3" t="str">
        <f>IF(ISBLANK(Q899),"需記錄數量",IF(Q899&gt;2,"2隻以上，請記為猴群",""))</f>
        <v/>
      </c>
      <c r="AA899" s="3" t="str">
        <f>IF(OR(Q899=1,Q899=2),IF(ISTEXT(R899),"","需記錄距離"),"")</f>
        <v/>
      </c>
      <c r="AB899" s="249" t="str">
        <f>IF(S899="Y",IF(Q899&lt;&gt;2,"有叫聲應為猴群",""),"")</f>
        <v/>
      </c>
      <c r="AC899" s="3" t="str">
        <f>IF(ISBLANK(T899),"需記錄棲地類型",IF(LEN(T899)&lt;&gt;2,"請填最主要的棲地類型，其餘的可在備注補充說明",""))</f>
        <v/>
      </c>
      <c r="AD899" s="5" t="str">
        <f t="shared" si="37"/>
        <v/>
      </c>
      <c r="AE899" s="3" t="str">
        <f>IF(COUNTIF(U899,"*搖樹*")=1,IF(Q899&lt;&gt;2,"有搖樹行為應為猴群",""),"")</f>
        <v/>
      </c>
      <c r="AF899" s="3"/>
      <c r="AH899">
        <f>MATCH(ROUND(M899,0)&amp;ROUND(N899,0),樣點!N:N,0)</f>
        <v>2287</v>
      </c>
      <c r="AI899" s="5">
        <f>IF((F900&amp;J900)=(F899&amp;J899),ABS((DATE(G900,H900,I900)&amp;TIME(O900,P900,0))-(DATE(G899,H899,I899)&amp;TIME(O899,P899,0))),"")</f>
        <v>6.9444440305233002E-3</v>
      </c>
    </row>
    <row r="900" spans="3:35">
      <c r="C900" s="246" t="s">
        <v>423</v>
      </c>
      <c r="D900" s="246" t="s">
        <v>461</v>
      </c>
      <c r="E900" s="246" t="s">
        <v>486</v>
      </c>
      <c r="F900" s="246" t="s">
        <v>487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488</v>
      </c>
      <c r="L900" s="247">
        <v>9</v>
      </c>
      <c r="M900" s="246">
        <v>244302</v>
      </c>
      <c r="N900" s="246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26</v>
      </c>
      <c r="U900" s="246"/>
      <c r="V900" t="str">
        <f>INDEX(樣區!H:H,MATCH(F900,樣區!E:E,0))</f>
        <v>4月,6月</v>
      </c>
      <c r="W900" s="3" t="str">
        <f>IF(ISNUMBER(AH900),"Y","N")</f>
        <v>Y</v>
      </c>
      <c r="X900" s="3" t="str">
        <f>IF(OR(ISBLANK(H900),ISBLANK(I900)),"需記錄日期","")</f>
        <v/>
      </c>
      <c r="Y900" s="3" t="str">
        <f>IF(O900&gt;9,"時間太晚","")</f>
        <v/>
      </c>
      <c r="Z900" s="3" t="str">
        <f>IF(ISBLANK(Q900),"需記錄數量",IF(Q900&gt;2,"2隻以上，請記為猴群",""))</f>
        <v/>
      </c>
      <c r="AA900" s="3" t="str">
        <f>IF(OR(Q900=1,Q900=2),IF(ISTEXT(R900),"","需記錄距離"),"")</f>
        <v/>
      </c>
      <c r="AB900" s="249" t="str">
        <f>IF(S900="Y",IF(Q900&lt;&gt;2,"有叫聲應為猴群",""),"")</f>
        <v/>
      </c>
      <c r="AC900" s="3" t="str">
        <f>IF(ISBLANK(T900),"需記錄棲地類型",IF(LEN(T900)&lt;&gt;2,"請填最主要的棲地類型，其餘的可在備注補充說明",""))</f>
        <v/>
      </c>
      <c r="AD900" s="5" t="str">
        <f t="shared" si="37"/>
        <v/>
      </c>
      <c r="AE900" s="3" t="str">
        <f>IF(COUNTIF(U900,"*搖樹*")=1,IF(Q900&lt;&gt;2,"有搖樹行為應為猴群",""),"")</f>
        <v/>
      </c>
      <c r="AF900" s="3"/>
      <c r="AH900">
        <f>MATCH(ROUND(M900,0)&amp;ROUND(N900,0),樣點!N:N,0)</f>
        <v>2288</v>
      </c>
      <c r="AI900" s="5">
        <f>IF((F901&amp;J901)=(F900&amp;J900),ABS((DATE(G901,H901,I901)&amp;TIME(O901,P901,0))-(DATE(G900,H900,I900)&amp;TIME(O900,P900,0))),"")</f>
        <v>6.2499999767169356E-3</v>
      </c>
    </row>
    <row r="901" spans="3:35">
      <c r="C901" s="246" t="s">
        <v>423</v>
      </c>
      <c r="D901" s="246" t="s">
        <v>461</v>
      </c>
      <c r="E901" s="246" t="s">
        <v>486</v>
      </c>
      <c r="F901" s="246" t="s">
        <v>487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488</v>
      </c>
      <c r="L901" s="247">
        <v>10</v>
      </c>
      <c r="M901" s="246">
        <v>244392</v>
      </c>
      <c r="N901" s="246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54</v>
      </c>
      <c r="U901" s="246"/>
      <c r="V901" t="str">
        <f>INDEX(樣區!H:H,MATCH(F901,樣區!E:E,0))</f>
        <v>4月,6月</v>
      </c>
      <c r="W901" s="3" t="str">
        <f>IF(ISNUMBER(AH901),"Y","N")</f>
        <v>Y</v>
      </c>
      <c r="X901" s="3" t="str">
        <f>IF(OR(ISBLANK(H901),ISBLANK(I901)),"需記錄日期","")</f>
        <v/>
      </c>
      <c r="Y901" s="3" t="str">
        <f>IF(O901&gt;9,"時間太晚","")</f>
        <v/>
      </c>
      <c r="Z901" s="3" t="str">
        <f>IF(ISBLANK(Q901),"需記錄數量",IF(Q901&gt;2,"2隻以上，請記為猴群",""))</f>
        <v/>
      </c>
      <c r="AA901" s="3" t="str">
        <f>IF(OR(Q901=1,Q901=2),IF(ISTEXT(R901),"","需記錄距離"),"")</f>
        <v/>
      </c>
      <c r="AB901" s="249" t="str">
        <f>IF(S901="Y",IF(Q901&lt;&gt;2,"有叫聲應為猴群",""),"")</f>
        <v/>
      </c>
      <c r="AC901" s="3" t="str">
        <f>IF(ISBLANK(T901),"需記錄棲地類型",IF(LEN(T901)&lt;&gt;2,"請填最主要的棲地類型，其餘的可在備注補充說明",""))</f>
        <v/>
      </c>
      <c r="AD901" s="5" t="str">
        <f t="shared" si="37"/>
        <v/>
      </c>
      <c r="AE901" s="3" t="str">
        <f>IF(COUNTIF(U901,"*搖樹*")=1,IF(Q901&lt;&gt;2,"有搖樹行為應為猴群",""),"")</f>
        <v/>
      </c>
      <c r="AF901" s="3"/>
      <c r="AH901">
        <f>MATCH(ROUND(M901,0)&amp;ROUND(N901,0),樣點!N:N,0)</f>
        <v>2289</v>
      </c>
      <c r="AI901" s="5" t="str">
        <f>IF((F902&amp;J902)=(F901&amp;J901),ABS((DATE(G902,H902,I902)&amp;TIME(O902,P902,0))-(DATE(G901,H901,I901)&amp;TIME(O901,P901,0))),"")</f>
        <v/>
      </c>
    </row>
    <row r="902" spans="3:35">
      <c r="C902" s="246" t="s">
        <v>423</v>
      </c>
      <c r="D902" s="246" t="s">
        <v>461</v>
      </c>
      <c r="E902" s="246" t="s">
        <v>489</v>
      </c>
      <c r="F902" s="246" t="s">
        <v>490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491</v>
      </c>
      <c r="L902" s="247">
        <v>5</v>
      </c>
      <c r="M902" s="246">
        <v>241208</v>
      </c>
      <c r="N902" s="246">
        <v>2635434</v>
      </c>
      <c r="O902" s="246">
        <v>6</v>
      </c>
      <c r="P902" s="246">
        <v>18</v>
      </c>
      <c r="Q902" s="246">
        <v>2</v>
      </c>
      <c r="R902" s="246" t="s">
        <v>75</v>
      </c>
      <c r="S902" s="246" t="s">
        <v>44</v>
      </c>
      <c r="T902" s="246" t="s">
        <v>54</v>
      </c>
      <c r="U902" s="246"/>
      <c r="V902" t="str">
        <f>INDEX(樣區!H:H,MATCH(F902,樣區!E:E,0))</f>
        <v>3月,5月</v>
      </c>
      <c r="W902" s="3" t="str">
        <f>IF(ISNUMBER(AH902),"Y","N")</f>
        <v>Y</v>
      </c>
      <c r="X902" s="3" t="str">
        <f>IF(OR(ISBLANK(H902),ISBLANK(I902)),"需記錄日期","")</f>
        <v/>
      </c>
      <c r="Y902" s="3" t="str">
        <f>IF(O902&gt;9,"時間太晚","")</f>
        <v/>
      </c>
      <c r="Z902" s="3" t="str">
        <f>IF(ISBLANK(Q902),"需記錄數量",IF(Q902&gt;2,"2隻以上，請記為猴群",""))</f>
        <v/>
      </c>
      <c r="AA902" s="3" t="str">
        <f>IF(OR(Q902=1,Q902=2),IF(ISTEXT(R902),"","需記錄距離"),"")</f>
        <v/>
      </c>
      <c r="AB902" s="249" t="str">
        <f>IF(S902="Y",IF(Q902&lt;&gt;2,"有叫聲應為猴群",""),"")</f>
        <v/>
      </c>
      <c r="AC902" s="3" t="str">
        <f>IF(ISBLANK(T902),"需記錄棲地類型",IF(LEN(T902)&lt;&gt;2,"請填最主要的棲地類型，其餘的可在備注補充說明",""))</f>
        <v/>
      </c>
      <c r="AD902" s="5" t="str">
        <f t="shared" si="37"/>
        <v/>
      </c>
      <c r="AE902" s="3" t="str">
        <f>IF(COUNTIF(U902,"*搖樹*")=1,IF(Q902&lt;&gt;2,"有搖樹行為應為猴群",""),"")</f>
        <v/>
      </c>
      <c r="AF902" s="3"/>
      <c r="AH902">
        <f>MATCH(ROUND(M902,0)&amp;ROUND(N902,0),樣點!N:N,0)</f>
        <v>2294</v>
      </c>
      <c r="AI902" s="5">
        <f>IF((F903&amp;J903)=(F902&amp;J902),ABS((DATE(G903,H903,I903)&amp;TIME(O903,P903,0))-(DATE(G902,H902,I902)&amp;TIME(O902,P902,0))),"")</f>
        <v>7.6388879679143429E-3</v>
      </c>
    </row>
    <row r="903" spans="3:35">
      <c r="C903" s="246" t="s">
        <v>423</v>
      </c>
      <c r="D903" s="246" t="s">
        <v>461</v>
      </c>
      <c r="E903" s="246" t="s">
        <v>489</v>
      </c>
      <c r="F903" s="246" t="s">
        <v>490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491</v>
      </c>
      <c r="L903" s="247">
        <v>4</v>
      </c>
      <c r="M903" s="246">
        <v>241333</v>
      </c>
      <c r="N903" s="246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133</v>
      </c>
      <c r="U903" s="246"/>
      <c r="V903" t="str">
        <f>INDEX(樣區!H:H,MATCH(F903,樣區!E:E,0))</f>
        <v>3月,5月</v>
      </c>
      <c r="W903" s="3" t="str">
        <f>IF(ISNUMBER(AH903),"Y","N")</f>
        <v>Y</v>
      </c>
      <c r="X903" s="3" t="str">
        <f>IF(OR(ISBLANK(H903),ISBLANK(I903)),"需記錄日期","")</f>
        <v/>
      </c>
      <c r="Y903" s="3" t="str">
        <f>IF(O903&gt;9,"時間太晚","")</f>
        <v/>
      </c>
      <c r="Z903" s="3" t="str">
        <f>IF(ISBLANK(Q903),"需記錄數量",IF(Q903&gt;2,"2隻以上，請記為猴群",""))</f>
        <v/>
      </c>
      <c r="AA903" s="3" t="str">
        <f>IF(OR(Q903=1,Q903=2),IF(ISTEXT(R903),"","需記錄距離"),"")</f>
        <v/>
      </c>
      <c r="AB903" s="249" t="str">
        <f>IF(S903="Y",IF(Q903&lt;&gt;2,"有叫聲應為猴群",""),"")</f>
        <v/>
      </c>
      <c r="AC903" s="3" t="str">
        <f>IF(ISBLANK(T903),"需記錄棲地類型",IF(LEN(T903)&lt;&gt;2,"請填最主要的棲地類型，其餘的可在備注補充說明",""))</f>
        <v/>
      </c>
      <c r="AD903" s="5" t="str">
        <f t="shared" si="37"/>
        <v/>
      </c>
      <c r="AE903" s="3" t="str">
        <f>IF(COUNTIF(U903,"*搖樹*")=1,IF(Q903&lt;&gt;2,"有搖樹行為應為猴群",""),"")</f>
        <v/>
      </c>
      <c r="AF903" s="3"/>
      <c r="AH903">
        <f>MATCH(ROUND(M903,0)&amp;ROUND(N903,0),樣點!N:N,0)</f>
        <v>2293</v>
      </c>
      <c r="AI903" s="5">
        <f>IF((F904&amp;J904)=(F903&amp;J903),ABS((DATE(G904,H904,I904)&amp;TIME(O904,P904,0))-(DATE(G903,H903,I903)&amp;TIME(O903,P903,0))),"")</f>
        <v>9.0277779963798821E-3</v>
      </c>
    </row>
    <row r="904" spans="3:35">
      <c r="C904" s="246" t="s">
        <v>423</v>
      </c>
      <c r="D904" s="246" t="s">
        <v>461</v>
      </c>
      <c r="E904" s="246" t="s">
        <v>489</v>
      </c>
      <c r="F904" s="246" t="s">
        <v>490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491</v>
      </c>
      <c r="L904" s="247">
        <v>3</v>
      </c>
      <c r="M904" s="246">
        <v>241351</v>
      </c>
      <c r="N904" s="246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26</v>
      </c>
      <c r="U904" s="246"/>
      <c r="V904" t="str">
        <f>INDEX(樣區!H:H,MATCH(F904,樣區!E:E,0))</f>
        <v>3月,5月</v>
      </c>
      <c r="W904" s="3" t="str">
        <f>IF(ISNUMBER(AH904),"Y","N")</f>
        <v>Y</v>
      </c>
      <c r="X904" s="3" t="str">
        <f>IF(OR(ISBLANK(H904),ISBLANK(I904)),"需記錄日期","")</f>
        <v/>
      </c>
      <c r="Y904" s="3" t="str">
        <f>IF(O904&gt;9,"時間太晚","")</f>
        <v/>
      </c>
      <c r="Z904" s="3" t="str">
        <f>IF(ISBLANK(Q904),"需記錄數量",IF(Q904&gt;2,"2隻以上，請記為猴群",""))</f>
        <v/>
      </c>
      <c r="AA904" s="3" t="str">
        <f>IF(OR(Q904=1,Q904=2),IF(ISTEXT(R904),"","需記錄距離"),"")</f>
        <v/>
      </c>
      <c r="AB904" s="249" t="str">
        <f>IF(S904="Y",IF(Q904&lt;&gt;2,"有叫聲應為猴群",""),"")</f>
        <v/>
      </c>
      <c r="AC904" s="3" t="str">
        <f>IF(ISBLANK(T904),"需記錄棲地類型",IF(LEN(T904)&lt;&gt;2,"請填最主要的棲地類型，其餘的可在備注補充說明",""))</f>
        <v/>
      </c>
      <c r="AD904" s="5" t="str">
        <f t="shared" si="37"/>
        <v/>
      </c>
      <c r="AE904" s="3" t="str">
        <f>IF(COUNTIF(U904,"*搖樹*")=1,IF(Q904&lt;&gt;2,"有搖樹行為應為猴群",""),"")</f>
        <v/>
      </c>
      <c r="AF904" s="3"/>
      <c r="AH904">
        <f>MATCH(ROUND(M904,0)&amp;ROUND(N904,0),樣點!N:N,0)</f>
        <v>2292</v>
      </c>
      <c r="AI904" s="5">
        <f>IF((F905&amp;J905)=(F904&amp;J904),ABS((DATE(G905,H905,I905)&amp;TIME(O905,P905,0))-(DATE(G904,H904,I904)&amp;TIME(O904,P904,0))),"")</f>
        <v>1.4583334035705775E-2</v>
      </c>
    </row>
    <row r="905" spans="3:35">
      <c r="C905" s="246" t="s">
        <v>423</v>
      </c>
      <c r="D905" s="246" t="s">
        <v>461</v>
      </c>
      <c r="E905" s="246" t="s">
        <v>489</v>
      </c>
      <c r="F905" s="246" t="s">
        <v>490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491</v>
      </c>
      <c r="L905" s="247">
        <v>2</v>
      </c>
      <c r="M905" s="246">
        <v>241438</v>
      </c>
      <c r="N905" s="246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26</v>
      </c>
      <c r="U905" s="246"/>
      <c r="V905" t="str">
        <f>INDEX(樣區!H:H,MATCH(F905,樣區!E:E,0))</f>
        <v>3月,5月</v>
      </c>
      <c r="W905" s="3" t="str">
        <f>IF(ISNUMBER(AH905),"Y","N")</f>
        <v>Y</v>
      </c>
      <c r="X905" s="3" t="str">
        <f>IF(OR(ISBLANK(H905),ISBLANK(I905)),"需記錄日期","")</f>
        <v/>
      </c>
      <c r="Y905" s="3" t="str">
        <f>IF(O905&gt;9,"時間太晚","")</f>
        <v/>
      </c>
      <c r="Z905" s="3" t="str">
        <f>IF(ISBLANK(Q905),"需記錄數量",IF(Q905&gt;2,"2隻以上，請記為猴群",""))</f>
        <v/>
      </c>
      <c r="AA905" s="3" t="str">
        <f>IF(OR(Q905=1,Q905=2),IF(ISTEXT(R905),"","需記錄距離"),"")</f>
        <v/>
      </c>
      <c r="AB905" s="249" t="str">
        <f>IF(S905="Y",IF(Q905&lt;&gt;2,"有叫聲應為猴群",""),"")</f>
        <v/>
      </c>
      <c r="AC905" s="3" t="str">
        <f>IF(ISBLANK(T905),"需記錄棲地類型",IF(LEN(T905)&lt;&gt;2,"請填最主要的棲地類型，其餘的可在備注補充說明",""))</f>
        <v/>
      </c>
      <c r="AD905" s="5" t="str">
        <f t="shared" si="37"/>
        <v/>
      </c>
      <c r="AE905" s="3" t="str">
        <f>IF(COUNTIF(U905,"*搖樹*")=1,IF(Q905&lt;&gt;2,"有搖樹行為應為猴群",""),"")</f>
        <v/>
      </c>
      <c r="AF905" s="3"/>
      <c r="AH905">
        <f>MATCH(ROUND(M905,0)&amp;ROUND(N905,0),樣點!N:N,0)</f>
        <v>2291</v>
      </c>
      <c r="AI905" s="5">
        <f>IF((F906&amp;J906)=(F905&amp;J905),ABS((DATE(G906,H906,I906)&amp;TIME(O906,P906,0))-(DATE(G905,H905,I905)&amp;TIME(O905,P905,0))),"")</f>
        <v>8.3333330112509429E-3</v>
      </c>
    </row>
    <row r="906" spans="3:35">
      <c r="C906" s="246" t="s">
        <v>423</v>
      </c>
      <c r="D906" s="246" t="s">
        <v>461</v>
      </c>
      <c r="E906" s="246" t="s">
        <v>489</v>
      </c>
      <c r="F906" s="246" t="s">
        <v>490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491</v>
      </c>
      <c r="L906" s="247">
        <v>1</v>
      </c>
      <c r="M906" s="246">
        <v>241646</v>
      </c>
      <c r="N906" s="246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26</v>
      </c>
      <c r="U906" s="246"/>
      <c r="V906" t="str">
        <f>INDEX(樣區!H:H,MATCH(F906,樣區!E:E,0))</f>
        <v>3月,5月</v>
      </c>
      <c r="W906" s="3" t="str">
        <f>IF(ISNUMBER(AH906),"Y","N")</f>
        <v>Y</v>
      </c>
      <c r="X906" s="3" t="str">
        <f>IF(OR(ISBLANK(H906),ISBLANK(I906)),"需記錄日期","")</f>
        <v/>
      </c>
      <c r="Y906" s="3" t="str">
        <f>IF(O906&gt;9,"時間太晚","")</f>
        <v/>
      </c>
      <c r="Z906" s="3" t="str">
        <f>IF(ISBLANK(Q906),"需記錄數量",IF(Q906&gt;2,"2隻以上，請記為猴群",""))</f>
        <v/>
      </c>
      <c r="AA906" s="3" t="str">
        <f>IF(OR(Q906=1,Q906=2),IF(ISTEXT(R906),"","需記錄距離"),"")</f>
        <v/>
      </c>
      <c r="AB906" s="249" t="str">
        <f>IF(S906="Y",IF(Q906&lt;&gt;2,"有叫聲應為猴群",""),"")</f>
        <v/>
      </c>
      <c r="AC906" s="3" t="str">
        <f>IF(ISBLANK(T906),"需記錄棲地類型",IF(LEN(T906)&lt;&gt;2,"請填最主要的棲地類型，其餘的可在備注補充說明",""))</f>
        <v/>
      </c>
      <c r="AD906" s="5" t="str">
        <f t="shared" si="37"/>
        <v/>
      </c>
      <c r="AE906" s="3" t="str">
        <f>IF(COUNTIF(U906,"*搖樹*")=1,IF(Q906&lt;&gt;2,"有搖樹行為應為猴群",""),"")</f>
        <v/>
      </c>
      <c r="AF906" s="3"/>
      <c r="AH906">
        <f>MATCH(ROUND(M906,0)&amp;ROUND(N906,0),樣點!N:N,0)</f>
        <v>2290</v>
      </c>
      <c r="AI906" s="5">
        <f>IF((F907&amp;J907)=(F906&amp;J906),ABS((DATE(G907,H907,I907)&amp;TIME(O907,P907,0))-(DATE(G906,H906,I906)&amp;TIME(O906,P906,0))),"")</f>
        <v>1.3194443949032575E-2</v>
      </c>
    </row>
    <row r="907" spans="3:35">
      <c r="C907" s="246" t="s">
        <v>423</v>
      </c>
      <c r="D907" s="246" t="s">
        <v>461</v>
      </c>
      <c r="E907" s="246" t="s">
        <v>489</v>
      </c>
      <c r="F907" s="246" t="s">
        <v>490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491</v>
      </c>
      <c r="L907" s="247">
        <v>6</v>
      </c>
      <c r="M907" s="246">
        <v>241300</v>
      </c>
      <c r="N907" s="246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31</v>
      </c>
      <c r="U907" s="246"/>
      <c r="V907" t="str">
        <f>INDEX(樣區!H:H,MATCH(F907,樣區!E:E,0))</f>
        <v>3月,5月</v>
      </c>
      <c r="W907" s="3" t="str">
        <f>IF(ISNUMBER(AH907),"Y","N")</f>
        <v>Y</v>
      </c>
      <c r="X907" s="3" t="str">
        <f>IF(OR(ISBLANK(H907),ISBLANK(I907)),"需記錄日期","")</f>
        <v/>
      </c>
      <c r="Y907" s="3" t="str">
        <f>IF(O907&gt;9,"時間太晚","")</f>
        <v/>
      </c>
      <c r="Z907" s="3" t="str">
        <f>IF(ISBLANK(Q907),"需記錄數量",IF(Q907&gt;2,"2隻以上，請記為猴群",""))</f>
        <v/>
      </c>
      <c r="AA907" s="3" t="str">
        <f>IF(OR(Q907=1,Q907=2),IF(ISTEXT(R907),"","需記錄距離"),"")</f>
        <v/>
      </c>
      <c r="AB907" s="249" t="str">
        <f>IF(S907="Y",IF(Q907&lt;&gt;2,"有叫聲應為猴群",""),"")</f>
        <v/>
      </c>
      <c r="AC907" s="3" t="str">
        <f>IF(ISBLANK(T907),"需記錄棲地類型",IF(LEN(T907)&lt;&gt;2,"請填最主要的棲地類型，其餘的可在備注補充說明",""))</f>
        <v/>
      </c>
      <c r="AD907" s="5" t="str">
        <f t="shared" si="37"/>
        <v/>
      </c>
      <c r="AE907" s="3" t="str">
        <f>IF(COUNTIF(U907,"*搖樹*")=1,IF(Q907&lt;&gt;2,"有搖樹行為應為猴群",""),"")</f>
        <v/>
      </c>
      <c r="AF907" s="3"/>
      <c r="AH907">
        <f>MATCH(ROUND(M907,0)&amp;ROUND(N907,0),樣點!N:N,0)</f>
        <v>2295</v>
      </c>
      <c r="AI907" s="5">
        <f>IF((F908&amp;J908)=(F907&amp;J907),ABS((DATE(G908,H908,I908)&amp;TIME(O908,P908,0))-(DATE(G907,H907,I907)&amp;TIME(O907,P907,0))),"")</f>
        <v>6.2500000349245965E-3</v>
      </c>
    </row>
    <row r="908" spans="3:35">
      <c r="C908" s="246" t="s">
        <v>423</v>
      </c>
      <c r="D908" s="246" t="s">
        <v>461</v>
      </c>
      <c r="E908" s="246" t="s">
        <v>489</v>
      </c>
      <c r="F908" s="246" t="s">
        <v>490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491</v>
      </c>
      <c r="L908" s="247">
        <v>7</v>
      </c>
      <c r="M908" s="246">
        <v>241394</v>
      </c>
      <c r="N908" s="246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133</v>
      </c>
      <c r="U908" s="246"/>
      <c r="V908" t="str">
        <f>INDEX(樣區!H:H,MATCH(F908,樣區!E:E,0))</f>
        <v>3月,5月</v>
      </c>
      <c r="W908" s="3" t="str">
        <f>IF(ISNUMBER(AH908),"Y","N")</f>
        <v>Y</v>
      </c>
      <c r="X908" s="3" t="str">
        <f>IF(OR(ISBLANK(H908),ISBLANK(I908)),"需記錄日期","")</f>
        <v/>
      </c>
      <c r="Y908" s="3" t="str">
        <f>IF(O908&gt;9,"時間太晚","")</f>
        <v/>
      </c>
      <c r="Z908" s="3" t="str">
        <f>IF(ISBLANK(Q908),"需記錄數量",IF(Q908&gt;2,"2隻以上，請記為猴群",""))</f>
        <v/>
      </c>
      <c r="AA908" s="3" t="str">
        <f>IF(OR(Q908=1,Q908=2),IF(ISTEXT(R908),"","需記錄距離"),"")</f>
        <v/>
      </c>
      <c r="AB908" s="249" t="str">
        <f>IF(S908="Y",IF(Q908&lt;&gt;2,"有叫聲應為猴群",""),"")</f>
        <v/>
      </c>
      <c r="AC908" s="3" t="str">
        <f>IF(ISBLANK(T908),"需記錄棲地類型",IF(LEN(T908)&lt;&gt;2,"請填最主要的棲地類型，其餘的可在備注補充說明",""))</f>
        <v/>
      </c>
      <c r="AD908" s="5" t="str">
        <f t="shared" si="37"/>
        <v/>
      </c>
      <c r="AE908" s="3" t="str">
        <f>IF(COUNTIF(U908,"*搖樹*")=1,IF(Q908&lt;&gt;2,"有搖樹行為應為猴群",""),"")</f>
        <v/>
      </c>
      <c r="AF908" s="3"/>
      <c r="AH908">
        <f>MATCH(ROUND(M908,0)&amp;ROUND(N908,0),樣點!N:N,0)</f>
        <v>2296</v>
      </c>
      <c r="AI908" s="5">
        <f>IF((F909&amp;J909)=(F908&amp;J908),ABS((DATE(G909,H909,I909)&amp;TIME(O909,P909,0))-(DATE(G908,H908,I908)&amp;TIME(O908,P908,0))),"")</f>
        <v>6.9444450200535357E-3</v>
      </c>
    </row>
    <row r="909" spans="3:35">
      <c r="C909" s="246" t="s">
        <v>423</v>
      </c>
      <c r="D909" s="246" t="s">
        <v>461</v>
      </c>
      <c r="E909" s="246" t="s">
        <v>489</v>
      </c>
      <c r="F909" s="246" t="s">
        <v>490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491</v>
      </c>
      <c r="L909" s="247">
        <v>8</v>
      </c>
      <c r="M909" s="246">
        <v>241371</v>
      </c>
      <c r="N909" s="246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26</v>
      </c>
      <c r="U909" s="246"/>
      <c r="V909" t="str">
        <f>INDEX(樣區!H:H,MATCH(F909,樣區!E:E,0))</f>
        <v>3月,5月</v>
      </c>
      <c r="W909" s="3" t="str">
        <f>IF(ISNUMBER(AH909),"Y","N")</f>
        <v>Y</v>
      </c>
      <c r="X909" s="3" t="str">
        <f>IF(OR(ISBLANK(H909),ISBLANK(I909)),"需記錄日期","")</f>
        <v/>
      </c>
      <c r="Y909" s="3" t="str">
        <f>IF(O909&gt;9,"時間太晚","")</f>
        <v/>
      </c>
      <c r="Z909" s="3" t="str">
        <f>IF(ISBLANK(Q909),"需記錄數量",IF(Q909&gt;2,"2隻以上，請記為猴群",""))</f>
        <v/>
      </c>
      <c r="AA909" s="3" t="str">
        <f>IF(OR(Q909=1,Q909=2),IF(ISTEXT(R909),"","需記錄距離"),"")</f>
        <v/>
      </c>
      <c r="AB909" s="249" t="str">
        <f>IF(S909="Y",IF(Q909&lt;&gt;2,"有叫聲應為猴群",""),"")</f>
        <v/>
      </c>
      <c r="AC909" s="3" t="str">
        <f>IF(ISBLANK(T909),"需記錄棲地類型",IF(LEN(T909)&lt;&gt;2,"請填最主要的棲地類型，其餘的可在備注補充說明",""))</f>
        <v/>
      </c>
      <c r="AD909" s="5" t="str">
        <f t="shared" si="37"/>
        <v/>
      </c>
      <c r="AE909" s="3" t="str">
        <f>IF(COUNTIF(U909,"*搖樹*")=1,IF(Q909&lt;&gt;2,"有搖樹行為應為猴群",""),"")</f>
        <v/>
      </c>
      <c r="AF909" s="3"/>
      <c r="AH909">
        <f>MATCH(ROUND(M909,0)&amp;ROUND(N909,0),樣點!N:N,0)</f>
        <v>2297</v>
      </c>
      <c r="AI909" s="5">
        <f>IF((F910&amp;J910)=(F909&amp;J909),ABS((DATE(G910,H910,I910)&amp;TIME(O910,P910,0))-(DATE(G909,H909,I909)&amp;TIME(O909,P909,0))),"")</f>
        <v>1.0416665987577289E-2</v>
      </c>
    </row>
    <row r="910" spans="3:35">
      <c r="C910" s="246" t="s">
        <v>423</v>
      </c>
      <c r="D910" s="246" t="s">
        <v>461</v>
      </c>
      <c r="E910" s="246" t="s">
        <v>489</v>
      </c>
      <c r="F910" s="246" t="s">
        <v>490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491</v>
      </c>
      <c r="L910" s="247">
        <v>9</v>
      </c>
      <c r="M910" s="246">
        <v>241258</v>
      </c>
      <c r="N910" s="246">
        <v>2634710</v>
      </c>
      <c r="O910" s="246">
        <v>8</v>
      </c>
      <c r="P910" s="246">
        <v>8</v>
      </c>
      <c r="Q910" s="246">
        <v>2</v>
      </c>
      <c r="R910" s="246" t="s">
        <v>43</v>
      </c>
      <c r="S910" s="246" t="s">
        <v>44</v>
      </c>
      <c r="T910" s="246" t="s">
        <v>26</v>
      </c>
      <c r="U910" s="246"/>
      <c r="V910" t="str">
        <f>INDEX(樣區!H:H,MATCH(F910,樣區!E:E,0))</f>
        <v>3月,5月</v>
      </c>
      <c r="W910" s="3" t="str">
        <f>IF(ISNUMBER(AH910),"Y","N")</f>
        <v>Y</v>
      </c>
      <c r="X910" s="3" t="str">
        <f>IF(OR(ISBLANK(H910),ISBLANK(I910)),"需記錄日期","")</f>
        <v/>
      </c>
      <c r="Y910" s="3" t="str">
        <f>IF(O910&gt;9,"時間太晚","")</f>
        <v/>
      </c>
      <c r="Z910" s="3" t="str">
        <f>IF(ISBLANK(Q910),"需記錄數量",IF(Q910&gt;2,"2隻以上，請記為猴群",""))</f>
        <v/>
      </c>
      <c r="AA910" s="3" t="str">
        <f>IF(OR(Q910=1,Q910=2),IF(ISTEXT(R910),"","需記錄距離"),"")</f>
        <v/>
      </c>
      <c r="AB910" s="249" t="str">
        <f>IF(S910="Y",IF(Q910&lt;&gt;2,"有叫聲應為猴群",""),"")</f>
        <v/>
      </c>
      <c r="AC910" s="3" t="str">
        <f>IF(ISBLANK(T910),"需記錄棲地類型",IF(LEN(T910)&lt;&gt;2,"請填最主要的棲地類型，其餘的可在備注補充說明",""))</f>
        <v/>
      </c>
      <c r="AD910" s="5" t="str">
        <f t="shared" si="37"/>
        <v/>
      </c>
      <c r="AE910" s="3" t="str">
        <f>IF(COUNTIF(U910,"*搖樹*")=1,IF(Q910&lt;&gt;2,"有搖樹行為應為猴群",""),"")</f>
        <v/>
      </c>
      <c r="AF910" s="3"/>
      <c r="AH910">
        <f>MATCH(ROUND(M910,0)&amp;ROUND(N910,0),樣點!N:N,0)</f>
        <v>2298</v>
      </c>
      <c r="AI910" s="5">
        <f>IF((F911&amp;J911)=(F910&amp;J910),ABS((DATE(G911,H911,I911)&amp;TIME(O911,P911,0))-(DATE(G910,H910,I910)&amp;TIME(O910,P910,0))),"")</f>
        <v>8.3333340007811785E-3</v>
      </c>
    </row>
    <row r="911" spans="3:35">
      <c r="C911" s="246" t="s">
        <v>423</v>
      </c>
      <c r="D911" s="246" t="s">
        <v>461</v>
      </c>
      <c r="E911" s="246" t="s">
        <v>489</v>
      </c>
      <c r="F911" s="246" t="s">
        <v>490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491</v>
      </c>
      <c r="L911" s="247">
        <v>10</v>
      </c>
      <c r="M911" s="246">
        <v>241348</v>
      </c>
      <c r="N911" s="246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26</v>
      </c>
      <c r="U911" s="246"/>
      <c r="V911" t="str">
        <f>INDEX(樣區!H:H,MATCH(F911,樣區!E:E,0))</f>
        <v>3月,5月</v>
      </c>
      <c r="W911" s="3" t="str">
        <f>IF(ISNUMBER(AH911),"Y","N")</f>
        <v>Y</v>
      </c>
      <c r="X911" s="3" t="str">
        <f>IF(OR(ISBLANK(H911),ISBLANK(I911)),"需記錄日期","")</f>
        <v/>
      </c>
      <c r="Y911" s="3" t="str">
        <f>IF(O911&gt;9,"時間太晚","")</f>
        <v/>
      </c>
      <c r="Z911" s="3" t="str">
        <f>IF(ISBLANK(Q911),"需記錄數量",IF(Q911&gt;2,"2隻以上，請記為猴群",""))</f>
        <v/>
      </c>
      <c r="AA911" s="3" t="str">
        <f>IF(OR(Q911=1,Q911=2),IF(ISTEXT(R911),"","需記錄距離"),"")</f>
        <v/>
      </c>
      <c r="AB911" s="249" t="str">
        <f>IF(S911="Y",IF(Q911&lt;&gt;2,"有叫聲應為猴群",""),"")</f>
        <v/>
      </c>
      <c r="AC911" s="3" t="str">
        <f>IF(ISBLANK(T911),"需記錄棲地類型",IF(LEN(T911)&lt;&gt;2,"請填最主要的棲地類型，其餘的可在備注補充說明",""))</f>
        <v/>
      </c>
      <c r="AD911" s="5" t="str">
        <f t="shared" si="37"/>
        <v/>
      </c>
      <c r="AE911" s="3" t="str">
        <f>IF(COUNTIF(U911,"*搖樹*")=1,IF(Q911&lt;&gt;2,"有搖樹行為應為猴群",""),"")</f>
        <v/>
      </c>
      <c r="AF911" s="3"/>
      <c r="AH911">
        <f>MATCH(ROUND(M911,0)&amp;ROUND(N911,0),樣點!N:N,0)</f>
        <v>2299</v>
      </c>
      <c r="AI911" s="5" t="str">
        <f>IF((F912&amp;J912)=(F911&amp;J911),ABS((DATE(G912,H912,I912)&amp;TIME(O912,P912,0))-(DATE(G911,H911,I911)&amp;TIME(O911,P911,0))),"")</f>
        <v/>
      </c>
    </row>
    <row r="912" spans="3:35">
      <c r="C912" s="246" t="s">
        <v>423</v>
      </c>
      <c r="D912" s="246" t="s">
        <v>461</v>
      </c>
      <c r="E912" s="246" t="s">
        <v>492</v>
      </c>
      <c r="F912" s="246" t="s">
        <v>493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494</v>
      </c>
      <c r="L912" s="247">
        <v>1</v>
      </c>
      <c r="M912" s="246">
        <v>248451</v>
      </c>
      <c r="N912" s="246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32</v>
      </c>
      <c r="U912" s="246"/>
      <c r="V912" t="str">
        <f>INDEX(樣區!H:H,MATCH(F912,樣區!E:E,0))</f>
        <v>4月,6月</v>
      </c>
      <c r="W912" s="3" t="str">
        <f>IF(ISNUMBER(AH912),"Y","N")</f>
        <v>Y</v>
      </c>
      <c r="X912" s="3" t="str">
        <f>IF(OR(ISBLANK(H912),ISBLANK(I912)),"需記錄日期","")</f>
        <v/>
      </c>
      <c r="Y912" s="3" t="str">
        <f>IF(O912&gt;9,"時間太晚","")</f>
        <v/>
      </c>
      <c r="Z912" s="3" t="str">
        <f>IF(ISBLANK(Q912),"需記錄數量",IF(Q912&gt;2,"2隻以上，請記為猴群",""))</f>
        <v/>
      </c>
      <c r="AA912" s="3" t="str">
        <f>IF(OR(Q912=1,Q912=2),IF(ISTEXT(R912),"","需記錄距離"),"")</f>
        <v/>
      </c>
      <c r="AB912" s="249" t="str">
        <f>IF(S912="Y",IF(Q912&lt;&gt;2,"有叫聲應為猴群",""),"")</f>
        <v/>
      </c>
      <c r="AC912" s="3" t="str">
        <f>IF(ISBLANK(T912),"需記錄棲地類型",IF(LEN(T912)&lt;&gt;2,"請填最主要的棲地類型，其餘的可在備注補充說明",""))</f>
        <v/>
      </c>
      <c r="AD912" s="5" t="str">
        <f t="shared" si="37"/>
        <v/>
      </c>
      <c r="AE912" s="3" t="str">
        <f>IF(COUNTIF(U912,"*搖樹*")=1,IF(Q912&lt;&gt;2,"有搖樹行為應為猴群",""),"")</f>
        <v/>
      </c>
      <c r="AF912" s="3"/>
      <c r="AH912">
        <f>MATCH(ROUND(M912,0)&amp;ROUND(N912,0),樣點!N:N,0)</f>
        <v>2300</v>
      </c>
      <c r="AI912" s="5">
        <f>IF((F913&amp;J913)=(F912&amp;J912),ABS((DATE(G913,H913,I913)&amp;TIME(O913,P913,0))-(DATE(G912,H912,I912)&amp;TIME(O912,P912,0))),"")</f>
        <v>6.9444439723156393E-3</v>
      </c>
    </row>
    <row r="913" spans="3:35">
      <c r="C913" s="246" t="s">
        <v>423</v>
      </c>
      <c r="D913" s="246" t="s">
        <v>461</v>
      </c>
      <c r="E913" s="246" t="s">
        <v>492</v>
      </c>
      <c r="F913" s="246" t="s">
        <v>493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494</v>
      </c>
      <c r="L913" s="247">
        <v>2</v>
      </c>
      <c r="M913" s="246">
        <v>248265</v>
      </c>
      <c r="N913" s="246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26</v>
      </c>
      <c r="U913" s="246"/>
      <c r="V913" t="str">
        <f>INDEX(樣區!H:H,MATCH(F913,樣區!E:E,0))</f>
        <v>4月,6月</v>
      </c>
      <c r="W913" s="3" t="str">
        <f>IF(ISNUMBER(AH913),"Y","N")</f>
        <v>Y</v>
      </c>
      <c r="X913" s="3" t="str">
        <f>IF(OR(ISBLANK(H913),ISBLANK(I913)),"需記錄日期","")</f>
        <v/>
      </c>
      <c r="Y913" s="3" t="str">
        <f>IF(O913&gt;9,"時間太晚","")</f>
        <v/>
      </c>
      <c r="Z913" s="3" t="str">
        <f>IF(ISBLANK(Q913),"需記錄數量",IF(Q913&gt;2,"2隻以上，請記為猴群",""))</f>
        <v/>
      </c>
      <c r="AA913" s="3" t="str">
        <f>IF(OR(Q913=1,Q913=2),IF(ISTEXT(R913),"","需記錄距離"),"")</f>
        <v/>
      </c>
      <c r="AB913" s="249" t="str">
        <f>IF(S913="Y",IF(Q913&lt;&gt;2,"有叫聲應為猴群",""),"")</f>
        <v/>
      </c>
      <c r="AC913" s="3" t="str">
        <f>IF(ISBLANK(T913),"需記錄棲地類型",IF(LEN(T913)&lt;&gt;2,"請填最主要的棲地類型，其餘的可在備注補充說明",""))</f>
        <v/>
      </c>
      <c r="AD913" s="5" t="str">
        <f t="shared" si="37"/>
        <v/>
      </c>
      <c r="AE913" s="3" t="str">
        <f>IF(COUNTIF(U913,"*搖樹*")=1,IF(Q913&lt;&gt;2,"有搖樹行為應為猴群",""),"")</f>
        <v/>
      </c>
      <c r="AF913" s="3"/>
      <c r="AH913">
        <f>MATCH(ROUND(M913,0)&amp;ROUND(N913,0),樣點!N:N,0)</f>
        <v>2301</v>
      </c>
      <c r="AI913" s="5">
        <f>IF((F914&amp;J914)=(F913&amp;J913),ABS((DATE(G914,H914,I914)&amp;TIME(O914,P914,0))-(DATE(G913,H913,I913)&amp;TIME(O913,P913,0))),"")</f>
        <v>6.9444450200535357E-3</v>
      </c>
    </row>
    <row r="914" spans="3:35">
      <c r="C914" s="246" t="s">
        <v>423</v>
      </c>
      <c r="D914" s="246" t="s">
        <v>461</v>
      </c>
      <c r="E914" s="246" t="s">
        <v>492</v>
      </c>
      <c r="F914" s="246" t="s">
        <v>493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494</v>
      </c>
      <c r="L914" s="247">
        <v>3</v>
      </c>
      <c r="M914" s="246">
        <v>248274</v>
      </c>
      <c r="N914" s="246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26</v>
      </c>
      <c r="U914" s="246"/>
      <c r="V914" t="str">
        <f>INDEX(樣區!H:H,MATCH(F914,樣區!E:E,0))</f>
        <v>4月,6月</v>
      </c>
      <c r="W914" s="3" t="str">
        <f>IF(ISNUMBER(AH914),"Y","N")</f>
        <v>Y</v>
      </c>
      <c r="X914" s="3" t="str">
        <f>IF(OR(ISBLANK(H914),ISBLANK(I914)),"需記錄日期","")</f>
        <v/>
      </c>
      <c r="Y914" s="3" t="str">
        <f>IF(O914&gt;9,"時間太晚","")</f>
        <v/>
      </c>
      <c r="Z914" s="3" t="str">
        <f>IF(ISBLANK(Q914),"需記錄數量",IF(Q914&gt;2,"2隻以上，請記為猴群",""))</f>
        <v/>
      </c>
      <c r="AA914" s="3" t="str">
        <f>IF(OR(Q914=1,Q914=2),IF(ISTEXT(R914),"","需記錄距離"),"")</f>
        <v/>
      </c>
      <c r="AB914" s="249" t="str">
        <f>IF(S914="Y",IF(Q914&lt;&gt;2,"有叫聲應為猴群",""),"")</f>
        <v/>
      </c>
      <c r="AC914" s="3" t="str">
        <f>IF(ISBLANK(T914),"需記錄棲地類型",IF(LEN(T914)&lt;&gt;2,"請填最主要的棲地類型，其餘的可在備注補充說明",""))</f>
        <v/>
      </c>
      <c r="AD914" s="5" t="str">
        <f t="shared" si="37"/>
        <v/>
      </c>
      <c r="AE914" s="3" t="str">
        <f>IF(COUNTIF(U914,"*搖樹*")=1,IF(Q914&lt;&gt;2,"有搖樹行為應為猴群",""),"")</f>
        <v/>
      </c>
      <c r="AF914" s="3"/>
      <c r="AH914">
        <f>MATCH(ROUND(M914,0)&amp;ROUND(N914,0),樣點!N:N,0)</f>
        <v>2302</v>
      </c>
      <c r="AI914" s="5">
        <f>IF((F915&amp;J915)=(F914&amp;J914),ABS((DATE(G915,H915,I915)&amp;TIME(O915,P915,0))-(DATE(G914,H914,I914)&amp;TIME(O914,P914,0))),"")</f>
        <v>6.9444439723156393E-3</v>
      </c>
    </row>
    <row r="915" spans="3:35">
      <c r="C915" s="246" t="s">
        <v>423</v>
      </c>
      <c r="D915" s="246" t="s">
        <v>461</v>
      </c>
      <c r="E915" s="246" t="s">
        <v>492</v>
      </c>
      <c r="F915" s="246" t="s">
        <v>493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494</v>
      </c>
      <c r="L915" s="247">
        <v>4</v>
      </c>
      <c r="M915" s="246">
        <v>248152</v>
      </c>
      <c r="N915" s="246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26</v>
      </c>
      <c r="U915" s="246"/>
      <c r="V915" t="str">
        <f>INDEX(樣區!H:H,MATCH(F915,樣區!E:E,0))</f>
        <v>4月,6月</v>
      </c>
      <c r="W915" s="3" t="str">
        <f>IF(ISNUMBER(AH915),"Y","N")</f>
        <v>Y</v>
      </c>
      <c r="X915" s="3" t="str">
        <f>IF(OR(ISBLANK(H915),ISBLANK(I915)),"需記錄日期","")</f>
        <v/>
      </c>
      <c r="Y915" s="3" t="str">
        <f>IF(O915&gt;9,"時間太晚","")</f>
        <v/>
      </c>
      <c r="Z915" s="3" t="str">
        <f>IF(ISBLANK(Q915),"需記錄數量",IF(Q915&gt;2,"2隻以上，請記為猴群",""))</f>
        <v/>
      </c>
      <c r="AA915" s="3" t="str">
        <f>IF(OR(Q915=1,Q915=2),IF(ISTEXT(R915),"","需記錄距離"),"")</f>
        <v/>
      </c>
      <c r="AB915" s="249" t="str">
        <f>IF(S915="Y",IF(Q915&lt;&gt;2,"有叫聲應為猴群",""),"")</f>
        <v/>
      </c>
      <c r="AC915" s="3" t="str">
        <f>IF(ISBLANK(T915),"需記錄棲地類型",IF(LEN(T915)&lt;&gt;2,"請填最主要的棲地類型，其餘的可在備注補充說明",""))</f>
        <v/>
      </c>
      <c r="AD915" s="5" t="str">
        <f t="shared" si="37"/>
        <v/>
      </c>
      <c r="AE915" s="3" t="str">
        <f>IF(COUNTIF(U915,"*搖樹*")=1,IF(Q915&lt;&gt;2,"有搖樹行為應為猴群",""),"")</f>
        <v/>
      </c>
      <c r="AF915" s="3"/>
      <c r="AH915">
        <f>MATCH(ROUND(M915,0)&amp;ROUND(N915,0),樣點!N:N,0)</f>
        <v>2303</v>
      </c>
      <c r="AI915" s="5">
        <f>IF((F916&amp;J916)=(F915&amp;J915),ABS((DATE(G916,H916,I916)&amp;TIME(O916,P916,0))-(DATE(G915,H915,I915)&amp;TIME(O915,P915,0))),"")</f>
        <v>6.9444450200535357E-3</v>
      </c>
    </row>
    <row r="916" spans="3:35">
      <c r="C916" s="246" t="s">
        <v>423</v>
      </c>
      <c r="D916" s="246" t="s">
        <v>461</v>
      </c>
      <c r="E916" s="246" t="s">
        <v>492</v>
      </c>
      <c r="F916" s="246" t="s">
        <v>493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494</v>
      </c>
      <c r="L916" s="247">
        <v>5</v>
      </c>
      <c r="M916" s="246">
        <v>248081</v>
      </c>
      <c r="N916" s="246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26</v>
      </c>
      <c r="U916" s="246"/>
      <c r="V916" t="str">
        <f>INDEX(樣區!H:H,MATCH(F916,樣區!E:E,0))</f>
        <v>4月,6月</v>
      </c>
      <c r="W916" s="3" t="str">
        <f>IF(ISNUMBER(AH916),"Y","N")</f>
        <v>Y</v>
      </c>
      <c r="X916" s="3" t="str">
        <f>IF(OR(ISBLANK(H916),ISBLANK(I916)),"需記錄日期","")</f>
        <v/>
      </c>
      <c r="Y916" s="3" t="str">
        <f>IF(O916&gt;9,"時間太晚","")</f>
        <v/>
      </c>
      <c r="Z916" s="3" t="str">
        <f>IF(ISBLANK(Q916),"需記錄數量",IF(Q916&gt;2,"2隻以上，請記為猴群",""))</f>
        <v/>
      </c>
      <c r="AA916" s="3" t="str">
        <f>IF(OR(Q916=1,Q916=2),IF(ISTEXT(R916),"","需記錄距離"),"")</f>
        <v/>
      </c>
      <c r="AB916" s="249" t="str">
        <f>IF(S916="Y",IF(Q916&lt;&gt;2,"有叫聲應為猴群",""),"")</f>
        <v/>
      </c>
      <c r="AC916" s="3" t="str">
        <f>IF(ISBLANK(T916),"需記錄棲地類型",IF(LEN(T916)&lt;&gt;2,"請填最主要的棲地類型，其餘的可在備注補充說明",""))</f>
        <v/>
      </c>
      <c r="AD916" s="5" t="str">
        <f t="shared" si="37"/>
        <v/>
      </c>
      <c r="AE916" s="3" t="str">
        <f>IF(COUNTIF(U916,"*搖樹*")=1,IF(Q916&lt;&gt;2,"有搖樹行為應為猴群",""),"")</f>
        <v/>
      </c>
      <c r="AF916" s="3"/>
      <c r="AH916">
        <f>MATCH(ROUND(M916,0)&amp;ROUND(N916,0),樣點!N:N,0)</f>
        <v>2304</v>
      </c>
      <c r="AI916" s="5">
        <f>IF((F917&amp;J917)=(F916&amp;J916),ABS((DATE(G917,H917,I917)&amp;TIME(O917,P917,0))-(DATE(G916,H916,I916)&amp;TIME(O916,P916,0))),"")</f>
        <v>1.3888888992369175E-2</v>
      </c>
    </row>
    <row r="917" spans="3:35">
      <c r="C917" s="246" t="s">
        <v>423</v>
      </c>
      <c r="D917" s="246" t="s">
        <v>461</v>
      </c>
      <c r="E917" s="246" t="s">
        <v>492</v>
      </c>
      <c r="F917" s="246" t="s">
        <v>493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494</v>
      </c>
      <c r="L917" s="247">
        <v>6</v>
      </c>
      <c r="M917" s="246">
        <v>248150</v>
      </c>
      <c r="N917" s="246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26</v>
      </c>
      <c r="U917" s="246"/>
      <c r="V917" t="str">
        <f>INDEX(樣區!H:H,MATCH(F917,樣區!E:E,0))</f>
        <v>4月,6月</v>
      </c>
      <c r="W917" s="3" t="str">
        <f>IF(ISNUMBER(AH917),"Y","N")</f>
        <v>Y</v>
      </c>
      <c r="X917" s="3" t="str">
        <f>IF(OR(ISBLANK(H917),ISBLANK(I917)),"需記錄日期","")</f>
        <v/>
      </c>
      <c r="Y917" s="3" t="str">
        <f>IF(O917&gt;9,"時間太晚","")</f>
        <v/>
      </c>
      <c r="Z917" s="3" t="str">
        <f>IF(ISBLANK(Q917),"需記錄數量",IF(Q917&gt;2,"2隻以上，請記為猴群",""))</f>
        <v/>
      </c>
      <c r="AA917" s="3" t="str">
        <f>IF(OR(Q917=1,Q917=2),IF(ISTEXT(R917),"","需記錄距離"),"")</f>
        <v/>
      </c>
      <c r="AB917" s="249" t="str">
        <f>IF(S917="Y",IF(Q917&lt;&gt;2,"有叫聲應為猴群",""),"")</f>
        <v/>
      </c>
      <c r="AC917" s="3" t="str">
        <f>IF(ISBLANK(T917),"需記錄棲地類型",IF(LEN(T917)&lt;&gt;2,"請填最主要的棲地類型，其餘的可在備注補充說明",""))</f>
        <v/>
      </c>
      <c r="AD917" s="5" t="str">
        <f t="shared" si="37"/>
        <v/>
      </c>
      <c r="AE917" s="3" t="str">
        <f>IF(COUNTIF(U917,"*搖樹*")=1,IF(Q917&lt;&gt;2,"有搖樹行為應為猴群",""),"")</f>
        <v/>
      </c>
      <c r="AF917" s="3"/>
      <c r="AH917">
        <f>MATCH(ROUND(M917,0)&amp;ROUND(N917,0),樣點!N:N,0)</f>
        <v>2305</v>
      </c>
      <c r="AI917" s="5">
        <f>IF((F918&amp;J918)=(F917&amp;J917),ABS((DATE(G918,H918,I918)&amp;TIME(O918,P918,0))-(DATE(G917,H917,I917)&amp;TIME(O917,P917,0))),"")</f>
        <v>1.3888888002838939E-2</v>
      </c>
    </row>
    <row r="918" spans="3:35">
      <c r="C918" s="246" t="s">
        <v>423</v>
      </c>
      <c r="D918" s="246" t="s">
        <v>461</v>
      </c>
      <c r="E918" s="246" t="s">
        <v>492</v>
      </c>
      <c r="F918" s="246" t="s">
        <v>493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494</v>
      </c>
      <c r="L918" s="247">
        <v>7</v>
      </c>
      <c r="M918" s="246">
        <v>248192</v>
      </c>
      <c r="N918" s="246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26</v>
      </c>
      <c r="U918" s="246"/>
      <c r="V918" t="str">
        <f>INDEX(樣區!H:H,MATCH(F918,樣區!E:E,0))</f>
        <v>4月,6月</v>
      </c>
      <c r="W918" s="3" t="str">
        <f>IF(ISNUMBER(AH918),"Y","N")</f>
        <v>Y</v>
      </c>
      <c r="X918" s="3" t="str">
        <f>IF(OR(ISBLANK(H918),ISBLANK(I918)),"需記錄日期","")</f>
        <v/>
      </c>
      <c r="Y918" s="3" t="str">
        <f>IF(O918&gt;9,"時間太晚","")</f>
        <v/>
      </c>
      <c r="Z918" s="3" t="str">
        <f>IF(ISBLANK(Q918),"需記錄數量",IF(Q918&gt;2,"2隻以上，請記為猴群",""))</f>
        <v/>
      </c>
      <c r="AA918" s="3" t="str">
        <f>IF(OR(Q918=1,Q918=2),IF(ISTEXT(R918),"","需記錄距離"),"")</f>
        <v/>
      </c>
      <c r="AB918" s="249" t="str">
        <f>IF(S918="Y",IF(Q918&lt;&gt;2,"有叫聲應為猴群",""),"")</f>
        <v/>
      </c>
      <c r="AC918" s="3" t="str">
        <f>IF(ISBLANK(T918),"需記錄棲地類型",IF(LEN(T918)&lt;&gt;2,"請填最主要的棲地類型，其餘的可在備注補充說明",""))</f>
        <v/>
      </c>
      <c r="AD918" s="5" t="str">
        <f t="shared" si="37"/>
        <v/>
      </c>
      <c r="AE918" s="3" t="str">
        <f>IF(COUNTIF(U918,"*搖樹*")=1,IF(Q918&lt;&gt;2,"有搖樹行為應為猴群",""),"")</f>
        <v/>
      </c>
      <c r="AF918" s="3"/>
      <c r="AH918">
        <f>MATCH(ROUND(M918,0)&amp;ROUND(N918,0),樣點!N:N,0)</f>
        <v>2306</v>
      </c>
      <c r="AI918" s="5" t="str">
        <f>IF((F919&amp;J919)=(F918&amp;J918),ABS((DATE(G919,H919,I919)&amp;TIME(O919,P919,0))-(DATE(G918,H918,I918)&amp;TIME(O918,P918,0))),"")</f>
        <v/>
      </c>
    </row>
    <row r="919" spans="3:35">
      <c r="C919" s="246" t="s">
        <v>423</v>
      </c>
      <c r="D919" s="246" t="s">
        <v>461</v>
      </c>
      <c r="E919" s="246" t="s">
        <v>495</v>
      </c>
      <c r="F919" s="246" t="s">
        <v>496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497</v>
      </c>
      <c r="L919" s="247">
        <v>1</v>
      </c>
      <c r="M919" s="246">
        <v>239699</v>
      </c>
      <c r="N919" s="246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26</v>
      </c>
      <c r="U919" s="246"/>
      <c r="V919" t="str">
        <f>INDEX(樣區!H:H,MATCH(F919,樣區!E:E,0))</f>
        <v>3月,5月</v>
      </c>
      <c r="W919" s="3" t="str">
        <f>IF(ISNUMBER(AH919),"Y","N")</f>
        <v>Y</v>
      </c>
      <c r="X919" s="3" t="str">
        <f>IF(OR(ISBLANK(H919),ISBLANK(I919)),"需記錄日期","")</f>
        <v/>
      </c>
      <c r="Y919" s="3" t="str">
        <f>IF(O919&gt;9,"時間太晚","")</f>
        <v/>
      </c>
      <c r="Z919" s="3" t="str">
        <f>IF(ISBLANK(Q919),"需記錄數量",IF(Q919&gt;2,"2隻以上，請記為猴群",""))</f>
        <v/>
      </c>
      <c r="AA919" s="3" t="str">
        <f>IF(OR(Q919=1,Q919=2),IF(ISTEXT(R919),"","需記錄距離"),"")</f>
        <v/>
      </c>
      <c r="AB919" s="249" t="str">
        <f>IF(S919="Y",IF(Q919&lt;&gt;2,"有叫聲應為猴群",""),"")</f>
        <v/>
      </c>
      <c r="AC919" s="3" t="str">
        <f>IF(ISBLANK(T919),"需記錄棲地類型",IF(LEN(T919)&lt;&gt;2,"請填最主要的棲地類型，其餘的可在備注補充說明",""))</f>
        <v/>
      </c>
      <c r="AD919" s="5" t="str">
        <f t="shared" si="37"/>
        <v/>
      </c>
      <c r="AE919" s="3" t="str">
        <f>IF(COUNTIF(U919,"*搖樹*")=1,IF(Q919&lt;&gt;2,"有搖樹行為應為猴群",""),"")</f>
        <v/>
      </c>
      <c r="AF919" s="3"/>
      <c r="AH919">
        <f>MATCH(ROUND(M919,0)&amp;ROUND(N919,0),樣點!N:N,0)</f>
        <v>2307</v>
      </c>
      <c r="AI919" s="5">
        <f>IF((F920&amp;J920)=(F919&amp;J919),ABS((DATE(G920,H920,I920)&amp;TIME(O920,P920,0))-(DATE(G919,H919,I919)&amp;TIME(O919,P919,0))),"")</f>
        <v>9.7222219919785857E-3</v>
      </c>
    </row>
    <row r="920" spans="3:35">
      <c r="C920" s="246" t="s">
        <v>423</v>
      </c>
      <c r="D920" s="246" t="s">
        <v>461</v>
      </c>
      <c r="E920" s="246" t="s">
        <v>495</v>
      </c>
      <c r="F920" s="246" t="s">
        <v>496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497</v>
      </c>
      <c r="L920" s="247">
        <v>2</v>
      </c>
      <c r="M920" s="246">
        <v>239706</v>
      </c>
      <c r="N920" s="246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31</v>
      </c>
      <c r="U920" s="246"/>
      <c r="V920" t="str">
        <f>INDEX(樣區!H:H,MATCH(F920,樣區!E:E,0))</f>
        <v>3月,5月</v>
      </c>
      <c r="W920" s="3" t="str">
        <f>IF(ISNUMBER(AH920),"Y","N")</f>
        <v>Y</v>
      </c>
      <c r="X920" s="3" t="str">
        <f>IF(OR(ISBLANK(H920),ISBLANK(I920)),"需記錄日期","")</f>
        <v/>
      </c>
      <c r="Y920" s="3" t="str">
        <f>IF(O920&gt;9,"時間太晚","")</f>
        <v/>
      </c>
      <c r="Z920" s="3" t="str">
        <f>IF(ISBLANK(Q920),"需記錄數量",IF(Q920&gt;2,"2隻以上，請記為猴群",""))</f>
        <v/>
      </c>
      <c r="AA920" s="3" t="str">
        <f>IF(OR(Q920=1,Q920=2),IF(ISTEXT(R920),"","需記錄距離"),"")</f>
        <v/>
      </c>
      <c r="AB920" s="249" t="str">
        <f>IF(S920="Y",IF(Q920&lt;&gt;2,"有叫聲應為猴群",""),"")</f>
        <v/>
      </c>
      <c r="AC920" s="3" t="str">
        <f>IF(ISBLANK(T920),"需記錄棲地類型",IF(LEN(T920)&lt;&gt;2,"請填最主要的棲地類型，其餘的可在備注補充說明",""))</f>
        <v/>
      </c>
      <c r="AD920" s="5" t="str">
        <f t="shared" si="37"/>
        <v/>
      </c>
      <c r="AE920" s="3" t="str">
        <f>IF(COUNTIF(U920,"*搖樹*")=1,IF(Q920&lt;&gt;2,"有搖樹行為應為猴群",""),"")</f>
        <v/>
      </c>
      <c r="AF920" s="3"/>
      <c r="AH920">
        <f>MATCH(ROUND(M920,0)&amp;ROUND(N920,0),樣點!N:N,0)</f>
        <v>2308</v>
      </c>
      <c r="AI920" s="5">
        <f>IF((F921&amp;J921)=(F920&amp;J920),ABS((DATE(G921,H921,I921)&amp;TIME(O921,P921,0))-(DATE(G920,H920,I920)&amp;TIME(O920,P920,0))),"")</f>
        <v>9.0277779963798821E-3</v>
      </c>
    </row>
    <row r="921" spans="3:35">
      <c r="C921" s="246" t="s">
        <v>423</v>
      </c>
      <c r="D921" s="246" t="s">
        <v>461</v>
      </c>
      <c r="E921" s="246" t="s">
        <v>495</v>
      </c>
      <c r="F921" s="246" t="s">
        <v>496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497</v>
      </c>
      <c r="L921" s="247">
        <v>3</v>
      </c>
      <c r="M921" s="246">
        <v>239659</v>
      </c>
      <c r="N921" s="246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31</v>
      </c>
      <c r="U921" s="246"/>
      <c r="V921" t="str">
        <f>INDEX(樣區!H:H,MATCH(F921,樣區!E:E,0))</f>
        <v>3月,5月</v>
      </c>
      <c r="W921" s="3" t="str">
        <f>IF(ISNUMBER(AH921),"Y","N")</f>
        <v>Y</v>
      </c>
      <c r="X921" s="3" t="str">
        <f>IF(OR(ISBLANK(H921),ISBLANK(I921)),"需記錄日期","")</f>
        <v/>
      </c>
      <c r="Y921" s="3" t="str">
        <f>IF(O921&gt;9,"時間太晚","")</f>
        <v/>
      </c>
      <c r="Z921" s="3" t="str">
        <f>IF(ISBLANK(Q921),"需記錄數量",IF(Q921&gt;2,"2隻以上，請記為猴群",""))</f>
        <v/>
      </c>
      <c r="AA921" s="3" t="str">
        <f>IF(OR(Q921=1,Q921=2),IF(ISTEXT(R921),"","需記錄距離"),"")</f>
        <v/>
      </c>
      <c r="AB921" s="249" t="str">
        <f>IF(S921="Y",IF(Q921&lt;&gt;2,"有叫聲應為猴群",""),"")</f>
        <v/>
      </c>
      <c r="AC921" s="3" t="str">
        <f>IF(ISBLANK(T921),"需記錄棲地類型",IF(LEN(T921)&lt;&gt;2,"請填最主要的棲地類型，其餘的可在備注補充說明",""))</f>
        <v/>
      </c>
      <c r="AD921" s="5" t="str">
        <f t="shared" si="37"/>
        <v/>
      </c>
      <c r="AE921" s="3" t="str">
        <f>IF(COUNTIF(U921,"*搖樹*")=1,IF(Q921&lt;&gt;2,"有搖樹行為應為猴群",""),"")</f>
        <v/>
      </c>
      <c r="AF921" s="3"/>
      <c r="AH921">
        <f>MATCH(ROUND(M921,0)&amp;ROUND(N921,0),樣點!N:N,0)</f>
        <v>2309</v>
      </c>
      <c r="AI921" s="5">
        <f>IF((F922&amp;J922)=(F921&amp;J921),ABS((DATE(G922,H922,I922)&amp;TIME(O922,P922,0))-(DATE(G921,H921,I921)&amp;TIME(O921,P921,0))),"")</f>
        <v>7.6388890156522393E-3</v>
      </c>
    </row>
    <row r="922" spans="3:35">
      <c r="C922" s="246" t="s">
        <v>423</v>
      </c>
      <c r="D922" s="246" t="s">
        <v>461</v>
      </c>
      <c r="E922" s="246" t="s">
        <v>495</v>
      </c>
      <c r="F922" s="246" t="s">
        <v>496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497</v>
      </c>
      <c r="L922" s="247">
        <v>4</v>
      </c>
      <c r="M922" s="246">
        <v>239671</v>
      </c>
      <c r="N922" s="246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26</v>
      </c>
      <c r="U922" s="246"/>
      <c r="V922" t="str">
        <f>INDEX(樣區!H:H,MATCH(F922,樣區!E:E,0))</f>
        <v>3月,5月</v>
      </c>
      <c r="W922" s="3" t="str">
        <f>IF(ISNUMBER(AH922),"Y","N")</f>
        <v>Y</v>
      </c>
      <c r="X922" s="3" t="str">
        <f>IF(OR(ISBLANK(H922),ISBLANK(I922)),"需記錄日期","")</f>
        <v/>
      </c>
      <c r="Y922" s="3" t="str">
        <f>IF(O922&gt;9,"時間太晚","")</f>
        <v/>
      </c>
      <c r="Z922" s="3" t="str">
        <f>IF(ISBLANK(Q922),"需記錄數量",IF(Q922&gt;2,"2隻以上，請記為猴群",""))</f>
        <v/>
      </c>
      <c r="AA922" s="3" t="str">
        <f>IF(OR(Q922=1,Q922=2),IF(ISTEXT(R922),"","需記錄距離"),"")</f>
        <v/>
      </c>
      <c r="AB922" s="249" t="str">
        <f>IF(S922="Y",IF(Q922&lt;&gt;2,"有叫聲應為猴群",""),"")</f>
        <v/>
      </c>
      <c r="AC922" s="3" t="str">
        <f>IF(ISBLANK(T922),"需記錄棲地類型",IF(LEN(T922)&lt;&gt;2,"請填最主要的棲地類型，其餘的可在備注補充說明",""))</f>
        <v/>
      </c>
      <c r="AD922" s="5" t="str">
        <f t="shared" si="37"/>
        <v/>
      </c>
      <c r="AE922" s="3" t="str">
        <f>IF(COUNTIF(U922,"*搖樹*")=1,IF(Q922&lt;&gt;2,"有搖樹行為應為猴群",""),"")</f>
        <v/>
      </c>
      <c r="AF922" s="3"/>
      <c r="AH922">
        <f>MATCH(ROUND(M922,0)&amp;ROUND(N922,0),樣點!N:N,0)</f>
        <v>2310</v>
      </c>
      <c r="AI922" s="5">
        <f>IF((F923&amp;J923)=(F922&amp;J922),ABS((DATE(G923,H923,I923)&amp;TIME(O923,P923,0))-(DATE(G922,H922,I922)&amp;TIME(O922,P922,0))),"")</f>
        <v>7.6388889574445784E-3</v>
      </c>
    </row>
    <row r="923" spans="3:35">
      <c r="C923" s="246" t="s">
        <v>423</v>
      </c>
      <c r="D923" s="246" t="s">
        <v>461</v>
      </c>
      <c r="E923" s="246" t="s">
        <v>495</v>
      </c>
      <c r="F923" s="246" t="s">
        <v>496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497</v>
      </c>
      <c r="L923" s="247">
        <v>5</v>
      </c>
      <c r="M923" s="246">
        <v>239606</v>
      </c>
      <c r="N923" s="246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26</v>
      </c>
      <c r="U923" s="246"/>
      <c r="V923" t="str">
        <f>INDEX(樣區!H:H,MATCH(F923,樣區!E:E,0))</f>
        <v>3月,5月</v>
      </c>
      <c r="W923" s="3" t="str">
        <f>IF(ISNUMBER(AH923),"Y","N")</f>
        <v>Y</v>
      </c>
      <c r="X923" s="3" t="str">
        <f>IF(OR(ISBLANK(H923),ISBLANK(I923)),"需記錄日期","")</f>
        <v/>
      </c>
      <c r="Y923" s="3" t="str">
        <f>IF(O923&gt;9,"時間太晚","")</f>
        <v/>
      </c>
      <c r="Z923" s="3" t="str">
        <f>IF(ISBLANK(Q923),"需記錄數量",IF(Q923&gt;2,"2隻以上，請記為猴群",""))</f>
        <v/>
      </c>
      <c r="AA923" s="3" t="str">
        <f>IF(OR(Q923=1,Q923=2),IF(ISTEXT(R923),"","需記錄距離"),"")</f>
        <v/>
      </c>
      <c r="AB923" s="249" t="str">
        <f>IF(S923="Y",IF(Q923&lt;&gt;2,"有叫聲應為猴群",""),"")</f>
        <v/>
      </c>
      <c r="AC923" s="3" t="str">
        <f>IF(ISBLANK(T923),"需記錄棲地類型",IF(LEN(T923)&lt;&gt;2,"請填最主要的棲地類型，其餘的可在備注補充說明",""))</f>
        <v/>
      </c>
      <c r="AD923" s="5" t="str">
        <f t="shared" si="37"/>
        <v/>
      </c>
      <c r="AE923" s="3" t="str">
        <f>IF(COUNTIF(U923,"*搖樹*")=1,IF(Q923&lt;&gt;2,"有搖樹行為應為猴群",""),"")</f>
        <v/>
      </c>
      <c r="AF923" s="3"/>
      <c r="AH923">
        <f>MATCH(ROUND(M923,0)&amp;ROUND(N923,0),樣點!N:N,0)</f>
        <v>2311</v>
      </c>
      <c r="AI923" s="5">
        <f>IF((F924&amp;J924)=(F923&amp;J923),ABS((DATE(G924,H924,I924)&amp;TIME(O924,P924,0))-(DATE(G923,H923,I923)&amp;TIME(O923,P923,0))),"")</f>
        <v>8.3333330112509429E-3</v>
      </c>
    </row>
    <row r="924" spans="3:35">
      <c r="C924" s="246" t="s">
        <v>423</v>
      </c>
      <c r="D924" s="246" t="s">
        <v>461</v>
      </c>
      <c r="E924" s="246" t="s">
        <v>495</v>
      </c>
      <c r="F924" s="246" t="s">
        <v>496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497</v>
      </c>
      <c r="L924" s="247">
        <v>6</v>
      </c>
      <c r="M924" s="246">
        <v>239598</v>
      </c>
      <c r="N924" s="246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26</v>
      </c>
      <c r="U924" s="246"/>
      <c r="V924" t="str">
        <f>INDEX(樣區!H:H,MATCH(F924,樣區!E:E,0))</f>
        <v>3月,5月</v>
      </c>
      <c r="W924" s="3" t="str">
        <f>IF(ISNUMBER(AH924),"Y","N")</f>
        <v>Y</v>
      </c>
      <c r="X924" s="3" t="str">
        <f>IF(OR(ISBLANK(H924),ISBLANK(I924)),"需記錄日期","")</f>
        <v/>
      </c>
      <c r="Y924" s="3" t="str">
        <f>IF(O924&gt;9,"時間太晚","")</f>
        <v/>
      </c>
      <c r="Z924" s="3" t="str">
        <f>IF(ISBLANK(Q924),"需記錄數量",IF(Q924&gt;2,"2隻以上，請記為猴群",""))</f>
        <v/>
      </c>
      <c r="AA924" s="3" t="str">
        <f>IF(OR(Q924=1,Q924=2),IF(ISTEXT(R924),"","需記錄距離"),"")</f>
        <v/>
      </c>
      <c r="AB924" s="249" t="str">
        <f>IF(S924="Y",IF(Q924&lt;&gt;2,"有叫聲應為猴群",""),"")</f>
        <v/>
      </c>
      <c r="AC924" s="3" t="str">
        <f>IF(ISBLANK(T924),"需記錄棲地類型",IF(LEN(T924)&lt;&gt;2,"請填最主要的棲地類型，其餘的可在備注補充說明",""))</f>
        <v/>
      </c>
      <c r="AD924" s="5" t="str">
        <f t="shared" si="37"/>
        <v/>
      </c>
      <c r="AE924" s="3" t="str">
        <f>IF(COUNTIF(U924,"*搖樹*")=1,IF(Q924&lt;&gt;2,"有搖樹行為應為猴群",""),"")</f>
        <v/>
      </c>
      <c r="AF924" s="3"/>
      <c r="AH924">
        <f>MATCH(ROUND(M924,0)&amp;ROUND(N924,0),樣點!N:N,0)</f>
        <v>2312</v>
      </c>
      <c r="AI924" s="5">
        <f>IF((F925&amp;J925)=(F924&amp;J924),ABS((DATE(G925,H925,I925)&amp;TIME(O925,P925,0))-(DATE(G924,H924,I924)&amp;TIME(O924,P924,0))),"")</f>
        <v>8.3333340007811785E-3</v>
      </c>
    </row>
    <row r="925" spans="3:35" hidden="1">
      <c r="C925" s="246" t="s">
        <v>423</v>
      </c>
      <c r="D925" s="246" t="s">
        <v>461</v>
      </c>
      <c r="E925" s="246" t="s">
        <v>495</v>
      </c>
      <c r="F925" s="246" t="s">
        <v>496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497</v>
      </c>
      <c r="L925" s="247">
        <v>7</v>
      </c>
      <c r="M925" s="246">
        <v>239700</v>
      </c>
      <c r="N925" s="246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26</v>
      </c>
      <c r="U925" s="246"/>
      <c r="V925" t="str">
        <f>INDEX(樣區!H:H,MATCH(F925,樣區!E:E,0))</f>
        <v>3月,5月</v>
      </c>
      <c r="W925" s="3" t="str">
        <f>IF(ISNUMBER(AH925),"Y","N")</f>
        <v>N</v>
      </c>
      <c r="X925" s="3" t="str">
        <f>IF(OR(ISBLANK(H925),ISBLANK(I925)),"需記錄日期","")</f>
        <v/>
      </c>
      <c r="Y925" s="3" t="str">
        <f>IF(O925&gt;9,"時間太晚","")</f>
        <v/>
      </c>
      <c r="Z925" s="3" t="str">
        <f>IF(ISBLANK(Q925),"需記錄數量",IF(Q925&gt;2,"2隻以上，請記為猴群",""))</f>
        <v/>
      </c>
      <c r="AA925" s="3" t="str">
        <f>IF(OR(Q925=1,Q925=2),IF(ISTEXT(R925),"","需記錄距離"),"")</f>
        <v/>
      </c>
      <c r="AB925" s="2" t="str">
        <f>IF(S925="Y",IF(Q925&lt;&gt;2,"有叫聲應為猴群",""),"")</f>
        <v/>
      </c>
      <c r="AC925" s="3" t="str">
        <f>IF(ISBLANK(T925),"需記錄棲地類型",IF(LEN(T925)&lt;&gt;2,"請填最主要的棲地類型，其餘的可在備注補充說明",""))</f>
        <v/>
      </c>
      <c r="AD925" s="5" t="str">
        <f>IF(ISBLANK(O925),"需記錄時間",IFERROR(IF((AI925-TIME(0,5,59))&lt;0,"需計滿6分鍾",""),""))</f>
        <v/>
      </c>
      <c r="AE925" s="3" t="str">
        <f>IF(COUNTIF(U925,"*搖樹*")=1,IF(Q925&lt;&gt;2,"有搖樹行為應為猴群",""),"")</f>
        <v/>
      </c>
      <c r="AF925" s="3"/>
      <c r="AH925" t="e">
        <f>MATCH(ROUND(M925,0)&amp;ROUND(N925,0),樣點!N:N,0)</f>
        <v>#N/A</v>
      </c>
      <c r="AI925" s="5">
        <f>IF((F926&amp;J926)=(F925&amp;J925),ABS((DATE(G926,H926,I926)&amp;TIME(O926,P926,0))-(DATE(G925,H925,I925)&amp;TIME(O925,P925,0))),"")</f>
        <v>6.9444440305233002E-3</v>
      </c>
    </row>
    <row r="926" spans="3:35" hidden="1">
      <c r="C926" s="246" t="s">
        <v>423</v>
      </c>
      <c r="D926" s="246" t="s">
        <v>461</v>
      </c>
      <c r="E926" s="246" t="s">
        <v>495</v>
      </c>
      <c r="F926" s="246" t="s">
        <v>496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497</v>
      </c>
      <c r="L926" s="247">
        <v>8</v>
      </c>
      <c r="M926" s="246">
        <v>239680</v>
      </c>
      <c r="N926" s="246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26</v>
      </c>
      <c r="U926" s="246"/>
      <c r="V926" t="str">
        <f>INDEX(樣區!H:H,MATCH(F926,樣區!E:E,0))</f>
        <v>3月,5月</v>
      </c>
      <c r="W926" s="3" t="str">
        <f>IF(ISNUMBER(AH926),"Y","N")</f>
        <v>N</v>
      </c>
      <c r="X926" s="3" t="str">
        <f>IF(OR(ISBLANK(H926),ISBLANK(I926)),"需記錄日期","")</f>
        <v/>
      </c>
      <c r="Y926" s="3" t="str">
        <f>IF(O926&gt;9,"時間太晚","")</f>
        <v/>
      </c>
      <c r="Z926" s="3" t="str">
        <f>IF(ISBLANK(Q926),"需記錄數量",IF(Q926&gt;2,"2隻以上，請記為猴群",""))</f>
        <v/>
      </c>
      <c r="AA926" s="3" t="str">
        <f>IF(OR(Q926=1,Q926=2),IF(ISTEXT(R926),"","需記錄距離"),"")</f>
        <v/>
      </c>
      <c r="AB926" s="2" t="str">
        <f>IF(S926="Y",IF(Q926&lt;&gt;2,"有叫聲應為猴群",""),"")</f>
        <v/>
      </c>
      <c r="AC926" s="3" t="str">
        <f>IF(ISBLANK(T926),"需記錄棲地類型",IF(LEN(T926)&lt;&gt;2,"請填最主要的棲地類型，其餘的可在備注補充說明",""))</f>
        <v/>
      </c>
      <c r="AD926" s="5" t="str">
        <f>IF(ISBLANK(O926),"需記錄時間",IFERROR(IF((AI926-TIME(0,5,59))&lt;0,"需計滿6分鍾",""),""))</f>
        <v/>
      </c>
      <c r="AE926" s="3" t="str">
        <f>IF(COUNTIF(U926,"*搖樹*")=1,IF(Q926&lt;&gt;2,"有搖樹行為應為猴群",""),"")</f>
        <v/>
      </c>
      <c r="AF926" s="3"/>
      <c r="AH926" t="e">
        <f>MATCH(ROUND(M926,0)&amp;ROUND(N926,0),樣點!N:N,0)</f>
        <v>#N/A</v>
      </c>
      <c r="AI926" s="5">
        <f>IF((F927&amp;J927)=(F926&amp;J926),ABS((DATE(G927,H927,I927)&amp;TIME(O927,P927,0))-(DATE(G926,H926,I926)&amp;TIME(O926,P926,0))),"")</f>
        <v>8.3333330112509429E-3</v>
      </c>
    </row>
    <row r="927" spans="3:35">
      <c r="C927" s="246" t="s">
        <v>423</v>
      </c>
      <c r="D927" s="246" t="s">
        <v>461</v>
      </c>
      <c r="E927" s="246" t="s">
        <v>495</v>
      </c>
      <c r="F927" s="246" t="s">
        <v>496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497</v>
      </c>
      <c r="L927" s="247">
        <v>9</v>
      </c>
      <c r="M927" s="246">
        <v>239785</v>
      </c>
      <c r="N927" s="246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26</v>
      </c>
      <c r="U927" s="246"/>
      <c r="V927" t="str">
        <f>INDEX(樣區!H:H,MATCH(F927,樣區!E:E,0))</f>
        <v>3月,5月</v>
      </c>
      <c r="W927" s="3" t="str">
        <f>IF(ISNUMBER(AH927),"Y","N")</f>
        <v>Y</v>
      </c>
      <c r="X927" s="3" t="str">
        <f>IF(OR(ISBLANK(H927),ISBLANK(I927)),"需記錄日期","")</f>
        <v/>
      </c>
      <c r="Y927" s="3" t="str">
        <f>IF(O927&gt;9,"時間太晚","")</f>
        <v/>
      </c>
      <c r="Z927" s="3" t="str">
        <f>IF(ISBLANK(Q927),"需記錄數量",IF(Q927&gt;2,"2隻以上，請記為猴群",""))</f>
        <v/>
      </c>
      <c r="AA927" s="3" t="str">
        <f>IF(OR(Q927=1,Q927=2),IF(ISTEXT(R927),"","需記錄距離"),"")</f>
        <v/>
      </c>
      <c r="AB927" s="249" t="str">
        <f>IF(S927="Y",IF(Q927&lt;&gt;2,"有叫聲應為猴群",""),"")</f>
        <v/>
      </c>
      <c r="AC927" s="3" t="str">
        <f>IF(ISBLANK(T927),"需記錄棲地類型",IF(LEN(T927)&lt;&gt;2,"請填最主要的棲地類型，其餘的可在備注補充說明",""))</f>
        <v/>
      </c>
      <c r="AD927" s="5" t="str">
        <f t="shared" ref="AD927:AD950" si="38">IF(ISBLANK(O927),"需記錄時間",IFERROR(IF((AI927-TIME(0,5,59))&lt;0,"需計滿6分鐘",""),""))</f>
        <v/>
      </c>
      <c r="AE927" s="3" t="str">
        <f>IF(COUNTIF(U927,"*搖樹*")=1,IF(Q927&lt;&gt;2,"有搖樹行為應為猴群",""),"")</f>
        <v/>
      </c>
      <c r="AF927" s="3"/>
      <c r="AH927">
        <f>MATCH(ROUND(M927,0)&amp;ROUND(N927,0),樣點!N:N,0)</f>
        <v>2315</v>
      </c>
      <c r="AI927" s="5">
        <f>IF((F928&amp;J928)=(F927&amp;J927),ABS((DATE(G928,H928,I928)&amp;TIME(O928,P928,0))-(DATE(G927,H927,I927)&amp;TIME(O927,P927,0))),"")</f>
        <v>8.3333340007811785E-3</v>
      </c>
    </row>
    <row r="928" spans="3:35">
      <c r="C928" s="246" t="s">
        <v>423</v>
      </c>
      <c r="D928" s="246" t="s">
        <v>461</v>
      </c>
      <c r="E928" s="246" t="s">
        <v>495</v>
      </c>
      <c r="F928" s="246" t="s">
        <v>496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497</v>
      </c>
      <c r="L928" s="247">
        <v>10</v>
      </c>
      <c r="M928" s="246">
        <v>239920</v>
      </c>
      <c r="N928" s="246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26</v>
      </c>
      <c r="U928" s="246"/>
      <c r="V928" t="str">
        <f>INDEX(樣區!H:H,MATCH(F928,樣區!E:E,0))</f>
        <v>3月,5月</v>
      </c>
      <c r="W928" s="3" t="str">
        <f>IF(ISNUMBER(AH928),"Y","N")</f>
        <v>Y</v>
      </c>
      <c r="X928" s="3" t="str">
        <f>IF(OR(ISBLANK(H928),ISBLANK(I928)),"需記錄日期","")</f>
        <v/>
      </c>
      <c r="Y928" s="3" t="str">
        <f>IF(O928&gt;9,"時間太晚","")</f>
        <v/>
      </c>
      <c r="Z928" s="3" t="str">
        <f>IF(ISBLANK(Q928),"需記錄數量",IF(Q928&gt;2,"2隻以上，請記為猴群",""))</f>
        <v/>
      </c>
      <c r="AA928" s="3" t="str">
        <f>IF(OR(Q928=1,Q928=2),IF(ISTEXT(R928),"","需記錄距離"),"")</f>
        <v/>
      </c>
      <c r="AB928" s="249" t="str">
        <f>IF(S928="Y",IF(Q928&lt;&gt;2,"有叫聲應為猴群",""),"")</f>
        <v/>
      </c>
      <c r="AC928" s="3" t="str">
        <f>IF(ISBLANK(T928),"需記錄棲地類型",IF(LEN(T928)&lt;&gt;2,"請填最主要的棲地類型，其餘的可在備注補充說明",""))</f>
        <v/>
      </c>
      <c r="AD928" s="5" t="str">
        <f t="shared" si="38"/>
        <v/>
      </c>
      <c r="AE928" s="3" t="str">
        <f>IF(COUNTIF(U928,"*搖樹*")=1,IF(Q928&lt;&gt;2,"有搖樹行為應為猴群",""),"")</f>
        <v/>
      </c>
      <c r="AF928" s="3"/>
      <c r="AH928">
        <f>MATCH(ROUND(M928,0)&amp;ROUND(N928,0),樣點!N:N,0)</f>
        <v>2316</v>
      </c>
      <c r="AI928" s="5" t="str">
        <f>IF((F929&amp;J929)=(F928&amp;J928),ABS((DATE(G929,H929,I929)&amp;TIME(O929,P929,0))-(DATE(G928,H928,I928)&amp;TIME(O928,P928,0))),"")</f>
        <v/>
      </c>
    </row>
    <row r="929" spans="3:35">
      <c r="C929" s="246" t="s">
        <v>423</v>
      </c>
      <c r="D929" s="246" t="s">
        <v>461</v>
      </c>
      <c r="E929" s="246" t="s">
        <v>489</v>
      </c>
      <c r="F929" s="246" t="s">
        <v>490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491</v>
      </c>
      <c r="L929" s="247">
        <v>5</v>
      </c>
      <c r="M929" s="246">
        <v>241208</v>
      </c>
      <c r="N929" s="246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54</v>
      </c>
      <c r="U929" s="246"/>
      <c r="V929" t="str">
        <f>INDEX(樣區!H:H,MATCH(F929,樣區!E:E,0))</f>
        <v>3月,5月</v>
      </c>
      <c r="W929" s="3" t="str">
        <f>IF(ISNUMBER(AH929),"Y","N")</f>
        <v>Y</v>
      </c>
      <c r="X929" s="3" t="str">
        <f>IF(OR(ISBLANK(H929),ISBLANK(I929)),"需記錄日期","")</f>
        <v/>
      </c>
      <c r="Y929" s="3" t="str">
        <f>IF(O929&gt;9,"時間太晚","")</f>
        <v/>
      </c>
      <c r="Z929" s="3" t="str">
        <f>IF(ISBLANK(Q929),"需記錄數量",IF(Q929&gt;2,"2隻以上，請記為猴群",""))</f>
        <v/>
      </c>
      <c r="AA929" s="3" t="str">
        <f>IF(OR(Q929=1,Q929=2),IF(ISTEXT(R929),"","需記錄距離"),"")</f>
        <v/>
      </c>
      <c r="AB929" s="249" t="str">
        <f>IF(S929="Y",IF(Q929&lt;&gt;2,"有叫聲應為猴群",""),"")</f>
        <v/>
      </c>
      <c r="AC929" s="3" t="str">
        <f>IF(ISBLANK(T929),"需記錄棲地類型",IF(LEN(T929)&lt;&gt;2,"請填最主要的棲地類型，其餘的可在備注補充說明",""))</f>
        <v/>
      </c>
      <c r="AD929" s="5" t="str">
        <f t="shared" si="38"/>
        <v/>
      </c>
      <c r="AE929" s="3" t="str">
        <f>IF(COUNTIF(U929,"*搖樹*")=1,IF(Q929&lt;&gt;2,"有搖樹行為應為猴群",""),"")</f>
        <v/>
      </c>
      <c r="AF929" s="3"/>
      <c r="AH929">
        <f>MATCH(ROUND(M929,0)&amp;ROUND(N929,0),樣點!N:N,0)</f>
        <v>2294</v>
      </c>
      <c r="AI929" s="5">
        <f>IF((F930&amp;J930)=(F929&amp;J929),ABS((DATE(G930,H930,I930)&amp;TIME(O930,P930,0))-(DATE(G929,H929,I929)&amp;TIME(O929,P929,0))),"")</f>
        <v>6.9444440305233002E-3</v>
      </c>
    </row>
    <row r="930" spans="3:35">
      <c r="C930" s="246" t="s">
        <v>423</v>
      </c>
      <c r="D930" s="246" t="s">
        <v>461</v>
      </c>
      <c r="E930" s="246" t="s">
        <v>489</v>
      </c>
      <c r="F930" s="246" t="s">
        <v>490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491</v>
      </c>
      <c r="L930" s="247">
        <v>4</v>
      </c>
      <c r="M930" s="246">
        <v>241333</v>
      </c>
      <c r="N930" s="246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133</v>
      </c>
      <c r="U930" s="246"/>
      <c r="V930" t="str">
        <f>INDEX(樣區!H:H,MATCH(F930,樣區!E:E,0))</f>
        <v>3月,5月</v>
      </c>
      <c r="W930" s="3" t="str">
        <f>IF(ISNUMBER(AH930),"Y","N")</f>
        <v>Y</v>
      </c>
      <c r="X930" s="3" t="str">
        <f>IF(OR(ISBLANK(H930),ISBLANK(I930)),"需記錄日期","")</f>
        <v/>
      </c>
      <c r="Y930" s="3" t="str">
        <f>IF(O930&gt;9,"時間太晚","")</f>
        <v/>
      </c>
      <c r="Z930" s="3" t="str">
        <f>IF(ISBLANK(Q930),"需記錄數量",IF(Q930&gt;2,"2隻以上，請記為猴群",""))</f>
        <v/>
      </c>
      <c r="AA930" s="3" t="str">
        <f>IF(OR(Q930=1,Q930=2),IF(ISTEXT(R930),"","需記錄距離"),"")</f>
        <v/>
      </c>
      <c r="AB930" s="249" t="str">
        <f>IF(S930="Y",IF(Q930&lt;&gt;2,"有叫聲應為猴群",""),"")</f>
        <v/>
      </c>
      <c r="AC930" s="3" t="str">
        <f>IF(ISBLANK(T930),"需記錄棲地類型",IF(LEN(T930)&lt;&gt;2,"請填最主要的棲地類型，其餘的可在備注補充說明",""))</f>
        <v/>
      </c>
      <c r="AD930" s="5" t="str">
        <f t="shared" si="38"/>
        <v/>
      </c>
      <c r="AE930" s="3" t="str">
        <f>IF(COUNTIF(U930,"*搖樹*")=1,IF(Q930&lt;&gt;2,"有搖樹行為應為猴群",""),"")</f>
        <v/>
      </c>
      <c r="AF930" s="3"/>
      <c r="AH930">
        <f>MATCH(ROUND(M930,0)&amp;ROUND(N930,0),樣點!N:N,0)</f>
        <v>2293</v>
      </c>
      <c r="AI930" s="5">
        <f>IF((F931&amp;J931)=(F930&amp;J930),ABS((DATE(G931,H931,I931)&amp;TIME(O931,P931,0))-(DATE(G930,H930,I930)&amp;TIME(O930,P930,0))),"")</f>
        <v>7.6388890156522393E-3</v>
      </c>
    </row>
    <row r="931" spans="3:35">
      <c r="C931" s="246" t="s">
        <v>423</v>
      </c>
      <c r="D931" s="246" t="s">
        <v>461</v>
      </c>
      <c r="E931" s="246" t="s">
        <v>489</v>
      </c>
      <c r="F931" s="246" t="s">
        <v>490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491</v>
      </c>
      <c r="L931" s="247">
        <v>3</v>
      </c>
      <c r="M931" s="246">
        <v>241351</v>
      </c>
      <c r="N931" s="246">
        <v>2635785</v>
      </c>
      <c r="O931" s="246">
        <v>6</v>
      </c>
      <c r="P931" s="246">
        <v>30</v>
      </c>
      <c r="Q931" s="246">
        <v>2</v>
      </c>
      <c r="R931" s="246" t="s">
        <v>43</v>
      </c>
      <c r="S931" s="246" t="s">
        <v>44</v>
      </c>
      <c r="T931" s="246" t="s">
        <v>26</v>
      </c>
      <c r="U931" s="246"/>
      <c r="V931" t="str">
        <f>INDEX(樣區!H:H,MATCH(F931,樣區!E:E,0))</f>
        <v>3月,5月</v>
      </c>
      <c r="W931" s="3" t="str">
        <f>IF(ISNUMBER(AH931),"Y","N")</f>
        <v>Y</v>
      </c>
      <c r="X931" s="3" t="str">
        <f>IF(OR(ISBLANK(H931),ISBLANK(I931)),"需記錄日期","")</f>
        <v/>
      </c>
      <c r="Y931" s="3" t="str">
        <f>IF(O931&gt;9,"時間太晚","")</f>
        <v/>
      </c>
      <c r="Z931" s="3" t="str">
        <f>IF(ISBLANK(Q931),"需記錄數量",IF(Q931&gt;2,"2隻以上，請記為猴群",""))</f>
        <v/>
      </c>
      <c r="AA931" s="3" t="str">
        <f>IF(OR(Q931=1,Q931=2),IF(ISTEXT(R931),"","需記錄距離"),"")</f>
        <v/>
      </c>
      <c r="AB931" s="249" t="str">
        <f>IF(S931="Y",IF(Q931&lt;&gt;2,"有叫聲應為猴群",""),"")</f>
        <v/>
      </c>
      <c r="AC931" s="3" t="str">
        <f>IF(ISBLANK(T931),"需記錄棲地類型",IF(LEN(T931)&lt;&gt;2,"請填最主要的棲地類型，其餘的可在備注補充說明",""))</f>
        <v/>
      </c>
      <c r="AD931" s="5" t="str">
        <f t="shared" si="38"/>
        <v/>
      </c>
      <c r="AE931" s="3" t="str">
        <f>IF(COUNTIF(U931,"*搖樹*")=1,IF(Q931&lt;&gt;2,"有搖樹行為應為猴群",""),"")</f>
        <v/>
      </c>
      <c r="AF931" s="3"/>
      <c r="AH931">
        <f>MATCH(ROUND(M931,0)&amp;ROUND(N931,0),樣點!N:N,0)</f>
        <v>2292</v>
      </c>
      <c r="AI931" s="5">
        <f>IF((F932&amp;J932)=(F931&amp;J931),ABS((DATE(G932,H932,I932)&amp;TIME(O932,P932,0))-(DATE(G931,H931,I931)&amp;TIME(O931,P931,0))),"")</f>
        <v>8.333332953043282E-3</v>
      </c>
    </row>
    <row r="932" spans="3:35">
      <c r="C932" s="246" t="s">
        <v>423</v>
      </c>
      <c r="D932" s="246" t="s">
        <v>461</v>
      </c>
      <c r="E932" s="246" t="s">
        <v>489</v>
      </c>
      <c r="F932" s="246" t="s">
        <v>490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491</v>
      </c>
      <c r="L932" s="247">
        <v>2</v>
      </c>
      <c r="M932" s="246">
        <v>241438</v>
      </c>
      <c r="N932" s="246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26</v>
      </c>
      <c r="U932" s="246"/>
      <c r="V932" t="str">
        <f>INDEX(樣區!H:H,MATCH(F932,樣區!E:E,0))</f>
        <v>3月,5月</v>
      </c>
      <c r="W932" s="3" t="str">
        <f>IF(ISNUMBER(AH932),"Y","N")</f>
        <v>Y</v>
      </c>
      <c r="X932" s="3" t="str">
        <f>IF(OR(ISBLANK(H932),ISBLANK(I932)),"需記錄日期","")</f>
        <v/>
      </c>
      <c r="Y932" s="3" t="str">
        <f>IF(O932&gt;9,"時間太晚","")</f>
        <v/>
      </c>
      <c r="Z932" s="3" t="str">
        <f>IF(ISBLANK(Q932),"需記錄數量",IF(Q932&gt;2,"2隻以上，請記為猴群",""))</f>
        <v/>
      </c>
      <c r="AA932" s="3" t="str">
        <f>IF(OR(Q932=1,Q932=2),IF(ISTEXT(R932),"","需記錄距離"),"")</f>
        <v/>
      </c>
      <c r="AB932" s="249" t="str">
        <f>IF(S932="Y",IF(Q932&lt;&gt;2,"有叫聲應為猴群",""),"")</f>
        <v/>
      </c>
      <c r="AC932" s="3" t="str">
        <f>IF(ISBLANK(T932),"需記錄棲地類型",IF(LEN(T932)&lt;&gt;2,"請填最主要的棲地類型，其餘的可在備注補充說明",""))</f>
        <v/>
      </c>
      <c r="AD932" s="5" t="str">
        <f t="shared" si="38"/>
        <v/>
      </c>
      <c r="AE932" s="3" t="str">
        <f>IF(COUNTIF(U932,"*搖樹*")=1,IF(Q932&lt;&gt;2,"有搖樹行為應為猴群",""),"")</f>
        <v/>
      </c>
      <c r="AF932" s="3"/>
      <c r="AH932">
        <f>MATCH(ROUND(M932,0)&amp;ROUND(N932,0),樣點!N:N,0)</f>
        <v>2291</v>
      </c>
      <c r="AI932" s="5">
        <f>IF((F933&amp;J933)=(F932&amp;J932),ABS((DATE(G933,H933,I933)&amp;TIME(O933,P933,0))-(DATE(G932,H932,I932)&amp;TIME(O932,P932,0))),"")</f>
        <v>8.3333340007811785E-3</v>
      </c>
    </row>
    <row r="933" spans="3:35">
      <c r="C933" s="246" t="s">
        <v>423</v>
      </c>
      <c r="D933" s="246" t="s">
        <v>461</v>
      </c>
      <c r="E933" s="246" t="s">
        <v>489</v>
      </c>
      <c r="F933" s="246" t="s">
        <v>490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491</v>
      </c>
      <c r="L933" s="247">
        <v>1</v>
      </c>
      <c r="M933" s="246">
        <v>241646</v>
      </c>
      <c r="N933" s="246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26</v>
      </c>
      <c r="U933" s="246"/>
      <c r="V933" t="str">
        <f>INDEX(樣區!H:H,MATCH(F933,樣區!E:E,0))</f>
        <v>3月,5月</v>
      </c>
      <c r="W933" s="3" t="str">
        <f>IF(ISNUMBER(AH933),"Y","N")</f>
        <v>Y</v>
      </c>
      <c r="X933" s="3" t="str">
        <f>IF(OR(ISBLANK(H933),ISBLANK(I933)),"需記錄日期","")</f>
        <v/>
      </c>
      <c r="Y933" s="3" t="str">
        <f>IF(O933&gt;9,"時間太晚","")</f>
        <v/>
      </c>
      <c r="Z933" s="3" t="str">
        <f>IF(ISBLANK(Q933),"需記錄數量",IF(Q933&gt;2,"2隻以上，請記為猴群",""))</f>
        <v/>
      </c>
      <c r="AA933" s="3" t="str">
        <f>IF(OR(Q933=1,Q933=2),IF(ISTEXT(R933),"","需記錄距離"),"")</f>
        <v/>
      </c>
      <c r="AB933" s="249" t="str">
        <f>IF(S933="Y",IF(Q933&lt;&gt;2,"有叫聲應為猴群",""),"")</f>
        <v/>
      </c>
      <c r="AC933" s="3" t="str">
        <f>IF(ISBLANK(T933),"需記錄棲地類型",IF(LEN(T933)&lt;&gt;2,"請填最主要的棲地類型，其餘的可在備注補充說明",""))</f>
        <v/>
      </c>
      <c r="AD933" s="5" t="str">
        <f t="shared" si="38"/>
        <v/>
      </c>
      <c r="AE933" s="3" t="str">
        <f>IF(COUNTIF(U933,"*搖樹*")=1,IF(Q933&lt;&gt;2,"有搖樹行為應為猴群",""),"")</f>
        <v/>
      </c>
      <c r="AF933" s="3"/>
      <c r="AH933">
        <f>MATCH(ROUND(M933,0)&amp;ROUND(N933,0),樣點!N:N,0)</f>
        <v>2290</v>
      </c>
      <c r="AI933" s="5">
        <f>IF((F934&amp;J934)=(F933&amp;J933),ABS((DATE(G934,H934,I934)&amp;TIME(O934,P934,0))-(DATE(G933,H933,I933)&amp;TIME(O933,P933,0))),"")</f>
        <v>1.1805555026512593E-2</v>
      </c>
    </row>
    <row r="934" spans="3:35">
      <c r="C934" s="246" t="s">
        <v>423</v>
      </c>
      <c r="D934" s="246" t="s">
        <v>461</v>
      </c>
      <c r="E934" s="246" t="s">
        <v>489</v>
      </c>
      <c r="F934" s="246" t="s">
        <v>490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491</v>
      </c>
      <c r="L934" s="247">
        <v>6</v>
      </c>
      <c r="M934" s="246">
        <v>241300</v>
      </c>
      <c r="N934" s="246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31</v>
      </c>
      <c r="U934" s="246"/>
      <c r="V934" t="str">
        <f>INDEX(樣區!H:H,MATCH(F934,樣區!E:E,0))</f>
        <v>3月,5月</v>
      </c>
      <c r="W934" s="3" t="str">
        <f>IF(ISNUMBER(AH934),"Y","N")</f>
        <v>Y</v>
      </c>
      <c r="X934" s="3" t="str">
        <f>IF(OR(ISBLANK(H934),ISBLANK(I934)),"需記錄日期","")</f>
        <v/>
      </c>
      <c r="Y934" s="3" t="str">
        <f>IF(O934&gt;9,"時間太晚","")</f>
        <v/>
      </c>
      <c r="Z934" s="3" t="str">
        <f>IF(ISBLANK(Q934),"需記錄數量",IF(Q934&gt;2,"2隻以上，請記為猴群",""))</f>
        <v/>
      </c>
      <c r="AA934" s="3" t="str">
        <f>IF(OR(Q934=1,Q934=2),IF(ISTEXT(R934),"","需記錄距離"),"")</f>
        <v/>
      </c>
      <c r="AB934" s="249" t="str">
        <f>IF(S934="Y",IF(Q934&lt;&gt;2,"有叫聲應為猴群",""),"")</f>
        <v/>
      </c>
      <c r="AC934" s="3" t="str">
        <f>IF(ISBLANK(T934),"需記錄棲地類型",IF(LEN(T934)&lt;&gt;2,"請填最主要的棲地類型，其餘的可在備注補充說明",""))</f>
        <v/>
      </c>
      <c r="AD934" s="5" t="str">
        <f t="shared" si="38"/>
        <v/>
      </c>
      <c r="AE934" s="3" t="str">
        <f>IF(COUNTIF(U934,"*搖樹*")=1,IF(Q934&lt;&gt;2,"有搖樹行為應為猴群",""),"")</f>
        <v/>
      </c>
      <c r="AF934" s="3"/>
      <c r="AH934">
        <f>MATCH(ROUND(M934,0)&amp;ROUND(N934,0),樣點!N:N,0)</f>
        <v>2295</v>
      </c>
      <c r="AI934" s="5">
        <f>IF((F935&amp;J935)=(F934&amp;J934),ABS((DATE(G935,H935,I935)&amp;TIME(O935,P935,0))-(DATE(G934,H934,I934)&amp;TIME(O934,P934,0))),"")</f>
        <v>7.6388890156522393E-3</v>
      </c>
    </row>
    <row r="935" spans="3:35">
      <c r="C935" s="246" t="s">
        <v>423</v>
      </c>
      <c r="D935" s="246" t="s">
        <v>461</v>
      </c>
      <c r="E935" s="246" t="s">
        <v>489</v>
      </c>
      <c r="F935" s="246" t="s">
        <v>490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491</v>
      </c>
      <c r="L935" s="247">
        <v>7</v>
      </c>
      <c r="M935" s="246">
        <v>241394</v>
      </c>
      <c r="N935" s="246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133</v>
      </c>
      <c r="U935" s="246"/>
      <c r="V935" t="str">
        <f>INDEX(樣區!H:H,MATCH(F935,樣區!E:E,0))</f>
        <v>3月,5月</v>
      </c>
      <c r="W935" s="3" t="str">
        <f>IF(ISNUMBER(AH935),"Y","N")</f>
        <v>Y</v>
      </c>
      <c r="X935" s="3" t="str">
        <f>IF(OR(ISBLANK(H935),ISBLANK(I935)),"需記錄日期","")</f>
        <v/>
      </c>
      <c r="Y935" s="3" t="str">
        <f>IF(O935&gt;9,"時間太晚","")</f>
        <v/>
      </c>
      <c r="Z935" s="3" t="str">
        <f>IF(ISBLANK(Q935),"需記錄數量",IF(Q935&gt;2,"2隻以上，請記為猴群",""))</f>
        <v/>
      </c>
      <c r="AA935" s="3" t="str">
        <f>IF(OR(Q935=1,Q935=2),IF(ISTEXT(R935),"","需記錄距離"),"")</f>
        <v/>
      </c>
      <c r="AB935" s="249" t="str">
        <f>IF(S935="Y",IF(Q935&lt;&gt;2,"有叫聲應為猴群",""),"")</f>
        <v/>
      </c>
      <c r="AC935" s="3" t="str">
        <f>IF(ISBLANK(T935),"需記錄棲地類型",IF(LEN(T935)&lt;&gt;2,"請填最主要的棲地類型，其餘的可在備注補充說明",""))</f>
        <v/>
      </c>
      <c r="AD935" s="5" t="str">
        <f t="shared" si="38"/>
        <v/>
      </c>
      <c r="AE935" s="3" t="str">
        <f>IF(COUNTIF(U935,"*搖樹*")=1,IF(Q935&lt;&gt;2,"有搖樹行為應為猴群",""),"")</f>
        <v/>
      </c>
      <c r="AF935" s="3"/>
      <c r="AH935">
        <f>MATCH(ROUND(M935,0)&amp;ROUND(N935,0),樣點!N:N,0)</f>
        <v>2296</v>
      </c>
      <c r="AI935" s="5">
        <f>IF((F936&amp;J936)=(F935&amp;J935),ABS((DATE(G936,H936,I936)&amp;TIME(O936,P936,0))-(DATE(G935,H935,I935)&amp;TIME(O935,P935,0))),"")</f>
        <v>9.0277779963798821E-3</v>
      </c>
    </row>
    <row r="936" spans="3:35">
      <c r="C936" s="246" t="s">
        <v>423</v>
      </c>
      <c r="D936" s="246" t="s">
        <v>461</v>
      </c>
      <c r="E936" s="246" t="s">
        <v>489</v>
      </c>
      <c r="F936" s="246" t="s">
        <v>490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491</v>
      </c>
      <c r="L936" s="247">
        <v>8</v>
      </c>
      <c r="M936" s="246">
        <v>241371</v>
      </c>
      <c r="N936" s="246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26</v>
      </c>
      <c r="U936" s="246"/>
      <c r="V936" t="str">
        <f>INDEX(樣區!H:H,MATCH(F936,樣區!E:E,0))</f>
        <v>3月,5月</v>
      </c>
      <c r="W936" s="3" t="str">
        <f>IF(ISNUMBER(AH936),"Y","N")</f>
        <v>Y</v>
      </c>
      <c r="X936" s="3" t="str">
        <f>IF(OR(ISBLANK(H936),ISBLANK(I936)),"需記錄日期","")</f>
        <v/>
      </c>
      <c r="Y936" s="3" t="str">
        <f>IF(O936&gt;9,"時間太晚","")</f>
        <v/>
      </c>
      <c r="Z936" s="3" t="str">
        <f>IF(ISBLANK(Q936),"需記錄數量",IF(Q936&gt;2,"2隻以上，請記為猴群",""))</f>
        <v/>
      </c>
      <c r="AA936" s="3" t="str">
        <f>IF(OR(Q936=1,Q936=2),IF(ISTEXT(R936),"","需記錄距離"),"")</f>
        <v/>
      </c>
      <c r="AB936" s="249" t="str">
        <f>IF(S936="Y",IF(Q936&lt;&gt;2,"有叫聲應為猴群",""),"")</f>
        <v/>
      </c>
      <c r="AC936" s="3" t="str">
        <f>IF(ISBLANK(T936),"需記錄棲地類型",IF(LEN(T936)&lt;&gt;2,"請填最主要的棲地類型，其餘的可在備注補充說明",""))</f>
        <v/>
      </c>
      <c r="AD936" s="5" t="str">
        <f t="shared" si="38"/>
        <v>需計滿6分鐘</v>
      </c>
      <c r="AE936" s="3" t="str">
        <f>IF(COUNTIF(U936,"*搖樹*")=1,IF(Q936&lt;&gt;2,"有搖樹行為應為猴群",""),"")</f>
        <v/>
      </c>
      <c r="AF936" s="3"/>
      <c r="AH936">
        <f>MATCH(ROUND(M936,0)&amp;ROUND(N936,0),樣點!N:N,0)</f>
        <v>2297</v>
      </c>
      <c r="AI936" s="5">
        <f>IF((F937&amp;J937)=(F936&amp;J936),ABS((DATE(G937,H937,I937)&amp;TIME(O937,P937,0))-(DATE(G936,H936,I936)&amp;TIME(O936,P936,0))),"")</f>
        <v>0</v>
      </c>
    </row>
    <row r="937" spans="3:35">
      <c r="C937" s="246" t="s">
        <v>423</v>
      </c>
      <c r="D937" s="246" t="s">
        <v>461</v>
      </c>
      <c r="E937" s="246" t="s">
        <v>489</v>
      </c>
      <c r="F937" s="246" t="s">
        <v>490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491</v>
      </c>
      <c r="L937" s="247">
        <v>9</v>
      </c>
      <c r="M937" s="246">
        <v>241258</v>
      </c>
      <c r="N937" s="246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26</v>
      </c>
      <c r="U937" s="246"/>
      <c r="V937" t="str">
        <f>INDEX(樣區!H:H,MATCH(F937,樣區!E:E,0))</f>
        <v>3月,5月</v>
      </c>
      <c r="W937" s="3" t="str">
        <f>IF(ISNUMBER(AH937),"Y","N")</f>
        <v>Y</v>
      </c>
      <c r="X937" s="3" t="str">
        <f>IF(OR(ISBLANK(H937),ISBLANK(I937)),"需記錄日期","")</f>
        <v/>
      </c>
      <c r="Y937" s="3" t="str">
        <f>IF(O937&gt;9,"時間太晚","")</f>
        <v/>
      </c>
      <c r="Z937" s="3" t="str">
        <f>IF(ISBLANK(Q937),"需記錄數量",IF(Q937&gt;2,"2隻以上，請記為猴群",""))</f>
        <v/>
      </c>
      <c r="AA937" s="3" t="str">
        <f>IF(OR(Q937=1,Q937=2),IF(ISTEXT(R937),"","需記錄距離"),"")</f>
        <v/>
      </c>
      <c r="AB937" s="249" t="str">
        <f>IF(S937="Y",IF(Q937&lt;&gt;2,"有叫聲應為猴群",""),"")</f>
        <v/>
      </c>
      <c r="AC937" s="3" t="str">
        <f>IF(ISBLANK(T937),"需記錄棲地類型",IF(LEN(T937)&lt;&gt;2,"請填最主要的棲地類型，其餘的可在備注補充說明",""))</f>
        <v/>
      </c>
      <c r="AD937" s="5" t="str">
        <f t="shared" si="38"/>
        <v/>
      </c>
      <c r="AE937" s="3" t="str">
        <f>IF(COUNTIF(U937,"*搖樹*")=1,IF(Q937&lt;&gt;2,"有搖樹行為應為猴群",""),"")</f>
        <v/>
      </c>
      <c r="AF937" s="3"/>
      <c r="AH937">
        <f>MATCH(ROUND(M937,0)&amp;ROUND(N937,0),樣點!N:N,0)</f>
        <v>2298</v>
      </c>
      <c r="AI937" s="5">
        <f>IF((F938&amp;J938)=(F937&amp;J937),ABS((DATE(G938,H938,I938)&amp;TIME(O938,P938,0))-(DATE(G937,H937,I937)&amp;TIME(O937,P937,0))),"")</f>
        <v>1.7361111007630825E-2</v>
      </c>
    </row>
    <row r="938" spans="3:35">
      <c r="C938" s="246" t="s">
        <v>423</v>
      </c>
      <c r="D938" s="246" t="s">
        <v>461</v>
      </c>
      <c r="E938" s="246" t="s">
        <v>489</v>
      </c>
      <c r="F938" s="246" t="s">
        <v>490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491</v>
      </c>
      <c r="L938" s="247">
        <v>10</v>
      </c>
      <c r="M938" s="246">
        <v>241348</v>
      </c>
      <c r="N938" s="246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26</v>
      </c>
      <c r="U938" s="246"/>
      <c r="V938" t="str">
        <f>INDEX(樣區!H:H,MATCH(F938,樣區!E:E,0))</f>
        <v>3月,5月</v>
      </c>
      <c r="W938" s="3" t="str">
        <f>IF(ISNUMBER(AH938),"Y","N")</f>
        <v>Y</v>
      </c>
      <c r="X938" s="3" t="str">
        <f>IF(OR(ISBLANK(H938),ISBLANK(I938)),"需記錄日期","")</f>
        <v/>
      </c>
      <c r="Y938" s="3" t="str">
        <f>IF(O938&gt;9,"時間太晚","")</f>
        <v/>
      </c>
      <c r="Z938" s="3" t="str">
        <f>IF(ISBLANK(Q938),"需記錄數量",IF(Q938&gt;2,"2隻以上，請記為猴群",""))</f>
        <v/>
      </c>
      <c r="AA938" s="3" t="str">
        <f>IF(OR(Q938=1,Q938=2),IF(ISTEXT(R938),"","需記錄距離"),"")</f>
        <v/>
      </c>
      <c r="AB938" s="249" t="str">
        <f>IF(S938="Y",IF(Q938&lt;&gt;2,"有叫聲應為猴群",""),"")</f>
        <v/>
      </c>
      <c r="AC938" s="3" t="str">
        <f>IF(ISBLANK(T938),"需記錄棲地類型",IF(LEN(T938)&lt;&gt;2,"請填最主要的棲地類型，其餘的可在備注補充說明",""))</f>
        <v/>
      </c>
      <c r="AD938" s="5" t="str">
        <f t="shared" si="38"/>
        <v/>
      </c>
      <c r="AE938" s="3" t="str">
        <f>IF(COUNTIF(U938,"*搖樹*")=1,IF(Q938&lt;&gt;2,"有搖樹行為應為猴群",""),"")</f>
        <v/>
      </c>
      <c r="AF938" s="3"/>
      <c r="AH938">
        <f>MATCH(ROUND(M938,0)&amp;ROUND(N938,0),樣點!N:N,0)</f>
        <v>2299</v>
      </c>
      <c r="AI938" s="5" t="str">
        <f>IF((F939&amp;J939)=(F938&amp;J938),ABS((DATE(G939,H939,I939)&amp;TIME(O939,P939,0))-(DATE(G938,H938,I938)&amp;TIME(O938,P938,0))),"")</f>
        <v/>
      </c>
    </row>
    <row r="939" spans="3:35">
      <c r="C939" s="246" t="s">
        <v>423</v>
      </c>
      <c r="D939" s="246" t="s">
        <v>461</v>
      </c>
      <c r="E939" s="246" t="s">
        <v>492</v>
      </c>
      <c r="F939" s="246" t="s">
        <v>493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494</v>
      </c>
      <c r="L939" s="247">
        <v>1</v>
      </c>
      <c r="M939" s="246">
        <v>248451</v>
      </c>
      <c r="N939" s="246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32</v>
      </c>
      <c r="U939" s="246"/>
      <c r="V939" t="str">
        <f>INDEX(樣區!H:H,MATCH(F939,樣區!E:E,0))</f>
        <v>4月,6月</v>
      </c>
      <c r="W939" s="3" t="str">
        <f>IF(ISNUMBER(AH939),"Y","N")</f>
        <v>Y</v>
      </c>
      <c r="X939" s="3" t="str">
        <f>IF(OR(ISBLANK(H939),ISBLANK(I939)),"需記錄日期","")</f>
        <v/>
      </c>
      <c r="Y939" s="3" t="str">
        <f>IF(O939&gt;9,"時間太晚","")</f>
        <v/>
      </c>
      <c r="Z939" s="3" t="str">
        <f>IF(ISBLANK(Q939),"需記錄數量",IF(Q939&gt;2,"2隻以上，請記為猴群",""))</f>
        <v/>
      </c>
      <c r="AA939" s="3" t="str">
        <f>IF(OR(Q939=1,Q939=2),IF(ISTEXT(R939),"","需記錄距離"),"")</f>
        <v/>
      </c>
      <c r="AB939" s="249" t="str">
        <f>IF(S939="Y",IF(Q939&lt;&gt;2,"有叫聲應為猴群",""),"")</f>
        <v/>
      </c>
      <c r="AC939" s="3" t="str">
        <f>IF(ISBLANK(T939),"需記錄棲地類型",IF(LEN(T939)&lt;&gt;2,"請填最主要的棲地類型，其餘的可在備注補充說明",""))</f>
        <v/>
      </c>
      <c r="AD939" s="5" t="str">
        <f t="shared" si="38"/>
        <v/>
      </c>
      <c r="AE939" s="3" t="str">
        <f>IF(COUNTIF(U939,"*搖樹*")=1,IF(Q939&lt;&gt;2,"有搖樹行為應為猴群",""),"")</f>
        <v/>
      </c>
      <c r="AF939" s="3"/>
      <c r="AH939">
        <f>MATCH(ROUND(M939,0)&amp;ROUND(N939,0),樣點!N:N,0)</f>
        <v>2300</v>
      </c>
      <c r="AI939" s="5">
        <f>IF((F940&amp;J940)=(F939&amp;J939),ABS((DATE(G940,H940,I940)&amp;TIME(O940,P940,0))-(DATE(G939,H939,I939)&amp;TIME(O939,P939,0))),"")</f>
        <v>6.9444450200535357E-3</v>
      </c>
    </row>
    <row r="940" spans="3:35">
      <c r="C940" s="246" t="s">
        <v>423</v>
      </c>
      <c r="D940" s="246" t="s">
        <v>461</v>
      </c>
      <c r="E940" s="246" t="s">
        <v>492</v>
      </c>
      <c r="F940" s="246" t="s">
        <v>493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494</v>
      </c>
      <c r="L940" s="247">
        <v>2</v>
      </c>
      <c r="M940" s="246">
        <v>248265</v>
      </c>
      <c r="N940" s="246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26</v>
      </c>
      <c r="U940" s="246"/>
      <c r="V940" t="str">
        <f>INDEX(樣區!H:H,MATCH(F940,樣區!E:E,0))</f>
        <v>4月,6月</v>
      </c>
      <c r="W940" s="3" t="str">
        <f>IF(ISNUMBER(AH940),"Y","N")</f>
        <v>Y</v>
      </c>
      <c r="X940" s="3" t="str">
        <f>IF(OR(ISBLANK(H940),ISBLANK(I940)),"需記錄日期","")</f>
        <v/>
      </c>
      <c r="Y940" s="3" t="str">
        <f>IF(O940&gt;9,"時間太晚","")</f>
        <v/>
      </c>
      <c r="Z940" s="3" t="str">
        <f>IF(ISBLANK(Q940),"需記錄數量",IF(Q940&gt;2,"2隻以上，請記為猴群",""))</f>
        <v/>
      </c>
      <c r="AA940" s="3" t="str">
        <f>IF(OR(Q940=1,Q940=2),IF(ISTEXT(R940),"","需記錄距離"),"")</f>
        <v/>
      </c>
      <c r="AB940" s="249" t="str">
        <f>IF(S940="Y",IF(Q940&lt;&gt;2,"有叫聲應為猴群",""),"")</f>
        <v/>
      </c>
      <c r="AC940" s="3" t="str">
        <f>IF(ISBLANK(T940),"需記錄棲地類型",IF(LEN(T940)&lt;&gt;2,"請填最主要的棲地類型，其餘的可在備注補充說明",""))</f>
        <v/>
      </c>
      <c r="AD940" s="5" t="str">
        <f t="shared" si="38"/>
        <v/>
      </c>
      <c r="AE940" s="3" t="str">
        <f>IF(COUNTIF(U940,"*搖樹*")=1,IF(Q940&lt;&gt;2,"有搖樹行為應為猴群",""),"")</f>
        <v/>
      </c>
      <c r="AF940" s="3"/>
      <c r="AH940">
        <f>MATCH(ROUND(M940,0)&amp;ROUND(N940,0),樣點!N:N,0)</f>
        <v>2301</v>
      </c>
      <c r="AI940" s="5">
        <f>IF((F941&amp;J941)=(F940&amp;J940),ABS((DATE(G941,H941,I941)&amp;TIME(O941,P941,0))-(DATE(G940,H940,I940)&amp;TIME(O940,P940,0))),"")</f>
        <v>6.9444439723156393E-3</v>
      </c>
    </row>
    <row r="941" spans="3:35">
      <c r="C941" s="246" t="s">
        <v>423</v>
      </c>
      <c r="D941" s="246" t="s">
        <v>461</v>
      </c>
      <c r="E941" s="246" t="s">
        <v>492</v>
      </c>
      <c r="F941" s="246" t="s">
        <v>493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494</v>
      </c>
      <c r="L941" s="247">
        <v>3</v>
      </c>
      <c r="M941" s="246">
        <v>248274</v>
      </c>
      <c r="N941" s="246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26</v>
      </c>
      <c r="U941" s="246"/>
      <c r="V941" t="str">
        <f>INDEX(樣區!H:H,MATCH(F941,樣區!E:E,0))</f>
        <v>4月,6月</v>
      </c>
      <c r="W941" s="3" t="str">
        <f>IF(ISNUMBER(AH941),"Y","N")</f>
        <v>Y</v>
      </c>
      <c r="X941" s="3" t="str">
        <f>IF(OR(ISBLANK(H941),ISBLANK(I941)),"需記錄日期","")</f>
        <v/>
      </c>
      <c r="Y941" s="3" t="str">
        <f>IF(O941&gt;9,"時間太晚","")</f>
        <v/>
      </c>
      <c r="Z941" s="3" t="str">
        <f>IF(ISBLANK(Q941),"需記錄數量",IF(Q941&gt;2,"2隻以上，請記為猴群",""))</f>
        <v/>
      </c>
      <c r="AA941" s="3" t="str">
        <f>IF(OR(Q941=1,Q941=2),IF(ISTEXT(R941),"","需記錄距離"),"")</f>
        <v/>
      </c>
      <c r="AB941" s="249" t="str">
        <f>IF(S941="Y",IF(Q941&lt;&gt;2,"有叫聲應為猴群",""),"")</f>
        <v/>
      </c>
      <c r="AC941" s="3" t="str">
        <f>IF(ISBLANK(T941),"需記錄棲地類型",IF(LEN(T941)&lt;&gt;2,"請填最主要的棲地類型，其餘的可在備注補充說明",""))</f>
        <v/>
      </c>
      <c r="AD941" s="5" t="str">
        <f t="shared" si="38"/>
        <v/>
      </c>
      <c r="AE941" s="3" t="str">
        <f>IF(COUNTIF(U941,"*搖樹*")=1,IF(Q941&lt;&gt;2,"有搖樹行為應為猴群",""),"")</f>
        <v/>
      </c>
      <c r="AF941" s="3"/>
      <c r="AH941">
        <f>MATCH(ROUND(M941,0)&amp;ROUND(N941,0),樣點!N:N,0)</f>
        <v>2302</v>
      </c>
      <c r="AI941" s="5">
        <f>IF((F942&amp;J942)=(F941&amp;J941),ABS((DATE(G942,H942,I942)&amp;TIME(O942,P942,0))-(DATE(G941,H941,I941)&amp;TIME(O941,P941,0))),"")</f>
        <v>6.9444450200535357E-3</v>
      </c>
    </row>
    <row r="942" spans="3:35">
      <c r="C942" s="246" t="s">
        <v>423</v>
      </c>
      <c r="D942" s="246" t="s">
        <v>461</v>
      </c>
      <c r="E942" s="246" t="s">
        <v>492</v>
      </c>
      <c r="F942" s="246" t="s">
        <v>493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494</v>
      </c>
      <c r="L942" s="247">
        <v>4</v>
      </c>
      <c r="M942" s="246">
        <v>248152</v>
      </c>
      <c r="N942" s="246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26</v>
      </c>
      <c r="U942" s="246"/>
      <c r="V942" t="str">
        <f>INDEX(樣區!H:H,MATCH(F942,樣區!E:E,0))</f>
        <v>4月,6月</v>
      </c>
      <c r="W942" s="3" t="str">
        <f>IF(ISNUMBER(AH942),"Y","N")</f>
        <v>Y</v>
      </c>
      <c r="X942" s="3" t="str">
        <f>IF(OR(ISBLANK(H942),ISBLANK(I942)),"需記錄日期","")</f>
        <v/>
      </c>
      <c r="Y942" s="3" t="str">
        <f>IF(O942&gt;9,"時間太晚","")</f>
        <v/>
      </c>
      <c r="Z942" s="3" t="str">
        <f>IF(ISBLANK(Q942),"需記錄數量",IF(Q942&gt;2,"2隻以上，請記為猴群",""))</f>
        <v/>
      </c>
      <c r="AA942" s="3" t="str">
        <f>IF(OR(Q942=1,Q942=2),IF(ISTEXT(R942),"","需記錄距離"),"")</f>
        <v/>
      </c>
      <c r="AB942" s="249" t="str">
        <f>IF(S942="Y",IF(Q942&lt;&gt;2,"有叫聲應為猴群",""),"")</f>
        <v/>
      </c>
      <c r="AC942" s="3" t="str">
        <f>IF(ISBLANK(T942),"需記錄棲地類型",IF(LEN(T942)&lt;&gt;2,"請填最主要的棲地類型，其餘的可在備注補充說明",""))</f>
        <v/>
      </c>
      <c r="AD942" s="5" t="str">
        <f t="shared" si="38"/>
        <v/>
      </c>
      <c r="AE942" s="3" t="str">
        <f>IF(COUNTIF(U942,"*搖樹*")=1,IF(Q942&lt;&gt;2,"有搖樹行為應為猴群",""),"")</f>
        <v/>
      </c>
      <c r="AF942" s="3"/>
      <c r="AH942">
        <f>MATCH(ROUND(M942,0)&amp;ROUND(N942,0),樣點!N:N,0)</f>
        <v>2303</v>
      </c>
      <c r="AI942" s="5">
        <f>IF((F943&amp;J943)=(F942&amp;J942),ABS((DATE(G943,H943,I943)&amp;TIME(O943,P943,0))-(DATE(G942,H942,I942)&amp;TIME(O942,P942,0))),"")</f>
        <v>6.9444439723156393E-3</v>
      </c>
    </row>
    <row r="943" spans="3:35">
      <c r="C943" s="246" t="s">
        <v>423</v>
      </c>
      <c r="D943" s="246" t="s">
        <v>461</v>
      </c>
      <c r="E943" s="246" t="s">
        <v>492</v>
      </c>
      <c r="F943" s="246" t="s">
        <v>493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494</v>
      </c>
      <c r="L943" s="247">
        <v>5</v>
      </c>
      <c r="M943" s="246">
        <v>248081</v>
      </c>
      <c r="N943" s="246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26</v>
      </c>
      <c r="U943" s="246"/>
      <c r="V943" t="str">
        <f>INDEX(樣區!H:H,MATCH(F943,樣區!E:E,0))</f>
        <v>4月,6月</v>
      </c>
      <c r="W943" s="3" t="str">
        <f>IF(ISNUMBER(AH943),"Y","N")</f>
        <v>Y</v>
      </c>
      <c r="X943" s="3" t="str">
        <f>IF(OR(ISBLANK(H943),ISBLANK(I943)),"需記錄日期","")</f>
        <v/>
      </c>
      <c r="Y943" s="3" t="str">
        <f>IF(O943&gt;9,"時間太晚","")</f>
        <v/>
      </c>
      <c r="Z943" s="3" t="str">
        <f>IF(ISBLANK(Q943),"需記錄數量",IF(Q943&gt;2,"2隻以上，請記為猴群",""))</f>
        <v/>
      </c>
      <c r="AA943" s="3" t="str">
        <f>IF(OR(Q943=1,Q943=2),IF(ISTEXT(R943),"","需記錄距離"),"")</f>
        <v/>
      </c>
      <c r="AB943" s="249" t="str">
        <f>IF(S943="Y",IF(Q943&lt;&gt;2,"有叫聲應為猴群",""),"")</f>
        <v/>
      </c>
      <c r="AC943" s="3" t="str">
        <f>IF(ISBLANK(T943),"需記錄棲地類型",IF(LEN(T943)&lt;&gt;2,"請填最主要的棲地類型，其餘的可在備注補充說明",""))</f>
        <v/>
      </c>
      <c r="AD943" s="5" t="str">
        <f t="shared" si="38"/>
        <v/>
      </c>
      <c r="AE943" s="3" t="str">
        <f>IF(COUNTIF(U943,"*搖樹*")=1,IF(Q943&lt;&gt;2,"有搖樹行為應為猴群",""),"")</f>
        <v/>
      </c>
      <c r="AF943" s="3"/>
      <c r="AH943">
        <f>MATCH(ROUND(M943,0)&amp;ROUND(N943,0),樣點!N:N,0)</f>
        <v>2304</v>
      </c>
      <c r="AI943" s="5">
        <f>IF((F944&amp;J944)=(F943&amp;J943),ABS((DATE(G944,H944,I944)&amp;TIME(O944,P944,0))-(DATE(G943,H943,I943)&amp;TIME(O943,P943,0))),"")</f>
        <v>1.3888888992369175E-2</v>
      </c>
    </row>
    <row r="944" spans="3:35">
      <c r="C944" s="246" t="s">
        <v>423</v>
      </c>
      <c r="D944" s="246" t="s">
        <v>461</v>
      </c>
      <c r="E944" s="246" t="s">
        <v>492</v>
      </c>
      <c r="F944" s="246" t="s">
        <v>493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494</v>
      </c>
      <c r="L944" s="247">
        <v>6</v>
      </c>
      <c r="M944" s="246">
        <v>248150</v>
      </c>
      <c r="N944" s="246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26</v>
      </c>
      <c r="U944" s="246"/>
      <c r="V944" t="str">
        <f>INDEX(樣區!H:H,MATCH(F944,樣區!E:E,0))</f>
        <v>4月,6月</v>
      </c>
      <c r="W944" s="3" t="str">
        <f>IF(ISNUMBER(AH944),"Y","N")</f>
        <v>Y</v>
      </c>
      <c r="X944" s="3" t="str">
        <f>IF(OR(ISBLANK(H944),ISBLANK(I944)),"需記錄日期","")</f>
        <v/>
      </c>
      <c r="Y944" s="3" t="str">
        <f>IF(O944&gt;9,"時間太晚","")</f>
        <v/>
      </c>
      <c r="Z944" s="3" t="str">
        <f>IF(ISBLANK(Q944),"需記錄數量",IF(Q944&gt;2,"2隻以上，請記為猴群",""))</f>
        <v/>
      </c>
      <c r="AA944" s="3" t="str">
        <f>IF(OR(Q944=1,Q944=2),IF(ISTEXT(R944),"","需記錄距離"),"")</f>
        <v/>
      </c>
      <c r="AB944" s="249" t="str">
        <f>IF(S944="Y",IF(Q944&lt;&gt;2,"有叫聲應為猴群",""),"")</f>
        <v/>
      </c>
      <c r="AC944" s="3" t="str">
        <f>IF(ISBLANK(T944),"需記錄棲地類型",IF(LEN(T944)&lt;&gt;2,"請填最主要的棲地類型，其餘的可在備注補充說明",""))</f>
        <v/>
      </c>
      <c r="AD944" s="5" t="str">
        <f t="shared" si="38"/>
        <v/>
      </c>
      <c r="AE944" s="3" t="str">
        <f>IF(COUNTIF(U944,"*搖樹*")=1,IF(Q944&lt;&gt;2,"有搖樹行為應為猴群",""),"")</f>
        <v/>
      </c>
      <c r="AF944" s="3"/>
      <c r="AH944">
        <f>MATCH(ROUND(M944,0)&amp;ROUND(N944,0),樣點!N:N,0)</f>
        <v>2305</v>
      </c>
      <c r="AI944" s="5">
        <f>IF((F945&amp;J945)=(F944&amp;J944),ABS((DATE(G945,H945,I945)&amp;TIME(O945,P945,0))-(DATE(G944,H944,I944)&amp;TIME(O944,P944,0))),"")</f>
        <v>1.3888888992369175E-2</v>
      </c>
    </row>
    <row r="945" spans="3:35">
      <c r="C945" s="246" t="s">
        <v>423</v>
      </c>
      <c r="D945" s="246" t="s">
        <v>461</v>
      </c>
      <c r="E945" s="246" t="s">
        <v>492</v>
      </c>
      <c r="F945" s="246" t="s">
        <v>493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494</v>
      </c>
      <c r="L945" s="247">
        <v>7</v>
      </c>
      <c r="M945" s="246">
        <v>248192</v>
      </c>
      <c r="N945" s="246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26</v>
      </c>
      <c r="U945" s="246"/>
      <c r="V945" t="str">
        <f>INDEX(樣區!H:H,MATCH(F945,樣區!E:E,0))</f>
        <v>4月,6月</v>
      </c>
      <c r="W945" s="3" t="str">
        <f>IF(ISNUMBER(AH945),"Y","N")</f>
        <v>Y</v>
      </c>
      <c r="X945" s="3" t="str">
        <f>IF(OR(ISBLANK(H945),ISBLANK(I945)),"需記錄日期","")</f>
        <v/>
      </c>
      <c r="Y945" s="3" t="str">
        <f>IF(O945&gt;9,"時間太晚","")</f>
        <v/>
      </c>
      <c r="Z945" s="3" t="str">
        <f>IF(ISBLANK(Q945),"需記錄數量",IF(Q945&gt;2,"2隻以上，請記為猴群",""))</f>
        <v/>
      </c>
      <c r="AA945" s="3" t="str">
        <f>IF(OR(Q945=1,Q945=2),IF(ISTEXT(R945),"","需記錄距離"),"")</f>
        <v/>
      </c>
      <c r="AB945" s="249" t="str">
        <f>IF(S945="Y",IF(Q945&lt;&gt;2,"有叫聲應為猴群",""),"")</f>
        <v/>
      </c>
      <c r="AC945" s="3" t="str">
        <f>IF(ISBLANK(T945),"需記錄棲地類型",IF(LEN(T945)&lt;&gt;2,"請填最主要的棲地類型，其餘的可在備注補充說明",""))</f>
        <v/>
      </c>
      <c r="AD945" s="5" t="str">
        <f t="shared" si="38"/>
        <v/>
      </c>
      <c r="AE945" s="3" t="str">
        <f>IF(COUNTIF(U945,"*搖樹*")=1,IF(Q945&lt;&gt;2,"有搖樹行為應為猴群",""),"")</f>
        <v/>
      </c>
      <c r="AF945" s="3"/>
      <c r="AH945">
        <f>MATCH(ROUND(M945,0)&amp;ROUND(N945,0),樣點!N:N,0)</f>
        <v>2306</v>
      </c>
      <c r="AI945" s="5" t="str">
        <f>IF((F946&amp;J946)=(F945&amp;J945),ABS((DATE(G946,H946,I946)&amp;TIME(O946,P946,0))-(DATE(G945,H945,I945)&amp;TIME(O945,P945,0))),"")</f>
        <v/>
      </c>
    </row>
    <row r="946" spans="3:35">
      <c r="C946" s="246" t="s">
        <v>423</v>
      </c>
      <c r="D946" s="246" t="s">
        <v>461</v>
      </c>
      <c r="E946" s="246" t="s">
        <v>495</v>
      </c>
      <c r="F946" s="246" t="s">
        <v>496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497</v>
      </c>
      <c r="L946" s="247">
        <v>1</v>
      </c>
      <c r="M946" s="246">
        <v>239699</v>
      </c>
      <c r="N946" s="246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26</v>
      </c>
      <c r="U946" s="246"/>
      <c r="V946" t="str">
        <f>INDEX(樣區!H:H,MATCH(F946,樣區!E:E,0))</f>
        <v>3月,5月</v>
      </c>
      <c r="W946" s="3" t="str">
        <f>IF(ISNUMBER(AH946),"Y","N")</f>
        <v>Y</v>
      </c>
      <c r="X946" s="3" t="str">
        <f>IF(OR(ISBLANK(H946),ISBLANK(I946)),"需記錄日期","")</f>
        <v/>
      </c>
      <c r="Y946" s="3" t="str">
        <f>IF(O946&gt;9,"時間太晚","")</f>
        <v/>
      </c>
      <c r="Z946" s="3" t="str">
        <f>IF(ISBLANK(Q946),"需記錄數量",IF(Q946&gt;2,"2隻以上，請記為猴群",""))</f>
        <v/>
      </c>
      <c r="AA946" s="3" t="str">
        <f>IF(OR(Q946=1,Q946=2),IF(ISTEXT(R946),"","需記錄距離"),"")</f>
        <v/>
      </c>
      <c r="AB946" s="249" t="str">
        <f>IF(S946="Y",IF(Q946&lt;&gt;2,"有叫聲應為猴群",""),"")</f>
        <v/>
      </c>
      <c r="AC946" s="3" t="str">
        <f>IF(ISBLANK(T946),"需記錄棲地類型",IF(LEN(T946)&lt;&gt;2,"請填最主要的棲地類型，其餘的可在備注補充說明",""))</f>
        <v/>
      </c>
      <c r="AD946" s="5" t="str">
        <f t="shared" si="38"/>
        <v/>
      </c>
      <c r="AE946" s="3" t="str">
        <f>IF(COUNTIF(U946,"*搖樹*")=1,IF(Q946&lt;&gt;2,"有搖樹行為應為猴群",""),"")</f>
        <v/>
      </c>
      <c r="AF946" s="3"/>
      <c r="AH946">
        <f>MATCH(ROUND(M946,0)&amp;ROUND(N946,0),樣點!N:N,0)</f>
        <v>2307</v>
      </c>
      <c r="AI946" s="5">
        <f>IF((F947&amp;J947)=(F946&amp;J946),ABS((DATE(G947,H947,I947)&amp;TIME(O947,P947,0))-(DATE(G946,H946,I946)&amp;TIME(O946,P946,0))),"")</f>
        <v>1.1111111030913889E-2</v>
      </c>
    </row>
    <row r="947" spans="3:35">
      <c r="C947" s="246" t="s">
        <v>423</v>
      </c>
      <c r="D947" s="246" t="s">
        <v>461</v>
      </c>
      <c r="E947" s="246" t="s">
        <v>495</v>
      </c>
      <c r="F947" s="246" t="s">
        <v>496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497</v>
      </c>
      <c r="L947" s="247">
        <v>2</v>
      </c>
      <c r="M947" s="246">
        <v>239706</v>
      </c>
      <c r="N947" s="246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31</v>
      </c>
      <c r="U947" s="246"/>
      <c r="V947" t="str">
        <f>INDEX(樣區!H:H,MATCH(F947,樣區!E:E,0))</f>
        <v>3月,5月</v>
      </c>
      <c r="W947" s="3" t="str">
        <f>IF(ISNUMBER(AH947),"Y","N")</f>
        <v>Y</v>
      </c>
      <c r="X947" s="3" t="str">
        <f>IF(OR(ISBLANK(H947),ISBLANK(I947)),"需記錄日期","")</f>
        <v/>
      </c>
      <c r="Y947" s="3" t="str">
        <f>IF(O947&gt;9,"時間太晚","")</f>
        <v/>
      </c>
      <c r="Z947" s="3" t="str">
        <f>IF(ISBLANK(Q947),"需記錄數量",IF(Q947&gt;2,"2隻以上，請記為猴群",""))</f>
        <v/>
      </c>
      <c r="AA947" s="3" t="str">
        <f>IF(OR(Q947=1,Q947=2),IF(ISTEXT(R947),"","需記錄距離"),"")</f>
        <v/>
      </c>
      <c r="AB947" s="249" t="str">
        <f>IF(S947="Y",IF(Q947&lt;&gt;2,"有叫聲應為猴群",""),"")</f>
        <v/>
      </c>
      <c r="AC947" s="3" t="str">
        <f>IF(ISBLANK(T947),"需記錄棲地類型",IF(LEN(T947)&lt;&gt;2,"請填最主要的棲地類型，其餘的可在備注補充說明",""))</f>
        <v/>
      </c>
      <c r="AD947" s="5" t="str">
        <f t="shared" si="38"/>
        <v/>
      </c>
      <c r="AE947" s="3" t="str">
        <f>IF(COUNTIF(U947,"*搖樹*")=1,IF(Q947&lt;&gt;2,"有搖樹行為應為猴群",""),"")</f>
        <v/>
      </c>
      <c r="AF947" s="3"/>
      <c r="AH947">
        <f>MATCH(ROUND(M947,0)&amp;ROUND(N947,0),樣點!N:N,0)</f>
        <v>2308</v>
      </c>
      <c r="AI947" s="5">
        <f>IF((F948&amp;J948)=(F947&amp;J947),ABS((DATE(G948,H948,I948)&amp;TIME(O948,P948,0))-(DATE(G947,H947,I947)&amp;TIME(O947,P947,0))),"")</f>
        <v>9.0277779963798821E-3</v>
      </c>
    </row>
    <row r="948" spans="3:35">
      <c r="C948" s="246" t="s">
        <v>423</v>
      </c>
      <c r="D948" s="246" t="s">
        <v>461</v>
      </c>
      <c r="E948" s="246" t="s">
        <v>495</v>
      </c>
      <c r="F948" s="246" t="s">
        <v>496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497</v>
      </c>
      <c r="L948" s="247">
        <v>3</v>
      </c>
      <c r="M948" s="246">
        <v>239659</v>
      </c>
      <c r="N948" s="246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31</v>
      </c>
      <c r="U948" s="246"/>
      <c r="V948" t="str">
        <f>INDEX(樣區!H:H,MATCH(F948,樣區!E:E,0))</f>
        <v>3月,5月</v>
      </c>
      <c r="W948" s="3" t="str">
        <f>IF(ISNUMBER(AH948),"Y","N")</f>
        <v>Y</v>
      </c>
      <c r="X948" s="3" t="str">
        <f>IF(OR(ISBLANK(H948),ISBLANK(I948)),"需記錄日期","")</f>
        <v/>
      </c>
      <c r="Y948" s="3" t="str">
        <f>IF(O948&gt;9,"時間太晚","")</f>
        <v/>
      </c>
      <c r="Z948" s="3" t="str">
        <f>IF(ISBLANK(Q948),"需記錄數量",IF(Q948&gt;2,"2隻以上，請記為猴群",""))</f>
        <v/>
      </c>
      <c r="AA948" s="3" t="str">
        <f>IF(OR(Q948=1,Q948=2),IF(ISTEXT(R948),"","需記錄距離"),"")</f>
        <v/>
      </c>
      <c r="AB948" s="249" t="str">
        <f>IF(S948="Y",IF(Q948&lt;&gt;2,"有叫聲應為猴群",""),"")</f>
        <v/>
      </c>
      <c r="AC948" s="3" t="str">
        <f>IF(ISBLANK(T948),"需記錄棲地類型",IF(LEN(T948)&lt;&gt;2,"請填最主要的棲地類型，其餘的可在備注補充說明",""))</f>
        <v/>
      </c>
      <c r="AD948" s="5" t="str">
        <f t="shared" si="38"/>
        <v/>
      </c>
      <c r="AE948" s="3" t="str">
        <f>IF(COUNTIF(U948,"*搖樹*")=1,IF(Q948&lt;&gt;2,"有搖樹行為應為猴群",""),"")</f>
        <v/>
      </c>
      <c r="AF948" s="3"/>
      <c r="AH948">
        <f>MATCH(ROUND(M948,0)&amp;ROUND(N948,0),樣點!N:N,0)</f>
        <v>2309</v>
      </c>
      <c r="AI948" s="5">
        <f>IF((F949&amp;J949)=(F948&amp;J948),ABS((DATE(G949,H949,I949)&amp;TIME(O949,P949,0))-(DATE(G948,H948,I948)&amp;TIME(O948,P948,0))),"")</f>
        <v>9.0277779963798821E-3</v>
      </c>
    </row>
    <row r="949" spans="3:35">
      <c r="C949" s="246" t="s">
        <v>423</v>
      </c>
      <c r="D949" s="246" t="s">
        <v>461</v>
      </c>
      <c r="E949" s="246" t="s">
        <v>495</v>
      </c>
      <c r="F949" s="246" t="s">
        <v>496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497</v>
      </c>
      <c r="L949" s="247">
        <v>4</v>
      </c>
      <c r="M949" s="246">
        <v>239671</v>
      </c>
      <c r="N949" s="246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26</v>
      </c>
      <c r="U949" s="246"/>
      <c r="V949" t="str">
        <f>INDEX(樣區!H:H,MATCH(F949,樣區!E:E,0))</f>
        <v>3月,5月</v>
      </c>
      <c r="W949" s="3" t="str">
        <f>IF(ISNUMBER(AH949),"Y","N")</f>
        <v>Y</v>
      </c>
      <c r="X949" s="3" t="str">
        <f>IF(OR(ISBLANK(H949),ISBLANK(I949)),"需記錄日期","")</f>
        <v/>
      </c>
      <c r="Y949" s="3" t="str">
        <f>IF(O949&gt;9,"時間太晚","")</f>
        <v/>
      </c>
      <c r="Z949" s="3" t="str">
        <f>IF(ISBLANK(Q949),"需記錄數量",IF(Q949&gt;2,"2隻以上，請記為猴群",""))</f>
        <v/>
      </c>
      <c r="AA949" s="3" t="str">
        <f>IF(OR(Q949=1,Q949=2),IF(ISTEXT(R949),"","需記錄距離"),"")</f>
        <v/>
      </c>
      <c r="AB949" s="249" t="str">
        <f>IF(S949="Y",IF(Q949&lt;&gt;2,"有叫聲應為猴群",""),"")</f>
        <v/>
      </c>
      <c r="AC949" s="3" t="str">
        <f>IF(ISBLANK(T949),"需記錄棲地類型",IF(LEN(T949)&lt;&gt;2,"請填最主要的棲地類型，其餘的可在備注補充說明",""))</f>
        <v/>
      </c>
      <c r="AD949" s="5" t="str">
        <f t="shared" si="38"/>
        <v/>
      </c>
      <c r="AE949" s="3" t="str">
        <f>IF(COUNTIF(U949,"*搖樹*")=1,IF(Q949&lt;&gt;2,"有搖樹行為應為猴群",""),"")</f>
        <v/>
      </c>
      <c r="AF949" s="3"/>
      <c r="AH949">
        <f>MATCH(ROUND(M949,0)&amp;ROUND(N949,0),樣點!N:N,0)</f>
        <v>2310</v>
      </c>
      <c r="AI949" s="5">
        <f>IF((F950&amp;J950)=(F949&amp;J949),ABS((DATE(G950,H950,I950)&amp;TIME(O950,P950,0))-(DATE(G949,H949,I949)&amp;TIME(O949,P949,0))),"")</f>
        <v>9.0277770068496466E-3</v>
      </c>
    </row>
    <row r="950" spans="3:35">
      <c r="C950" s="246" t="s">
        <v>423</v>
      </c>
      <c r="D950" s="246" t="s">
        <v>461</v>
      </c>
      <c r="E950" s="246" t="s">
        <v>495</v>
      </c>
      <c r="F950" s="246" t="s">
        <v>496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497</v>
      </c>
      <c r="L950" s="247">
        <v>5</v>
      </c>
      <c r="M950" s="246">
        <v>239606</v>
      </c>
      <c r="N950" s="246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26</v>
      </c>
      <c r="U950" s="246"/>
      <c r="V950" t="str">
        <f>INDEX(樣區!H:H,MATCH(F950,樣區!E:E,0))</f>
        <v>3月,5月</v>
      </c>
      <c r="W950" s="3" t="str">
        <f>IF(ISNUMBER(AH950),"Y","N")</f>
        <v>Y</v>
      </c>
      <c r="X950" s="3" t="str">
        <f>IF(OR(ISBLANK(H950),ISBLANK(I950)),"需記錄日期","")</f>
        <v/>
      </c>
      <c r="Y950" s="3" t="str">
        <f>IF(O950&gt;9,"時間太晚","")</f>
        <v/>
      </c>
      <c r="Z950" s="3" t="str">
        <f>IF(ISBLANK(Q950),"需記錄數量",IF(Q950&gt;2,"2隻以上，請記為猴群",""))</f>
        <v/>
      </c>
      <c r="AA950" s="3" t="str">
        <f>IF(OR(Q950=1,Q950=2),IF(ISTEXT(R950),"","需記錄距離"),"")</f>
        <v/>
      </c>
      <c r="AB950" s="249" t="str">
        <f>IF(S950="Y",IF(Q950&lt;&gt;2,"有叫聲應為猴群",""),"")</f>
        <v/>
      </c>
      <c r="AC950" s="3" t="str">
        <f>IF(ISBLANK(T950),"需記錄棲地類型",IF(LEN(T950)&lt;&gt;2,"請填最主要的棲地類型，其餘的可在備注補充說明",""))</f>
        <v/>
      </c>
      <c r="AD950" s="5" t="str">
        <f t="shared" si="38"/>
        <v/>
      </c>
      <c r="AE950" s="3" t="str">
        <f>IF(COUNTIF(U950,"*搖樹*")=1,IF(Q950&lt;&gt;2,"有搖樹行為應為猴群",""),"")</f>
        <v/>
      </c>
      <c r="AF950" s="3"/>
      <c r="AH950">
        <f>MATCH(ROUND(M950,0)&amp;ROUND(N950,0),樣點!N:N,0)</f>
        <v>2311</v>
      </c>
      <c r="AI950" s="5">
        <f>IF((F951&amp;J951)=(F950&amp;J950),ABS((DATE(G951,H951,I951)&amp;TIME(O951,P951,0))-(DATE(G950,H950,I950)&amp;TIME(O950,P950,0))),"")</f>
        <v>1.0416666977107525E-2</v>
      </c>
    </row>
    <row r="951" spans="3:35" hidden="1">
      <c r="C951" s="246" t="s">
        <v>423</v>
      </c>
      <c r="D951" s="246" t="s">
        <v>461</v>
      </c>
      <c r="E951" s="246" t="s">
        <v>495</v>
      </c>
      <c r="F951" s="246" t="s">
        <v>496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497</v>
      </c>
      <c r="L951" s="247">
        <v>6</v>
      </c>
      <c r="M951" s="246">
        <v>239598</v>
      </c>
      <c r="N951" s="246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26</v>
      </c>
      <c r="U951" s="246"/>
      <c r="V951" t="str">
        <f>INDEX(樣區!H:H,MATCH(F951,樣區!E:E,0))</f>
        <v>3月,5月</v>
      </c>
      <c r="W951" s="3" t="str">
        <f>IF(ISNUMBER(AH951),"Y","N")</f>
        <v>N</v>
      </c>
      <c r="X951" s="3" t="str">
        <f>IF(OR(ISBLANK(H951),ISBLANK(I951)),"需記錄日期","")</f>
        <v/>
      </c>
      <c r="Y951" s="3" t="str">
        <f>IF(O951&gt;9,"時間太晚","")</f>
        <v/>
      </c>
      <c r="Z951" s="3" t="str">
        <f>IF(ISBLANK(Q951),"需記錄數量",IF(Q951&gt;2,"2隻以上，請記為猴群",""))</f>
        <v/>
      </c>
      <c r="AA951" s="3" t="str">
        <f>IF(OR(Q951=1,Q951=2),IF(ISTEXT(R951),"","需記錄距離"),"")</f>
        <v/>
      </c>
      <c r="AB951" s="2" t="str">
        <f>IF(S951="Y",IF(Q951&lt;&gt;2,"有叫聲應為猴群",""),"")</f>
        <v/>
      </c>
      <c r="AC951" s="3" t="str">
        <f>IF(ISBLANK(T951),"需記錄棲地類型",IF(LEN(T951)&lt;&gt;2,"請填最主要的棲地類型，其餘的可在備注補充說明",""))</f>
        <v/>
      </c>
      <c r="AD951" s="5" t="str">
        <f>IF(ISBLANK(O951),"需記錄時間",IFERROR(IF((AI951-TIME(0,5,59))&lt;0,"需計滿6分鍾",""),""))</f>
        <v/>
      </c>
      <c r="AE951" s="3" t="str">
        <f>IF(COUNTIF(U951,"*搖樹*")=1,IF(Q951&lt;&gt;2,"有搖樹行為應為猴群",""),"")</f>
        <v/>
      </c>
      <c r="AF951" s="3"/>
      <c r="AH951" t="e">
        <f>MATCH(ROUND(M951,0)&amp;ROUND(N951,0),樣點!N:N,0)</f>
        <v>#N/A</v>
      </c>
      <c r="AI951" s="5">
        <f>IF((F952&amp;J952)=(F951&amp;J951),ABS((DATE(G952,H952,I952)&amp;TIME(O952,P952,0))-(DATE(G951,H951,I951)&amp;TIME(O951,P951,0))),"")</f>
        <v>9.0277779963798821E-3</v>
      </c>
    </row>
    <row r="952" spans="3:35">
      <c r="C952" s="246" t="s">
        <v>423</v>
      </c>
      <c r="D952" s="246" t="s">
        <v>461</v>
      </c>
      <c r="E952" s="246" t="s">
        <v>495</v>
      </c>
      <c r="F952" s="246" t="s">
        <v>496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497</v>
      </c>
      <c r="L952" s="247">
        <v>7</v>
      </c>
      <c r="M952" s="246">
        <v>239700</v>
      </c>
      <c r="N952" s="246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26</v>
      </c>
      <c r="U952" s="246"/>
      <c r="V952" t="str">
        <f>INDEX(樣區!H:H,MATCH(F952,樣區!E:E,0))</f>
        <v>3月,5月</v>
      </c>
      <c r="W952" s="3" t="str">
        <f>IF(ISNUMBER(AH952),"Y","N")</f>
        <v>Y</v>
      </c>
      <c r="X952" s="3" t="str">
        <f>IF(OR(ISBLANK(H952),ISBLANK(I952)),"需記錄日期","")</f>
        <v/>
      </c>
      <c r="Y952" s="3" t="str">
        <f>IF(O952&gt;9,"時間太晚","")</f>
        <v/>
      </c>
      <c r="Z952" s="3" t="str">
        <f>IF(ISBLANK(Q952),"需記錄數量",IF(Q952&gt;2,"2隻以上，請記為猴群",""))</f>
        <v/>
      </c>
      <c r="AA952" s="3" t="str">
        <f>IF(OR(Q952=1,Q952=2),IF(ISTEXT(R952),"","需記錄距離"),"")</f>
        <v/>
      </c>
      <c r="AB952" s="249" t="str">
        <f>IF(S952="Y",IF(Q952&lt;&gt;2,"有叫聲應為猴群",""),"")</f>
        <v/>
      </c>
      <c r="AC952" s="3" t="str">
        <f>IF(ISBLANK(T952),"需記錄棲地類型",IF(LEN(T952)&lt;&gt;2,"請填最主要的棲地類型，其餘的可在備注補充說明",""))</f>
        <v/>
      </c>
      <c r="AD952" s="5" t="str">
        <f>IF(ISBLANK(O952),"需記錄時間",IFERROR(IF((AI952-TIME(0,5,59))&lt;0,"需計滿6分鐘",""),""))</f>
        <v/>
      </c>
      <c r="AE952" s="3" t="str">
        <f>IF(COUNTIF(U952,"*搖樹*")=1,IF(Q952&lt;&gt;2,"有搖樹行為應為猴群",""),"")</f>
        <v/>
      </c>
      <c r="AF952" s="3"/>
      <c r="AH952">
        <f>MATCH(ROUND(M952,0)&amp;ROUND(N952,0),樣點!N:N,0)</f>
        <v>2313</v>
      </c>
      <c r="AI952" s="5">
        <f>IF((F953&amp;J953)=(F952&amp;J952),ABS((DATE(G953,H953,I953)&amp;TIME(O953,P953,0))-(DATE(G952,H952,I952)&amp;TIME(O952,P952,0))),"")</f>
        <v>9.0277779963798821E-3</v>
      </c>
    </row>
    <row r="953" spans="3:35" hidden="1">
      <c r="C953" s="246" t="s">
        <v>423</v>
      </c>
      <c r="D953" s="246" t="s">
        <v>461</v>
      </c>
      <c r="E953" s="246" t="s">
        <v>495</v>
      </c>
      <c r="F953" s="246" t="s">
        <v>496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497</v>
      </c>
      <c r="L953" s="247">
        <v>8</v>
      </c>
      <c r="M953" s="246">
        <v>239680</v>
      </c>
      <c r="N953" s="246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26</v>
      </c>
      <c r="U953" s="246"/>
      <c r="V953" t="str">
        <f>INDEX(樣區!H:H,MATCH(F953,樣區!E:E,0))</f>
        <v>3月,5月</v>
      </c>
      <c r="W953" s="3" t="str">
        <f>IF(ISNUMBER(AH953),"Y","N")</f>
        <v>N</v>
      </c>
      <c r="X953" s="3" t="str">
        <f>IF(OR(ISBLANK(H953),ISBLANK(I953)),"需記錄日期","")</f>
        <v/>
      </c>
      <c r="Y953" s="3" t="str">
        <f>IF(O953&gt;9,"時間太晚","")</f>
        <v/>
      </c>
      <c r="Z953" s="3" t="str">
        <f>IF(ISBLANK(Q953),"需記錄數量",IF(Q953&gt;2,"2隻以上，請記為猴群",""))</f>
        <v/>
      </c>
      <c r="AA953" s="3" t="str">
        <f>IF(OR(Q953=1,Q953=2),IF(ISTEXT(R953),"","需記錄距離"),"")</f>
        <v/>
      </c>
      <c r="AB953" s="2" t="str">
        <f>IF(S953="Y",IF(Q953&lt;&gt;2,"有叫聲應為猴群",""),"")</f>
        <v/>
      </c>
      <c r="AC953" s="3" t="str">
        <f>IF(ISBLANK(T953),"需記錄棲地類型",IF(LEN(T953)&lt;&gt;2,"請填最主要的棲地類型，其餘的可在備注補充說明",""))</f>
        <v/>
      </c>
      <c r="AD953" s="5" t="str">
        <f>IF(ISBLANK(O953),"需記錄時間",IFERROR(IF((AI953-TIME(0,5,59))&lt;0,"需計滿6分鍾",""),""))</f>
        <v/>
      </c>
      <c r="AE953" s="3" t="str">
        <f>IF(COUNTIF(U953,"*搖樹*")=1,IF(Q953&lt;&gt;2,"有搖樹行為應為猴群",""),"")</f>
        <v/>
      </c>
      <c r="AF953" s="3"/>
      <c r="AH953" t="e">
        <f>MATCH(ROUND(M953,0)&amp;ROUND(N953,0),樣點!N:N,0)</f>
        <v>#N/A</v>
      </c>
      <c r="AI953" s="5">
        <f>IF((F954&amp;J954)=(F953&amp;J953),ABS((DATE(G954,H954,I954)&amp;TIME(O954,P954,0))-(DATE(G953,H953,I953)&amp;TIME(O953,P953,0))),"")</f>
        <v>9.0277770068496466E-3</v>
      </c>
    </row>
    <row r="954" spans="3:35">
      <c r="C954" s="246" t="s">
        <v>423</v>
      </c>
      <c r="D954" s="246" t="s">
        <v>461</v>
      </c>
      <c r="E954" s="246" t="s">
        <v>495</v>
      </c>
      <c r="F954" s="246" t="s">
        <v>496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497</v>
      </c>
      <c r="L954" s="247">
        <v>9</v>
      </c>
      <c r="M954" s="246">
        <v>239785</v>
      </c>
      <c r="N954" s="246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26</v>
      </c>
      <c r="U954" s="246"/>
      <c r="V954" t="str">
        <f>INDEX(樣區!H:H,MATCH(F954,樣區!E:E,0))</f>
        <v>3月,5月</v>
      </c>
      <c r="W954" s="3" t="str">
        <f>IF(ISNUMBER(AH954),"Y","N")</f>
        <v>Y</v>
      </c>
      <c r="X954" s="3" t="str">
        <f>IF(OR(ISBLANK(H954),ISBLANK(I954)),"需記錄日期","")</f>
        <v/>
      </c>
      <c r="Y954" s="3" t="str">
        <f>IF(O954&gt;9,"時間太晚","")</f>
        <v/>
      </c>
      <c r="Z954" s="3" t="str">
        <f>IF(ISBLANK(Q954),"需記錄數量",IF(Q954&gt;2,"2隻以上，請記為猴群",""))</f>
        <v/>
      </c>
      <c r="AA954" s="3" t="str">
        <f>IF(OR(Q954=1,Q954=2),IF(ISTEXT(R954),"","需記錄距離"),"")</f>
        <v/>
      </c>
      <c r="AB954" s="249" t="str">
        <f>IF(S954="Y",IF(Q954&lt;&gt;2,"有叫聲應為猴群",""),"")</f>
        <v/>
      </c>
      <c r="AC954" s="3" t="str">
        <f>IF(ISBLANK(T954),"需記錄棲地類型",IF(LEN(T954)&lt;&gt;2,"請填最主要的棲地類型，其餘的可在備注補充說明",""))</f>
        <v/>
      </c>
      <c r="AD954" s="5" t="str">
        <f t="shared" ref="AD954:AD973" si="39">IF(ISBLANK(O954),"需記錄時間",IFERROR(IF((AI954-TIME(0,5,59))&lt;0,"需計滿6分鐘",""),""))</f>
        <v/>
      </c>
      <c r="AE954" s="3" t="str">
        <f>IF(COUNTIF(U954,"*搖樹*")=1,IF(Q954&lt;&gt;2,"有搖樹行為應為猴群",""),"")</f>
        <v/>
      </c>
      <c r="AF954" s="3"/>
      <c r="AH954">
        <f>MATCH(ROUND(M954,0)&amp;ROUND(N954,0),樣點!N:N,0)</f>
        <v>2315</v>
      </c>
      <c r="AI954" s="5">
        <f>IF((F955&amp;J955)=(F954&amp;J954),ABS((DATE(G955,H955,I955)&amp;TIME(O955,P955,0))-(DATE(G954,H954,I954)&amp;TIME(O954,P954,0))),"")</f>
        <v>8.3333340007811785E-3</v>
      </c>
    </row>
    <row r="955" spans="3:35">
      <c r="C955" s="246" t="s">
        <v>423</v>
      </c>
      <c r="D955" s="246" t="s">
        <v>461</v>
      </c>
      <c r="E955" s="246" t="s">
        <v>495</v>
      </c>
      <c r="F955" s="246" t="s">
        <v>496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497</v>
      </c>
      <c r="L955" s="247">
        <v>10</v>
      </c>
      <c r="M955" s="246">
        <v>239920</v>
      </c>
      <c r="N955" s="246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26</v>
      </c>
      <c r="U955" s="246"/>
      <c r="V955" t="str">
        <f>INDEX(樣區!H:H,MATCH(F955,樣區!E:E,0))</f>
        <v>3月,5月</v>
      </c>
      <c r="W955" s="3" t="str">
        <f>IF(ISNUMBER(AH955),"Y","N")</f>
        <v>Y</v>
      </c>
      <c r="X955" s="3" t="str">
        <f>IF(OR(ISBLANK(H955),ISBLANK(I955)),"需記錄日期","")</f>
        <v/>
      </c>
      <c r="Y955" s="3" t="str">
        <f>IF(O955&gt;9,"時間太晚","")</f>
        <v/>
      </c>
      <c r="Z955" s="3" t="str">
        <f>IF(ISBLANK(Q955),"需記錄數量",IF(Q955&gt;2,"2隻以上，請記為猴群",""))</f>
        <v/>
      </c>
      <c r="AA955" s="3" t="str">
        <f>IF(OR(Q955=1,Q955=2),IF(ISTEXT(R955),"","需記錄距離"),"")</f>
        <v/>
      </c>
      <c r="AB955" s="249" t="str">
        <f>IF(S955="Y",IF(Q955&lt;&gt;2,"有叫聲應為猴群",""),"")</f>
        <v/>
      </c>
      <c r="AC955" s="3" t="str">
        <f>IF(ISBLANK(T955),"需記錄棲地類型",IF(LEN(T955)&lt;&gt;2,"請填最主要的棲地類型，其餘的可在備注補充說明",""))</f>
        <v/>
      </c>
      <c r="AD955" s="5" t="str">
        <f t="shared" si="39"/>
        <v/>
      </c>
      <c r="AE955" s="3" t="str">
        <f>IF(COUNTIF(U955,"*搖樹*")=1,IF(Q955&lt;&gt;2,"有搖樹行為應為猴群",""),"")</f>
        <v/>
      </c>
      <c r="AF955" s="3"/>
      <c r="AH955">
        <f>MATCH(ROUND(M955,0)&amp;ROUND(N955,0),樣點!N:N,0)</f>
        <v>2316</v>
      </c>
      <c r="AI955" s="5" t="str">
        <f>IF((F956&amp;J956)=(F955&amp;J955),ABS((DATE(G956,H956,I956)&amp;TIME(O956,P956,0))-(DATE(G955,H955,I955)&amp;TIME(O955,P955,0))),"")</f>
        <v/>
      </c>
    </row>
    <row r="956" spans="3:35">
      <c r="C956" s="246" t="s">
        <v>423</v>
      </c>
      <c r="D956" s="246" t="s">
        <v>461</v>
      </c>
      <c r="E956" s="246" t="s">
        <v>486</v>
      </c>
      <c r="F956" s="246" t="s">
        <v>487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488</v>
      </c>
      <c r="L956" s="247">
        <v>1</v>
      </c>
      <c r="M956" s="246">
        <v>243294</v>
      </c>
      <c r="N956" s="246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32</v>
      </c>
      <c r="U956" s="246"/>
      <c r="V956" t="str">
        <f>INDEX(樣區!H:H,MATCH(F956,樣區!E:E,0))</f>
        <v>4月,6月</v>
      </c>
      <c r="W956" s="3" t="str">
        <f>IF(ISNUMBER(AH956),"Y","N")</f>
        <v>Y</v>
      </c>
      <c r="X956" s="3" t="str">
        <f>IF(OR(ISBLANK(H956),ISBLANK(I956)),"需記錄日期","")</f>
        <v/>
      </c>
      <c r="Y956" s="3" t="str">
        <f>IF(O956&gt;9,"時間太晚","")</f>
        <v/>
      </c>
      <c r="Z956" s="3" t="str">
        <f>IF(ISBLANK(Q956),"需記錄數量",IF(Q956&gt;2,"2隻以上，請記為猴群",""))</f>
        <v/>
      </c>
      <c r="AA956" s="3" t="str">
        <f>IF(OR(Q956=1,Q956=2),IF(ISTEXT(R956),"","需記錄距離"),"")</f>
        <v/>
      </c>
      <c r="AB956" s="249" t="str">
        <f>IF(S956="Y",IF(Q956&lt;&gt;2,"有叫聲應為猴群",""),"")</f>
        <v/>
      </c>
      <c r="AC956" s="3" t="str">
        <f>IF(ISBLANK(T956),"需記錄棲地類型",IF(LEN(T956)&lt;&gt;2,"請填最主要的棲地類型，其餘的可在備注補充說明",""))</f>
        <v/>
      </c>
      <c r="AD956" s="5" t="str">
        <f t="shared" si="39"/>
        <v/>
      </c>
      <c r="AE956" s="3" t="str">
        <f>IF(COUNTIF(U956,"*搖樹*")=1,IF(Q956&lt;&gt;2,"有搖樹行為應為猴群",""),"")</f>
        <v/>
      </c>
      <c r="AF956" s="3"/>
      <c r="AH956">
        <f>MATCH(ROUND(M956,0)&amp;ROUND(N956,0),樣點!N:N,0)</f>
        <v>2280</v>
      </c>
      <c r="AI956" s="5">
        <f>IF((F957&amp;J957)=(F956&amp;J956),ABS((DATE(G957,H957,I957)&amp;TIME(O957,P957,0))-(DATE(G956,H956,I956)&amp;TIME(O956,P956,0))),"")</f>
        <v>6.9444450200535357E-3</v>
      </c>
    </row>
    <row r="957" spans="3:35">
      <c r="C957" s="246" t="s">
        <v>423</v>
      </c>
      <c r="D957" s="246" t="s">
        <v>461</v>
      </c>
      <c r="E957" s="246" t="s">
        <v>486</v>
      </c>
      <c r="F957" s="246" t="s">
        <v>487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488</v>
      </c>
      <c r="L957" s="247">
        <v>2</v>
      </c>
      <c r="M957" s="246">
        <v>243444</v>
      </c>
      <c r="N957" s="246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32</v>
      </c>
      <c r="U957" s="246"/>
      <c r="V957" t="str">
        <f>INDEX(樣區!H:H,MATCH(F957,樣區!E:E,0))</f>
        <v>4月,6月</v>
      </c>
      <c r="W957" s="3" t="str">
        <f>IF(ISNUMBER(AH957),"Y","N")</f>
        <v>Y</v>
      </c>
      <c r="X957" s="3" t="str">
        <f>IF(OR(ISBLANK(H957),ISBLANK(I957)),"需記錄日期","")</f>
        <v/>
      </c>
      <c r="Y957" s="3" t="str">
        <f>IF(O957&gt;9,"時間太晚","")</f>
        <v/>
      </c>
      <c r="Z957" s="3" t="str">
        <f>IF(ISBLANK(Q957),"需記錄數量",IF(Q957&gt;2,"2隻以上，請記為猴群",""))</f>
        <v/>
      </c>
      <c r="AA957" s="3" t="str">
        <f>IF(OR(Q957=1,Q957=2),IF(ISTEXT(R957),"","需記錄距離"),"")</f>
        <v/>
      </c>
      <c r="AB957" s="249" t="str">
        <f>IF(S957="Y",IF(Q957&lt;&gt;2,"有叫聲應為猴群",""),"")</f>
        <v/>
      </c>
      <c r="AC957" s="3" t="str">
        <f>IF(ISBLANK(T957),"需記錄棲地類型",IF(LEN(T957)&lt;&gt;2,"請填最主要的棲地類型，其餘的可在備注補充說明",""))</f>
        <v/>
      </c>
      <c r="AD957" s="5" t="str">
        <f t="shared" si="39"/>
        <v/>
      </c>
      <c r="AE957" s="3" t="str">
        <f>IF(COUNTIF(U957,"*搖樹*")=1,IF(Q957&lt;&gt;2,"有搖樹行為應為猴群",""),"")</f>
        <v/>
      </c>
      <c r="AF957" s="3"/>
      <c r="AH957">
        <f>MATCH(ROUND(M957,0)&amp;ROUND(N957,0),樣點!N:N,0)</f>
        <v>2281</v>
      </c>
      <c r="AI957" s="5">
        <f>IF((F958&amp;J958)=(F957&amp;J957),ABS((DATE(G958,H958,I958)&amp;TIME(O958,P958,0))-(DATE(G957,H957,I957)&amp;TIME(O957,P957,0))),"")</f>
        <v>5.5555549915879965E-3</v>
      </c>
    </row>
    <row r="958" spans="3:35">
      <c r="C958" s="246" t="s">
        <v>423</v>
      </c>
      <c r="D958" s="246" t="s">
        <v>461</v>
      </c>
      <c r="E958" s="246" t="s">
        <v>486</v>
      </c>
      <c r="F958" s="246" t="s">
        <v>487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488</v>
      </c>
      <c r="L958" s="247">
        <v>3</v>
      </c>
      <c r="M958" s="246">
        <v>243567</v>
      </c>
      <c r="N958" s="246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32</v>
      </c>
      <c r="U958" s="246"/>
      <c r="V958" t="str">
        <f>INDEX(樣區!H:H,MATCH(F958,樣區!E:E,0))</f>
        <v>4月,6月</v>
      </c>
      <c r="W958" s="3" t="str">
        <f>IF(ISNUMBER(AH958),"Y","N")</f>
        <v>Y</v>
      </c>
      <c r="X958" s="3" t="str">
        <f>IF(OR(ISBLANK(H958),ISBLANK(I958)),"需記錄日期","")</f>
        <v/>
      </c>
      <c r="Y958" s="3" t="str">
        <f>IF(O958&gt;9,"時間太晚","")</f>
        <v/>
      </c>
      <c r="Z958" s="3" t="str">
        <f>IF(ISBLANK(Q958),"需記錄數量",IF(Q958&gt;2,"2隻以上，請記為猴群",""))</f>
        <v/>
      </c>
      <c r="AA958" s="3" t="str">
        <f>IF(OR(Q958=1,Q958=2),IF(ISTEXT(R958),"","需記錄距離"),"")</f>
        <v/>
      </c>
      <c r="AB958" s="249" t="str">
        <f>IF(S958="Y",IF(Q958&lt;&gt;2,"有叫聲應為猴群",""),"")</f>
        <v/>
      </c>
      <c r="AC958" s="3" t="str">
        <f>IF(ISBLANK(T958),"需記錄棲地類型",IF(LEN(T958)&lt;&gt;2,"請填最主要的棲地類型，其餘的可在備注補充說明",""))</f>
        <v/>
      </c>
      <c r="AD958" s="5" t="str">
        <f t="shared" si="39"/>
        <v/>
      </c>
      <c r="AE958" s="3" t="str">
        <f>IF(COUNTIF(U958,"*搖樹*")=1,IF(Q958&lt;&gt;2,"有搖樹行為應為猴群",""),"")</f>
        <v/>
      </c>
      <c r="AF958" s="3"/>
      <c r="AH958">
        <f>MATCH(ROUND(M958,0)&amp;ROUND(N958,0),樣點!N:N,0)</f>
        <v>2282</v>
      </c>
      <c r="AI958" s="5">
        <f>IF((F959&amp;J959)=(F958&amp;J958),ABS((DATE(G959,H959,I959)&amp;TIME(O959,P959,0))-(DATE(G958,H958,I958)&amp;TIME(O958,P958,0))),"")</f>
        <v>5.555555981118232E-3</v>
      </c>
    </row>
    <row r="959" spans="3:35">
      <c r="C959" s="246" t="s">
        <v>423</v>
      </c>
      <c r="D959" s="246" t="s">
        <v>461</v>
      </c>
      <c r="E959" s="246" t="s">
        <v>486</v>
      </c>
      <c r="F959" s="246" t="s">
        <v>487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488</v>
      </c>
      <c r="L959" s="247">
        <v>4</v>
      </c>
      <c r="M959" s="246">
        <v>243706</v>
      </c>
      <c r="N959" s="246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26</v>
      </c>
      <c r="U959" s="246"/>
      <c r="V959" t="str">
        <f>INDEX(樣區!H:H,MATCH(F959,樣區!E:E,0))</f>
        <v>4月,6月</v>
      </c>
      <c r="W959" s="3" t="str">
        <f>IF(ISNUMBER(AH959),"Y","N")</f>
        <v>Y</v>
      </c>
      <c r="X959" s="3" t="str">
        <f>IF(OR(ISBLANK(H959),ISBLANK(I959)),"需記錄日期","")</f>
        <v/>
      </c>
      <c r="Y959" s="3" t="str">
        <f>IF(O959&gt;9,"時間太晚","")</f>
        <v/>
      </c>
      <c r="Z959" s="3" t="str">
        <f>IF(ISBLANK(Q959),"需記錄數量",IF(Q959&gt;2,"2隻以上，請記為猴群",""))</f>
        <v/>
      </c>
      <c r="AA959" s="3" t="str">
        <f>IF(OR(Q959=1,Q959=2),IF(ISTEXT(R959),"","需記錄距離"),"")</f>
        <v/>
      </c>
      <c r="AB959" s="249" t="str">
        <f>IF(S959="Y",IF(Q959&lt;&gt;2,"有叫聲應為猴群",""),"")</f>
        <v/>
      </c>
      <c r="AC959" s="3" t="str">
        <f>IF(ISBLANK(T959),"需記錄棲地類型",IF(LEN(T959)&lt;&gt;2,"請填最主要的棲地類型，其餘的可在備注補充說明",""))</f>
        <v/>
      </c>
      <c r="AD959" s="5" t="str">
        <f t="shared" si="39"/>
        <v/>
      </c>
      <c r="AE959" s="3" t="str">
        <f>IF(COUNTIF(U959,"*搖樹*")=1,IF(Q959&lt;&gt;2,"有搖樹行為應為猴群",""),"")</f>
        <v/>
      </c>
      <c r="AF959" s="3"/>
      <c r="AH959">
        <f>MATCH(ROUND(M959,0)&amp;ROUND(N959,0),樣點!N:N,0)</f>
        <v>2283</v>
      </c>
      <c r="AI959" s="5">
        <f>IF((F960&amp;J960)=(F959&amp;J959),ABS((DATE(G960,H960,I960)&amp;TIME(O960,P960,0))-(DATE(G959,H959,I959)&amp;TIME(O959,P959,0))),"")</f>
        <v>6.2499999767169356E-3</v>
      </c>
    </row>
    <row r="960" spans="3:35">
      <c r="C960" s="246" t="s">
        <v>423</v>
      </c>
      <c r="D960" s="246" t="s">
        <v>461</v>
      </c>
      <c r="E960" s="246" t="s">
        <v>486</v>
      </c>
      <c r="F960" s="246" t="s">
        <v>487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488</v>
      </c>
      <c r="L960" s="247">
        <v>5</v>
      </c>
      <c r="M960" s="246">
        <v>243836</v>
      </c>
      <c r="N960" s="246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32</v>
      </c>
      <c r="U960" s="246"/>
      <c r="V960" t="str">
        <f>INDEX(樣區!H:H,MATCH(F960,樣區!E:E,0))</f>
        <v>4月,6月</v>
      </c>
      <c r="W960" s="3" t="str">
        <f>IF(ISNUMBER(AH960),"Y","N")</f>
        <v>Y</v>
      </c>
      <c r="X960" s="3" t="str">
        <f>IF(OR(ISBLANK(H960),ISBLANK(I960)),"需記錄日期","")</f>
        <v/>
      </c>
      <c r="Y960" s="3" t="str">
        <f>IF(O960&gt;9,"時間太晚","")</f>
        <v/>
      </c>
      <c r="Z960" s="3" t="str">
        <f>IF(ISBLANK(Q960),"需記錄數量",IF(Q960&gt;2,"2隻以上，請記為猴群",""))</f>
        <v/>
      </c>
      <c r="AA960" s="3" t="str">
        <f>IF(OR(Q960=1,Q960=2),IF(ISTEXT(R960),"","需記錄距離"),"")</f>
        <v/>
      </c>
      <c r="AB960" s="249" t="str">
        <f>IF(S960="Y",IF(Q960&lt;&gt;2,"有叫聲應為猴群",""),"")</f>
        <v/>
      </c>
      <c r="AC960" s="3" t="str">
        <f>IF(ISBLANK(T960),"需記錄棲地類型",IF(LEN(T960)&lt;&gt;2,"請填最主要的棲地類型，其餘的可在備注補充說明",""))</f>
        <v/>
      </c>
      <c r="AD960" s="5" t="str">
        <f t="shared" si="39"/>
        <v/>
      </c>
      <c r="AE960" s="3" t="str">
        <f>IF(COUNTIF(U960,"*搖樹*")=1,IF(Q960&lt;&gt;2,"有搖樹行為應為猴群",""),"")</f>
        <v/>
      </c>
      <c r="AF960" s="3"/>
      <c r="AH960">
        <f>MATCH(ROUND(M960,0)&amp;ROUND(N960,0),樣點!N:N,0)</f>
        <v>2284</v>
      </c>
      <c r="AI960" s="5">
        <f>IF((F961&amp;J961)=(F960&amp;J960),ABS((DATE(G961,H961,I961)&amp;TIME(O961,P961,0))-(DATE(G960,H960,I960)&amp;TIME(O960,P960,0))),"")</f>
        <v>6.2500000349245965E-3</v>
      </c>
    </row>
    <row r="961" spans="3:35">
      <c r="C961" s="246" t="s">
        <v>423</v>
      </c>
      <c r="D961" s="246" t="s">
        <v>461</v>
      </c>
      <c r="E961" s="246" t="s">
        <v>486</v>
      </c>
      <c r="F961" s="246" t="s">
        <v>487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488</v>
      </c>
      <c r="L961" s="247">
        <v>6</v>
      </c>
      <c r="M961" s="246">
        <v>243918</v>
      </c>
      <c r="N961" s="246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32</v>
      </c>
      <c r="U961" s="246"/>
      <c r="V961" t="str">
        <f>INDEX(樣區!H:H,MATCH(F961,樣區!E:E,0))</f>
        <v>4月,6月</v>
      </c>
      <c r="W961" s="3" t="str">
        <f>IF(ISNUMBER(AH961),"Y","N")</f>
        <v>Y</v>
      </c>
      <c r="X961" s="3" t="str">
        <f>IF(OR(ISBLANK(H961),ISBLANK(I961)),"需記錄日期","")</f>
        <v/>
      </c>
      <c r="Y961" s="3" t="str">
        <f>IF(O961&gt;9,"時間太晚","")</f>
        <v/>
      </c>
      <c r="Z961" s="3" t="str">
        <f>IF(ISBLANK(Q961),"需記錄數量",IF(Q961&gt;2,"2隻以上，請記為猴群",""))</f>
        <v/>
      </c>
      <c r="AA961" s="3" t="str">
        <f>IF(OR(Q961=1,Q961=2),IF(ISTEXT(R961),"","需記錄距離"),"")</f>
        <v/>
      </c>
      <c r="AB961" s="249" t="str">
        <f>IF(S961="Y",IF(Q961&lt;&gt;2,"有叫聲應為猴群",""),"")</f>
        <v/>
      </c>
      <c r="AC961" s="3" t="str">
        <f>IF(ISBLANK(T961),"需記錄棲地類型",IF(LEN(T961)&lt;&gt;2,"請填最主要的棲地類型，其餘的可在備注補充說明",""))</f>
        <v/>
      </c>
      <c r="AD961" s="5" t="str">
        <f t="shared" si="39"/>
        <v/>
      </c>
      <c r="AE961" s="3" t="str">
        <f>IF(COUNTIF(U961,"*搖樹*")=1,IF(Q961&lt;&gt;2,"有搖樹行為應為猴群",""),"")</f>
        <v/>
      </c>
      <c r="AF961" s="3"/>
      <c r="AH961">
        <f>MATCH(ROUND(M961,0)&amp;ROUND(N961,0),樣點!N:N,0)</f>
        <v>2285</v>
      </c>
      <c r="AI961" s="5">
        <f>IF((F962&amp;J962)=(F961&amp;J961),ABS((DATE(G962,H962,I962)&amp;TIME(O962,P962,0))-(DATE(G961,H961,I961)&amp;TIME(O961,P961,0))),"")</f>
        <v>6.9444439723156393E-3</v>
      </c>
    </row>
    <row r="962" spans="3:35">
      <c r="C962" s="246" t="s">
        <v>423</v>
      </c>
      <c r="D962" s="246" t="s">
        <v>461</v>
      </c>
      <c r="E962" s="246" t="s">
        <v>486</v>
      </c>
      <c r="F962" s="246" t="s">
        <v>487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488</v>
      </c>
      <c r="L962" s="247">
        <v>7</v>
      </c>
      <c r="M962" s="246">
        <v>244053</v>
      </c>
      <c r="N962" s="246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30</v>
      </c>
      <c r="U962" s="246"/>
      <c r="V962" t="str">
        <f>INDEX(樣區!H:H,MATCH(F962,樣區!E:E,0))</f>
        <v>4月,6月</v>
      </c>
      <c r="W962" s="3" t="str">
        <f>IF(ISNUMBER(AH962),"Y","N")</f>
        <v>Y</v>
      </c>
      <c r="X962" s="3" t="str">
        <f>IF(OR(ISBLANK(H962),ISBLANK(I962)),"需記錄日期","")</f>
        <v/>
      </c>
      <c r="Y962" s="3" t="str">
        <f>IF(O962&gt;9,"時間太晚","")</f>
        <v/>
      </c>
      <c r="Z962" s="3" t="str">
        <f>IF(ISBLANK(Q962),"需記錄數量",IF(Q962&gt;2,"2隻以上，請記為猴群",""))</f>
        <v/>
      </c>
      <c r="AA962" s="3" t="str">
        <f>IF(OR(Q962=1,Q962=2),IF(ISTEXT(R962),"","需記錄距離"),"")</f>
        <v/>
      </c>
      <c r="AB962" s="249" t="str">
        <f>IF(S962="Y",IF(Q962&lt;&gt;2,"有叫聲應為猴群",""),"")</f>
        <v/>
      </c>
      <c r="AC962" s="3" t="str">
        <f>IF(ISBLANK(T962),"需記錄棲地類型",IF(LEN(T962)&lt;&gt;2,"請填最主要的棲地類型，其餘的可在備注補充說明",""))</f>
        <v/>
      </c>
      <c r="AD962" s="5" t="str">
        <f t="shared" si="39"/>
        <v/>
      </c>
      <c r="AE962" s="3" t="str">
        <f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>IF((F963&amp;J963)=(F962&amp;J962),ABS((DATE(G963,H963,I963)&amp;TIME(O963,P963,0))-(DATE(G962,H962,I962)&amp;TIME(O962,P962,0))),"")</f>
        <v>7.6388890156522393E-3</v>
      </c>
    </row>
    <row r="963" spans="3:35">
      <c r="C963" s="246" t="s">
        <v>423</v>
      </c>
      <c r="D963" s="246" t="s">
        <v>461</v>
      </c>
      <c r="E963" s="246" t="s">
        <v>486</v>
      </c>
      <c r="F963" s="246" t="s">
        <v>487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488</v>
      </c>
      <c r="L963" s="247">
        <v>8</v>
      </c>
      <c r="M963" s="246">
        <v>244225</v>
      </c>
      <c r="N963" s="246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54</v>
      </c>
      <c r="U963" s="246"/>
      <c r="V963" t="str">
        <f>INDEX(樣區!H:H,MATCH(F963,樣區!E:E,0))</f>
        <v>4月,6月</v>
      </c>
      <c r="W963" s="3" t="str">
        <f>IF(ISNUMBER(AH963),"Y","N")</f>
        <v>Y</v>
      </c>
      <c r="X963" s="3" t="str">
        <f>IF(OR(ISBLANK(H963),ISBLANK(I963)),"需記錄日期","")</f>
        <v/>
      </c>
      <c r="Y963" s="3" t="str">
        <f>IF(O963&gt;9,"時間太晚","")</f>
        <v/>
      </c>
      <c r="Z963" s="3" t="str">
        <f>IF(ISBLANK(Q963),"需記錄數量",IF(Q963&gt;2,"2隻以上，請記為猴群",""))</f>
        <v/>
      </c>
      <c r="AA963" s="3" t="str">
        <f>IF(OR(Q963=1,Q963=2),IF(ISTEXT(R963),"","需記錄距離"),"")</f>
        <v/>
      </c>
      <c r="AB963" s="249" t="str">
        <f>IF(S963="Y",IF(Q963&lt;&gt;2,"有叫聲應為猴群",""),"")</f>
        <v/>
      </c>
      <c r="AC963" s="3" t="str">
        <f>IF(ISBLANK(T963),"需記錄棲地類型",IF(LEN(T963)&lt;&gt;2,"請填最主要的棲地類型，其餘的可在備注補充說明",""))</f>
        <v/>
      </c>
      <c r="AD963" s="5" t="str">
        <f t="shared" si="39"/>
        <v/>
      </c>
      <c r="AE963" s="3" t="str">
        <f>IF(COUNTIF(U963,"*搖樹*")=1,IF(Q963&lt;&gt;2,"有搖樹行為應為猴群",""),"")</f>
        <v/>
      </c>
      <c r="AF963" s="3"/>
      <c r="AH963">
        <f>MATCH(ROUND(M963,0)&amp;ROUND(N963,0),樣點!N:N,0)</f>
        <v>2287</v>
      </c>
      <c r="AI963" s="5">
        <f>IF((F964&amp;J964)=(F963&amp;J963),ABS((DATE(G964,H964,I964)&amp;TIME(O964,P964,0))-(DATE(G963,H963,I963)&amp;TIME(O963,P963,0))),"")</f>
        <v>6.2499999767169356E-3</v>
      </c>
    </row>
    <row r="964" spans="3:35">
      <c r="C964" s="246" t="s">
        <v>423</v>
      </c>
      <c r="D964" s="246" t="s">
        <v>461</v>
      </c>
      <c r="E964" s="246" t="s">
        <v>486</v>
      </c>
      <c r="F964" s="246" t="s">
        <v>487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488</v>
      </c>
      <c r="L964" s="247">
        <v>9</v>
      </c>
      <c r="M964" s="246">
        <v>244302</v>
      </c>
      <c r="N964" s="246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54</v>
      </c>
      <c r="U964" s="246"/>
      <c r="V964" t="str">
        <f>INDEX(樣區!H:H,MATCH(F964,樣區!E:E,0))</f>
        <v>4月,6月</v>
      </c>
      <c r="W964" s="3" t="str">
        <f>IF(ISNUMBER(AH964),"Y","N")</f>
        <v>Y</v>
      </c>
      <c r="X964" s="3" t="str">
        <f>IF(OR(ISBLANK(H964),ISBLANK(I964)),"需記錄日期","")</f>
        <v/>
      </c>
      <c r="Y964" s="3" t="str">
        <f>IF(O964&gt;9,"時間太晚","")</f>
        <v/>
      </c>
      <c r="Z964" s="3" t="str">
        <f>IF(ISBLANK(Q964),"需記錄數量",IF(Q964&gt;2,"2隻以上，請記為猴群",""))</f>
        <v/>
      </c>
      <c r="AA964" s="3" t="str">
        <f>IF(OR(Q964=1,Q964=2),IF(ISTEXT(R964),"","需記錄距離"),"")</f>
        <v/>
      </c>
      <c r="AB964" s="249" t="str">
        <f>IF(S964="Y",IF(Q964&lt;&gt;2,"有叫聲應為猴群",""),"")</f>
        <v/>
      </c>
      <c r="AC964" s="3" t="str">
        <f>IF(ISBLANK(T964),"需記錄棲地類型",IF(LEN(T964)&lt;&gt;2,"請填最主要的棲地類型，其餘的可在備注補充說明",""))</f>
        <v/>
      </c>
      <c r="AD964" s="5" t="str">
        <f t="shared" si="39"/>
        <v/>
      </c>
      <c r="AE964" s="3" t="str">
        <f>IF(COUNTIF(U964,"*搖樹*")=1,IF(Q964&lt;&gt;2,"有搖樹行為應為猴群",""),"")</f>
        <v/>
      </c>
      <c r="AF964" s="3"/>
      <c r="AH964">
        <f>MATCH(ROUND(M964,0)&amp;ROUND(N964,0),樣點!N:N,0)</f>
        <v>2288</v>
      </c>
      <c r="AI964" s="5">
        <f>IF((F965&amp;J965)=(F964&amp;J964),ABS((DATE(G965,H965,I965)&amp;TIME(O965,P965,0))-(DATE(G964,H964,I964)&amp;TIME(O964,P964,0))),"")</f>
        <v>6.2500000349245965E-3</v>
      </c>
    </row>
    <row r="965" spans="3:35">
      <c r="C965" s="246" t="s">
        <v>423</v>
      </c>
      <c r="D965" s="246" t="s">
        <v>461</v>
      </c>
      <c r="E965" s="246" t="s">
        <v>486</v>
      </c>
      <c r="F965" s="246" t="s">
        <v>487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488</v>
      </c>
      <c r="L965" s="247">
        <v>10</v>
      </c>
      <c r="M965" s="246">
        <v>244392</v>
      </c>
      <c r="N965" s="246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54</v>
      </c>
      <c r="U965" s="246"/>
      <c r="V965" t="str">
        <f>INDEX(樣區!H:H,MATCH(F965,樣區!E:E,0))</f>
        <v>4月,6月</v>
      </c>
      <c r="W965" s="3" t="str">
        <f>IF(ISNUMBER(AH965),"Y","N")</f>
        <v>Y</v>
      </c>
      <c r="X965" s="3" t="str">
        <f>IF(OR(ISBLANK(H965),ISBLANK(I965)),"需記錄日期","")</f>
        <v/>
      </c>
      <c r="Y965" s="3" t="str">
        <f>IF(O965&gt;9,"時間太晚","")</f>
        <v/>
      </c>
      <c r="Z965" s="3" t="str">
        <f>IF(ISBLANK(Q965),"需記錄數量",IF(Q965&gt;2,"2隻以上，請記為猴群",""))</f>
        <v/>
      </c>
      <c r="AA965" s="3" t="str">
        <f>IF(OR(Q965=1,Q965=2),IF(ISTEXT(R965),"","需記錄距離"),"")</f>
        <v/>
      </c>
      <c r="AB965" s="249" t="str">
        <f>IF(S965="Y",IF(Q965&lt;&gt;2,"有叫聲應為猴群",""),"")</f>
        <v/>
      </c>
      <c r="AC965" s="3" t="str">
        <f>IF(ISBLANK(T965),"需記錄棲地類型",IF(LEN(T965)&lt;&gt;2,"請填最主要的棲地類型，其餘的可在備注補充說明",""))</f>
        <v/>
      </c>
      <c r="AD965" s="5" t="str">
        <f t="shared" si="39"/>
        <v/>
      </c>
      <c r="AE965" s="3" t="str">
        <f>IF(COUNTIF(U965,"*搖樹*")=1,IF(Q965&lt;&gt;2,"有搖樹行為應為猴群",""),"")</f>
        <v/>
      </c>
      <c r="AF965" s="3"/>
      <c r="AH965">
        <f>MATCH(ROUND(M965,0)&amp;ROUND(N965,0),樣點!N:N,0)</f>
        <v>2289</v>
      </c>
      <c r="AI965" s="5" t="str">
        <f>IF((F966&amp;J966)=(F965&amp;J965),ABS((DATE(G966,H966,I966)&amp;TIME(O966,P966,0))-(DATE(G965,H965,I965)&amp;TIME(O965,P965,0))),"")</f>
        <v/>
      </c>
    </row>
    <row r="966" spans="3:35">
      <c r="C966" s="246" t="s">
        <v>423</v>
      </c>
      <c r="D966" s="246" t="s">
        <v>461</v>
      </c>
      <c r="E966" s="246" t="s">
        <v>480</v>
      </c>
      <c r="F966" s="246" t="s">
        <v>481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482</v>
      </c>
      <c r="L966" s="247">
        <v>1</v>
      </c>
      <c r="M966" s="246">
        <v>244221</v>
      </c>
      <c r="N966" s="246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26</v>
      </c>
      <c r="U966" s="246"/>
      <c r="V966" t="str">
        <f>INDEX(樣區!H:H,MATCH(F966,樣區!E:E,0))</f>
        <v>4月,6月</v>
      </c>
      <c r="W966" s="3" t="str">
        <f>IF(ISNUMBER(AH966),"Y","N")</f>
        <v>Y</v>
      </c>
      <c r="X966" s="3" t="str">
        <f>IF(OR(ISBLANK(H966),ISBLANK(I966)),"需記錄日期","")</f>
        <v/>
      </c>
      <c r="Y966" s="3" t="str">
        <f>IF(O966&gt;9,"時間太晚","")</f>
        <v/>
      </c>
      <c r="Z966" s="3" t="str">
        <f>IF(ISBLANK(Q966),"需記錄數量",IF(Q966&gt;2,"2隻以上，請記為猴群",""))</f>
        <v/>
      </c>
      <c r="AA966" s="3" t="str">
        <f>IF(OR(Q966=1,Q966=2),IF(ISTEXT(R966),"","需記錄距離"),"")</f>
        <v/>
      </c>
      <c r="AB966" s="249" t="str">
        <f>IF(S966="Y",IF(Q966&lt;&gt;2,"有叫聲應為猴群",""),"")</f>
        <v/>
      </c>
      <c r="AC966" s="3" t="str">
        <f>IF(ISBLANK(T966),"需記錄棲地類型",IF(LEN(T966)&lt;&gt;2,"請填最主要的棲地類型，其餘的可在備注補充說明",""))</f>
        <v/>
      </c>
      <c r="AD966" s="5" t="str">
        <f t="shared" si="39"/>
        <v/>
      </c>
      <c r="AE966" s="3" t="str">
        <f>IF(COUNTIF(U966,"*搖樹*")=1,IF(Q966&lt;&gt;2,"有搖樹行為應為猴群",""),"")</f>
        <v/>
      </c>
      <c r="AF966" s="3"/>
      <c r="AH966">
        <f>MATCH(ROUND(M966,0)&amp;ROUND(N966,0),樣點!N:N,0)</f>
        <v>2270</v>
      </c>
      <c r="AI966" s="5">
        <f>IF((F967&amp;J967)=(F966&amp;J966),ABS((DATE(G967,H967,I967)&amp;TIME(O967,P967,0))-(DATE(G966,H966,I966)&amp;TIME(O966,P966,0))),"")</f>
        <v>8.3333330112509429E-3</v>
      </c>
    </row>
    <row r="967" spans="3:35">
      <c r="C967" s="246" t="s">
        <v>423</v>
      </c>
      <c r="D967" s="246" t="s">
        <v>461</v>
      </c>
      <c r="E967" s="246" t="s">
        <v>480</v>
      </c>
      <c r="F967" s="246" t="s">
        <v>481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482</v>
      </c>
      <c r="L967" s="247">
        <v>2</v>
      </c>
      <c r="M967" s="246">
        <v>244273</v>
      </c>
      <c r="N967" s="246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26</v>
      </c>
      <c r="U967" s="246"/>
      <c r="V967" t="str">
        <f>INDEX(樣區!H:H,MATCH(F967,樣區!E:E,0))</f>
        <v>4月,6月</v>
      </c>
      <c r="W967" s="3" t="str">
        <f>IF(ISNUMBER(AH967),"Y","N")</f>
        <v>Y</v>
      </c>
      <c r="X967" s="3" t="str">
        <f>IF(OR(ISBLANK(H967),ISBLANK(I967)),"需記錄日期","")</f>
        <v/>
      </c>
      <c r="Y967" s="3" t="str">
        <f>IF(O967&gt;9,"時間太晚","")</f>
        <v/>
      </c>
      <c r="Z967" s="3" t="str">
        <f>IF(ISBLANK(Q967),"需記錄數量",IF(Q967&gt;2,"2隻以上，請記為猴群",""))</f>
        <v/>
      </c>
      <c r="AA967" s="3" t="str">
        <f>IF(OR(Q967=1,Q967=2),IF(ISTEXT(R967),"","需記錄距離"),"")</f>
        <v/>
      </c>
      <c r="AB967" s="249" t="str">
        <f>IF(S967="Y",IF(Q967&lt;&gt;2,"有叫聲應為猴群",""),"")</f>
        <v/>
      </c>
      <c r="AC967" s="3" t="str">
        <f>IF(ISBLANK(T967),"需記錄棲地類型",IF(LEN(T967)&lt;&gt;2,"請填最主要的棲地類型，其餘的可在備注補充說明",""))</f>
        <v/>
      </c>
      <c r="AD967" s="5" t="str">
        <f t="shared" si="39"/>
        <v/>
      </c>
      <c r="AE967" s="3" t="str">
        <f>IF(COUNTIF(U967,"*搖樹*")=1,IF(Q967&lt;&gt;2,"有搖樹行為應為猴群",""),"")</f>
        <v/>
      </c>
      <c r="AF967" s="3"/>
      <c r="AH967">
        <f>MATCH(ROUND(M967,0)&amp;ROUND(N967,0),樣點!N:N,0)</f>
        <v>2271</v>
      </c>
      <c r="AI967" s="5">
        <f>IF((F968&amp;J968)=(F967&amp;J967),ABS((DATE(G968,H968,I968)&amp;TIME(O968,P968,0))-(DATE(G967,H967,I967)&amp;TIME(O967,P967,0))),"")</f>
        <v>6.2499999767169356E-3</v>
      </c>
    </row>
    <row r="968" spans="3:35">
      <c r="C968" s="246" t="s">
        <v>423</v>
      </c>
      <c r="D968" s="246" t="s">
        <v>461</v>
      </c>
      <c r="E968" s="246" t="s">
        <v>480</v>
      </c>
      <c r="F968" s="246" t="s">
        <v>481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482</v>
      </c>
      <c r="L968" s="247">
        <v>3</v>
      </c>
      <c r="M968" s="246">
        <v>244116</v>
      </c>
      <c r="N968" s="246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26</v>
      </c>
      <c r="U968" s="246"/>
      <c r="V968" t="str">
        <f>INDEX(樣區!H:H,MATCH(F968,樣區!E:E,0))</f>
        <v>4月,6月</v>
      </c>
      <c r="W968" s="3" t="str">
        <f>IF(ISNUMBER(AH968),"Y","N")</f>
        <v>Y</v>
      </c>
      <c r="X968" s="3" t="str">
        <f>IF(OR(ISBLANK(H968),ISBLANK(I968)),"需記錄日期","")</f>
        <v/>
      </c>
      <c r="Y968" s="3" t="str">
        <f>IF(O968&gt;9,"時間太晚","")</f>
        <v/>
      </c>
      <c r="Z968" s="3" t="str">
        <f>IF(ISBLANK(Q968),"需記錄數量",IF(Q968&gt;2,"2隻以上，請記為猴群",""))</f>
        <v/>
      </c>
      <c r="AA968" s="3" t="str">
        <f>IF(OR(Q968=1,Q968=2),IF(ISTEXT(R968),"","需記錄距離"),"")</f>
        <v/>
      </c>
      <c r="AB968" s="249" t="str">
        <f>IF(S968="Y",IF(Q968&lt;&gt;2,"有叫聲應為猴群",""),"")</f>
        <v/>
      </c>
      <c r="AC968" s="3" t="str">
        <f>IF(ISBLANK(T968),"需記錄棲地類型",IF(LEN(T968)&lt;&gt;2,"請填最主要的棲地類型，其餘的可在備注補充說明",""))</f>
        <v/>
      </c>
      <c r="AD968" s="5" t="str">
        <f t="shared" si="39"/>
        <v/>
      </c>
      <c r="AE968" s="3" t="str">
        <f>IF(COUNTIF(U968,"*搖樹*")=1,IF(Q968&lt;&gt;2,"有搖樹行為應為猴群",""),"")</f>
        <v/>
      </c>
      <c r="AF968" s="3"/>
      <c r="AH968">
        <f>MATCH(ROUND(M968,0)&amp;ROUND(N968,0),樣點!N:N,0)</f>
        <v>2272</v>
      </c>
      <c r="AI968" s="5">
        <f>IF((F969&amp;J969)=(F968&amp;J968),ABS((DATE(G969,H969,I969)&amp;TIME(O969,P969,0))-(DATE(G968,H968,I968)&amp;TIME(O968,P968,0))),"")</f>
        <v>5.555555981118232E-3</v>
      </c>
    </row>
    <row r="969" spans="3:35">
      <c r="C969" s="246" t="s">
        <v>423</v>
      </c>
      <c r="D969" s="246" t="s">
        <v>461</v>
      </c>
      <c r="E969" s="246" t="s">
        <v>480</v>
      </c>
      <c r="F969" s="246" t="s">
        <v>481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482</v>
      </c>
      <c r="L969" s="247">
        <v>4</v>
      </c>
      <c r="M969" s="246">
        <v>243916</v>
      </c>
      <c r="N969" s="246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32</v>
      </c>
      <c r="U969" s="246"/>
      <c r="V969" t="str">
        <f>INDEX(樣區!H:H,MATCH(F969,樣區!E:E,0))</f>
        <v>4月,6月</v>
      </c>
      <c r="W969" s="3" t="str">
        <f>IF(ISNUMBER(AH969),"Y","N")</f>
        <v>Y</v>
      </c>
      <c r="X969" s="3" t="str">
        <f>IF(OR(ISBLANK(H969),ISBLANK(I969)),"需記錄日期","")</f>
        <v/>
      </c>
      <c r="Y969" s="3" t="str">
        <f>IF(O969&gt;9,"時間太晚","")</f>
        <v/>
      </c>
      <c r="Z969" s="3" t="str">
        <f>IF(ISBLANK(Q969),"需記錄數量",IF(Q969&gt;2,"2隻以上，請記為猴群",""))</f>
        <v/>
      </c>
      <c r="AA969" s="3" t="str">
        <f>IF(OR(Q969=1,Q969=2),IF(ISTEXT(R969),"","需記錄距離"),"")</f>
        <v/>
      </c>
      <c r="AB969" s="249" t="str">
        <f>IF(S969="Y",IF(Q969&lt;&gt;2,"有叫聲應為猴群",""),"")</f>
        <v/>
      </c>
      <c r="AC969" s="3" t="str">
        <f>IF(ISBLANK(T969),"需記錄棲地類型",IF(LEN(T969)&lt;&gt;2,"請填最主要的棲地類型，其餘的可在備注補充說明",""))</f>
        <v/>
      </c>
      <c r="AD969" s="5" t="str">
        <f t="shared" si="39"/>
        <v/>
      </c>
      <c r="AE969" s="3" t="str">
        <f>IF(COUNTIF(U969,"*搖樹*")=1,IF(Q969&lt;&gt;2,"有搖樹行為應為猴群",""),"")</f>
        <v/>
      </c>
      <c r="AF969" s="3"/>
      <c r="AH969">
        <f>MATCH(ROUND(M969,0)&amp;ROUND(N969,0),樣點!N:N,0)</f>
        <v>2273</v>
      </c>
      <c r="AI969" s="5">
        <f>IF((F970&amp;J970)=(F969&amp;J969),ABS((DATE(G970,H970,I970)&amp;TIME(O970,P970,0))-(DATE(G969,H969,I969)&amp;TIME(O969,P969,0))),"")</f>
        <v>6.9444440305233002E-3</v>
      </c>
    </row>
    <row r="970" spans="3:35">
      <c r="C970" s="246" t="s">
        <v>423</v>
      </c>
      <c r="D970" s="246" t="s">
        <v>461</v>
      </c>
      <c r="E970" s="246" t="s">
        <v>480</v>
      </c>
      <c r="F970" s="246" t="s">
        <v>481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482</v>
      </c>
      <c r="L970" s="247">
        <v>5</v>
      </c>
      <c r="M970" s="246">
        <v>243798</v>
      </c>
      <c r="N970" s="246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54</v>
      </c>
      <c r="U970" s="246"/>
      <c r="V970" t="str">
        <f>INDEX(樣區!H:H,MATCH(F970,樣區!E:E,0))</f>
        <v>4月,6月</v>
      </c>
      <c r="W970" s="3" t="str">
        <f>IF(ISNUMBER(AH970),"Y","N")</f>
        <v>Y</v>
      </c>
      <c r="X970" s="3" t="str">
        <f>IF(OR(ISBLANK(H970),ISBLANK(I970)),"需記錄日期","")</f>
        <v/>
      </c>
      <c r="Y970" s="3" t="str">
        <f>IF(O970&gt;9,"時間太晚","")</f>
        <v/>
      </c>
      <c r="Z970" s="3" t="str">
        <f>IF(ISBLANK(Q970),"需記錄數量",IF(Q970&gt;2,"2隻以上，請記為猴群",""))</f>
        <v/>
      </c>
      <c r="AA970" s="3" t="str">
        <f>IF(OR(Q970=1,Q970=2),IF(ISTEXT(R970),"","需記錄距離"),"")</f>
        <v/>
      </c>
      <c r="AB970" s="249" t="str">
        <f>IF(S970="Y",IF(Q970&lt;&gt;2,"有叫聲應為猴群",""),"")</f>
        <v/>
      </c>
      <c r="AC970" s="3" t="str">
        <f>IF(ISBLANK(T970),"需記錄棲地類型",IF(LEN(T970)&lt;&gt;2,"請填最主要的棲地類型，其餘的可在備注補充說明",""))</f>
        <v/>
      </c>
      <c r="AD970" s="5" t="str">
        <f t="shared" si="39"/>
        <v/>
      </c>
      <c r="AE970" s="3" t="str">
        <f>IF(COUNTIF(U970,"*搖樹*")=1,IF(Q970&lt;&gt;2,"有搖樹行為應為猴群",""),"")</f>
        <v/>
      </c>
      <c r="AF970" s="3"/>
      <c r="AH970">
        <f>MATCH(ROUND(M970,0)&amp;ROUND(N970,0),樣點!N:N,0)</f>
        <v>2274</v>
      </c>
      <c r="AI970" s="5">
        <f>IF((F971&amp;J971)=(F970&amp;J970),ABS((DATE(G971,H971,I971)&amp;TIME(O971,P971,0))-(DATE(G970,H970,I970)&amp;TIME(O970,P970,0))),"")</f>
        <v>7.6388890156522393E-3</v>
      </c>
    </row>
    <row r="971" spans="3:35">
      <c r="C971" s="246" t="s">
        <v>423</v>
      </c>
      <c r="D971" s="246" t="s">
        <v>461</v>
      </c>
      <c r="E971" s="246" t="s">
        <v>480</v>
      </c>
      <c r="F971" s="246" t="s">
        <v>481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482</v>
      </c>
      <c r="L971" s="247">
        <v>6</v>
      </c>
      <c r="M971" s="246">
        <v>243603</v>
      </c>
      <c r="N971" s="246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54</v>
      </c>
      <c r="U971" s="246"/>
      <c r="V971" t="str">
        <f>INDEX(樣區!H:H,MATCH(F971,樣區!E:E,0))</f>
        <v>4月,6月</v>
      </c>
      <c r="W971" s="3" t="str">
        <f>IF(ISNUMBER(AH971),"Y","N")</f>
        <v>Y</v>
      </c>
      <c r="X971" s="3" t="str">
        <f>IF(OR(ISBLANK(H971),ISBLANK(I971)),"需記錄日期","")</f>
        <v/>
      </c>
      <c r="Y971" s="3" t="str">
        <f>IF(O971&gt;9,"時間太晚","")</f>
        <v/>
      </c>
      <c r="Z971" s="3" t="str">
        <f>IF(ISBLANK(Q971),"需記錄數量",IF(Q971&gt;2,"2隻以上，請記為猴群",""))</f>
        <v/>
      </c>
      <c r="AA971" s="3" t="str">
        <f>IF(OR(Q971=1,Q971=2),IF(ISTEXT(R971),"","需記錄距離"),"")</f>
        <v/>
      </c>
      <c r="AB971" s="249" t="str">
        <f>IF(S971="Y",IF(Q971&lt;&gt;2,"有叫聲應為猴群",""),"")</f>
        <v/>
      </c>
      <c r="AC971" s="3" t="str">
        <f>IF(ISBLANK(T971),"需記錄棲地類型",IF(LEN(T971)&lt;&gt;2,"請填最主要的棲地類型，其餘的可在備注補充說明",""))</f>
        <v/>
      </c>
      <c r="AD971" s="5" t="str">
        <f t="shared" si="39"/>
        <v/>
      </c>
      <c r="AE971" s="3" t="str">
        <f>IF(COUNTIF(U971,"*搖樹*")=1,IF(Q971&lt;&gt;2,"有搖樹行為應為猴群",""),"")</f>
        <v/>
      </c>
      <c r="AF971" s="3"/>
      <c r="AH971">
        <f>MATCH(ROUND(M971,0)&amp;ROUND(N971,0),樣點!N:N,0)</f>
        <v>2275</v>
      </c>
      <c r="AI971" s="5">
        <f>IF((F972&amp;J972)=(F971&amp;J971),ABS((DATE(G972,H972,I972)&amp;TIME(O972,P972,0))-(DATE(G971,H971,I971)&amp;TIME(O971,P971,0))),"")</f>
        <v>5.555555981118232E-3</v>
      </c>
    </row>
    <row r="972" spans="3:35">
      <c r="C972" s="246" t="s">
        <v>423</v>
      </c>
      <c r="D972" s="246" t="s">
        <v>461</v>
      </c>
      <c r="E972" s="246" t="s">
        <v>480</v>
      </c>
      <c r="F972" s="246" t="s">
        <v>481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482</v>
      </c>
      <c r="L972" s="247">
        <v>7</v>
      </c>
      <c r="M972" s="246">
        <v>243402</v>
      </c>
      <c r="N972" s="246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32</v>
      </c>
      <c r="U972" s="246"/>
      <c r="V972" t="str">
        <f>INDEX(樣區!H:H,MATCH(F972,樣區!E:E,0))</f>
        <v>4月,6月</v>
      </c>
      <c r="W972" s="3" t="str">
        <f>IF(ISNUMBER(AH972),"Y","N")</f>
        <v>Y</v>
      </c>
      <c r="X972" s="3" t="str">
        <f>IF(OR(ISBLANK(H972),ISBLANK(I972)),"需記錄日期","")</f>
        <v/>
      </c>
      <c r="Y972" s="3" t="str">
        <f>IF(O972&gt;9,"時間太晚","")</f>
        <v/>
      </c>
      <c r="Z972" s="3" t="str">
        <f>IF(ISBLANK(Q972),"需記錄數量",IF(Q972&gt;2,"2隻以上，請記為猴群",""))</f>
        <v/>
      </c>
      <c r="AA972" s="3" t="str">
        <f>IF(OR(Q972=1,Q972=2),IF(ISTEXT(R972),"","需記錄距離"),"")</f>
        <v/>
      </c>
      <c r="AB972" s="249" t="str">
        <f>IF(S972="Y",IF(Q972&lt;&gt;2,"有叫聲應為猴群",""),"")</f>
        <v/>
      </c>
      <c r="AC972" s="3" t="str">
        <f>IF(ISBLANK(T972),"需記錄棲地類型",IF(LEN(T972)&lt;&gt;2,"請填最主要的棲地類型，其餘的可在備注補充說明",""))</f>
        <v/>
      </c>
      <c r="AD972" s="5" t="str">
        <f t="shared" si="39"/>
        <v/>
      </c>
      <c r="AE972" s="3" t="str">
        <f>IF(COUNTIF(U972,"*搖樹*")=1,IF(Q972&lt;&gt;2,"有搖樹行為應為猴群",""),"")</f>
        <v/>
      </c>
      <c r="AF972" s="3"/>
      <c r="AH972">
        <f>MATCH(ROUND(M972,0)&amp;ROUND(N972,0),樣點!N:N,0)</f>
        <v>2276</v>
      </c>
      <c r="AI972" s="5">
        <f>IF((F973&amp;J973)=(F972&amp;J972),ABS((DATE(G973,H973,I973)&amp;TIME(O973,P973,0))-(DATE(G972,H972,I972)&amp;TIME(O972,P972,0))),"")</f>
        <v>6.2499999767169356E-3</v>
      </c>
    </row>
    <row r="973" spans="3:35">
      <c r="C973" s="246" t="s">
        <v>423</v>
      </c>
      <c r="D973" s="246" t="s">
        <v>461</v>
      </c>
      <c r="E973" s="246" t="s">
        <v>480</v>
      </c>
      <c r="F973" s="246" t="s">
        <v>481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482</v>
      </c>
      <c r="L973" s="247">
        <v>8</v>
      </c>
      <c r="M973" s="246">
        <v>243370</v>
      </c>
      <c r="N973" s="246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32</v>
      </c>
      <c r="U973" s="246"/>
      <c r="V973" t="str">
        <f>INDEX(樣區!H:H,MATCH(F973,樣區!E:E,0))</f>
        <v>4月,6月</v>
      </c>
      <c r="W973" s="3" t="str">
        <f>IF(ISNUMBER(AH973),"Y","N")</f>
        <v>Y</v>
      </c>
      <c r="X973" s="3" t="str">
        <f>IF(OR(ISBLANK(H973),ISBLANK(I973)),"需記錄日期","")</f>
        <v/>
      </c>
      <c r="Y973" s="3" t="str">
        <f>IF(O973&gt;9,"時間太晚","")</f>
        <v/>
      </c>
      <c r="Z973" s="3" t="str">
        <f>IF(ISBLANK(Q973),"需記錄數量",IF(Q973&gt;2,"2隻以上，請記為猴群",""))</f>
        <v/>
      </c>
      <c r="AA973" s="3" t="str">
        <f>IF(OR(Q973=1,Q973=2),IF(ISTEXT(R973),"","需記錄距離"),"")</f>
        <v/>
      </c>
      <c r="AB973" s="249" t="str">
        <f>IF(S973="Y",IF(Q973&lt;&gt;2,"有叫聲應為猴群",""),"")</f>
        <v/>
      </c>
      <c r="AC973" s="3" t="str">
        <f>IF(ISBLANK(T973),"需記錄棲地類型",IF(LEN(T973)&lt;&gt;2,"請填最主要的棲地類型，其餘的可在備注補充說明",""))</f>
        <v/>
      </c>
      <c r="AD973" s="5" t="str">
        <f t="shared" si="39"/>
        <v/>
      </c>
      <c r="AE973" s="3" t="str">
        <f>IF(COUNTIF(U973,"*搖樹*")=1,IF(Q973&lt;&gt;2,"有搖樹行為應為猴群",""),"")</f>
        <v/>
      </c>
      <c r="AF973" s="3"/>
      <c r="AH973">
        <f>MATCH(ROUND(M973,0)&amp;ROUND(N973,0),樣點!N:N,0)</f>
        <v>2277</v>
      </c>
      <c r="AI973" s="5">
        <f>IF((F974&amp;J974)=(F973&amp;J973),ABS((DATE(G974,H974,I974)&amp;TIME(O974,P974,0))-(DATE(G973,H973,I973)&amp;TIME(O973,P973,0))),"")</f>
        <v>6.2500000349245965E-3</v>
      </c>
    </row>
    <row r="974" spans="3:35" hidden="1">
      <c r="C974" s="246" t="s">
        <v>423</v>
      </c>
      <c r="D974" s="246" t="s">
        <v>461</v>
      </c>
      <c r="E974" s="246" t="s">
        <v>480</v>
      </c>
      <c r="F974" s="246" t="s">
        <v>481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482</v>
      </c>
      <c r="L974" s="247">
        <v>9</v>
      </c>
      <c r="M974" s="246">
        <v>262436</v>
      </c>
      <c r="N974" s="246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32</v>
      </c>
      <c r="U974" s="246"/>
      <c r="V974" t="str">
        <f>INDEX(樣區!H:H,MATCH(F974,樣區!E:E,0))</f>
        <v>4月,6月</v>
      </c>
      <c r="W974" s="3" t="str">
        <f>IF(ISNUMBER(AH974),"Y","N")</f>
        <v>N</v>
      </c>
      <c r="X974" s="3" t="str">
        <f>IF(OR(ISBLANK(H974),ISBLANK(I974)),"需記錄日期","")</f>
        <v/>
      </c>
      <c r="Y974" s="3" t="str">
        <f>IF(O974&gt;9,"時間太晚","")</f>
        <v/>
      </c>
      <c r="Z974" s="3" t="str">
        <f>IF(ISBLANK(Q974),"需記錄數量",IF(Q974&gt;2,"2隻以上，請記為猴群",""))</f>
        <v/>
      </c>
      <c r="AA974" s="3" t="str">
        <f>IF(OR(Q974=1,Q974=2),IF(ISTEXT(R974),"","需記錄距離"),"")</f>
        <v/>
      </c>
      <c r="AB974" s="2" t="str">
        <f>IF(S974="Y",IF(Q974&lt;&gt;2,"有叫聲應為猴群",""),"")</f>
        <v/>
      </c>
      <c r="AC974" s="3" t="str">
        <f>IF(ISBLANK(T974),"需記錄棲地類型",IF(LEN(T974)&lt;&gt;2,"請填最主要的棲地類型，其餘的可在備注補充說明",""))</f>
        <v/>
      </c>
      <c r="AD974" s="5" t="str">
        <f>IF(ISBLANK(O974),"需記錄時間",IFERROR(IF((AI974-TIME(0,5,59))&lt;0,"需計滿6分鍾",""),""))</f>
        <v/>
      </c>
      <c r="AE974" s="3" t="str">
        <f>IF(COUNTIF(U974,"*搖樹*")=1,IF(Q974&lt;&gt;2,"有搖樹行為應為猴群",""),"")</f>
        <v/>
      </c>
      <c r="AF974" s="3"/>
      <c r="AH974" t="e">
        <f>MATCH(ROUND(M974,0)&amp;ROUND(N974,0),樣點!N:N,0)</f>
        <v>#N/A</v>
      </c>
      <c r="AI974" s="5">
        <f>IF((F975&amp;J975)=(F974&amp;J974),ABS((DATE(G975,H975,I975)&amp;TIME(O975,P975,0))-(DATE(G974,H974,I974)&amp;TIME(O974,P974,0))),"")</f>
        <v>5.5555549915879965E-3</v>
      </c>
    </row>
    <row r="975" spans="3:35">
      <c r="C975" s="246" t="s">
        <v>423</v>
      </c>
      <c r="D975" s="246" t="s">
        <v>461</v>
      </c>
      <c r="E975" s="246" t="s">
        <v>480</v>
      </c>
      <c r="F975" s="246" t="s">
        <v>481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482</v>
      </c>
      <c r="L975" s="247">
        <v>10</v>
      </c>
      <c r="M975" s="246">
        <v>243284</v>
      </c>
      <c r="N975" s="246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54</v>
      </c>
      <c r="U975" s="246"/>
      <c r="V975" t="str">
        <f>INDEX(樣區!H:H,MATCH(F975,樣區!E:E,0))</f>
        <v>4月,6月</v>
      </c>
      <c r="W975" s="3" t="str">
        <f>IF(ISNUMBER(AH975),"Y","N")</f>
        <v>Y</v>
      </c>
      <c r="X975" s="3" t="str">
        <f>IF(OR(ISBLANK(H975),ISBLANK(I975)),"需記錄日期","")</f>
        <v/>
      </c>
      <c r="Y975" s="3" t="str">
        <f>IF(O975&gt;9,"時間太晚","")</f>
        <v/>
      </c>
      <c r="Z975" s="3" t="str">
        <f>IF(ISBLANK(Q975),"需記錄數量",IF(Q975&gt;2,"2隻以上，請記為猴群",""))</f>
        <v/>
      </c>
      <c r="AA975" s="3" t="str">
        <f>IF(OR(Q975=1,Q975=2),IF(ISTEXT(R975),"","需記錄距離"),"")</f>
        <v/>
      </c>
      <c r="AB975" s="249" t="str">
        <f>IF(S975="Y",IF(Q975&lt;&gt;2,"有叫聲應為猴群",""),"")</f>
        <v/>
      </c>
      <c r="AC975" s="3" t="str">
        <f>IF(ISBLANK(T975),"需記錄棲地類型",IF(LEN(T975)&lt;&gt;2,"請填最主要的棲地類型，其餘的可在備注補充說明",""))</f>
        <v/>
      </c>
      <c r="AD975" s="5" t="str">
        <f>IF(ISBLANK(O975),"需記錄時間",IFERROR(IF((AI975-TIME(0,5,59))&lt;0,"需計滿6分鐘",""),""))</f>
        <v/>
      </c>
      <c r="AE975" s="3" t="str">
        <f>IF(COUNTIF(U975,"*搖樹*")=1,IF(Q975&lt;&gt;2,"有搖樹行為應為猴群",""),"")</f>
        <v/>
      </c>
      <c r="AF975" s="3"/>
      <c r="AH975">
        <f>MATCH(ROUND(M975,0)&amp;ROUND(N975,0),樣點!N:N,0)</f>
        <v>2279</v>
      </c>
      <c r="AI975" s="5" t="str">
        <f>IF((F976&amp;J976)=(F975&amp;J975),ABS((DATE(G976,H976,I976)&amp;TIME(O976,P976,0))-(DATE(G975,H975,I975)&amp;TIME(O975,P975,0))),"")</f>
        <v/>
      </c>
    </row>
    <row r="976" spans="3:35" hidden="1">
      <c r="C976" s="246" t="s">
        <v>423</v>
      </c>
      <c r="D976" s="246" t="s">
        <v>461</v>
      </c>
      <c r="E976" s="246" t="s">
        <v>476</v>
      </c>
      <c r="F976" s="246" t="s">
        <v>477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478</v>
      </c>
      <c r="L976" s="247">
        <v>1</v>
      </c>
      <c r="M976" s="246">
        <v>262613</v>
      </c>
      <c r="N976" s="246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26</v>
      </c>
      <c r="U976" s="246"/>
      <c r="V976" t="str">
        <f>INDEX(樣區!H:H,MATCH(F976,樣區!E:E,0))</f>
        <v>4月,6月</v>
      </c>
      <c r="W976" s="3" t="str">
        <f>IF(ISNUMBER(AH976),"Y","N")</f>
        <v>N</v>
      </c>
      <c r="X976" s="3" t="str">
        <f>IF(OR(ISBLANK(H976),ISBLANK(I976)),"需記錄日期","")</f>
        <v/>
      </c>
      <c r="Y976" s="3" t="str">
        <f>IF(O976&gt;9,"時間太晚","")</f>
        <v/>
      </c>
      <c r="Z976" s="3" t="str">
        <f>IF(ISBLANK(Q976),"需記錄數量",IF(Q976&gt;2,"2隻以上，請記為猴群",""))</f>
        <v/>
      </c>
      <c r="AA976" s="3" t="str">
        <f>IF(OR(Q976=1,Q976=2),IF(ISTEXT(R976),"","需記錄距離"),"")</f>
        <v/>
      </c>
      <c r="AB976" s="2" t="str">
        <f>IF(S976="Y",IF(Q976&lt;&gt;2,"有叫聲應為猴群",""),"")</f>
        <v/>
      </c>
      <c r="AC976" s="3" t="str">
        <f>IF(ISBLANK(T976),"需記錄棲地類型",IF(LEN(T976)&lt;&gt;2,"請填最主要的棲地類型，其餘的可在備注補充說明",""))</f>
        <v/>
      </c>
      <c r="AD976" s="5" t="str">
        <f>IF(ISBLANK(O976),"需記錄時間",IFERROR(IF((AI976-TIME(0,5,59))&lt;0,"需計滿6分鍾",""),""))</f>
        <v/>
      </c>
      <c r="AE976" s="3" t="str">
        <f>IF(COUNTIF(U976,"*搖樹*")=1,IF(Q976&lt;&gt;2,"有搖樹行為應為猴群",""),"")</f>
        <v/>
      </c>
      <c r="AF976" s="3"/>
      <c r="AH976" t="e">
        <f>MATCH(ROUND(M976,0)&amp;ROUND(N976,0),樣點!N:N,0)</f>
        <v>#N/A</v>
      </c>
      <c r="AI976" s="5">
        <f>IF((F977&amp;J977)=(F976&amp;J976),ABS((DATE(G977,H977,I977)&amp;TIME(O977,P977,0))-(DATE(G976,H976,I976)&amp;TIME(O976,P976,0))),"")</f>
        <v>6.9444440305233002E-3</v>
      </c>
    </row>
    <row r="977" spans="3:35" hidden="1">
      <c r="C977" s="246" t="s">
        <v>423</v>
      </c>
      <c r="D977" s="246" t="s">
        <v>461</v>
      </c>
      <c r="E977" s="246" t="s">
        <v>476</v>
      </c>
      <c r="F977" s="246" t="s">
        <v>477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478</v>
      </c>
      <c r="L977" s="247">
        <v>2</v>
      </c>
      <c r="M977" s="246">
        <v>262803</v>
      </c>
      <c r="N977" s="246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32</v>
      </c>
      <c r="U977" s="246"/>
      <c r="V977" t="str">
        <f>INDEX(樣區!H:H,MATCH(F977,樣區!E:E,0))</f>
        <v>4月,6月</v>
      </c>
      <c r="W977" s="3" t="str">
        <f>IF(ISNUMBER(AH977),"Y","N")</f>
        <v>N</v>
      </c>
      <c r="X977" s="3" t="str">
        <f>IF(OR(ISBLANK(H977),ISBLANK(I977)),"需記錄日期","")</f>
        <v/>
      </c>
      <c r="Y977" s="3" t="str">
        <f>IF(O977&gt;9,"時間太晚","")</f>
        <v/>
      </c>
      <c r="Z977" s="3" t="str">
        <f>IF(ISBLANK(Q977),"需記錄數量",IF(Q977&gt;2,"2隻以上，請記為猴群",""))</f>
        <v/>
      </c>
      <c r="AA977" s="3" t="str">
        <f>IF(OR(Q977=1,Q977=2),IF(ISTEXT(R977),"","需記錄距離"),"")</f>
        <v/>
      </c>
      <c r="AB977" s="2" t="str">
        <f>IF(S977="Y",IF(Q977&lt;&gt;2,"有叫聲應為猴群",""),"")</f>
        <v/>
      </c>
      <c r="AC977" s="3" t="str">
        <f>IF(ISBLANK(T977),"需記錄棲地類型",IF(LEN(T977)&lt;&gt;2,"請填最主要的棲地類型，其餘的可在備注補充說明",""))</f>
        <v/>
      </c>
      <c r="AD977" s="5" t="str">
        <f>IF(ISBLANK(O977),"需記錄時間",IFERROR(IF((AI977-TIME(0,5,59))&lt;0,"需計滿6分鍾",""),""))</f>
        <v/>
      </c>
      <c r="AE977" s="3" t="str">
        <f>IF(COUNTIF(U977,"*搖樹*")=1,IF(Q977&lt;&gt;2,"有搖樹行為應為猴群",""),"")</f>
        <v/>
      </c>
      <c r="AF977" s="3"/>
      <c r="AH977" t="e">
        <f>MATCH(ROUND(M977,0)&amp;ROUND(N977,0),樣點!N:N,0)</f>
        <v>#N/A</v>
      </c>
      <c r="AI977" s="5">
        <f>IF((F978&amp;J978)=(F977&amp;J977),ABS((DATE(G978,H978,I978)&amp;TIME(O978,P978,0))-(DATE(G977,H977,I977)&amp;TIME(O977,P977,0))),"")</f>
        <v>5.555555981118232E-3</v>
      </c>
    </row>
    <row r="978" spans="3:35" hidden="1">
      <c r="C978" s="246" t="s">
        <v>423</v>
      </c>
      <c r="D978" s="246" t="s">
        <v>461</v>
      </c>
      <c r="E978" s="246" t="s">
        <v>476</v>
      </c>
      <c r="F978" s="246" t="s">
        <v>477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478</v>
      </c>
      <c r="L978" s="247">
        <v>3</v>
      </c>
      <c r="M978" s="246">
        <v>263026</v>
      </c>
      <c r="N978" s="246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26</v>
      </c>
      <c r="U978" s="246"/>
      <c r="V978" t="str">
        <f>INDEX(樣區!H:H,MATCH(F978,樣區!E:E,0))</f>
        <v>4月,6月</v>
      </c>
      <c r="W978" s="3" t="str">
        <f>IF(ISNUMBER(AH978),"Y","N")</f>
        <v>N</v>
      </c>
      <c r="X978" s="3" t="str">
        <f>IF(OR(ISBLANK(H978),ISBLANK(I978)),"需記錄日期","")</f>
        <v/>
      </c>
      <c r="Y978" s="3" t="str">
        <f>IF(O978&gt;9,"時間太晚","")</f>
        <v/>
      </c>
      <c r="Z978" s="3" t="str">
        <f>IF(ISBLANK(Q978),"需記錄數量",IF(Q978&gt;2,"2隻以上，請記為猴群",""))</f>
        <v/>
      </c>
      <c r="AA978" s="3" t="str">
        <f>IF(OR(Q978=1,Q978=2),IF(ISTEXT(R978),"","需記錄距離"),"")</f>
        <v/>
      </c>
      <c r="AB978" s="2" t="str">
        <f>IF(S978="Y",IF(Q978&lt;&gt;2,"有叫聲應為猴群",""),"")</f>
        <v/>
      </c>
      <c r="AC978" s="3" t="str">
        <f>IF(ISBLANK(T978),"需記錄棲地類型",IF(LEN(T978)&lt;&gt;2,"請填最主要的棲地類型，其餘的可在備注補充說明",""))</f>
        <v/>
      </c>
      <c r="AD978" s="5" t="str">
        <f>IF(ISBLANK(O978),"需記錄時間",IFERROR(IF((AI978-TIME(0,5,59))&lt;0,"需計滿6分鍾",""),""))</f>
        <v/>
      </c>
      <c r="AE978" s="3" t="str">
        <f>IF(COUNTIF(U978,"*搖樹*")=1,IF(Q978&lt;&gt;2,"有搖樹行為應為猴群",""),"")</f>
        <v/>
      </c>
      <c r="AF978" s="3"/>
      <c r="AH978" t="e">
        <f>MATCH(ROUND(M978,0)&amp;ROUND(N978,0),樣點!N:N,0)</f>
        <v>#N/A</v>
      </c>
      <c r="AI978" s="5">
        <f>IF((F979&amp;J979)=(F978&amp;J978),ABS((DATE(G979,H979,I979)&amp;TIME(O979,P979,0))-(DATE(G978,H978,I978)&amp;TIME(O978,P978,0))),"")</f>
        <v>6.2500000349245965E-3</v>
      </c>
    </row>
    <row r="979" spans="3:35" hidden="1">
      <c r="C979" s="246" t="s">
        <v>423</v>
      </c>
      <c r="D979" s="246" t="s">
        <v>461</v>
      </c>
      <c r="E979" s="246" t="s">
        <v>476</v>
      </c>
      <c r="F979" s="246" t="s">
        <v>477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478</v>
      </c>
      <c r="L979" s="247">
        <v>4</v>
      </c>
      <c r="M979" s="246">
        <v>263146</v>
      </c>
      <c r="N979" s="246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26</v>
      </c>
      <c r="U979" s="246"/>
      <c r="V979" t="str">
        <f>INDEX(樣區!H:H,MATCH(F979,樣區!E:E,0))</f>
        <v>4月,6月</v>
      </c>
      <c r="W979" s="3" t="str">
        <f>IF(ISNUMBER(AH979),"Y","N")</f>
        <v>N</v>
      </c>
      <c r="X979" s="3" t="str">
        <f>IF(OR(ISBLANK(H979),ISBLANK(I979)),"需記錄日期","")</f>
        <v/>
      </c>
      <c r="Y979" s="3" t="str">
        <f>IF(O979&gt;9,"時間太晚","")</f>
        <v/>
      </c>
      <c r="Z979" s="3" t="str">
        <f>IF(ISBLANK(Q979),"需記錄數量",IF(Q979&gt;2,"2隻以上，請記為猴群",""))</f>
        <v/>
      </c>
      <c r="AA979" s="3" t="str">
        <f>IF(OR(Q979=1,Q979=2),IF(ISTEXT(R979),"","需記錄距離"),"")</f>
        <v/>
      </c>
      <c r="AB979" s="2" t="str">
        <f>IF(S979="Y",IF(Q979&lt;&gt;2,"有叫聲應為猴群",""),"")</f>
        <v/>
      </c>
      <c r="AC979" s="3" t="str">
        <f>IF(ISBLANK(T979),"需記錄棲地類型",IF(LEN(T979)&lt;&gt;2,"請填最主要的棲地類型，其餘的可在備注補充說明",""))</f>
        <v/>
      </c>
      <c r="AD979" s="5" t="str">
        <f>IF(ISBLANK(O979),"需記錄時間",IFERROR(IF((AI979-TIME(0,5,59))&lt;0,"需計滿6分鍾",""),""))</f>
        <v/>
      </c>
      <c r="AE979" s="3" t="str">
        <f>IF(COUNTIF(U979,"*搖樹*")=1,IF(Q979&lt;&gt;2,"有搖樹行為應為猴群",""),"")</f>
        <v/>
      </c>
      <c r="AF979" s="3"/>
      <c r="AH979" t="e">
        <f>MATCH(ROUND(M979,0)&amp;ROUND(N979,0),樣點!N:N,0)</f>
        <v>#N/A</v>
      </c>
      <c r="AI979" s="5">
        <f>IF((F980&amp;J980)=(F979&amp;J979),ABS((DATE(G980,H980,I980)&amp;TIME(O980,P980,0))-(DATE(G979,H979,I979)&amp;TIME(O979,P979,0))),"")</f>
        <v>6.2499999767169356E-3</v>
      </c>
    </row>
    <row r="980" spans="3:35" hidden="1">
      <c r="C980" s="246" t="s">
        <v>423</v>
      </c>
      <c r="D980" s="246" t="s">
        <v>461</v>
      </c>
      <c r="E980" s="246" t="s">
        <v>476</v>
      </c>
      <c r="F980" s="246" t="s">
        <v>477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478</v>
      </c>
      <c r="L980" s="247">
        <v>5</v>
      </c>
      <c r="M980" s="246">
        <v>263306</v>
      </c>
      <c r="N980" s="246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32</v>
      </c>
      <c r="U980" s="246"/>
      <c r="V980" t="str">
        <f>INDEX(樣區!H:H,MATCH(F980,樣區!E:E,0))</f>
        <v>4月,6月</v>
      </c>
      <c r="W980" s="3" t="str">
        <f>IF(ISNUMBER(AH980),"Y","N")</f>
        <v>N</v>
      </c>
      <c r="X980" s="3" t="str">
        <f>IF(OR(ISBLANK(H980),ISBLANK(I980)),"需記錄日期","")</f>
        <v/>
      </c>
      <c r="Y980" s="3" t="str">
        <f>IF(O980&gt;9,"時間太晚","")</f>
        <v/>
      </c>
      <c r="Z980" s="3" t="str">
        <f>IF(ISBLANK(Q980),"需記錄數量",IF(Q980&gt;2,"2隻以上，請記為猴群",""))</f>
        <v/>
      </c>
      <c r="AA980" s="3" t="str">
        <f>IF(OR(Q980=1,Q980=2),IF(ISTEXT(R980),"","需記錄距離"),"")</f>
        <v/>
      </c>
      <c r="AB980" s="2" t="str">
        <f>IF(S980="Y",IF(Q980&lt;&gt;2,"有叫聲應為猴群",""),"")</f>
        <v/>
      </c>
      <c r="AC980" s="3" t="str">
        <f>IF(ISBLANK(T980),"需記錄棲地類型",IF(LEN(T980)&lt;&gt;2,"請填最主要的棲地類型，其餘的可在備注補充說明",""))</f>
        <v/>
      </c>
      <c r="AD980" s="5" t="str">
        <f>IF(ISBLANK(O980),"需記錄時間",IFERROR(IF((AI980-TIME(0,5,59))&lt;0,"需計滿6分鍾",""),""))</f>
        <v/>
      </c>
      <c r="AE980" s="3" t="str">
        <f>IF(COUNTIF(U980,"*搖樹*")=1,IF(Q980&lt;&gt;2,"有搖樹行為應為猴群",""),"")</f>
        <v/>
      </c>
      <c r="AF980" s="3"/>
      <c r="AH980" t="e">
        <f>MATCH(ROUND(M980,0)&amp;ROUND(N980,0),樣點!N:N,0)</f>
        <v>#N/A</v>
      </c>
      <c r="AI980" s="5">
        <f>IF((F981&amp;J981)=(F980&amp;J980),ABS((DATE(G981,H981,I981)&amp;TIME(O981,P981,0))-(DATE(G980,H980,I980)&amp;TIME(O980,P980,0))),"")</f>
        <v>6.2499999767169356E-3</v>
      </c>
    </row>
    <row r="981" spans="3:35" hidden="1">
      <c r="C981" s="246" t="s">
        <v>423</v>
      </c>
      <c r="D981" s="246" t="s">
        <v>461</v>
      </c>
      <c r="E981" s="246" t="s">
        <v>476</v>
      </c>
      <c r="F981" s="246" t="s">
        <v>477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478</v>
      </c>
      <c r="L981" s="247">
        <v>6</v>
      </c>
      <c r="M981" s="246">
        <v>263480</v>
      </c>
      <c r="N981" s="246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32</v>
      </c>
      <c r="U981" s="246"/>
      <c r="V981" t="str">
        <f>INDEX(樣區!H:H,MATCH(F981,樣區!E:E,0))</f>
        <v>4月,6月</v>
      </c>
      <c r="W981" s="3" t="str">
        <f>IF(ISNUMBER(AH981),"Y","N")</f>
        <v>N</v>
      </c>
      <c r="X981" s="3" t="str">
        <f>IF(OR(ISBLANK(H981),ISBLANK(I981)),"需記錄日期","")</f>
        <v/>
      </c>
      <c r="Y981" s="3" t="str">
        <f>IF(O981&gt;9,"時間太晚","")</f>
        <v/>
      </c>
      <c r="Z981" s="3" t="str">
        <f>IF(ISBLANK(Q981),"需記錄數量",IF(Q981&gt;2,"2隻以上，請記為猴群",""))</f>
        <v/>
      </c>
      <c r="AA981" s="3" t="str">
        <f>IF(OR(Q981=1,Q981=2),IF(ISTEXT(R981),"","需記錄距離"),"")</f>
        <v/>
      </c>
      <c r="AB981" s="2" t="str">
        <f>IF(S981="Y",IF(Q981&lt;&gt;2,"有叫聲應為猴群",""),"")</f>
        <v/>
      </c>
      <c r="AC981" s="3" t="str">
        <f>IF(ISBLANK(T981),"需記錄棲地類型",IF(LEN(T981)&lt;&gt;2,"請填最主要的棲地類型，其餘的可在備注補充說明",""))</f>
        <v/>
      </c>
      <c r="AD981" s="5" t="str">
        <f>IF(ISBLANK(O981),"需記錄時間",IFERROR(IF((AI981-TIME(0,5,59))&lt;0,"需計滿6分鍾",""),""))</f>
        <v/>
      </c>
      <c r="AE981" s="3" t="str">
        <f>IF(COUNTIF(U981,"*搖樹*")=1,IF(Q981&lt;&gt;2,"有搖樹行為應為猴群",""),"")</f>
        <v/>
      </c>
      <c r="AF981" s="3"/>
      <c r="AH981" t="e">
        <f>MATCH(ROUND(M981,0)&amp;ROUND(N981,0),樣點!N:N,0)</f>
        <v>#N/A</v>
      </c>
      <c r="AI981" s="5">
        <f>IF((F982&amp;J982)=(F981&amp;J981),ABS((DATE(G982,H982,I982)&amp;TIME(O982,P982,0))-(DATE(G981,H981,I981)&amp;TIME(O981,P981,0))),"")</f>
        <v>5.5555550497956574E-3</v>
      </c>
    </row>
    <row r="982" spans="3:35" hidden="1">
      <c r="C982" s="246" t="s">
        <v>423</v>
      </c>
      <c r="D982" s="246" t="s">
        <v>461</v>
      </c>
      <c r="E982" s="246" t="s">
        <v>476</v>
      </c>
      <c r="F982" s="246" t="s">
        <v>477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478</v>
      </c>
      <c r="L982" s="247">
        <v>7</v>
      </c>
      <c r="M982" s="246">
        <v>263674</v>
      </c>
      <c r="N982" s="246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54</v>
      </c>
      <c r="U982" s="246"/>
      <c r="V982" t="str">
        <f>INDEX(樣區!H:H,MATCH(F982,樣區!E:E,0))</f>
        <v>4月,6月</v>
      </c>
      <c r="W982" s="3" t="str">
        <f>IF(ISNUMBER(AH982),"Y","N")</f>
        <v>N</v>
      </c>
      <c r="X982" s="3" t="str">
        <f>IF(OR(ISBLANK(H982),ISBLANK(I982)),"需記錄日期","")</f>
        <v/>
      </c>
      <c r="Y982" s="3" t="str">
        <f>IF(O982&gt;9,"時間太晚","")</f>
        <v/>
      </c>
      <c r="Z982" s="3" t="str">
        <f>IF(ISBLANK(Q982),"需記錄數量",IF(Q982&gt;2,"2隻以上，請記為猴群",""))</f>
        <v/>
      </c>
      <c r="AA982" s="3" t="str">
        <f>IF(OR(Q982=1,Q982=2),IF(ISTEXT(R982),"","需記錄距離"),"")</f>
        <v/>
      </c>
      <c r="AB982" s="2" t="str">
        <f>IF(S982="Y",IF(Q982&lt;&gt;2,"有叫聲應為猴群",""),"")</f>
        <v/>
      </c>
      <c r="AC982" s="3" t="str">
        <f>IF(ISBLANK(T982),"需記錄棲地類型",IF(LEN(T982)&lt;&gt;2,"請填最主要的棲地類型，其餘的可在備注補充說明",""))</f>
        <v/>
      </c>
      <c r="AD982" s="5" t="str">
        <f>IF(ISBLANK(O982),"需記錄時間",IFERROR(IF((AI982-TIME(0,5,59))&lt;0,"需計滿6分鍾",""),""))</f>
        <v/>
      </c>
      <c r="AE982" s="3" t="str">
        <f>IF(COUNTIF(U982,"*搖樹*")=1,IF(Q982&lt;&gt;2,"有搖樹行為應為猴群",""),"")</f>
        <v/>
      </c>
      <c r="AF982" s="3"/>
      <c r="AH982" t="e">
        <f>MATCH(ROUND(M982,0)&amp;ROUND(N982,0),樣點!N:N,0)</f>
        <v>#N/A</v>
      </c>
      <c r="AI982" s="5">
        <f>IF((F983&amp;J983)=(F982&amp;J982),ABS((DATE(G983,H983,I983)&amp;TIME(O983,P983,0))-(DATE(G982,H982,I982)&amp;TIME(O982,P982,0))),"")</f>
        <v>6.9444449618458748E-3</v>
      </c>
    </row>
    <row r="983" spans="3:35" hidden="1">
      <c r="C983" s="246" t="s">
        <v>423</v>
      </c>
      <c r="D983" s="246" t="s">
        <v>461</v>
      </c>
      <c r="E983" s="246" t="s">
        <v>476</v>
      </c>
      <c r="F983" s="246" t="s">
        <v>477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478</v>
      </c>
      <c r="L983" s="247">
        <v>8</v>
      </c>
      <c r="M983" s="246">
        <v>263902</v>
      </c>
      <c r="N983" s="246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32</v>
      </c>
      <c r="U983" s="246"/>
      <c r="V983" t="str">
        <f>INDEX(樣區!H:H,MATCH(F983,樣區!E:E,0))</f>
        <v>4月,6月</v>
      </c>
      <c r="W983" s="3" t="str">
        <f>IF(ISNUMBER(AH983),"Y","N")</f>
        <v>N</v>
      </c>
      <c r="X983" s="3" t="str">
        <f>IF(OR(ISBLANK(H983),ISBLANK(I983)),"需記錄日期","")</f>
        <v/>
      </c>
      <c r="Y983" s="3" t="str">
        <f>IF(O983&gt;9,"時間太晚","")</f>
        <v/>
      </c>
      <c r="Z983" s="3" t="str">
        <f>IF(ISBLANK(Q983),"需記錄數量",IF(Q983&gt;2,"2隻以上，請記為猴群",""))</f>
        <v/>
      </c>
      <c r="AA983" s="3" t="str">
        <f>IF(OR(Q983=1,Q983=2),IF(ISTEXT(R983),"","需記錄距離"),"")</f>
        <v/>
      </c>
      <c r="AB983" s="2" t="str">
        <f>IF(S983="Y",IF(Q983&lt;&gt;2,"有叫聲應為猴群",""),"")</f>
        <v/>
      </c>
      <c r="AC983" s="3" t="str">
        <f>IF(ISBLANK(T983),"需記錄棲地類型",IF(LEN(T983)&lt;&gt;2,"請填最主要的棲地類型，其餘的可在備注補充說明",""))</f>
        <v/>
      </c>
      <c r="AD983" s="5" t="str">
        <f>IF(ISBLANK(O983),"需記錄時間",IFERROR(IF((AI983-TIME(0,5,59))&lt;0,"需計滿6分鍾",""),""))</f>
        <v/>
      </c>
      <c r="AE983" s="3" t="str">
        <f>IF(COUNTIF(U983,"*搖樹*")=1,IF(Q983&lt;&gt;2,"有搖樹行為應為猴群",""),"")</f>
        <v/>
      </c>
      <c r="AF983" s="3"/>
      <c r="AH983" t="e">
        <f>MATCH(ROUND(M983,0)&amp;ROUND(N983,0),樣點!N:N,0)</f>
        <v>#N/A</v>
      </c>
      <c r="AI983" s="5">
        <f>IF((F984&amp;J984)=(F983&amp;J983),ABS((DATE(G984,H984,I984)&amp;TIME(O984,P984,0))-(DATE(G983,H983,I983)&amp;TIME(O983,P983,0))),"")</f>
        <v>8.3333330112509429E-3</v>
      </c>
    </row>
    <row r="984" spans="3:35" hidden="1">
      <c r="C984" s="246" t="s">
        <v>423</v>
      </c>
      <c r="D984" s="246" t="s">
        <v>461</v>
      </c>
      <c r="E984" s="246" t="s">
        <v>476</v>
      </c>
      <c r="F984" s="246" t="s">
        <v>477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478</v>
      </c>
      <c r="L984" s="247">
        <v>9</v>
      </c>
      <c r="M984" s="246">
        <v>264036</v>
      </c>
      <c r="N984" s="246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32</v>
      </c>
      <c r="U984" s="246"/>
      <c r="V984" t="str">
        <f>INDEX(樣區!H:H,MATCH(F984,樣區!E:E,0))</f>
        <v>4月,6月</v>
      </c>
      <c r="W984" s="3" t="str">
        <f>IF(ISNUMBER(AH984),"Y","N")</f>
        <v>N</v>
      </c>
      <c r="X984" s="3" t="str">
        <f>IF(OR(ISBLANK(H984),ISBLANK(I984)),"需記錄日期","")</f>
        <v/>
      </c>
      <c r="Y984" s="3" t="str">
        <f>IF(O984&gt;9,"時間太晚","")</f>
        <v/>
      </c>
      <c r="Z984" s="3" t="str">
        <f>IF(ISBLANK(Q984),"需記錄數量",IF(Q984&gt;2,"2隻以上，請記為猴群",""))</f>
        <v/>
      </c>
      <c r="AA984" s="3" t="str">
        <f>IF(OR(Q984=1,Q984=2),IF(ISTEXT(R984),"","需記錄距離"),"")</f>
        <v/>
      </c>
      <c r="AB984" s="2" t="str">
        <f>IF(S984="Y",IF(Q984&lt;&gt;2,"有叫聲應為猴群",""),"")</f>
        <v/>
      </c>
      <c r="AC984" s="3" t="str">
        <f>IF(ISBLANK(T984),"需記錄棲地類型",IF(LEN(T984)&lt;&gt;2,"請填最主要的棲地類型，其餘的可在備注補充說明",""))</f>
        <v/>
      </c>
      <c r="AD984" s="5" t="str">
        <f>IF(ISBLANK(O984),"需記錄時間",IFERROR(IF((AI984-TIME(0,5,59))&lt;0,"需計滿6分鍾",""),""))</f>
        <v/>
      </c>
      <c r="AE984" s="3" t="str">
        <f>IF(COUNTIF(U984,"*搖樹*")=1,IF(Q984&lt;&gt;2,"有搖樹行為應為猴群",""),"")</f>
        <v/>
      </c>
      <c r="AF984" s="3"/>
      <c r="AH984" t="e">
        <f>MATCH(ROUND(M984,0)&amp;ROUND(N984,0),樣點!N:N,0)</f>
        <v>#N/A</v>
      </c>
      <c r="AI984" s="5">
        <f>IF((F985&amp;J985)=(F984&amp;J984),ABS((DATE(G985,H985,I985)&amp;TIME(O985,P985,0))-(DATE(G984,H984,I984)&amp;TIME(O984,P984,0))),"")</f>
        <v>4.7916667012032121E-2</v>
      </c>
    </row>
    <row r="985" spans="3:35" hidden="1">
      <c r="C985" s="246" t="s">
        <v>423</v>
      </c>
      <c r="D985" s="246" t="s">
        <v>461</v>
      </c>
      <c r="E985" s="246" t="s">
        <v>476</v>
      </c>
      <c r="F985" s="246" t="s">
        <v>477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478</v>
      </c>
      <c r="L985" s="247">
        <v>10</v>
      </c>
      <c r="M985" s="246">
        <v>264212</v>
      </c>
      <c r="N985" s="246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26</v>
      </c>
      <c r="U985" s="246"/>
      <c r="V985" t="str">
        <f>INDEX(樣區!H:H,MATCH(F985,樣區!E:E,0))</f>
        <v>4月,6月</v>
      </c>
      <c r="W985" s="3" t="str">
        <f>IF(ISNUMBER(AH985),"Y","N")</f>
        <v>N</v>
      </c>
      <c r="X985" s="3" t="str">
        <f>IF(OR(ISBLANK(H985),ISBLANK(I985)),"需記錄日期","")</f>
        <v/>
      </c>
      <c r="Y985" s="3" t="str">
        <f>IF(O985&gt;9,"時間太晚","")</f>
        <v/>
      </c>
      <c r="Z985" s="3" t="str">
        <f>IF(ISBLANK(Q985),"需記錄數量",IF(Q985&gt;2,"2隻以上，請記為猴群",""))</f>
        <v/>
      </c>
      <c r="AA985" s="3" t="str">
        <f>IF(OR(Q985=1,Q985=2),IF(ISTEXT(R985),"","需記錄距離"),"")</f>
        <v/>
      </c>
      <c r="AB985" s="2" t="str">
        <f>IF(S985="Y",IF(Q985&lt;&gt;2,"有叫聲應為猴群",""),"")</f>
        <v/>
      </c>
      <c r="AC985" s="3" t="str">
        <f>IF(ISBLANK(T985),"需記錄棲地類型",IF(LEN(T985)&lt;&gt;2,"請填最主要的棲地類型，其餘的可在備注補充說明",""))</f>
        <v/>
      </c>
      <c r="AD985" s="5" t="str">
        <f>IF(ISBLANK(O985),"需記錄時間",IFERROR(IF((AI985-TIME(0,5,59))&lt;0,"需計滿6分鍾",""),""))</f>
        <v/>
      </c>
      <c r="AE985" s="3" t="str">
        <f>IF(COUNTIF(U985,"*搖樹*")=1,IF(Q985&lt;&gt;2,"有搖樹行為應為猴群",""),"")</f>
        <v/>
      </c>
      <c r="AF985" s="3"/>
      <c r="AH985" t="e">
        <f>MATCH(ROUND(M985,0)&amp;ROUND(N985,0),樣點!N:N,0)</f>
        <v>#N/A</v>
      </c>
      <c r="AI985" s="5" t="str">
        <f>IF((F986&amp;J986)=(F985&amp;J985),ABS((DATE(G986,H986,I986)&amp;TIME(O986,P986,0))-(DATE(G985,H985,I985)&amp;TIME(O985,P985,0))),"")</f>
        <v/>
      </c>
    </row>
    <row r="986" spans="3:35">
      <c r="C986" s="246" t="s">
        <v>423</v>
      </c>
      <c r="D986" s="246" t="s">
        <v>461</v>
      </c>
      <c r="E986" s="246" t="s">
        <v>462</v>
      </c>
      <c r="F986" s="246" t="s">
        <v>463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464</v>
      </c>
      <c r="L986" s="247">
        <v>1</v>
      </c>
      <c r="M986" s="246">
        <v>257696</v>
      </c>
      <c r="N986" s="246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26</v>
      </c>
      <c r="U986" s="246"/>
      <c r="V986" t="str">
        <f>INDEX(樣區!H:H,MATCH(F986,樣區!E:E,0))</f>
        <v>4月,6月</v>
      </c>
      <c r="W986" s="3" t="str">
        <f>IF(ISNUMBER(AH986),"Y","N")</f>
        <v>Y</v>
      </c>
      <c r="X986" s="3" t="str">
        <f>IF(OR(ISBLANK(H986),ISBLANK(I986)),"需記錄日期","")</f>
        <v/>
      </c>
      <c r="Y986" s="3" t="str">
        <f>IF(O986&gt;9,"時間太晚","")</f>
        <v/>
      </c>
      <c r="Z986" s="3" t="str">
        <f>IF(ISBLANK(Q986),"需記錄數量",IF(Q986&gt;2,"2隻以上，請記為猴群",""))</f>
        <v/>
      </c>
      <c r="AA986" s="3" t="str">
        <f>IF(OR(Q986=1,Q986=2),IF(ISTEXT(R986),"","需記錄距離"),"")</f>
        <v/>
      </c>
      <c r="AB986" s="249" t="str">
        <f>IF(S986="Y",IF(Q986&lt;&gt;2,"有叫聲應為猴群",""),"")</f>
        <v/>
      </c>
      <c r="AC986" s="3" t="str">
        <f>IF(ISBLANK(T986),"需記錄棲地類型",IF(LEN(T986)&lt;&gt;2,"請填最主要的棲地類型，其餘的可在備注補充說明",""))</f>
        <v/>
      </c>
      <c r="AD986" s="5" t="str">
        <f t="shared" ref="AD986:AD993" si="40">IF(ISBLANK(O986),"需記錄時間",IFERROR(IF((AI986-TIME(0,5,59))&lt;0,"需計滿6分鐘",""),""))</f>
        <v/>
      </c>
      <c r="AE986" s="3" t="str">
        <f>IF(COUNTIF(U986,"*搖樹*")=1,IF(Q986&lt;&gt;2,"有搖樹行為應為猴群",""),"")</f>
        <v/>
      </c>
      <c r="AF986" s="3"/>
      <c r="AH986">
        <f>MATCH(ROUND(M986,0)&amp;ROUND(N986,0),樣點!N:N,0)</f>
        <v>2220</v>
      </c>
      <c r="AI986" s="5">
        <f>IF((F987&amp;J987)=(F986&amp;J986),ABS((DATE(G987,H987,I987)&amp;TIME(O987,P987,0))-(DATE(G986,H986,I986)&amp;TIME(O986,P986,0))),"")</f>
        <v>4.8611109959892929E-3</v>
      </c>
    </row>
    <row r="987" spans="3:35">
      <c r="C987" s="246" t="s">
        <v>423</v>
      </c>
      <c r="D987" s="246" t="s">
        <v>461</v>
      </c>
      <c r="E987" s="246" t="s">
        <v>462</v>
      </c>
      <c r="F987" s="246" t="s">
        <v>463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464</v>
      </c>
      <c r="L987" s="247">
        <v>2</v>
      </c>
      <c r="M987" s="246">
        <v>257861</v>
      </c>
      <c r="N987" s="246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26</v>
      </c>
      <c r="U987" s="246"/>
      <c r="V987" t="str">
        <f>INDEX(樣區!H:H,MATCH(F987,樣區!E:E,0))</f>
        <v>4月,6月</v>
      </c>
      <c r="W987" s="3" t="str">
        <f>IF(ISNUMBER(AH987),"Y","N")</f>
        <v>Y</v>
      </c>
      <c r="X987" s="3" t="str">
        <f>IF(OR(ISBLANK(H987),ISBLANK(I987)),"需記錄日期","")</f>
        <v/>
      </c>
      <c r="Y987" s="3" t="str">
        <f>IF(O987&gt;9,"時間太晚","")</f>
        <v/>
      </c>
      <c r="Z987" s="3" t="str">
        <f>IF(ISBLANK(Q987),"需記錄數量",IF(Q987&gt;2,"2隻以上，請記為猴群",""))</f>
        <v/>
      </c>
      <c r="AA987" s="3" t="str">
        <f>IF(OR(Q987=1,Q987=2),IF(ISTEXT(R987),"","需記錄距離"),"")</f>
        <v/>
      </c>
      <c r="AB987" s="249" t="str">
        <f>IF(S987="Y",IF(Q987&lt;&gt;2,"有叫聲應為猴群",""),"")</f>
        <v/>
      </c>
      <c r="AC987" s="3" t="str">
        <f>IF(ISBLANK(T987),"需記錄棲地類型",IF(LEN(T987)&lt;&gt;2,"請填最主要的棲地類型，其餘的可在備注補充說明",""))</f>
        <v/>
      </c>
      <c r="AD987" s="5" t="str">
        <f t="shared" si="40"/>
        <v/>
      </c>
      <c r="AE987" s="3" t="str">
        <f>IF(COUNTIF(U987,"*搖樹*")=1,IF(Q987&lt;&gt;2,"有搖樹行為應為猴群",""),"")</f>
        <v/>
      </c>
      <c r="AF987" s="3"/>
      <c r="AH987">
        <f>MATCH(ROUND(M987,0)&amp;ROUND(N987,0),樣點!N:N,0)</f>
        <v>2221</v>
      </c>
      <c r="AI987" s="5">
        <f>IF((F988&amp;J988)=(F987&amp;J987),ABS((DATE(G988,H988,I988)&amp;TIME(O988,P988,0))-(DATE(G987,H987,I987)&amp;TIME(O987,P987,0))),"")</f>
        <v>4.8611109959892929E-3</v>
      </c>
    </row>
    <row r="988" spans="3:35">
      <c r="C988" s="246" t="s">
        <v>423</v>
      </c>
      <c r="D988" s="246" t="s">
        <v>461</v>
      </c>
      <c r="E988" s="246" t="s">
        <v>462</v>
      </c>
      <c r="F988" s="246" t="s">
        <v>463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464</v>
      </c>
      <c r="L988" s="247">
        <v>3</v>
      </c>
      <c r="M988" s="246">
        <v>258057</v>
      </c>
      <c r="N988" s="246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26</v>
      </c>
      <c r="U988" s="246"/>
      <c r="V988" t="str">
        <f>INDEX(樣區!H:H,MATCH(F988,樣區!E:E,0))</f>
        <v>4月,6月</v>
      </c>
      <c r="W988" s="3" t="str">
        <f>IF(ISNUMBER(AH988),"Y","N")</f>
        <v>Y</v>
      </c>
      <c r="X988" s="3" t="str">
        <f>IF(OR(ISBLANK(H988),ISBLANK(I988)),"需記錄日期","")</f>
        <v/>
      </c>
      <c r="Y988" s="3" t="str">
        <f>IF(O988&gt;9,"時間太晚","")</f>
        <v/>
      </c>
      <c r="Z988" s="3" t="str">
        <f>IF(ISBLANK(Q988),"需記錄數量",IF(Q988&gt;2,"2隻以上，請記為猴群",""))</f>
        <v/>
      </c>
      <c r="AA988" s="3" t="str">
        <f>IF(OR(Q988=1,Q988=2),IF(ISTEXT(R988),"","需記錄距離"),"")</f>
        <v/>
      </c>
      <c r="AB988" s="249" t="str">
        <f>IF(S988="Y",IF(Q988&lt;&gt;2,"有叫聲應為猴群",""),"")</f>
        <v/>
      </c>
      <c r="AC988" s="3" t="str">
        <f>IF(ISBLANK(T988),"需記錄棲地類型",IF(LEN(T988)&lt;&gt;2,"請填最主要的棲地類型，其餘的可在備注補充說明",""))</f>
        <v/>
      </c>
      <c r="AD988" s="5" t="str">
        <f t="shared" si="40"/>
        <v/>
      </c>
      <c r="AE988" s="3" t="str">
        <f>IF(COUNTIF(U988,"*搖樹*")=1,IF(Q988&lt;&gt;2,"有搖樹行為應為猴群",""),"")</f>
        <v/>
      </c>
      <c r="AF988" s="3"/>
      <c r="AH988">
        <f>MATCH(ROUND(M988,0)&amp;ROUND(N988,0),樣點!N:N,0)</f>
        <v>2222</v>
      </c>
      <c r="AI988" s="5">
        <f>IF((F989&amp;J989)=(F988&amp;J988),ABS((DATE(G989,H989,I989)&amp;TIME(O989,P989,0))-(DATE(G988,H988,I988)&amp;TIME(O988,P988,0))),"")</f>
        <v>4.8611109959892929E-3</v>
      </c>
    </row>
    <row r="989" spans="3:35">
      <c r="C989" s="246" t="s">
        <v>423</v>
      </c>
      <c r="D989" s="246" t="s">
        <v>461</v>
      </c>
      <c r="E989" s="246" t="s">
        <v>462</v>
      </c>
      <c r="F989" s="246" t="s">
        <v>463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464</v>
      </c>
      <c r="L989" s="247">
        <v>4</v>
      </c>
      <c r="M989" s="246">
        <v>258205</v>
      </c>
      <c r="N989" s="246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26</v>
      </c>
      <c r="U989" s="246"/>
      <c r="V989" t="str">
        <f>INDEX(樣區!H:H,MATCH(F989,樣區!E:E,0))</f>
        <v>4月,6月</v>
      </c>
      <c r="W989" s="3" t="str">
        <f>IF(ISNUMBER(AH989),"Y","N")</f>
        <v>Y</v>
      </c>
      <c r="X989" s="3" t="str">
        <f>IF(OR(ISBLANK(H989),ISBLANK(I989)),"需記錄日期","")</f>
        <v/>
      </c>
      <c r="Y989" s="3" t="str">
        <f>IF(O989&gt;9,"時間太晚","")</f>
        <v/>
      </c>
      <c r="Z989" s="3" t="str">
        <f>IF(ISBLANK(Q989),"需記錄數量",IF(Q989&gt;2,"2隻以上，請記為猴群",""))</f>
        <v/>
      </c>
      <c r="AA989" s="3" t="str">
        <f>IF(OR(Q989=1,Q989=2),IF(ISTEXT(R989),"","需記錄距離"),"")</f>
        <v/>
      </c>
      <c r="AB989" s="249" t="str">
        <f>IF(S989="Y",IF(Q989&lt;&gt;2,"有叫聲應為猴群",""),"")</f>
        <v/>
      </c>
      <c r="AC989" s="3" t="str">
        <f>IF(ISBLANK(T989),"需記錄棲地類型",IF(LEN(T989)&lt;&gt;2,"請填最主要的棲地類型，其餘的可在備注補充說明",""))</f>
        <v/>
      </c>
      <c r="AD989" s="5" t="str">
        <f t="shared" si="40"/>
        <v/>
      </c>
      <c r="AE989" s="3" t="str">
        <f>IF(COUNTIF(U989,"*搖樹*")=1,IF(Q989&lt;&gt;2,"有搖樹行為應為猴群",""),"")</f>
        <v/>
      </c>
      <c r="AF989" s="3"/>
      <c r="AH989">
        <f>MATCH(ROUND(M989,0)&amp;ROUND(N989,0),樣點!N:N,0)</f>
        <v>2223</v>
      </c>
      <c r="AI989" s="5">
        <f>IF((F990&amp;J990)=(F989&amp;J989),ABS((DATE(G990,H990,I990)&amp;TIME(O990,P990,0))-(DATE(G989,H989,I989)&amp;TIME(O989,P989,0))),"")</f>
        <v>4.8611109959892929E-3</v>
      </c>
    </row>
    <row r="990" spans="3:35">
      <c r="C990" s="246" t="s">
        <v>423</v>
      </c>
      <c r="D990" s="246" t="s">
        <v>461</v>
      </c>
      <c r="E990" s="246" t="s">
        <v>462</v>
      </c>
      <c r="F990" s="246" t="s">
        <v>463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464</v>
      </c>
      <c r="L990" s="247">
        <v>5</v>
      </c>
      <c r="M990" s="246">
        <v>258347</v>
      </c>
      <c r="N990" s="246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26</v>
      </c>
      <c r="U990" s="246"/>
      <c r="V990" t="str">
        <f>INDEX(樣區!H:H,MATCH(F990,樣區!E:E,0))</f>
        <v>4月,6月</v>
      </c>
      <c r="W990" s="3" t="str">
        <f>IF(ISNUMBER(AH990),"Y","N")</f>
        <v>Y</v>
      </c>
      <c r="X990" s="3" t="str">
        <f>IF(OR(ISBLANK(H990),ISBLANK(I990)),"需記錄日期","")</f>
        <v/>
      </c>
      <c r="Y990" s="3" t="str">
        <f>IF(O990&gt;9,"時間太晚","")</f>
        <v/>
      </c>
      <c r="Z990" s="3" t="str">
        <f>IF(ISBLANK(Q990),"需記錄數量",IF(Q990&gt;2,"2隻以上，請記為猴群",""))</f>
        <v/>
      </c>
      <c r="AA990" s="3" t="str">
        <f>IF(OR(Q990=1,Q990=2),IF(ISTEXT(R990),"","需記錄距離"),"")</f>
        <v/>
      </c>
      <c r="AB990" s="249" t="str">
        <f>IF(S990="Y",IF(Q990&lt;&gt;2,"有叫聲應為猴群",""),"")</f>
        <v/>
      </c>
      <c r="AC990" s="3" t="str">
        <f>IF(ISBLANK(T990),"需記錄棲地類型",IF(LEN(T990)&lt;&gt;2,"請填最主要的棲地類型，其餘的可在備注補充說明",""))</f>
        <v/>
      </c>
      <c r="AD990" s="5" t="str">
        <f t="shared" si="40"/>
        <v/>
      </c>
      <c r="AE990" s="3" t="str">
        <f>IF(COUNTIF(U990,"*搖樹*")=1,IF(Q990&lt;&gt;2,"有搖樹行為應為猴群",""),"")</f>
        <v/>
      </c>
      <c r="AF990" s="3"/>
      <c r="AH990">
        <f>MATCH(ROUND(M990,0)&amp;ROUND(N990,0),樣點!N:N,0)</f>
        <v>2224</v>
      </c>
      <c r="AI990" s="5">
        <f>IF((F991&amp;J991)=(F990&amp;J990),ABS((DATE(G991,H991,I991)&amp;TIME(O991,P991,0))-(DATE(G990,H990,I990)&amp;TIME(O990,P990,0))),"")</f>
        <v>4.8611109959892929E-3</v>
      </c>
    </row>
    <row r="991" spans="3:35">
      <c r="C991" s="246" t="s">
        <v>423</v>
      </c>
      <c r="D991" s="246" t="s">
        <v>461</v>
      </c>
      <c r="E991" s="246" t="s">
        <v>462</v>
      </c>
      <c r="F991" s="246" t="s">
        <v>463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464</v>
      </c>
      <c r="L991" s="247">
        <v>6</v>
      </c>
      <c r="M991" s="246">
        <v>258496</v>
      </c>
      <c r="N991" s="246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26</v>
      </c>
      <c r="U991" s="246"/>
      <c r="V991" t="str">
        <f>INDEX(樣區!H:H,MATCH(F991,樣區!E:E,0))</f>
        <v>4月,6月</v>
      </c>
      <c r="W991" s="3" t="str">
        <f>IF(ISNUMBER(AH991),"Y","N")</f>
        <v>Y</v>
      </c>
      <c r="X991" s="3" t="str">
        <f>IF(OR(ISBLANK(H991),ISBLANK(I991)),"需記錄日期","")</f>
        <v/>
      </c>
      <c r="Y991" s="3" t="str">
        <f>IF(O991&gt;9,"時間太晚","")</f>
        <v/>
      </c>
      <c r="Z991" s="3" t="str">
        <f>IF(ISBLANK(Q991),"需記錄數量",IF(Q991&gt;2,"2隻以上，請記為猴群",""))</f>
        <v/>
      </c>
      <c r="AA991" s="3" t="str">
        <f>IF(OR(Q991=1,Q991=2),IF(ISTEXT(R991),"","需記錄距離"),"")</f>
        <v/>
      </c>
      <c r="AB991" s="249" t="str">
        <f>IF(S991="Y",IF(Q991&lt;&gt;2,"有叫聲應為猴群",""),"")</f>
        <v/>
      </c>
      <c r="AC991" s="3" t="str">
        <f>IF(ISBLANK(T991),"需記錄棲地類型",IF(LEN(T991)&lt;&gt;2,"請填最主要的棲地類型，其餘的可在備注補充說明",""))</f>
        <v/>
      </c>
      <c r="AD991" s="5" t="str">
        <f t="shared" si="40"/>
        <v/>
      </c>
      <c r="AE991" s="3" t="str">
        <f>IF(COUNTIF(U991,"*搖樹*")=1,IF(Q991&lt;&gt;2,"有搖樹行為應為猴群",""),"")</f>
        <v/>
      </c>
      <c r="AF991" s="3"/>
      <c r="AH991">
        <f>MATCH(ROUND(M991,0)&amp;ROUND(N991,0),樣點!N:N,0)</f>
        <v>2225</v>
      </c>
      <c r="AI991" s="5">
        <f>IF((F992&amp;J992)=(F991&amp;J991),ABS((DATE(G992,H992,I992)&amp;TIME(O992,P992,0))-(DATE(G991,H991,I991)&amp;TIME(O991,P991,0))),"")</f>
        <v>5.5555560393258929E-3</v>
      </c>
    </row>
    <row r="992" spans="3:35">
      <c r="C992" s="246" t="s">
        <v>423</v>
      </c>
      <c r="D992" s="246" t="s">
        <v>461</v>
      </c>
      <c r="E992" s="246" t="s">
        <v>462</v>
      </c>
      <c r="F992" s="246" t="s">
        <v>463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464</v>
      </c>
      <c r="L992" s="247">
        <v>7</v>
      </c>
      <c r="M992" s="246">
        <v>258612</v>
      </c>
      <c r="N992" s="246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26</v>
      </c>
      <c r="U992" s="246"/>
      <c r="V992" t="str">
        <f>INDEX(樣區!H:H,MATCH(F992,樣區!E:E,0))</f>
        <v>4月,6月</v>
      </c>
      <c r="W992" s="3" t="str">
        <f>IF(ISNUMBER(AH992),"Y","N")</f>
        <v>Y</v>
      </c>
      <c r="X992" s="3" t="str">
        <f>IF(OR(ISBLANK(H992),ISBLANK(I992)),"需記錄日期","")</f>
        <v/>
      </c>
      <c r="Y992" s="3" t="str">
        <f>IF(O992&gt;9,"時間太晚","")</f>
        <v/>
      </c>
      <c r="Z992" s="3" t="str">
        <f>IF(ISBLANK(Q992),"需記錄數量",IF(Q992&gt;2,"2隻以上，請記為猴群",""))</f>
        <v/>
      </c>
      <c r="AA992" s="3" t="str">
        <f>IF(OR(Q992=1,Q992=2),IF(ISTEXT(R992),"","需記錄距離"),"")</f>
        <v/>
      </c>
      <c r="AB992" s="249" t="str">
        <f>IF(S992="Y",IF(Q992&lt;&gt;2,"有叫聲應為猴群",""),"")</f>
        <v/>
      </c>
      <c r="AC992" s="3" t="str">
        <f>IF(ISBLANK(T992),"需記錄棲地類型",IF(LEN(T992)&lt;&gt;2,"請填最主要的棲地類型，其餘的可在備注補充說明",""))</f>
        <v/>
      </c>
      <c r="AD992" s="5" t="str">
        <f t="shared" si="40"/>
        <v/>
      </c>
      <c r="AE992" s="3" t="str">
        <f>IF(COUNTIF(U992,"*搖樹*")=1,IF(Q992&lt;&gt;2,"有搖樹行為應為猴群",""),"")</f>
        <v/>
      </c>
      <c r="AF992" s="3"/>
      <c r="AH992">
        <f>MATCH(ROUND(M992,0)&amp;ROUND(N992,0),樣點!N:N,0)</f>
        <v>2226</v>
      </c>
      <c r="AI992" s="5">
        <f>IF((F993&amp;J993)=(F992&amp;J992),ABS((DATE(G993,H993,I993)&amp;TIME(O993,P993,0))-(DATE(G992,H992,I992)&amp;TIME(O992,P992,0))),"")</f>
        <v>5.5555549915879965E-3</v>
      </c>
    </row>
    <row r="993" spans="3:35">
      <c r="C993" s="246" t="s">
        <v>423</v>
      </c>
      <c r="D993" s="246" t="s">
        <v>461</v>
      </c>
      <c r="E993" s="246" t="s">
        <v>462</v>
      </c>
      <c r="F993" s="246" t="s">
        <v>463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464</v>
      </c>
      <c r="L993" s="247">
        <v>8</v>
      </c>
      <c r="M993" s="246">
        <v>258749</v>
      </c>
      <c r="N993" s="246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30</v>
      </c>
      <c r="U993" s="246"/>
      <c r="V993" t="str">
        <f>INDEX(樣區!H:H,MATCH(F993,樣區!E:E,0))</f>
        <v>4月,6月</v>
      </c>
      <c r="W993" s="3" t="str">
        <f>IF(ISNUMBER(AH993),"Y","N")</f>
        <v>Y</v>
      </c>
      <c r="X993" s="3" t="str">
        <f>IF(OR(ISBLANK(H993),ISBLANK(I993)),"需記錄日期","")</f>
        <v/>
      </c>
      <c r="Y993" s="3" t="str">
        <f>IF(O993&gt;9,"時間太晚","")</f>
        <v/>
      </c>
      <c r="Z993" s="3" t="str">
        <f>IF(ISBLANK(Q993),"需記錄數量",IF(Q993&gt;2,"2隻以上，請記為猴群",""))</f>
        <v/>
      </c>
      <c r="AA993" s="3" t="str">
        <f>IF(OR(Q993=1,Q993=2),IF(ISTEXT(R993),"","需記錄距離"),"")</f>
        <v/>
      </c>
      <c r="AB993" s="249" t="str">
        <f>IF(S993="Y",IF(Q993&lt;&gt;2,"有叫聲應為猴群",""),"")</f>
        <v/>
      </c>
      <c r="AC993" s="3" t="str">
        <f>IF(ISBLANK(T993),"需記錄棲地類型",IF(LEN(T993)&lt;&gt;2,"請填最主要的棲地類型，其餘的可在備注補充說明",""))</f>
        <v/>
      </c>
      <c r="AD993" s="5" t="str">
        <f t="shared" si="40"/>
        <v/>
      </c>
      <c r="AE993" s="3" t="str">
        <f>IF(COUNTIF(U993,"*搖樹*")=1,IF(Q993&lt;&gt;2,"有搖樹行為應為猴群",""),"")</f>
        <v/>
      </c>
      <c r="AF993" s="3"/>
      <c r="AH993">
        <f>MATCH(ROUND(M993,0)&amp;ROUND(N993,0),樣點!N:N,0)</f>
        <v>2227</v>
      </c>
      <c r="AI993" s="5">
        <f>IF((F994&amp;J994)=(F993&amp;J993),ABS((DATE(G994,H994,I994)&amp;TIME(O994,P994,0))-(DATE(G993,H993,I993)&amp;TIME(O993,P993,0))),"")</f>
        <v>5.555555981118232E-3</v>
      </c>
    </row>
    <row r="994" spans="3:35" hidden="1">
      <c r="C994" s="246" t="s">
        <v>423</v>
      </c>
      <c r="D994" s="246" t="s">
        <v>461</v>
      </c>
      <c r="E994" s="246" t="s">
        <v>462</v>
      </c>
      <c r="F994" s="246" t="s">
        <v>463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464</v>
      </c>
      <c r="L994" s="247">
        <v>9</v>
      </c>
      <c r="M994" s="246">
        <v>258944</v>
      </c>
      <c r="N994" s="246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26</v>
      </c>
      <c r="U994" s="246"/>
      <c r="V994" t="str">
        <f>INDEX(樣區!H:H,MATCH(F994,樣區!E:E,0))</f>
        <v>4月,6月</v>
      </c>
      <c r="W994" s="3" t="str">
        <f>IF(ISNUMBER(AH994),"Y","N")</f>
        <v>N</v>
      </c>
      <c r="X994" s="3" t="str">
        <f>IF(OR(ISBLANK(H994),ISBLANK(I994)),"需記錄日期","")</f>
        <v/>
      </c>
      <c r="Y994" s="3" t="str">
        <f>IF(O994&gt;9,"時間太晚","")</f>
        <v/>
      </c>
      <c r="Z994" s="3" t="str">
        <f>IF(ISBLANK(Q994),"需記錄數量",IF(Q994&gt;2,"2隻以上，請記為猴群",""))</f>
        <v/>
      </c>
      <c r="AA994" s="3" t="str">
        <f>IF(OR(Q994=1,Q994=2),IF(ISTEXT(R994),"","需記錄距離"),"")</f>
        <v/>
      </c>
      <c r="AB994" s="2" t="str">
        <f>IF(S994="Y",IF(Q994&lt;&gt;2,"有叫聲應為猴群",""),"")</f>
        <v/>
      </c>
      <c r="AC994" s="3" t="str">
        <f>IF(ISBLANK(T994),"需記錄棲地類型",IF(LEN(T994)&lt;&gt;2,"請填最主要的棲地類型，其餘的可在備注補充說明",""))</f>
        <v/>
      </c>
      <c r="AD994" s="5" t="str">
        <f>IF(ISBLANK(O994),"需記錄時間",IFERROR(IF((AI994-TIME(0,5,59))&lt;0,"需計滿6分鍾",""),""))</f>
        <v/>
      </c>
      <c r="AE994" s="3" t="str">
        <f>IF(COUNTIF(U994,"*搖樹*")=1,IF(Q994&lt;&gt;2,"有搖樹行為應為猴群",""),"")</f>
        <v/>
      </c>
      <c r="AF994" s="3"/>
      <c r="AH994" t="e">
        <f>MATCH(ROUND(M994,0)&amp;ROUND(N994,0),樣點!N:N,0)</f>
        <v>#N/A</v>
      </c>
      <c r="AI994" s="5">
        <f>IF((F995&amp;J995)=(F994&amp;J994),ABS((DATE(G995,H995,I995)&amp;TIME(O995,P995,0))-(DATE(G994,H994,I994)&amp;TIME(O994,P994,0))),"")</f>
        <v>6.2500000349245965E-3</v>
      </c>
    </row>
    <row r="995" spans="3:35">
      <c r="C995" s="246" t="s">
        <v>423</v>
      </c>
      <c r="D995" s="246" t="s">
        <v>461</v>
      </c>
      <c r="E995" s="246" t="s">
        <v>462</v>
      </c>
      <c r="F995" s="246" t="s">
        <v>463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464</v>
      </c>
      <c r="L995" s="247">
        <v>10</v>
      </c>
      <c r="M995" s="246">
        <v>258964</v>
      </c>
      <c r="N995" s="246">
        <v>2627947</v>
      </c>
      <c r="O995" s="246">
        <v>8</v>
      </c>
      <c r="P995" s="246">
        <v>25</v>
      </c>
      <c r="Q995" s="246">
        <v>2</v>
      </c>
      <c r="R995" s="246" t="s">
        <v>89</v>
      </c>
      <c r="S995" s="246" t="s">
        <v>44</v>
      </c>
      <c r="T995" s="246" t="s">
        <v>26</v>
      </c>
      <c r="U995" s="246" t="s">
        <v>498</v>
      </c>
      <c r="V995" t="str">
        <f>INDEX(樣區!H:H,MATCH(F995,樣區!E:E,0))</f>
        <v>4月,6月</v>
      </c>
      <c r="W995" s="3" t="str">
        <f>IF(ISNUMBER(AH995),"Y","N")</f>
        <v>Y</v>
      </c>
      <c r="X995" s="3" t="str">
        <f>IF(OR(ISBLANK(H995),ISBLANK(I995)),"需記錄日期","")</f>
        <v/>
      </c>
      <c r="Y995" s="3" t="str">
        <f>IF(O995&gt;9,"時間太晚","")</f>
        <v/>
      </c>
      <c r="Z995" s="3" t="str">
        <f>IF(ISBLANK(Q995),"需記錄數量",IF(Q995&gt;2,"2隻以上，請記為猴群",""))</f>
        <v/>
      </c>
      <c r="AA995" s="3" t="str">
        <f>IF(OR(Q995=1,Q995=2),IF(ISTEXT(R995),"","需記錄距離"),"")</f>
        <v/>
      </c>
      <c r="AB995" s="249" t="str">
        <f>IF(S995="Y",IF(Q995&lt;&gt;2,"有叫聲應為猴群",""),"")</f>
        <v/>
      </c>
      <c r="AC995" s="3" t="str">
        <f>IF(ISBLANK(T995),"需記錄棲地類型",IF(LEN(T995)&lt;&gt;2,"請填最主要的棲地類型，其餘的可在備注補充說明",""))</f>
        <v/>
      </c>
      <c r="AD995" s="5" t="str">
        <f t="shared" ref="AD995:AD1043" si="41">IF(ISBLANK(O995),"需記錄時間",IFERROR(IF((AI995-TIME(0,5,59))&lt;0,"需計滿6分鐘",""),""))</f>
        <v/>
      </c>
      <c r="AE995" s="3" t="str">
        <f>IF(COUNTIF(U995,"*搖樹*")=1,IF(Q995&lt;&gt;2,"有搖樹行為應為猴群",""),"")</f>
        <v/>
      </c>
      <c r="AF995" s="3"/>
      <c r="AH995">
        <f>MATCH(ROUND(M995,0)&amp;ROUND(N995,0),樣點!N:N,0)</f>
        <v>2229</v>
      </c>
      <c r="AI995" s="5" t="str">
        <f>IF((F996&amp;J996)=(F995&amp;J995),ABS((DATE(G996,H996,I996)&amp;TIME(O996,P996,0))-(DATE(G995,H995,I995)&amp;TIME(O995,P995,0))),"")</f>
        <v/>
      </c>
    </row>
    <row r="996" spans="3:35">
      <c r="C996" s="246" t="s">
        <v>423</v>
      </c>
      <c r="D996" s="246" t="s">
        <v>461</v>
      </c>
      <c r="E996" s="246" t="s">
        <v>465</v>
      </c>
      <c r="F996" s="246" t="s">
        <v>466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467</v>
      </c>
      <c r="L996" s="247">
        <v>1</v>
      </c>
      <c r="M996" s="246">
        <v>250293</v>
      </c>
      <c r="N996" s="246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26</v>
      </c>
      <c r="U996" s="246"/>
      <c r="V996" t="str">
        <f>INDEX(樣區!H:H,MATCH(F996,樣區!E:E,0))</f>
        <v>3月,5月</v>
      </c>
      <c r="W996" s="3" t="str">
        <f>IF(ISNUMBER(AH996),"Y","N")</f>
        <v>Y</v>
      </c>
      <c r="X996" s="3" t="str">
        <f>IF(OR(ISBLANK(H996),ISBLANK(I996)),"需記錄日期","")</f>
        <v/>
      </c>
      <c r="Y996" s="3" t="str">
        <f>IF(O996&gt;9,"時間太晚","")</f>
        <v/>
      </c>
      <c r="Z996" s="3" t="str">
        <f>IF(ISBLANK(Q996),"需記錄數量",IF(Q996&gt;2,"2隻以上，請記為猴群",""))</f>
        <v/>
      </c>
      <c r="AA996" s="3" t="str">
        <f>IF(OR(Q996=1,Q996=2),IF(ISTEXT(R996),"","需記錄距離"),"")</f>
        <v/>
      </c>
      <c r="AB996" s="249" t="str">
        <f>IF(S996="Y",IF(Q996&lt;&gt;2,"有叫聲應為猴群",""),"")</f>
        <v/>
      </c>
      <c r="AC996" s="3" t="str">
        <f>IF(ISBLANK(T996),"需記錄棲地類型",IF(LEN(T996)&lt;&gt;2,"請填最主要的棲地類型，其餘的可在備注補充說明",""))</f>
        <v/>
      </c>
      <c r="AD996" s="5" t="str">
        <f t="shared" si="41"/>
        <v/>
      </c>
      <c r="AE996" s="3" t="str">
        <f>IF(COUNTIF(U996,"*搖樹*")=1,IF(Q996&lt;&gt;2,"有搖樹行為應為猴群",""),"")</f>
        <v/>
      </c>
      <c r="AF996" s="3"/>
      <c r="AH996">
        <f>MATCH(ROUND(M996,0)&amp;ROUND(N996,0),樣點!N:N,0)</f>
        <v>2230</v>
      </c>
      <c r="AI996" s="5">
        <f>IF((F997&amp;J997)=(F996&amp;J996),ABS((DATE(G997,H997,I997)&amp;TIME(O997,P997,0))-(DATE(G996,H996,I996)&amp;TIME(O996,P996,0))),"")</f>
        <v>8.3333340007811785E-3</v>
      </c>
    </row>
    <row r="997" spans="3:35">
      <c r="C997" s="246" t="s">
        <v>423</v>
      </c>
      <c r="D997" s="246" t="s">
        <v>461</v>
      </c>
      <c r="E997" s="246" t="s">
        <v>465</v>
      </c>
      <c r="F997" s="246" t="s">
        <v>466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467</v>
      </c>
      <c r="L997" s="247">
        <v>2</v>
      </c>
      <c r="M997" s="246">
        <v>250493</v>
      </c>
      <c r="N997" s="246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26</v>
      </c>
      <c r="U997" s="246"/>
      <c r="V997" t="str">
        <f>INDEX(樣區!H:H,MATCH(F997,樣區!E:E,0))</f>
        <v>3月,5月</v>
      </c>
      <c r="W997" s="3" t="str">
        <f>IF(ISNUMBER(AH997),"Y","N")</f>
        <v>Y</v>
      </c>
      <c r="X997" s="3" t="str">
        <f>IF(OR(ISBLANK(H997),ISBLANK(I997)),"需記錄日期","")</f>
        <v/>
      </c>
      <c r="Y997" s="3" t="str">
        <f>IF(O997&gt;9,"時間太晚","")</f>
        <v/>
      </c>
      <c r="Z997" s="3" t="str">
        <f>IF(ISBLANK(Q997),"需記錄數量",IF(Q997&gt;2,"2隻以上，請記為猴群",""))</f>
        <v/>
      </c>
      <c r="AA997" s="3" t="str">
        <f>IF(OR(Q997=1,Q997=2),IF(ISTEXT(R997),"","需記錄距離"),"")</f>
        <v/>
      </c>
      <c r="AB997" s="249" t="str">
        <f>IF(S997="Y",IF(Q997&lt;&gt;2,"有叫聲應為猴群",""),"")</f>
        <v/>
      </c>
      <c r="AC997" s="3" t="str">
        <f>IF(ISBLANK(T997),"需記錄棲地類型",IF(LEN(T997)&lt;&gt;2,"請填最主要的棲地類型，其餘的可在備注補充說明",""))</f>
        <v/>
      </c>
      <c r="AD997" s="5" t="str">
        <f t="shared" si="41"/>
        <v/>
      </c>
      <c r="AE997" s="3" t="str">
        <f>IF(COUNTIF(U997,"*搖樹*")=1,IF(Q997&lt;&gt;2,"有搖樹行為應為猴群",""),"")</f>
        <v/>
      </c>
      <c r="AF997" s="3"/>
      <c r="AH997">
        <f>MATCH(ROUND(M997,0)&amp;ROUND(N997,0),樣點!N:N,0)</f>
        <v>2231</v>
      </c>
      <c r="AI997" s="5">
        <f>IF((F998&amp;J998)=(F997&amp;J997),ABS((DATE(G998,H998,I998)&amp;TIME(O998,P998,0))-(DATE(G997,H997,I997)&amp;TIME(O997,P997,0))),"")</f>
        <v>8.333332953043282E-3</v>
      </c>
    </row>
    <row r="998" spans="3:35">
      <c r="C998" s="246" t="s">
        <v>423</v>
      </c>
      <c r="D998" s="246" t="s">
        <v>461</v>
      </c>
      <c r="E998" s="246" t="s">
        <v>465</v>
      </c>
      <c r="F998" s="246" t="s">
        <v>466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467</v>
      </c>
      <c r="L998" s="247">
        <v>3</v>
      </c>
      <c r="M998" s="246">
        <v>250673</v>
      </c>
      <c r="N998" s="246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26</v>
      </c>
      <c r="U998" s="246"/>
      <c r="V998" t="str">
        <f>INDEX(樣區!H:H,MATCH(F998,樣區!E:E,0))</f>
        <v>3月,5月</v>
      </c>
      <c r="W998" s="3" t="str">
        <f>IF(ISNUMBER(AH998),"Y","N")</f>
        <v>Y</v>
      </c>
      <c r="X998" s="3" t="str">
        <f>IF(OR(ISBLANK(H998),ISBLANK(I998)),"需記錄日期","")</f>
        <v/>
      </c>
      <c r="Y998" s="3" t="str">
        <f>IF(O998&gt;9,"時間太晚","")</f>
        <v/>
      </c>
      <c r="Z998" s="3" t="str">
        <f>IF(ISBLANK(Q998),"需記錄數量",IF(Q998&gt;2,"2隻以上，請記為猴群",""))</f>
        <v/>
      </c>
      <c r="AA998" s="3" t="str">
        <f>IF(OR(Q998=1,Q998=2),IF(ISTEXT(R998),"","需記錄距離"),"")</f>
        <v/>
      </c>
      <c r="AB998" s="249" t="str">
        <f>IF(S998="Y",IF(Q998&lt;&gt;2,"有叫聲應為猴群",""),"")</f>
        <v/>
      </c>
      <c r="AC998" s="3" t="str">
        <f>IF(ISBLANK(T998),"需記錄棲地類型",IF(LEN(T998)&lt;&gt;2,"請填最主要的棲地類型，其餘的可在備注補充說明",""))</f>
        <v/>
      </c>
      <c r="AD998" s="5" t="str">
        <f t="shared" si="41"/>
        <v/>
      </c>
      <c r="AE998" s="3" t="str">
        <f>IF(COUNTIF(U998,"*搖樹*")=1,IF(Q998&lt;&gt;2,"有搖樹行為應為猴群",""),"")</f>
        <v/>
      </c>
      <c r="AF998" s="3"/>
      <c r="AH998">
        <f>MATCH(ROUND(M998,0)&amp;ROUND(N998,0),樣點!N:N,0)</f>
        <v>2232</v>
      </c>
      <c r="AI998" s="5">
        <f>IF((F999&amp;J999)=(F998&amp;J998),ABS((DATE(G999,H999,I999)&amp;TIME(O999,P999,0))-(DATE(G998,H998,I998)&amp;TIME(O998,P998,0))),"")</f>
        <v>8.3333330112509429E-3</v>
      </c>
    </row>
    <row r="999" spans="3:35">
      <c r="C999" s="246" t="s">
        <v>423</v>
      </c>
      <c r="D999" s="246" t="s">
        <v>461</v>
      </c>
      <c r="E999" s="246" t="s">
        <v>465</v>
      </c>
      <c r="F999" s="246" t="s">
        <v>466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467</v>
      </c>
      <c r="L999" s="247">
        <v>4</v>
      </c>
      <c r="M999" s="246">
        <v>250860</v>
      </c>
      <c r="N999" s="246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26</v>
      </c>
      <c r="U999" s="246"/>
      <c r="V999" t="str">
        <f>INDEX(樣區!H:H,MATCH(F999,樣區!E:E,0))</f>
        <v>3月,5月</v>
      </c>
      <c r="W999" s="3" t="str">
        <f>IF(ISNUMBER(AH999),"Y","N")</f>
        <v>Y</v>
      </c>
      <c r="X999" s="3" t="str">
        <f>IF(OR(ISBLANK(H999),ISBLANK(I999)),"需記錄日期","")</f>
        <v/>
      </c>
      <c r="Y999" s="3" t="str">
        <f>IF(O999&gt;9,"時間太晚","")</f>
        <v/>
      </c>
      <c r="Z999" s="3" t="str">
        <f>IF(ISBLANK(Q999),"需記錄數量",IF(Q999&gt;2,"2隻以上，請記為猴群",""))</f>
        <v/>
      </c>
      <c r="AA999" s="3" t="str">
        <f>IF(OR(Q999=1,Q999=2),IF(ISTEXT(R999),"","需記錄距離"),"")</f>
        <v/>
      </c>
      <c r="AB999" s="249" t="str">
        <f>IF(S999="Y",IF(Q999&lt;&gt;2,"有叫聲應為猴群",""),"")</f>
        <v/>
      </c>
      <c r="AC999" s="3" t="str">
        <f>IF(ISBLANK(T999),"需記錄棲地類型",IF(LEN(T999)&lt;&gt;2,"請填最主要的棲地類型，其餘的可在備注補充說明",""))</f>
        <v/>
      </c>
      <c r="AD999" s="5" t="str">
        <f t="shared" si="41"/>
        <v/>
      </c>
      <c r="AE999" s="3" t="str">
        <f>IF(COUNTIF(U999,"*搖樹*")=1,IF(Q999&lt;&gt;2,"有搖樹行為應為猴群",""),"")</f>
        <v/>
      </c>
      <c r="AF999" s="3"/>
      <c r="AH999">
        <f>MATCH(ROUND(M999,0)&amp;ROUND(N999,0),樣點!N:N,0)</f>
        <v>2233</v>
      </c>
      <c r="AI999" s="5">
        <f>IF((F1000&amp;J1000)=(F999&amp;J999),ABS((DATE(G1000,H1000,I1000)&amp;TIME(O1000,P1000,0))-(DATE(G999,H999,I999)&amp;TIME(O999,P999,0))),"")</f>
        <v>8.3333340007811785E-3</v>
      </c>
    </row>
    <row r="1000" spans="3:35">
      <c r="C1000" s="246" t="s">
        <v>423</v>
      </c>
      <c r="D1000" s="246" t="s">
        <v>461</v>
      </c>
      <c r="E1000" s="246" t="s">
        <v>465</v>
      </c>
      <c r="F1000" s="246" t="s">
        <v>466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467</v>
      </c>
      <c r="L1000" s="247">
        <v>5</v>
      </c>
      <c r="M1000" s="246">
        <v>251050</v>
      </c>
      <c r="N1000" s="246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26</v>
      </c>
      <c r="U1000" s="246"/>
      <c r="V1000" t="str">
        <f>INDEX(樣區!H:H,MATCH(F1000,樣區!E:E,0))</f>
        <v>3月,5月</v>
      </c>
      <c r="W1000" s="3" t="str">
        <f>IF(ISNUMBER(AH1000),"Y","N")</f>
        <v>Y</v>
      </c>
      <c r="X1000" s="3" t="str">
        <f>IF(OR(ISBLANK(H1000),ISBLANK(I1000)),"需記錄日期","")</f>
        <v/>
      </c>
      <c r="Y1000" s="3" t="str">
        <f>IF(O1000&gt;9,"時間太晚","")</f>
        <v/>
      </c>
      <c r="Z1000" s="3" t="str">
        <f>IF(ISBLANK(Q1000),"需記錄數量",IF(Q1000&gt;2,"2隻以上，請記為猴群",""))</f>
        <v/>
      </c>
      <c r="AA1000" s="3" t="str">
        <f>IF(OR(Q1000=1,Q1000=2),IF(ISTEXT(R1000),"","需記錄距離"),"")</f>
        <v/>
      </c>
      <c r="AB1000" s="249" t="str">
        <f>IF(S1000="Y",IF(Q1000&lt;&gt;2,"有叫聲應為猴群",""),"")</f>
        <v/>
      </c>
      <c r="AC1000" s="3" t="str">
        <f>IF(ISBLANK(T1000),"需記錄棲地類型",IF(LEN(T1000)&lt;&gt;2,"請填最主要的棲地類型，其餘的可在備注補充說明",""))</f>
        <v/>
      </c>
      <c r="AD1000" s="5" t="str">
        <f t="shared" si="41"/>
        <v/>
      </c>
      <c r="AE1000" s="3" t="str">
        <f>IF(COUNTIF(U1000,"*搖樹*")=1,IF(Q1000&lt;&gt;2,"有搖樹行為應為猴群",""),"")</f>
        <v/>
      </c>
      <c r="AF1000" s="3"/>
      <c r="AH1000">
        <f>MATCH(ROUND(M1000,0)&amp;ROUND(N1000,0),樣點!N:N,0)</f>
        <v>2234</v>
      </c>
      <c r="AI1000" s="5">
        <f>IF((F1001&amp;J1001)=(F1000&amp;J1000),ABS((DATE(G1001,H1001,I1001)&amp;TIME(O1001,P1001,0))-(DATE(G1000,H1000,I1000)&amp;TIME(O1000,P1000,0))),"")</f>
        <v>1.1805555026512593E-2</v>
      </c>
    </row>
    <row r="1001" spans="3:35">
      <c r="C1001" s="246" t="s">
        <v>423</v>
      </c>
      <c r="D1001" s="246" t="s">
        <v>461</v>
      </c>
      <c r="E1001" s="246" t="s">
        <v>465</v>
      </c>
      <c r="F1001" s="246" t="s">
        <v>466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467</v>
      </c>
      <c r="L1001" s="247">
        <v>6</v>
      </c>
      <c r="M1001" s="246">
        <v>251255</v>
      </c>
      <c r="N1001" s="246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26</v>
      </c>
      <c r="U1001" s="246"/>
      <c r="V1001" t="str">
        <f>INDEX(樣區!H:H,MATCH(F1001,樣區!E:E,0))</f>
        <v>3月,5月</v>
      </c>
      <c r="W1001" s="3" t="str">
        <f>IF(ISNUMBER(AH1001),"Y","N")</f>
        <v>Y</v>
      </c>
      <c r="X1001" s="3" t="str">
        <f>IF(OR(ISBLANK(H1001),ISBLANK(I1001)),"需記錄日期","")</f>
        <v/>
      </c>
      <c r="Y1001" s="3" t="str">
        <f>IF(O1001&gt;9,"時間太晚","")</f>
        <v/>
      </c>
      <c r="Z1001" s="3" t="str">
        <f>IF(ISBLANK(Q1001),"需記錄數量",IF(Q1001&gt;2,"2隻以上，請記為猴群",""))</f>
        <v/>
      </c>
      <c r="AA1001" s="3" t="str">
        <f>IF(OR(Q1001=1,Q1001=2),IF(ISTEXT(R1001),"","需記錄距離"),"")</f>
        <v/>
      </c>
      <c r="AB1001" s="249" t="str">
        <f>IF(S1001="Y",IF(Q1001&lt;&gt;2,"有叫聲應為猴群",""),"")</f>
        <v/>
      </c>
      <c r="AC1001" s="3" t="str">
        <f>IF(ISBLANK(T1001),"需記錄棲地類型",IF(LEN(T1001)&lt;&gt;2,"請填最主要的棲地類型，其餘的可在備注補充說明",""))</f>
        <v/>
      </c>
      <c r="AD1001" s="5" t="str">
        <f t="shared" si="41"/>
        <v/>
      </c>
      <c r="AE1001" s="3" t="str">
        <f>IF(COUNTIF(U1001,"*搖樹*")=1,IF(Q1001&lt;&gt;2,"有搖樹行為應為猴群",""),"")</f>
        <v/>
      </c>
      <c r="AF1001" s="3"/>
      <c r="AH1001">
        <f>MATCH(ROUND(M1001,0)&amp;ROUND(N1001,0),樣點!N:N,0)</f>
        <v>2235</v>
      </c>
      <c r="AI1001" s="5">
        <f>IF((F1002&amp;J1002)=(F1001&amp;J1001),ABS((DATE(G1002,H1002,I1002)&amp;TIME(O1002,P1002,0))-(DATE(G1001,H1001,I1001)&amp;TIME(O1001,P1001,0))),"")</f>
        <v>9.7222219919785857E-3</v>
      </c>
    </row>
    <row r="1002" spans="3:35">
      <c r="C1002" s="246" t="s">
        <v>423</v>
      </c>
      <c r="D1002" s="246" t="s">
        <v>461</v>
      </c>
      <c r="E1002" s="246" t="s">
        <v>465</v>
      </c>
      <c r="F1002" s="246" t="s">
        <v>466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467</v>
      </c>
      <c r="L1002" s="247">
        <v>7</v>
      </c>
      <c r="M1002" s="246">
        <v>251431</v>
      </c>
      <c r="N1002" s="246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30</v>
      </c>
      <c r="U1002" s="246"/>
      <c r="V1002" t="str">
        <f>INDEX(樣區!H:H,MATCH(F1002,樣區!E:E,0))</f>
        <v>3月,5月</v>
      </c>
      <c r="W1002" s="3" t="str">
        <f>IF(ISNUMBER(AH1002),"Y","N")</f>
        <v>Y</v>
      </c>
      <c r="X1002" s="3" t="str">
        <f>IF(OR(ISBLANK(H1002),ISBLANK(I1002)),"需記錄日期","")</f>
        <v/>
      </c>
      <c r="Y1002" s="3" t="str">
        <f>IF(O1002&gt;9,"時間太晚","")</f>
        <v/>
      </c>
      <c r="Z1002" s="3" t="str">
        <f>IF(ISBLANK(Q1002),"需記錄數量",IF(Q1002&gt;2,"2隻以上，請記為猴群",""))</f>
        <v/>
      </c>
      <c r="AA1002" s="3" t="str">
        <f>IF(OR(Q1002=1,Q1002=2),IF(ISTEXT(R1002),"","需記錄距離"),"")</f>
        <v/>
      </c>
      <c r="AB1002" s="249" t="str">
        <f>IF(S1002="Y",IF(Q1002&lt;&gt;2,"有叫聲應為猴群",""),"")</f>
        <v/>
      </c>
      <c r="AC1002" s="3" t="str">
        <f>IF(ISBLANK(T1002),"需記錄棲地類型",IF(LEN(T1002)&lt;&gt;2,"請填最主要的棲地類型，其餘的可在備注補充說明",""))</f>
        <v/>
      </c>
      <c r="AD1002" s="5" t="str">
        <f t="shared" si="41"/>
        <v/>
      </c>
      <c r="AE1002" s="3" t="str">
        <f>IF(COUNTIF(U1002,"*搖樹*")=1,IF(Q1002&lt;&gt;2,"有搖樹行為應為猴群",""),"")</f>
        <v/>
      </c>
      <c r="AF1002" s="3"/>
      <c r="AH1002">
        <f>MATCH(ROUND(M1002,0)&amp;ROUND(N1002,0),樣點!N:N,0)</f>
        <v>2236</v>
      </c>
      <c r="AI1002" s="5">
        <f>IF((F1003&amp;J1003)=(F1002&amp;J1002),ABS((DATE(G1003,H1003,I1003)&amp;TIME(O1003,P1003,0))-(DATE(G1002,H1002,I1002)&amp;TIME(O1002,P1002,0))),"")</f>
        <v>8.3333340007811785E-3</v>
      </c>
    </row>
    <row r="1003" spans="3:35">
      <c r="C1003" s="246" t="s">
        <v>423</v>
      </c>
      <c r="D1003" s="246" t="s">
        <v>461</v>
      </c>
      <c r="E1003" s="246" t="s">
        <v>465</v>
      </c>
      <c r="F1003" s="246" t="s">
        <v>466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467</v>
      </c>
      <c r="L1003" s="247">
        <v>8</v>
      </c>
      <c r="M1003" s="246">
        <v>251640</v>
      </c>
      <c r="N1003" s="246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26</v>
      </c>
      <c r="U1003" s="246"/>
      <c r="V1003" t="str">
        <f>INDEX(樣區!H:H,MATCH(F1003,樣區!E:E,0))</f>
        <v>3月,5月</v>
      </c>
      <c r="W1003" s="3" t="str">
        <f>IF(ISNUMBER(AH1003),"Y","N")</f>
        <v>Y</v>
      </c>
      <c r="X1003" s="3" t="str">
        <f>IF(OR(ISBLANK(H1003),ISBLANK(I1003)),"需記錄日期","")</f>
        <v/>
      </c>
      <c r="Y1003" s="3" t="str">
        <f>IF(O1003&gt;9,"時間太晚","")</f>
        <v/>
      </c>
      <c r="Z1003" s="3" t="str">
        <f>IF(ISBLANK(Q1003),"需記錄數量",IF(Q1003&gt;2,"2隻以上，請記為猴群",""))</f>
        <v/>
      </c>
      <c r="AA1003" s="3" t="str">
        <f>IF(OR(Q1003=1,Q1003=2),IF(ISTEXT(R1003),"","需記錄距離"),"")</f>
        <v/>
      </c>
      <c r="AB1003" s="249" t="str">
        <f>IF(S1003="Y",IF(Q1003&lt;&gt;2,"有叫聲應為猴群",""),"")</f>
        <v/>
      </c>
      <c r="AC1003" s="3" t="str">
        <f>IF(ISBLANK(T1003),"需記錄棲地類型",IF(LEN(T1003)&lt;&gt;2,"請填最主要的棲地類型，其餘的可在備注補充說明",""))</f>
        <v/>
      </c>
      <c r="AD1003" s="5" t="str">
        <f t="shared" si="41"/>
        <v/>
      </c>
      <c r="AE1003" s="3" t="str">
        <f>IF(COUNTIF(U1003,"*搖樹*")=1,IF(Q1003&lt;&gt;2,"有搖樹行為應為猴群",""),"")</f>
        <v/>
      </c>
      <c r="AF1003" s="3"/>
      <c r="AH1003">
        <f>MATCH(ROUND(M1003,0)&amp;ROUND(N1003,0),樣點!N:N,0)</f>
        <v>2237</v>
      </c>
      <c r="AI1003" s="5">
        <f>IF((F1004&amp;J1004)=(F1003&amp;J1003),ABS((DATE(G1004,H1004,I1004)&amp;TIME(O1004,P1004,0))-(DATE(G1003,H1003,I1003)&amp;TIME(O1003,P1003,0))),"")</f>
        <v>9.0277770068496466E-3</v>
      </c>
    </row>
    <row r="1004" spans="3:35">
      <c r="C1004" s="246" t="s">
        <v>423</v>
      </c>
      <c r="D1004" s="246" t="s">
        <v>461</v>
      </c>
      <c r="E1004" s="246" t="s">
        <v>465</v>
      </c>
      <c r="F1004" s="246" t="s">
        <v>466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467</v>
      </c>
      <c r="L1004" s="247">
        <v>9</v>
      </c>
      <c r="M1004" s="246">
        <v>251784</v>
      </c>
      <c r="N1004" s="246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26</v>
      </c>
      <c r="U1004" s="246"/>
      <c r="V1004" t="str">
        <f>INDEX(樣區!H:H,MATCH(F1004,樣區!E:E,0))</f>
        <v>3月,5月</v>
      </c>
      <c r="W1004" s="3" t="str">
        <f>IF(ISNUMBER(AH1004),"Y","N")</f>
        <v>Y</v>
      </c>
      <c r="X1004" s="3" t="str">
        <f>IF(OR(ISBLANK(H1004),ISBLANK(I1004)),"需記錄日期","")</f>
        <v/>
      </c>
      <c r="Y1004" s="3" t="str">
        <f>IF(O1004&gt;9,"時間太晚","")</f>
        <v/>
      </c>
      <c r="Z1004" s="3" t="str">
        <f>IF(ISBLANK(Q1004),"需記錄數量",IF(Q1004&gt;2,"2隻以上，請記為猴群",""))</f>
        <v/>
      </c>
      <c r="AA1004" s="3" t="str">
        <f>IF(OR(Q1004=1,Q1004=2),IF(ISTEXT(R1004),"","需記錄距離"),"")</f>
        <v/>
      </c>
      <c r="AB1004" s="249" t="str">
        <f>IF(S1004="Y",IF(Q1004&lt;&gt;2,"有叫聲應為猴群",""),"")</f>
        <v/>
      </c>
      <c r="AC1004" s="3" t="str">
        <f>IF(ISBLANK(T1004),"需記錄棲地類型",IF(LEN(T1004)&lt;&gt;2,"請填最主要的棲地類型，其餘的可在備注補充說明",""))</f>
        <v/>
      </c>
      <c r="AD1004" s="5" t="str">
        <f t="shared" si="41"/>
        <v/>
      </c>
      <c r="AE1004" s="3" t="str">
        <f>IF(COUNTIF(U1004,"*搖樹*")=1,IF(Q1004&lt;&gt;2,"有搖樹行為應為猴群",""),"")</f>
        <v/>
      </c>
      <c r="AF1004" s="3"/>
      <c r="AH1004">
        <f>MATCH(ROUND(M1004,0)&amp;ROUND(N1004,0),樣點!N:N,0)</f>
        <v>2238</v>
      </c>
      <c r="AI1004" s="5">
        <f>IF((F1005&amp;J1005)=(F1004&amp;J1004),ABS((DATE(G1005,H1005,I1005)&amp;TIME(O1005,P1005,0))-(DATE(G1004,H1004,I1004)&amp;TIME(O1004,P1004,0))),"")</f>
        <v>8.3333340007811785E-3</v>
      </c>
    </row>
    <row r="1005" spans="3:35">
      <c r="C1005" s="246" t="s">
        <v>423</v>
      </c>
      <c r="D1005" s="246" t="s">
        <v>461</v>
      </c>
      <c r="E1005" s="246" t="s">
        <v>465</v>
      </c>
      <c r="F1005" s="246" t="s">
        <v>466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467</v>
      </c>
      <c r="L1005" s="247">
        <v>10</v>
      </c>
      <c r="M1005" s="246">
        <v>251987</v>
      </c>
      <c r="N1005" s="246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26</v>
      </c>
      <c r="U1005" s="246"/>
      <c r="V1005" t="str">
        <f>INDEX(樣區!H:H,MATCH(F1005,樣區!E:E,0))</f>
        <v>3月,5月</v>
      </c>
      <c r="W1005" s="3" t="str">
        <f>IF(ISNUMBER(AH1005),"Y","N")</f>
        <v>Y</v>
      </c>
      <c r="X1005" s="3" t="str">
        <f>IF(OR(ISBLANK(H1005),ISBLANK(I1005)),"需記錄日期","")</f>
        <v/>
      </c>
      <c r="Y1005" s="3" t="str">
        <f>IF(O1005&gt;9,"時間太晚","")</f>
        <v/>
      </c>
      <c r="Z1005" s="3" t="str">
        <f>IF(ISBLANK(Q1005),"需記錄數量",IF(Q1005&gt;2,"2隻以上，請記為猴群",""))</f>
        <v/>
      </c>
      <c r="AA1005" s="3" t="str">
        <f>IF(OR(Q1005=1,Q1005=2),IF(ISTEXT(R1005),"","需記錄距離"),"")</f>
        <v/>
      </c>
      <c r="AB1005" s="249" t="str">
        <f>IF(S1005="Y",IF(Q1005&lt;&gt;2,"有叫聲應為猴群",""),"")</f>
        <v/>
      </c>
      <c r="AC1005" s="3" t="str">
        <f>IF(ISBLANK(T1005),"需記錄棲地類型",IF(LEN(T1005)&lt;&gt;2,"請填最主要的棲地類型，其餘的可在備注補充說明",""))</f>
        <v/>
      </c>
      <c r="AD1005" s="5" t="str">
        <f t="shared" si="41"/>
        <v/>
      </c>
      <c r="AE1005" s="3" t="str">
        <f>IF(COUNTIF(U1005,"*搖樹*")=1,IF(Q1005&lt;&gt;2,"有搖樹行為應為猴群",""),"")</f>
        <v/>
      </c>
      <c r="AF1005" s="3"/>
      <c r="AH1005">
        <f>MATCH(ROUND(M1005,0)&amp;ROUND(N1005,0),樣點!N:N,0)</f>
        <v>2239</v>
      </c>
      <c r="AI1005" s="5" t="str">
        <f>IF((F1006&amp;J1006)=(F1005&amp;J1005),ABS((DATE(G1006,H1006,I1006)&amp;TIME(O1006,P1006,0))-(DATE(G1005,H1005,I1005)&amp;TIME(O1005,P1005,0))),"")</f>
        <v/>
      </c>
    </row>
    <row r="1006" spans="3:35">
      <c r="C1006" s="246" t="s">
        <v>423</v>
      </c>
      <c r="D1006" s="246" t="s">
        <v>461</v>
      </c>
      <c r="E1006" s="246" t="s">
        <v>468</v>
      </c>
      <c r="F1006" s="246" t="s">
        <v>469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470</v>
      </c>
      <c r="L1006" s="247">
        <v>1</v>
      </c>
      <c r="M1006" s="246">
        <v>253790</v>
      </c>
      <c r="N1006" s="246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26</v>
      </c>
      <c r="U1006" s="246"/>
      <c r="V1006" t="str">
        <f>INDEX(樣區!H:H,MATCH(F1006,樣區!E:E,0))</f>
        <v>4月,6月</v>
      </c>
      <c r="W1006" s="3" t="str">
        <f>IF(ISNUMBER(AH1006),"Y","N")</f>
        <v>Y</v>
      </c>
      <c r="X1006" s="3" t="str">
        <f>IF(OR(ISBLANK(H1006),ISBLANK(I1006)),"需記錄日期","")</f>
        <v/>
      </c>
      <c r="Y1006" s="3" t="str">
        <f>IF(O1006&gt;9,"時間太晚","")</f>
        <v/>
      </c>
      <c r="Z1006" s="3" t="str">
        <f>IF(ISBLANK(Q1006),"需記錄數量",IF(Q1006&gt;2,"2隻以上，請記為猴群",""))</f>
        <v/>
      </c>
      <c r="AA1006" s="3" t="str">
        <f>IF(OR(Q1006=1,Q1006=2),IF(ISTEXT(R1006),"","需記錄距離"),"")</f>
        <v/>
      </c>
      <c r="AB1006" s="249" t="str">
        <f>IF(S1006="Y",IF(Q1006&lt;&gt;2,"有叫聲應為猴群",""),"")</f>
        <v/>
      </c>
      <c r="AC1006" s="3" t="str">
        <f>IF(ISBLANK(T1006),"需記錄棲地類型",IF(LEN(T1006)&lt;&gt;2,"請填最主要的棲地類型，其餘的可在備注補充說明",""))</f>
        <v/>
      </c>
      <c r="AD1006" s="5" t="str">
        <f t="shared" si="41"/>
        <v/>
      </c>
      <c r="AE1006" s="3" t="str">
        <f>IF(COUNTIF(U1006,"*搖樹*")=1,IF(Q1006&lt;&gt;2,"有搖樹行為應為猴群",""),"")</f>
        <v/>
      </c>
      <c r="AF1006" s="3"/>
      <c r="AH1006">
        <f>MATCH(ROUND(M1006,0)&amp;ROUND(N1006,0),樣點!N:N,0)</f>
        <v>2240</v>
      </c>
      <c r="AI1006" s="5">
        <f>IF((F1007&amp;J1007)=(F1006&amp;J1006),ABS((DATE(G1007,H1007,I1007)&amp;TIME(O1007,P1007,0))-(DATE(G1006,H1006,I1006)&amp;TIME(O1006,P1006,0))),"")</f>
        <v>4.8611109959892929E-3</v>
      </c>
    </row>
    <row r="1007" spans="3:35">
      <c r="C1007" s="246" t="s">
        <v>423</v>
      </c>
      <c r="D1007" s="246" t="s">
        <v>461</v>
      </c>
      <c r="E1007" s="246" t="s">
        <v>468</v>
      </c>
      <c r="F1007" s="246" t="s">
        <v>469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470</v>
      </c>
      <c r="L1007" s="247">
        <v>2</v>
      </c>
      <c r="M1007" s="246">
        <v>253985</v>
      </c>
      <c r="N1007" s="246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26</v>
      </c>
      <c r="U1007" s="246"/>
      <c r="V1007" t="str">
        <f>INDEX(樣區!H:H,MATCH(F1007,樣區!E:E,0))</f>
        <v>4月,6月</v>
      </c>
      <c r="W1007" s="3" t="str">
        <f>IF(ISNUMBER(AH1007),"Y","N")</f>
        <v>Y</v>
      </c>
      <c r="X1007" s="3" t="str">
        <f>IF(OR(ISBLANK(H1007),ISBLANK(I1007)),"需記錄日期","")</f>
        <v/>
      </c>
      <c r="Y1007" s="3" t="str">
        <f>IF(O1007&gt;9,"時間太晚","")</f>
        <v/>
      </c>
      <c r="Z1007" s="3" t="str">
        <f>IF(ISBLANK(Q1007),"需記錄數量",IF(Q1007&gt;2,"2隻以上，請記為猴群",""))</f>
        <v/>
      </c>
      <c r="AA1007" s="3" t="str">
        <f>IF(OR(Q1007=1,Q1007=2),IF(ISTEXT(R1007),"","需記錄距離"),"")</f>
        <v/>
      </c>
      <c r="AB1007" s="249" t="str">
        <f>IF(S1007="Y",IF(Q1007&lt;&gt;2,"有叫聲應為猴群",""),"")</f>
        <v/>
      </c>
      <c r="AC1007" s="3" t="str">
        <f>IF(ISBLANK(T1007),"需記錄棲地類型",IF(LEN(T1007)&lt;&gt;2,"請填最主要的棲地類型，其餘的可在備注補充說明",""))</f>
        <v/>
      </c>
      <c r="AD1007" s="5" t="str">
        <f t="shared" si="41"/>
        <v/>
      </c>
      <c r="AE1007" s="3" t="str">
        <f>IF(COUNTIF(U1007,"*搖樹*")=1,IF(Q1007&lt;&gt;2,"有搖樹行為應為猴群",""),"")</f>
        <v/>
      </c>
      <c r="AF1007" s="3"/>
      <c r="AH1007">
        <f>MATCH(ROUND(M1007,0)&amp;ROUND(N1007,0),樣點!N:N,0)</f>
        <v>2241</v>
      </c>
      <c r="AI1007" s="5">
        <f>IF((F1008&amp;J1008)=(F1007&amp;J1007),ABS((DATE(G1008,H1008,I1008)&amp;TIME(O1008,P1008,0))-(DATE(G1007,H1007,I1007)&amp;TIME(O1007,P1007,0))),"")</f>
        <v>5.5555560393258929E-3</v>
      </c>
    </row>
    <row r="1008" spans="3:35">
      <c r="C1008" s="246" t="s">
        <v>423</v>
      </c>
      <c r="D1008" s="246" t="s">
        <v>461</v>
      </c>
      <c r="E1008" s="246" t="s">
        <v>468</v>
      </c>
      <c r="F1008" s="246" t="s">
        <v>469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470</v>
      </c>
      <c r="L1008" s="247">
        <v>3</v>
      </c>
      <c r="M1008" s="246">
        <v>254112</v>
      </c>
      <c r="N1008" s="246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30</v>
      </c>
      <c r="U1008" s="246"/>
      <c r="V1008" t="str">
        <f>INDEX(樣區!H:H,MATCH(F1008,樣區!E:E,0))</f>
        <v>4月,6月</v>
      </c>
      <c r="W1008" s="3" t="str">
        <f>IF(ISNUMBER(AH1008),"Y","N")</f>
        <v>Y</v>
      </c>
      <c r="X1008" s="3" t="str">
        <f>IF(OR(ISBLANK(H1008),ISBLANK(I1008)),"需記錄日期","")</f>
        <v/>
      </c>
      <c r="Y1008" s="3" t="str">
        <f>IF(O1008&gt;9,"時間太晚","")</f>
        <v/>
      </c>
      <c r="Z1008" s="3" t="str">
        <f>IF(ISBLANK(Q1008),"需記錄數量",IF(Q1008&gt;2,"2隻以上，請記為猴群",""))</f>
        <v/>
      </c>
      <c r="AA1008" s="3" t="str">
        <f>IF(OR(Q1008=1,Q1008=2),IF(ISTEXT(R1008),"","需記錄距離"),"")</f>
        <v/>
      </c>
      <c r="AB1008" s="249" t="str">
        <f>IF(S1008="Y",IF(Q1008&lt;&gt;2,"有叫聲應為猴群",""),"")</f>
        <v/>
      </c>
      <c r="AC1008" s="3" t="str">
        <f>IF(ISBLANK(T1008),"需記錄棲地類型",IF(LEN(T1008)&lt;&gt;2,"請填最主要的棲地類型，其餘的可在備注補充說明",""))</f>
        <v/>
      </c>
      <c r="AD1008" s="5" t="str">
        <f t="shared" si="41"/>
        <v/>
      </c>
      <c r="AE1008" s="3" t="str">
        <f>IF(COUNTIF(U1008,"*搖樹*")=1,IF(Q1008&lt;&gt;2,"有搖樹行為應為猴群",""),"")</f>
        <v/>
      </c>
      <c r="AF1008" s="3"/>
      <c r="AH1008">
        <f>MATCH(ROUND(M1008,0)&amp;ROUND(N1008,0),樣點!N:N,0)</f>
        <v>2242</v>
      </c>
      <c r="AI1008" s="5">
        <f>IF((F1009&amp;J1009)=(F1008&amp;J1008),ABS((DATE(G1009,H1009,I1009)&amp;TIME(O1009,P1009,0))-(DATE(G1008,H1008,I1008)&amp;TIME(O1008,P1008,0))),"")</f>
        <v>4.8611109959892929E-3</v>
      </c>
    </row>
    <row r="1009" spans="3:35">
      <c r="C1009" s="246" t="s">
        <v>423</v>
      </c>
      <c r="D1009" s="246" t="s">
        <v>461</v>
      </c>
      <c r="E1009" s="246" t="s">
        <v>468</v>
      </c>
      <c r="F1009" s="246" t="s">
        <v>469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470</v>
      </c>
      <c r="L1009" s="247">
        <v>4</v>
      </c>
      <c r="M1009" s="246">
        <v>254282</v>
      </c>
      <c r="N1009" s="246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26</v>
      </c>
      <c r="U1009" s="246"/>
      <c r="V1009" t="str">
        <f>INDEX(樣區!H:H,MATCH(F1009,樣區!E:E,0))</f>
        <v>4月,6月</v>
      </c>
      <c r="W1009" s="3" t="str">
        <f>IF(ISNUMBER(AH1009),"Y","N")</f>
        <v>Y</v>
      </c>
      <c r="X1009" s="3" t="str">
        <f>IF(OR(ISBLANK(H1009),ISBLANK(I1009)),"需記錄日期","")</f>
        <v/>
      </c>
      <c r="Y1009" s="3" t="str">
        <f>IF(O1009&gt;9,"時間太晚","")</f>
        <v/>
      </c>
      <c r="Z1009" s="3" t="str">
        <f>IF(ISBLANK(Q1009),"需記錄數量",IF(Q1009&gt;2,"2隻以上，請記為猴群",""))</f>
        <v/>
      </c>
      <c r="AA1009" s="3" t="str">
        <f>IF(OR(Q1009=1,Q1009=2),IF(ISTEXT(R1009),"","需記錄距離"),"")</f>
        <v/>
      </c>
      <c r="AB1009" s="249" t="str">
        <f>IF(S1009="Y",IF(Q1009&lt;&gt;2,"有叫聲應為猴群",""),"")</f>
        <v/>
      </c>
      <c r="AC1009" s="3" t="str">
        <f>IF(ISBLANK(T1009),"需記錄棲地類型",IF(LEN(T1009)&lt;&gt;2,"請填最主要的棲地類型，其餘的可在備注補充說明",""))</f>
        <v/>
      </c>
      <c r="AD1009" s="5" t="str">
        <f t="shared" si="41"/>
        <v/>
      </c>
      <c r="AE1009" s="3" t="str">
        <f>IF(COUNTIF(U1009,"*搖樹*")=1,IF(Q1009&lt;&gt;2,"有搖樹行為應為猴群",""),"")</f>
        <v/>
      </c>
      <c r="AF1009" s="3"/>
      <c r="AH1009">
        <f>MATCH(ROUND(M1009,0)&amp;ROUND(N1009,0),樣點!N:N,0)</f>
        <v>2243</v>
      </c>
      <c r="AI1009" s="5">
        <f>IF((F1010&amp;J1010)=(F1009&amp;J1009),ABS((DATE(G1010,H1010,I1010)&amp;TIME(O1010,P1010,0))-(DATE(G1009,H1009,I1009)&amp;TIME(O1009,P1009,0))),"")</f>
        <v>5.5555549915879965E-3</v>
      </c>
    </row>
    <row r="1010" spans="3:35">
      <c r="C1010" s="246" t="s">
        <v>423</v>
      </c>
      <c r="D1010" s="246" t="s">
        <v>461</v>
      </c>
      <c r="E1010" s="246" t="s">
        <v>468</v>
      </c>
      <c r="F1010" s="246" t="s">
        <v>469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470</v>
      </c>
      <c r="L1010" s="247">
        <v>5</v>
      </c>
      <c r="M1010" s="246">
        <v>254450</v>
      </c>
      <c r="N1010" s="246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26</v>
      </c>
      <c r="U1010" s="246"/>
      <c r="V1010" t="str">
        <f>INDEX(樣區!H:H,MATCH(F1010,樣區!E:E,0))</f>
        <v>4月,6月</v>
      </c>
      <c r="W1010" s="3" t="str">
        <f>IF(ISNUMBER(AH1010),"Y","N")</f>
        <v>Y</v>
      </c>
      <c r="X1010" s="3" t="str">
        <f>IF(OR(ISBLANK(H1010),ISBLANK(I1010)),"需記錄日期","")</f>
        <v/>
      </c>
      <c r="Y1010" s="3" t="str">
        <f>IF(O1010&gt;9,"時間太晚","")</f>
        <v/>
      </c>
      <c r="Z1010" s="3" t="str">
        <f>IF(ISBLANK(Q1010),"需記錄數量",IF(Q1010&gt;2,"2隻以上，請記為猴群",""))</f>
        <v/>
      </c>
      <c r="AA1010" s="3" t="str">
        <f>IF(OR(Q1010=1,Q1010=2),IF(ISTEXT(R1010),"","需記錄距離"),"")</f>
        <v/>
      </c>
      <c r="AB1010" s="249" t="str">
        <f>IF(S1010="Y",IF(Q1010&lt;&gt;2,"有叫聲應為猴群",""),"")</f>
        <v/>
      </c>
      <c r="AC1010" s="3" t="str">
        <f>IF(ISBLANK(T1010),"需記錄棲地類型",IF(LEN(T1010)&lt;&gt;2,"請填最主要的棲地類型，其餘的可在備注補充說明",""))</f>
        <v/>
      </c>
      <c r="AD1010" s="5" t="str">
        <f t="shared" si="41"/>
        <v/>
      </c>
      <c r="AE1010" s="3" t="str">
        <f>IF(COUNTIF(U1010,"*搖樹*")=1,IF(Q1010&lt;&gt;2,"有搖樹行為應為猴群",""),"")</f>
        <v/>
      </c>
      <c r="AF1010" s="3"/>
      <c r="AH1010">
        <f>MATCH(ROUND(M1010,0)&amp;ROUND(N1010,0),樣點!N:N,0)</f>
        <v>2244</v>
      </c>
      <c r="AI1010" s="5">
        <f>IF((F1011&amp;J1011)=(F1010&amp;J1010),ABS((DATE(G1011,H1011,I1011)&amp;TIME(O1011,P1011,0))-(DATE(G1010,H1010,I1010)&amp;TIME(O1010,P1010,0))),"")</f>
        <v>4.8611119855195284E-3</v>
      </c>
    </row>
    <row r="1011" spans="3:35">
      <c r="C1011" s="246" t="s">
        <v>423</v>
      </c>
      <c r="D1011" s="246" t="s">
        <v>461</v>
      </c>
      <c r="E1011" s="246" t="s">
        <v>468</v>
      </c>
      <c r="F1011" s="246" t="s">
        <v>469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470</v>
      </c>
      <c r="L1011" s="247">
        <v>6</v>
      </c>
      <c r="M1011" s="246">
        <v>254588</v>
      </c>
      <c r="N1011" s="246">
        <v>2630508</v>
      </c>
      <c r="O1011" s="246">
        <v>8</v>
      </c>
      <c r="P1011" s="246">
        <v>42</v>
      </c>
      <c r="Q1011" s="246">
        <v>2</v>
      </c>
      <c r="R1011" s="246" t="s">
        <v>43</v>
      </c>
      <c r="S1011" s="246" t="s">
        <v>44</v>
      </c>
      <c r="T1011" s="246" t="s">
        <v>26</v>
      </c>
      <c r="U1011" s="246"/>
      <c r="V1011" t="str">
        <f>INDEX(樣區!H:H,MATCH(F1011,樣區!E:E,0))</f>
        <v>4月,6月</v>
      </c>
      <c r="W1011" s="3" t="str">
        <f>IF(ISNUMBER(AH1011),"Y","N")</f>
        <v>Y</v>
      </c>
      <c r="X1011" s="3" t="str">
        <f>IF(OR(ISBLANK(H1011),ISBLANK(I1011)),"需記錄日期","")</f>
        <v/>
      </c>
      <c r="Y1011" s="3" t="str">
        <f>IF(O1011&gt;9,"時間太晚","")</f>
        <v/>
      </c>
      <c r="Z1011" s="3" t="str">
        <f>IF(ISBLANK(Q1011),"需記錄數量",IF(Q1011&gt;2,"2隻以上，請記為猴群",""))</f>
        <v/>
      </c>
      <c r="AA1011" s="3" t="str">
        <f>IF(OR(Q1011=1,Q1011=2),IF(ISTEXT(R1011),"","需記錄距離"),"")</f>
        <v/>
      </c>
      <c r="AB1011" s="249" t="str">
        <f>IF(S1011="Y",IF(Q1011&lt;&gt;2,"有叫聲應為猴群",""),"")</f>
        <v/>
      </c>
      <c r="AC1011" s="3" t="str">
        <f>IF(ISBLANK(T1011),"需記錄棲地類型",IF(LEN(T1011)&lt;&gt;2,"請填最主要的棲地類型，其餘的可在備注補充說明",""))</f>
        <v/>
      </c>
      <c r="AD1011" s="5" t="str">
        <f t="shared" si="41"/>
        <v/>
      </c>
      <c r="AE1011" s="3" t="str">
        <f>IF(COUNTIF(U1011,"*搖樹*")=1,IF(Q1011&lt;&gt;2,"有搖樹行為應為猴群",""),"")</f>
        <v/>
      </c>
      <c r="AF1011" s="3"/>
      <c r="AH1011">
        <f>MATCH(ROUND(M1011,0)&amp;ROUND(N1011,0),樣點!N:N,0)</f>
        <v>2245</v>
      </c>
      <c r="AI1011" s="5">
        <f>IF((F1012&amp;J1012)=(F1011&amp;J1011),ABS((DATE(G1012,H1012,I1012)&amp;TIME(O1012,P1012,0))-(DATE(G1011,H1011,I1011)&amp;TIME(O1011,P1011,0))),"")</f>
        <v>5.5555549915879965E-3</v>
      </c>
    </row>
    <row r="1012" spans="3:35">
      <c r="C1012" s="246" t="s">
        <v>423</v>
      </c>
      <c r="D1012" s="246" t="s">
        <v>461</v>
      </c>
      <c r="E1012" s="246" t="s">
        <v>468</v>
      </c>
      <c r="F1012" s="246" t="s">
        <v>469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470</v>
      </c>
      <c r="L1012" s="247">
        <v>7</v>
      </c>
      <c r="M1012" s="246">
        <v>254786</v>
      </c>
      <c r="N1012" s="246">
        <v>2630471</v>
      </c>
      <c r="O1012" s="246">
        <v>8</v>
      </c>
      <c r="P1012" s="246">
        <v>50</v>
      </c>
      <c r="Q1012" s="246">
        <v>2</v>
      </c>
      <c r="R1012" s="246" t="s">
        <v>89</v>
      </c>
      <c r="S1012" s="246" t="s">
        <v>44</v>
      </c>
      <c r="T1012" s="246" t="s">
        <v>26</v>
      </c>
      <c r="U1012" s="246"/>
      <c r="V1012" t="str">
        <f>INDEX(樣區!H:H,MATCH(F1012,樣區!E:E,0))</f>
        <v>4月,6月</v>
      </c>
      <c r="W1012" s="3" t="str">
        <f>IF(ISNUMBER(AH1012),"Y","N")</f>
        <v>Y</v>
      </c>
      <c r="X1012" s="3" t="str">
        <f>IF(OR(ISBLANK(H1012),ISBLANK(I1012)),"需記錄日期","")</f>
        <v/>
      </c>
      <c r="Y1012" s="3" t="str">
        <f>IF(O1012&gt;9,"時間太晚","")</f>
        <v/>
      </c>
      <c r="Z1012" s="3" t="str">
        <f>IF(ISBLANK(Q1012),"需記錄數量",IF(Q1012&gt;2,"2隻以上，請記為猴群",""))</f>
        <v/>
      </c>
      <c r="AA1012" s="3" t="str">
        <f>IF(OR(Q1012=1,Q1012=2),IF(ISTEXT(R1012),"","需記錄距離"),"")</f>
        <v/>
      </c>
      <c r="AB1012" s="249" t="str">
        <f>IF(S1012="Y",IF(Q1012&lt;&gt;2,"有叫聲應為猴群",""),"")</f>
        <v/>
      </c>
      <c r="AC1012" s="3" t="str">
        <f>IF(ISBLANK(T1012),"需記錄棲地類型",IF(LEN(T1012)&lt;&gt;2,"請填最主要的棲地類型，其餘的可在備注補充說明",""))</f>
        <v/>
      </c>
      <c r="AD1012" s="5" t="str">
        <f t="shared" si="41"/>
        <v/>
      </c>
      <c r="AE1012" s="3" t="str">
        <f>IF(COUNTIF(U1012,"*搖樹*")=1,IF(Q1012&lt;&gt;2,"有搖樹行為應為猴群",""),"")</f>
        <v/>
      </c>
      <c r="AF1012" s="3"/>
      <c r="AH1012">
        <f>MATCH(ROUND(M1012,0)&amp;ROUND(N1012,0),樣點!N:N,0)</f>
        <v>2246</v>
      </c>
      <c r="AI1012" s="5">
        <f>IF((F1013&amp;J1013)=(F1012&amp;J1012),ABS((DATE(G1013,H1013,I1013)&amp;TIME(O1013,P1013,0))-(DATE(G1012,H1012,I1012)&amp;TIME(O1012,P1012,0))),"")</f>
        <v>4.8611109959892929E-3</v>
      </c>
    </row>
    <row r="1013" spans="3:35">
      <c r="C1013" s="246" t="s">
        <v>423</v>
      </c>
      <c r="D1013" s="246" t="s">
        <v>461</v>
      </c>
      <c r="E1013" s="246" t="s">
        <v>468</v>
      </c>
      <c r="F1013" s="246" t="s">
        <v>469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470</v>
      </c>
      <c r="L1013" s="247">
        <v>8</v>
      </c>
      <c r="M1013" s="246">
        <v>254937</v>
      </c>
      <c r="N1013" s="246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26</v>
      </c>
      <c r="U1013" s="246"/>
      <c r="V1013" t="str">
        <f>INDEX(樣區!H:H,MATCH(F1013,樣區!E:E,0))</f>
        <v>4月,6月</v>
      </c>
      <c r="W1013" s="3" t="str">
        <f>IF(ISNUMBER(AH1013),"Y","N")</f>
        <v>Y</v>
      </c>
      <c r="X1013" s="3" t="str">
        <f>IF(OR(ISBLANK(H1013),ISBLANK(I1013)),"需記錄日期","")</f>
        <v/>
      </c>
      <c r="Y1013" s="3" t="str">
        <f>IF(O1013&gt;9,"時間太晚","")</f>
        <v/>
      </c>
      <c r="Z1013" s="3" t="str">
        <f>IF(ISBLANK(Q1013),"需記錄數量",IF(Q1013&gt;2,"2隻以上，請記為猴群",""))</f>
        <v/>
      </c>
      <c r="AA1013" s="3" t="str">
        <f>IF(OR(Q1013=1,Q1013=2),IF(ISTEXT(R1013),"","需記錄距離"),"")</f>
        <v/>
      </c>
      <c r="AB1013" s="249" t="str">
        <f>IF(S1013="Y",IF(Q1013&lt;&gt;2,"有叫聲應為猴群",""),"")</f>
        <v/>
      </c>
      <c r="AC1013" s="3" t="str">
        <f>IF(ISBLANK(T1013),"需記錄棲地類型",IF(LEN(T1013)&lt;&gt;2,"請填最主要的棲地類型，其餘的可在備注補充說明",""))</f>
        <v/>
      </c>
      <c r="AD1013" s="5" t="str">
        <f t="shared" si="41"/>
        <v/>
      </c>
      <c r="AE1013" s="3" t="str">
        <f>IF(COUNTIF(U1013,"*搖樹*")=1,IF(Q1013&lt;&gt;2,"有搖樹行為應為猴群",""),"")</f>
        <v/>
      </c>
      <c r="AF1013" s="3"/>
      <c r="AH1013">
        <f>MATCH(ROUND(M1013,0)&amp;ROUND(N1013,0),樣點!N:N,0)</f>
        <v>2247</v>
      </c>
      <c r="AI1013" s="5">
        <f>IF((F1014&amp;J1014)=(F1013&amp;J1013),ABS((DATE(G1014,H1014,I1014)&amp;TIME(O1014,P1014,0))-(DATE(G1013,H1013,I1013)&amp;TIME(O1013,P1013,0))),"")</f>
        <v>5.5555560393258929E-3</v>
      </c>
    </row>
    <row r="1014" spans="3:35">
      <c r="C1014" s="246" t="s">
        <v>423</v>
      </c>
      <c r="D1014" s="246" t="s">
        <v>461</v>
      </c>
      <c r="E1014" s="246" t="s">
        <v>468</v>
      </c>
      <c r="F1014" s="246" t="s">
        <v>469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470</v>
      </c>
      <c r="L1014" s="247">
        <v>9</v>
      </c>
      <c r="M1014" s="246">
        <v>255043</v>
      </c>
      <c r="N1014" s="246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26</v>
      </c>
      <c r="U1014" s="246"/>
      <c r="V1014" t="str">
        <f>INDEX(樣區!H:H,MATCH(F1014,樣區!E:E,0))</f>
        <v>4月,6月</v>
      </c>
      <c r="W1014" s="3" t="str">
        <f>IF(ISNUMBER(AH1014),"Y","N")</f>
        <v>Y</v>
      </c>
      <c r="X1014" s="3" t="str">
        <f>IF(OR(ISBLANK(H1014),ISBLANK(I1014)),"需記錄日期","")</f>
        <v/>
      </c>
      <c r="Y1014" s="3" t="str">
        <f>IF(O1014&gt;9,"時間太晚","")</f>
        <v/>
      </c>
      <c r="Z1014" s="3" t="str">
        <f>IF(ISBLANK(Q1014),"需記錄數量",IF(Q1014&gt;2,"2隻以上，請記為猴群",""))</f>
        <v/>
      </c>
      <c r="AA1014" s="3" t="str">
        <f>IF(OR(Q1014=1,Q1014=2),IF(ISTEXT(R1014),"","需記錄距離"),"")</f>
        <v/>
      </c>
      <c r="AB1014" s="249" t="str">
        <f>IF(S1014="Y",IF(Q1014&lt;&gt;2,"有叫聲應為猴群",""),"")</f>
        <v/>
      </c>
      <c r="AC1014" s="3" t="str">
        <f>IF(ISBLANK(T1014),"需記錄棲地類型",IF(LEN(T1014)&lt;&gt;2,"請填最主要的棲地類型，其餘的可在備注補充說明",""))</f>
        <v/>
      </c>
      <c r="AD1014" s="5" t="str">
        <f t="shared" si="41"/>
        <v/>
      </c>
      <c r="AE1014" s="3" t="str">
        <f>IF(COUNTIF(U1014,"*搖樹*")=1,IF(Q1014&lt;&gt;2,"有搖樹行為應為猴群",""),"")</f>
        <v/>
      </c>
      <c r="AF1014" s="3"/>
      <c r="AH1014">
        <f>MATCH(ROUND(M1014,0)&amp;ROUND(N1014,0),樣點!N:N,0)</f>
        <v>2248</v>
      </c>
      <c r="AI1014" s="5">
        <f>IF((F1015&amp;J1015)=(F1014&amp;J1014),ABS((DATE(G1015,H1015,I1015)&amp;TIME(O1015,P1015,0))-(DATE(G1014,H1014,I1014)&amp;TIME(O1014,P1014,0))),"")</f>
        <v>4.8611109959892929E-3</v>
      </c>
    </row>
    <row r="1015" spans="3:35">
      <c r="C1015" s="246" t="s">
        <v>423</v>
      </c>
      <c r="D1015" s="246" t="s">
        <v>461</v>
      </c>
      <c r="E1015" s="246" t="s">
        <v>468</v>
      </c>
      <c r="F1015" s="246" t="s">
        <v>469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470</v>
      </c>
      <c r="L1015" s="247">
        <v>10</v>
      </c>
      <c r="M1015" s="246">
        <v>255008</v>
      </c>
      <c r="N1015" s="246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26</v>
      </c>
      <c r="U1015" s="246"/>
      <c r="V1015" t="str">
        <f>INDEX(樣區!H:H,MATCH(F1015,樣區!E:E,0))</f>
        <v>4月,6月</v>
      </c>
      <c r="W1015" s="3" t="str">
        <f>IF(ISNUMBER(AH1015),"Y","N")</f>
        <v>Y</v>
      </c>
      <c r="X1015" s="3" t="str">
        <f>IF(OR(ISBLANK(H1015),ISBLANK(I1015)),"需記錄日期","")</f>
        <v/>
      </c>
      <c r="Y1015" s="3" t="str">
        <f>IF(O1015&gt;9,"時間太晚","")</f>
        <v/>
      </c>
      <c r="Z1015" s="3" t="str">
        <f>IF(ISBLANK(Q1015),"需記錄數量",IF(Q1015&gt;2,"2隻以上，請記為猴群",""))</f>
        <v/>
      </c>
      <c r="AA1015" s="3" t="str">
        <f>IF(OR(Q1015=1,Q1015=2),IF(ISTEXT(R1015),"","需記錄距離"),"")</f>
        <v/>
      </c>
      <c r="AB1015" s="249" t="str">
        <f>IF(S1015="Y",IF(Q1015&lt;&gt;2,"有叫聲應為猴群",""),"")</f>
        <v/>
      </c>
      <c r="AC1015" s="3" t="str">
        <f>IF(ISBLANK(T1015),"需記錄棲地類型",IF(LEN(T1015)&lt;&gt;2,"請填最主要的棲地類型，其餘的可在備注補充說明",""))</f>
        <v/>
      </c>
      <c r="AD1015" s="5" t="str">
        <f t="shared" si="41"/>
        <v/>
      </c>
      <c r="AE1015" s="3" t="str">
        <f>IF(COUNTIF(U1015,"*搖樹*")=1,IF(Q1015&lt;&gt;2,"有搖樹行為應為猴群",""),"")</f>
        <v/>
      </c>
      <c r="AF1015" s="3"/>
      <c r="AH1015">
        <f>MATCH(ROUND(M1015,0)&amp;ROUND(N1015,0),樣點!N:N,0)</f>
        <v>2249</v>
      </c>
      <c r="AI1015" s="5" t="str">
        <f>IF((F1016&amp;J1016)=(F1015&amp;J1015),ABS((DATE(G1016,H1016,I1016)&amp;TIME(O1016,P1016,0))-(DATE(G1015,H1015,I1015)&amp;TIME(O1015,P1015,0))),"")</f>
        <v/>
      </c>
    </row>
    <row r="1016" spans="3:35">
      <c r="C1016" s="246" t="s">
        <v>423</v>
      </c>
      <c r="D1016" s="246" t="s">
        <v>461</v>
      </c>
      <c r="E1016" s="246" t="s">
        <v>473</v>
      </c>
      <c r="F1016" s="246" t="s">
        <v>474</v>
      </c>
      <c r="G1016" s="246">
        <v>2019</v>
      </c>
      <c r="H1016" s="246">
        <v>6</v>
      </c>
      <c r="I1016" s="246"/>
      <c r="J1016" s="246">
        <v>2</v>
      </c>
      <c r="K1016" s="246" t="s">
        <v>475</v>
      </c>
      <c r="L1016" s="247">
        <v>1</v>
      </c>
      <c r="M1016" s="246">
        <v>256959</v>
      </c>
      <c r="N1016" s="246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26</v>
      </c>
      <c r="U1016" s="246"/>
      <c r="V1016" t="str">
        <f>INDEX(樣區!H:H,MATCH(F1016,樣區!E:E,0))</f>
        <v>4月,6月</v>
      </c>
      <c r="W1016" s="3" t="str">
        <f>IF(ISNUMBER(AH1016),"Y","N")</f>
        <v>Y</v>
      </c>
      <c r="X1016" s="3" t="str">
        <f>IF(OR(ISBLANK(H1016),ISBLANK(I1016)),"需記錄日期","")</f>
        <v>需記錄日期</v>
      </c>
      <c r="Y1016" s="3" t="str">
        <f>IF(O1016&gt;9,"時間太晚","")</f>
        <v/>
      </c>
      <c r="Z1016" s="3" t="str">
        <f>IF(ISBLANK(Q1016),"需記錄數量",IF(Q1016&gt;2,"2隻以上，請記為猴群",""))</f>
        <v/>
      </c>
      <c r="AA1016" s="3" t="str">
        <f>IF(OR(Q1016=1,Q1016=2),IF(ISTEXT(R1016),"","需記錄距離"),"")</f>
        <v/>
      </c>
      <c r="AB1016" s="249" t="str">
        <f>IF(S1016="Y",IF(Q1016&lt;&gt;2,"有叫聲應為猴群",""),"")</f>
        <v/>
      </c>
      <c r="AC1016" s="3" t="str">
        <f>IF(ISBLANK(T1016),"需記錄棲地類型",IF(LEN(T1016)&lt;&gt;2,"請填最主要的棲地類型，其餘的可在備注補充說明",""))</f>
        <v/>
      </c>
      <c r="AD1016" s="5" t="str">
        <f t="shared" si="41"/>
        <v/>
      </c>
      <c r="AE1016" s="3" t="str">
        <f>IF(COUNTIF(U1016,"*搖樹*")=1,IF(Q1016&lt;&gt;2,"有搖樹行為應為猴群",""),"")</f>
        <v/>
      </c>
      <c r="AF1016" s="3"/>
      <c r="AH1016">
        <f>MATCH(ROUND(M1016,0)&amp;ROUND(N1016,0),樣點!N:N,0)</f>
        <v>2250</v>
      </c>
      <c r="AI1016" s="5">
        <f>IF((F1017&amp;J1017)=(F1016&amp;J1016),ABS((DATE(G1017,H1017,I1017)&amp;TIME(O1017,P1017,0))-(DATE(G1016,H1016,I1016)&amp;TIME(O1016,P1016,0))),"")</f>
        <v>1.5277776983566582E-2</v>
      </c>
    </row>
    <row r="1017" spans="3:35">
      <c r="C1017" s="246" t="s">
        <v>423</v>
      </c>
      <c r="D1017" s="246" t="s">
        <v>461</v>
      </c>
      <c r="E1017" s="246" t="s">
        <v>473</v>
      </c>
      <c r="F1017" s="246" t="s">
        <v>474</v>
      </c>
      <c r="G1017" s="246">
        <v>2019</v>
      </c>
      <c r="H1017" s="246">
        <v>6</v>
      </c>
      <c r="I1017" s="246"/>
      <c r="J1017" s="246">
        <v>2</v>
      </c>
      <c r="K1017" s="246" t="s">
        <v>475</v>
      </c>
      <c r="L1017" s="247">
        <v>2</v>
      </c>
      <c r="M1017" s="246">
        <v>256760</v>
      </c>
      <c r="N1017" s="246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26</v>
      </c>
      <c r="U1017" s="246"/>
      <c r="V1017" t="str">
        <f>INDEX(樣區!H:H,MATCH(F1017,樣區!E:E,0))</f>
        <v>4月,6月</v>
      </c>
      <c r="W1017" s="3" t="str">
        <f>IF(ISNUMBER(AH1017),"Y","N")</f>
        <v>Y</v>
      </c>
      <c r="X1017" s="3" t="str">
        <f>IF(OR(ISBLANK(H1017),ISBLANK(I1017)),"需記錄日期","")</f>
        <v>需記錄日期</v>
      </c>
      <c r="Y1017" s="3" t="str">
        <f>IF(O1017&gt;9,"時間太晚","")</f>
        <v/>
      </c>
      <c r="Z1017" s="3" t="str">
        <f>IF(ISBLANK(Q1017),"需記錄數量",IF(Q1017&gt;2,"2隻以上，請記為猴群",""))</f>
        <v/>
      </c>
      <c r="AA1017" s="3" t="str">
        <f>IF(OR(Q1017=1,Q1017=2),IF(ISTEXT(R1017),"","需記錄距離"),"")</f>
        <v/>
      </c>
      <c r="AB1017" s="249" t="str">
        <f>IF(S1017="Y",IF(Q1017&lt;&gt;2,"有叫聲應為猴群",""),"")</f>
        <v/>
      </c>
      <c r="AC1017" s="3" t="str">
        <f>IF(ISBLANK(T1017),"需記錄棲地類型",IF(LEN(T1017)&lt;&gt;2,"請填最主要的棲地類型，其餘的可在備注補充說明",""))</f>
        <v/>
      </c>
      <c r="AD1017" s="5" t="str">
        <f t="shared" si="41"/>
        <v/>
      </c>
      <c r="AE1017" s="3" t="str">
        <f>IF(COUNTIF(U1017,"*搖樹*")=1,IF(Q1017&lt;&gt;2,"有搖樹行為應為猴群",""),"")</f>
        <v/>
      </c>
      <c r="AF1017" s="3"/>
      <c r="AH1017">
        <f>MATCH(ROUND(M1017,0)&amp;ROUND(N1017,0),樣點!N:N,0)</f>
        <v>2251</v>
      </c>
      <c r="AI1017" s="5">
        <f>IF((F1018&amp;J1018)=(F1017&amp;J1017),ABS((DATE(G1018,H1018,I1018)&amp;TIME(O1018,P1018,0))-(DATE(G1017,H1017,I1017)&amp;TIME(O1017,P1017,0))),"")</f>
        <v>5.555555981118232E-3</v>
      </c>
    </row>
    <row r="1018" spans="3:35">
      <c r="C1018" s="246" t="s">
        <v>423</v>
      </c>
      <c r="D1018" s="246" t="s">
        <v>461</v>
      </c>
      <c r="E1018" s="246" t="s">
        <v>473</v>
      </c>
      <c r="F1018" s="246" t="s">
        <v>474</v>
      </c>
      <c r="G1018" s="246">
        <v>2019</v>
      </c>
      <c r="H1018" s="246">
        <v>6</v>
      </c>
      <c r="I1018" s="246"/>
      <c r="J1018" s="246">
        <v>2</v>
      </c>
      <c r="K1018" s="246" t="s">
        <v>475</v>
      </c>
      <c r="L1018" s="247">
        <v>3</v>
      </c>
      <c r="M1018" s="246">
        <v>256564</v>
      </c>
      <c r="N1018" s="246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26</v>
      </c>
      <c r="U1018" s="246"/>
      <c r="V1018" t="str">
        <f>INDEX(樣區!H:H,MATCH(F1018,樣區!E:E,0))</f>
        <v>4月,6月</v>
      </c>
      <c r="W1018" s="3" t="str">
        <f>IF(ISNUMBER(AH1018),"Y","N")</f>
        <v>Y</v>
      </c>
      <c r="X1018" s="3" t="str">
        <f>IF(OR(ISBLANK(H1018),ISBLANK(I1018)),"需記錄日期","")</f>
        <v>需記錄日期</v>
      </c>
      <c r="Y1018" s="3" t="str">
        <f>IF(O1018&gt;9,"時間太晚","")</f>
        <v/>
      </c>
      <c r="Z1018" s="3" t="str">
        <f>IF(ISBLANK(Q1018),"需記錄數量",IF(Q1018&gt;2,"2隻以上，請記為猴群",""))</f>
        <v/>
      </c>
      <c r="AA1018" s="3" t="str">
        <f>IF(OR(Q1018=1,Q1018=2),IF(ISTEXT(R1018),"","需記錄距離"),"")</f>
        <v/>
      </c>
      <c r="AB1018" s="249" t="str">
        <f>IF(S1018="Y",IF(Q1018&lt;&gt;2,"有叫聲應為猴群",""),"")</f>
        <v/>
      </c>
      <c r="AC1018" s="3" t="str">
        <f>IF(ISBLANK(T1018),"需記錄棲地類型",IF(LEN(T1018)&lt;&gt;2,"請填最主要的棲地類型，其餘的可在備注補充說明",""))</f>
        <v/>
      </c>
      <c r="AD1018" s="5" t="str">
        <f t="shared" si="41"/>
        <v/>
      </c>
      <c r="AE1018" s="3" t="str">
        <f>IF(COUNTIF(U1018,"*搖樹*")=1,IF(Q1018&lt;&gt;2,"有搖樹行為應為猴群",""),"")</f>
        <v/>
      </c>
      <c r="AF1018" s="3"/>
      <c r="AH1018">
        <f>MATCH(ROUND(M1018,0)&amp;ROUND(N1018,0),樣點!N:N,0)</f>
        <v>2252</v>
      </c>
      <c r="AI1018" s="5">
        <f>IF((F1019&amp;J1019)=(F1018&amp;J1018),ABS((DATE(G1019,H1019,I1019)&amp;TIME(O1019,P1019,0))-(DATE(G1018,H1018,I1018)&amp;TIME(O1018,P1018,0))),"")</f>
        <v>9.027778054587543E-3</v>
      </c>
    </row>
    <row r="1019" spans="3:35">
      <c r="C1019" s="246" t="s">
        <v>423</v>
      </c>
      <c r="D1019" s="246" t="s">
        <v>461</v>
      </c>
      <c r="E1019" s="246" t="s">
        <v>473</v>
      </c>
      <c r="F1019" s="246" t="s">
        <v>474</v>
      </c>
      <c r="G1019" s="246">
        <v>2019</v>
      </c>
      <c r="H1019" s="246">
        <v>6</v>
      </c>
      <c r="I1019" s="246"/>
      <c r="J1019" s="246">
        <v>2</v>
      </c>
      <c r="K1019" s="246" t="s">
        <v>475</v>
      </c>
      <c r="L1019" s="247">
        <v>4</v>
      </c>
      <c r="M1019" s="246">
        <v>256516</v>
      </c>
      <c r="N1019" s="246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32</v>
      </c>
      <c r="U1019" s="246"/>
      <c r="V1019" t="str">
        <f>INDEX(樣區!H:H,MATCH(F1019,樣區!E:E,0))</f>
        <v>4月,6月</v>
      </c>
      <c r="W1019" s="3" t="str">
        <f>IF(ISNUMBER(AH1019),"Y","N")</f>
        <v>Y</v>
      </c>
      <c r="X1019" s="3" t="str">
        <f>IF(OR(ISBLANK(H1019),ISBLANK(I1019)),"需記錄日期","")</f>
        <v>需記錄日期</v>
      </c>
      <c r="Y1019" s="3" t="str">
        <f>IF(O1019&gt;9,"時間太晚","")</f>
        <v/>
      </c>
      <c r="Z1019" s="3" t="str">
        <f>IF(ISBLANK(Q1019),"需記錄數量",IF(Q1019&gt;2,"2隻以上，請記為猴群",""))</f>
        <v/>
      </c>
      <c r="AA1019" s="3" t="str">
        <f>IF(OR(Q1019=1,Q1019=2),IF(ISTEXT(R1019),"","需記錄距離"),"")</f>
        <v/>
      </c>
      <c r="AB1019" s="249" t="str">
        <f>IF(S1019="Y",IF(Q1019&lt;&gt;2,"有叫聲應為猴群",""),"")</f>
        <v/>
      </c>
      <c r="AC1019" s="3" t="str">
        <f>IF(ISBLANK(T1019),"需記錄棲地類型",IF(LEN(T1019)&lt;&gt;2,"請填最主要的棲地類型，其餘的可在備注補充說明",""))</f>
        <v/>
      </c>
      <c r="AD1019" s="5" t="str">
        <f t="shared" si="41"/>
        <v/>
      </c>
      <c r="AE1019" s="3" t="str">
        <f>IF(COUNTIF(U1019,"*搖樹*")=1,IF(Q1019&lt;&gt;2,"有搖樹行為應為猴群",""),"")</f>
        <v/>
      </c>
      <c r="AF1019" s="3"/>
      <c r="AH1019">
        <f>MATCH(ROUND(M1019,0)&amp;ROUND(N1019,0),樣點!N:N,0)</f>
        <v>2253</v>
      </c>
      <c r="AI1019" s="5">
        <f>IF((F1020&amp;J1020)=(F1019&amp;J1019),ABS((DATE(G1020,H1020,I1020)&amp;TIME(O1020,P1020,0))-(DATE(G1019,H1019,I1019)&amp;TIME(O1019,P1019,0))),"")</f>
        <v>6.2499999767169356E-3</v>
      </c>
    </row>
    <row r="1020" spans="3:35">
      <c r="C1020" s="246" t="s">
        <v>423</v>
      </c>
      <c r="D1020" s="246" t="s">
        <v>461</v>
      </c>
      <c r="E1020" s="246" t="s">
        <v>473</v>
      </c>
      <c r="F1020" s="246" t="s">
        <v>474</v>
      </c>
      <c r="G1020" s="246">
        <v>2019</v>
      </c>
      <c r="H1020" s="246">
        <v>6</v>
      </c>
      <c r="I1020" s="246"/>
      <c r="J1020" s="246">
        <v>2</v>
      </c>
      <c r="K1020" s="246" t="s">
        <v>475</v>
      </c>
      <c r="L1020" s="247">
        <v>5</v>
      </c>
      <c r="M1020" s="246">
        <v>256515</v>
      </c>
      <c r="N1020" s="246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32</v>
      </c>
      <c r="U1020" s="246"/>
      <c r="V1020" t="str">
        <f>INDEX(樣區!H:H,MATCH(F1020,樣區!E:E,0))</f>
        <v>4月,6月</v>
      </c>
      <c r="W1020" s="3" t="str">
        <f>IF(ISNUMBER(AH1020),"Y","N")</f>
        <v>Y</v>
      </c>
      <c r="X1020" s="3" t="str">
        <f>IF(OR(ISBLANK(H1020),ISBLANK(I1020)),"需記錄日期","")</f>
        <v>需記錄日期</v>
      </c>
      <c r="Y1020" s="3" t="str">
        <f>IF(O1020&gt;9,"時間太晚","")</f>
        <v/>
      </c>
      <c r="Z1020" s="3" t="str">
        <f>IF(ISBLANK(Q1020),"需記錄數量",IF(Q1020&gt;2,"2隻以上，請記為猴群",""))</f>
        <v/>
      </c>
      <c r="AA1020" s="3" t="str">
        <f>IF(OR(Q1020=1,Q1020=2),IF(ISTEXT(R1020),"","需記錄距離"),"")</f>
        <v/>
      </c>
      <c r="AB1020" s="249" t="str">
        <f>IF(S1020="Y",IF(Q1020&lt;&gt;2,"有叫聲應為猴群",""),"")</f>
        <v/>
      </c>
      <c r="AC1020" s="3" t="str">
        <f>IF(ISBLANK(T1020),"需記錄棲地類型",IF(LEN(T1020)&lt;&gt;2,"請填最主要的棲地類型，其餘的可在備注補充說明",""))</f>
        <v/>
      </c>
      <c r="AD1020" s="5" t="str">
        <f t="shared" si="41"/>
        <v/>
      </c>
      <c r="AE1020" s="3" t="str">
        <f>IF(COUNTIF(U1020,"*搖樹*")=1,IF(Q1020&lt;&gt;2,"有搖樹行為應為猴群",""),"")</f>
        <v/>
      </c>
      <c r="AF1020" s="3"/>
      <c r="AH1020">
        <f>MATCH(ROUND(M1020,0)&amp;ROUND(N1020,0),樣點!N:N,0)</f>
        <v>2254</v>
      </c>
      <c r="AI1020" s="5">
        <f>IF((F1021&amp;J1021)=(F1020&amp;J1020),ABS((DATE(G1021,H1021,I1021)&amp;TIME(O1021,P1021,0))-(DATE(G1020,H1020,I1020)&amp;TIME(O1020,P1020,0))),"")</f>
        <v>1.1111110972706228E-2</v>
      </c>
    </row>
    <row r="1021" spans="3:35">
      <c r="C1021" s="246" t="s">
        <v>423</v>
      </c>
      <c r="D1021" s="246" t="s">
        <v>461</v>
      </c>
      <c r="E1021" s="246" t="s">
        <v>473</v>
      </c>
      <c r="F1021" s="246" t="s">
        <v>474</v>
      </c>
      <c r="G1021" s="246">
        <v>2019</v>
      </c>
      <c r="H1021" s="246">
        <v>6</v>
      </c>
      <c r="I1021" s="246"/>
      <c r="J1021" s="246">
        <v>2</v>
      </c>
      <c r="K1021" s="246" t="s">
        <v>475</v>
      </c>
      <c r="L1021" s="247">
        <v>6</v>
      </c>
      <c r="M1021" s="246">
        <v>256337</v>
      </c>
      <c r="N1021" s="246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26</v>
      </c>
      <c r="U1021" s="246"/>
      <c r="V1021" t="str">
        <f>INDEX(樣區!H:H,MATCH(F1021,樣區!E:E,0))</f>
        <v>4月,6月</v>
      </c>
      <c r="W1021" s="3" t="str">
        <f>IF(ISNUMBER(AH1021),"Y","N")</f>
        <v>Y</v>
      </c>
      <c r="X1021" s="3" t="str">
        <f>IF(OR(ISBLANK(H1021),ISBLANK(I1021)),"需記錄日期","")</f>
        <v>需記錄日期</v>
      </c>
      <c r="Y1021" s="3" t="str">
        <f>IF(O1021&gt;9,"時間太晚","")</f>
        <v/>
      </c>
      <c r="Z1021" s="3" t="str">
        <f>IF(ISBLANK(Q1021),"需記錄數量",IF(Q1021&gt;2,"2隻以上，請記為猴群",""))</f>
        <v/>
      </c>
      <c r="AA1021" s="3" t="str">
        <f>IF(OR(Q1021=1,Q1021=2),IF(ISTEXT(R1021),"","需記錄距離"),"")</f>
        <v/>
      </c>
      <c r="AB1021" s="249" t="str">
        <f>IF(S1021="Y",IF(Q1021&lt;&gt;2,"有叫聲應為猴群",""),"")</f>
        <v/>
      </c>
      <c r="AC1021" s="3" t="str">
        <f>IF(ISBLANK(T1021),"需記錄棲地類型",IF(LEN(T1021)&lt;&gt;2,"請填最主要的棲地類型，其餘的可在備注補充說明",""))</f>
        <v/>
      </c>
      <c r="AD1021" s="5" t="str">
        <f t="shared" si="41"/>
        <v/>
      </c>
      <c r="AE1021" s="3" t="str">
        <f>IF(COUNTIF(U1021,"*搖樹*")=1,IF(Q1021&lt;&gt;2,"有搖樹行為應為猴群",""),"")</f>
        <v/>
      </c>
      <c r="AF1021" s="3"/>
      <c r="AH1021">
        <f>MATCH(ROUND(M1021,0)&amp;ROUND(N1021,0),樣點!N:N,0)</f>
        <v>2255</v>
      </c>
      <c r="AI1021" s="5">
        <f>IF((F1022&amp;J1022)=(F1021&amp;J1021),ABS((DATE(G1022,H1022,I1022)&amp;TIME(O1022,P1022,0))-(DATE(G1021,H1021,I1021)&amp;TIME(O1021,P1021,0))),"")</f>
        <v>1.0416667035315186E-2</v>
      </c>
    </row>
    <row r="1022" spans="3:35">
      <c r="C1022" s="246" t="s">
        <v>423</v>
      </c>
      <c r="D1022" s="246" t="s">
        <v>461</v>
      </c>
      <c r="E1022" s="246" t="s">
        <v>473</v>
      </c>
      <c r="F1022" s="246" t="s">
        <v>474</v>
      </c>
      <c r="G1022" s="246">
        <v>2019</v>
      </c>
      <c r="H1022" s="246">
        <v>6</v>
      </c>
      <c r="I1022" s="246"/>
      <c r="J1022" s="246">
        <v>2</v>
      </c>
      <c r="K1022" s="246" t="s">
        <v>475</v>
      </c>
      <c r="L1022" s="247">
        <v>7</v>
      </c>
      <c r="M1022" s="246">
        <v>256274</v>
      </c>
      <c r="N1022" s="246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26</v>
      </c>
      <c r="U1022" s="246"/>
      <c r="V1022" t="str">
        <f>INDEX(樣區!H:H,MATCH(F1022,樣區!E:E,0))</f>
        <v>4月,6月</v>
      </c>
      <c r="W1022" s="3" t="str">
        <f>IF(ISNUMBER(AH1022),"Y","N")</f>
        <v>Y</v>
      </c>
      <c r="X1022" s="3" t="str">
        <f>IF(OR(ISBLANK(H1022),ISBLANK(I1022)),"需記錄日期","")</f>
        <v>需記錄日期</v>
      </c>
      <c r="Y1022" s="3" t="str">
        <f>IF(O1022&gt;9,"時間太晚","")</f>
        <v/>
      </c>
      <c r="Z1022" s="3" t="str">
        <f>IF(ISBLANK(Q1022),"需記錄數量",IF(Q1022&gt;2,"2隻以上，請記為猴群",""))</f>
        <v/>
      </c>
      <c r="AA1022" s="3" t="str">
        <f>IF(OR(Q1022=1,Q1022=2),IF(ISTEXT(R1022),"","需記錄距離"),"")</f>
        <v/>
      </c>
      <c r="AB1022" s="249" t="str">
        <f>IF(S1022="Y",IF(Q1022&lt;&gt;2,"有叫聲應為猴群",""),"")</f>
        <v/>
      </c>
      <c r="AC1022" s="3" t="str">
        <f>IF(ISBLANK(T1022),"需記錄棲地類型",IF(LEN(T1022)&lt;&gt;2,"請填最主要的棲地類型，其餘的可在備注補充說明",""))</f>
        <v/>
      </c>
      <c r="AD1022" s="5" t="str">
        <f t="shared" si="41"/>
        <v/>
      </c>
      <c r="AE1022" s="3" t="str">
        <f>IF(COUNTIF(U1022,"*搖樹*")=1,IF(Q1022&lt;&gt;2,"有搖樹行為應為猴群",""),"")</f>
        <v/>
      </c>
      <c r="AF1022" s="3"/>
      <c r="AH1022">
        <f>MATCH(ROUND(M1022,0)&amp;ROUND(N1022,0),樣點!N:N,0)</f>
        <v>2256</v>
      </c>
      <c r="AI1022" s="5">
        <f>IF((F1023&amp;J1023)=(F1022&amp;J1022),ABS((DATE(G1023,H1023,I1023)&amp;TIME(O1023,P1023,0))-(DATE(G1022,H1022,I1022)&amp;TIME(O1022,P1022,0))),"")</f>
        <v>8.3333330112509429E-3</v>
      </c>
    </row>
    <row r="1023" spans="3:35">
      <c r="C1023" s="246" t="s">
        <v>423</v>
      </c>
      <c r="D1023" s="246" t="s">
        <v>461</v>
      </c>
      <c r="E1023" s="246" t="s">
        <v>473</v>
      </c>
      <c r="F1023" s="246" t="s">
        <v>474</v>
      </c>
      <c r="G1023" s="246">
        <v>2019</v>
      </c>
      <c r="H1023" s="246">
        <v>6</v>
      </c>
      <c r="I1023" s="246"/>
      <c r="J1023" s="246">
        <v>2</v>
      </c>
      <c r="K1023" s="246" t="s">
        <v>475</v>
      </c>
      <c r="L1023" s="247">
        <v>8</v>
      </c>
      <c r="M1023" s="246">
        <v>256236</v>
      </c>
      <c r="N1023" s="246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26</v>
      </c>
      <c r="U1023" s="246"/>
      <c r="V1023" t="str">
        <f>INDEX(樣區!H:H,MATCH(F1023,樣區!E:E,0))</f>
        <v>4月,6月</v>
      </c>
      <c r="W1023" s="3" t="str">
        <f>IF(ISNUMBER(AH1023),"Y","N")</f>
        <v>Y</v>
      </c>
      <c r="X1023" s="3" t="str">
        <f>IF(OR(ISBLANK(H1023),ISBLANK(I1023)),"需記錄日期","")</f>
        <v>需記錄日期</v>
      </c>
      <c r="Y1023" s="3" t="str">
        <f>IF(O1023&gt;9,"時間太晚","")</f>
        <v/>
      </c>
      <c r="Z1023" s="3" t="str">
        <f>IF(ISBLANK(Q1023),"需記錄數量",IF(Q1023&gt;2,"2隻以上，請記為猴群",""))</f>
        <v/>
      </c>
      <c r="AA1023" s="3" t="str">
        <f>IF(OR(Q1023=1,Q1023=2),IF(ISTEXT(R1023),"","需記錄距離"),"")</f>
        <v/>
      </c>
      <c r="AB1023" s="249" t="str">
        <f>IF(S1023="Y",IF(Q1023&lt;&gt;2,"有叫聲應為猴群",""),"")</f>
        <v/>
      </c>
      <c r="AC1023" s="3" t="str">
        <f>IF(ISBLANK(T1023),"需記錄棲地類型",IF(LEN(T1023)&lt;&gt;2,"請填最主要的棲地類型，其餘的可在備注補充說明",""))</f>
        <v/>
      </c>
      <c r="AD1023" s="5" t="str">
        <f t="shared" si="41"/>
        <v/>
      </c>
      <c r="AE1023" s="3" t="str">
        <f>IF(COUNTIF(U1023,"*搖樹*")=1,IF(Q1023&lt;&gt;2,"有搖樹行為應為猴群",""),"")</f>
        <v/>
      </c>
      <c r="AF1023" s="3"/>
      <c r="AH1023">
        <f>MATCH(ROUND(M1023,0)&amp;ROUND(N1023,0),樣點!N:N,0)</f>
        <v>2257</v>
      </c>
      <c r="AI1023" s="5">
        <f>IF((F1024&amp;J1024)=(F1023&amp;J1023),ABS((DATE(G1024,H1024,I1024)&amp;TIME(O1024,P1024,0))-(DATE(G1023,H1023,I1023)&amp;TIME(O1023,P1023,0))),"")</f>
        <v>9.0277779963798821E-3</v>
      </c>
    </row>
    <row r="1024" spans="3:35">
      <c r="C1024" s="246" t="s">
        <v>423</v>
      </c>
      <c r="D1024" s="246" t="s">
        <v>461</v>
      </c>
      <c r="E1024" s="246" t="s">
        <v>473</v>
      </c>
      <c r="F1024" s="246" t="s">
        <v>474</v>
      </c>
      <c r="G1024" s="246">
        <v>2019</v>
      </c>
      <c r="H1024" s="246">
        <v>6</v>
      </c>
      <c r="I1024" s="246"/>
      <c r="J1024" s="246">
        <v>2</v>
      </c>
      <c r="K1024" s="246" t="s">
        <v>475</v>
      </c>
      <c r="L1024" s="247">
        <v>9</v>
      </c>
      <c r="M1024" s="246">
        <v>256119</v>
      </c>
      <c r="N1024" s="246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26</v>
      </c>
      <c r="U1024" s="246"/>
      <c r="V1024" t="str">
        <f>INDEX(樣區!H:H,MATCH(F1024,樣區!E:E,0))</f>
        <v>4月,6月</v>
      </c>
      <c r="W1024" s="3" t="str">
        <f>IF(ISNUMBER(AH1024),"Y","N")</f>
        <v>Y</v>
      </c>
      <c r="X1024" s="3" t="str">
        <f>IF(OR(ISBLANK(H1024),ISBLANK(I1024)),"需記錄日期","")</f>
        <v>需記錄日期</v>
      </c>
      <c r="Y1024" s="3" t="str">
        <f>IF(O1024&gt;9,"時間太晚","")</f>
        <v/>
      </c>
      <c r="Z1024" s="3" t="str">
        <f>IF(ISBLANK(Q1024),"需記錄數量",IF(Q1024&gt;2,"2隻以上，請記為猴群",""))</f>
        <v/>
      </c>
      <c r="AA1024" s="3" t="str">
        <f>IF(OR(Q1024=1,Q1024=2),IF(ISTEXT(R1024),"","需記錄距離"),"")</f>
        <v/>
      </c>
      <c r="AB1024" s="249" t="str">
        <f>IF(S1024="Y",IF(Q1024&lt;&gt;2,"有叫聲應為猴群",""),"")</f>
        <v/>
      </c>
      <c r="AC1024" s="3" t="str">
        <f>IF(ISBLANK(T1024),"需記錄棲地類型",IF(LEN(T1024)&lt;&gt;2,"請填最主要的棲地類型，其餘的可在備注補充說明",""))</f>
        <v/>
      </c>
      <c r="AD1024" s="5" t="str">
        <f t="shared" si="41"/>
        <v/>
      </c>
      <c r="AE1024" s="3" t="str">
        <f>IF(COUNTIF(U1024,"*搖樹*")=1,IF(Q1024&lt;&gt;2,"有搖樹行為應為猴群",""),"")</f>
        <v/>
      </c>
      <c r="AF1024" s="3"/>
      <c r="AH1024">
        <f>MATCH(ROUND(M1024,0)&amp;ROUND(N1024,0),樣點!N:N,0)</f>
        <v>2258</v>
      </c>
      <c r="AI1024" s="5">
        <f>IF((F1025&amp;J1025)=(F1024&amp;J1024),ABS((DATE(G1025,H1025,I1025)&amp;TIME(O1025,P1025,0))-(DATE(G1024,H1024,I1024)&amp;TIME(O1024,P1024,0))),"")</f>
        <v>9.0277770068496466E-3</v>
      </c>
    </row>
    <row r="1025" spans="3:35">
      <c r="C1025" s="246" t="s">
        <v>423</v>
      </c>
      <c r="D1025" s="246" t="s">
        <v>461</v>
      </c>
      <c r="E1025" s="246" t="s">
        <v>473</v>
      </c>
      <c r="F1025" s="246" t="s">
        <v>474</v>
      </c>
      <c r="G1025" s="246">
        <v>2019</v>
      </c>
      <c r="H1025" s="246">
        <v>6</v>
      </c>
      <c r="I1025" s="246"/>
      <c r="J1025" s="246">
        <v>2</v>
      </c>
      <c r="K1025" s="246" t="s">
        <v>475</v>
      </c>
      <c r="L1025" s="247">
        <v>10</v>
      </c>
      <c r="M1025" s="246">
        <v>255968</v>
      </c>
      <c r="N1025" s="246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26</v>
      </c>
      <c r="U1025" s="246"/>
      <c r="V1025" t="str">
        <f>INDEX(樣區!H:H,MATCH(F1025,樣區!E:E,0))</f>
        <v>4月,6月</v>
      </c>
      <c r="W1025" s="3" t="str">
        <f>IF(ISNUMBER(AH1025),"Y","N")</f>
        <v>Y</v>
      </c>
      <c r="X1025" s="3" t="str">
        <f>IF(OR(ISBLANK(H1025),ISBLANK(I1025)),"需記錄日期","")</f>
        <v>需記錄日期</v>
      </c>
      <c r="Y1025" s="3" t="str">
        <f>IF(O1025&gt;9,"時間太晚","")</f>
        <v/>
      </c>
      <c r="Z1025" s="3" t="str">
        <f>IF(ISBLANK(Q1025),"需記錄數量",IF(Q1025&gt;2,"2隻以上，請記為猴群",""))</f>
        <v/>
      </c>
      <c r="AA1025" s="3" t="str">
        <f>IF(OR(Q1025=1,Q1025=2),IF(ISTEXT(R1025),"","需記錄距離"),"")</f>
        <v/>
      </c>
      <c r="AB1025" s="249" t="str">
        <f>IF(S1025="Y",IF(Q1025&lt;&gt;2,"有叫聲應為猴群",""),"")</f>
        <v/>
      </c>
      <c r="AC1025" s="3" t="str">
        <f>IF(ISBLANK(T1025),"需記錄棲地類型",IF(LEN(T1025)&lt;&gt;2,"請填最主要的棲地類型，其餘的可在備注補充說明",""))</f>
        <v/>
      </c>
      <c r="AD1025" s="5" t="str">
        <f t="shared" si="41"/>
        <v/>
      </c>
      <c r="AE1025" s="3" t="str">
        <f>IF(COUNTIF(U1025,"*搖樹*")=1,IF(Q1025&lt;&gt;2,"有搖樹行為應為猴群",""),"")</f>
        <v/>
      </c>
      <c r="AF1025" s="3"/>
      <c r="AH1025">
        <f>MATCH(ROUND(M1025,0)&amp;ROUND(N1025,0),樣點!N:N,0)</f>
        <v>2259</v>
      </c>
      <c r="AI1025" s="5" t="str">
        <f>IF((F1026&amp;J1026)=(F1025&amp;J1025),ABS((DATE(G1026,H1026,I1026)&amp;TIME(O1026,P1026,0))-(DATE(G1025,H1025,I1025)&amp;TIME(O1025,P1025,0))),"")</f>
        <v/>
      </c>
    </row>
    <row r="1026" spans="3:35">
      <c r="C1026" s="246" t="s">
        <v>423</v>
      </c>
      <c r="D1026" s="246" t="s">
        <v>499</v>
      </c>
      <c r="E1026" s="246" t="s">
        <v>500</v>
      </c>
      <c r="F1026" s="246" t="s">
        <v>501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502</v>
      </c>
      <c r="L1026" s="247">
        <v>1</v>
      </c>
      <c r="M1026" s="246">
        <v>214300</v>
      </c>
      <c r="N1026" s="246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26</v>
      </c>
      <c r="U1026" s="246" t="s">
        <v>503</v>
      </c>
      <c r="V1026" t="str">
        <f>INDEX(樣區!H:H,MATCH(F1026,樣區!E:E,0))</f>
        <v>3月,5月</v>
      </c>
      <c r="W1026" s="3" t="str">
        <f>IF(ISNUMBER(AH1026),"Y","N")</f>
        <v>Y</v>
      </c>
      <c r="X1026" s="3" t="str">
        <f>IF(OR(ISBLANK(H1026),ISBLANK(I1026)),"需記錄日期","")</f>
        <v/>
      </c>
      <c r="Y1026" s="3" t="str">
        <f>IF(O1026&gt;9,"時間太晚","")</f>
        <v/>
      </c>
      <c r="Z1026" s="3" t="str">
        <f>IF(ISBLANK(Q1026),"需記錄數量",IF(Q1026&gt;2,"2隻以上，請記為猴群",""))</f>
        <v/>
      </c>
      <c r="AA1026" s="3" t="str">
        <f>IF(OR(Q1026=1,Q1026=2),IF(ISTEXT(R1026),"","需記錄距離"),"")</f>
        <v/>
      </c>
      <c r="AB1026" s="249" t="str">
        <f>IF(S1026="Y",IF(Q1026&lt;&gt;2,"有叫聲應為猴群",""),"")</f>
        <v/>
      </c>
      <c r="AC1026" s="3" t="str">
        <f>IF(ISBLANK(T1026),"需記錄棲地類型",IF(LEN(T1026)&lt;&gt;2,"請填最主要的棲地類型，其餘的可在備注補充說明",""))</f>
        <v/>
      </c>
      <c r="AD1026" s="5" t="str">
        <f t="shared" si="41"/>
        <v/>
      </c>
      <c r="AE1026" s="3" t="str">
        <f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>IF((F1027&amp;J1027)=(F1026&amp;J1026),ABS((DATE(G1027,H1027,I1027)&amp;TIME(O1027,P1027,0))-(DATE(G1026,H1026,I1026)&amp;TIME(O1026,P1026,0))),"")</f>
        <v>7.6388890156522393E-3</v>
      </c>
    </row>
    <row r="1027" spans="3:35">
      <c r="C1027" s="246" t="s">
        <v>423</v>
      </c>
      <c r="D1027" s="246" t="s">
        <v>499</v>
      </c>
      <c r="E1027" s="246" t="s">
        <v>500</v>
      </c>
      <c r="F1027" s="246" t="s">
        <v>501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502</v>
      </c>
      <c r="L1027" s="247">
        <v>2</v>
      </c>
      <c r="M1027" s="246">
        <v>214101</v>
      </c>
      <c r="N1027" s="246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133</v>
      </c>
      <c r="U1027" s="246" t="s">
        <v>504</v>
      </c>
      <c r="V1027" t="str">
        <f>INDEX(樣區!H:H,MATCH(F1027,樣區!E:E,0))</f>
        <v>3月,5月</v>
      </c>
      <c r="W1027" s="3" t="str">
        <f>IF(ISNUMBER(AH1027),"Y","N")</f>
        <v>Y</v>
      </c>
      <c r="X1027" s="3" t="str">
        <f>IF(OR(ISBLANK(H1027),ISBLANK(I1027)),"需記錄日期","")</f>
        <v/>
      </c>
      <c r="Y1027" s="3" t="str">
        <f>IF(O1027&gt;9,"時間太晚","")</f>
        <v/>
      </c>
      <c r="Z1027" s="3" t="str">
        <f>IF(ISBLANK(Q1027),"需記錄數量",IF(Q1027&gt;2,"2隻以上，請記為猴群",""))</f>
        <v/>
      </c>
      <c r="AA1027" s="3" t="str">
        <f>IF(OR(Q1027=1,Q1027=2),IF(ISTEXT(R1027),"","需記錄距離"),"")</f>
        <v/>
      </c>
      <c r="AB1027" s="249" t="str">
        <f>IF(S1027="Y",IF(Q1027&lt;&gt;2,"有叫聲應為猴群",""),"")</f>
        <v/>
      </c>
      <c r="AC1027" s="3" t="str">
        <f>IF(ISBLANK(T1027),"需記錄棲地類型",IF(LEN(T1027)&lt;&gt;2,"請填最主要的棲地類型，其餘的可在備注補充說明",""))</f>
        <v/>
      </c>
      <c r="AD1027" s="5" t="str">
        <f t="shared" si="41"/>
        <v/>
      </c>
      <c r="AE1027" s="3" t="str">
        <f>IF(COUNTIF(U1027,"*搖樹*")=1,IF(Q1027&lt;&gt;2,"有搖樹行為應為猴群",""),"")</f>
        <v/>
      </c>
      <c r="AF1027" s="3"/>
      <c r="AH1027">
        <f>MATCH(ROUND(M1027,0)&amp;ROUND(N1027,0),樣點!N:N,0)</f>
        <v>2378</v>
      </c>
      <c r="AI1027" s="5">
        <f>IF((F1028&amp;J1028)=(F1027&amp;J1027),ABS((DATE(G1028,H1028,I1028)&amp;TIME(O1028,P1028,0))-(DATE(G1027,H1027,I1027)&amp;TIME(O1027,P1027,0))),"")</f>
        <v>4.1666670003905892E-3</v>
      </c>
    </row>
    <row r="1028" spans="3:35">
      <c r="C1028" s="246" t="s">
        <v>423</v>
      </c>
      <c r="D1028" s="246" t="s">
        <v>499</v>
      </c>
      <c r="E1028" s="246" t="s">
        <v>500</v>
      </c>
      <c r="F1028" s="246" t="s">
        <v>501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502</v>
      </c>
      <c r="L1028" s="247">
        <v>3</v>
      </c>
      <c r="M1028" s="246">
        <v>213988</v>
      </c>
      <c r="N1028" s="246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133</v>
      </c>
      <c r="U1028" s="246" t="s">
        <v>505</v>
      </c>
      <c r="V1028" t="str">
        <f>INDEX(樣區!H:H,MATCH(F1028,樣區!E:E,0))</f>
        <v>3月,5月</v>
      </c>
      <c r="W1028" s="3" t="str">
        <f>IF(ISNUMBER(AH1028),"Y","N")</f>
        <v>Y</v>
      </c>
      <c r="X1028" s="3" t="str">
        <f>IF(OR(ISBLANK(H1028),ISBLANK(I1028)),"需記錄日期","")</f>
        <v/>
      </c>
      <c r="Y1028" s="3" t="str">
        <f>IF(O1028&gt;9,"時間太晚","")</f>
        <v/>
      </c>
      <c r="Z1028" s="3" t="str">
        <f>IF(ISBLANK(Q1028),"需記錄數量",IF(Q1028&gt;2,"2隻以上，請記為猴群",""))</f>
        <v/>
      </c>
      <c r="AA1028" s="3" t="str">
        <f>IF(OR(Q1028=1,Q1028=2),IF(ISTEXT(R1028),"","需記錄距離"),"")</f>
        <v/>
      </c>
      <c r="AB1028" s="249" t="str">
        <f>IF(S1028="Y",IF(Q1028&lt;&gt;2,"有叫聲應為猴群",""),"")</f>
        <v/>
      </c>
      <c r="AC1028" s="3" t="str">
        <f>IF(ISBLANK(T1028),"需記錄棲地類型",IF(LEN(T1028)&lt;&gt;2,"請填最主要的棲地類型，其餘的可在備注補充說明",""))</f>
        <v/>
      </c>
      <c r="AD1028" s="5" t="str">
        <f t="shared" si="41"/>
        <v/>
      </c>
      <c r="AE1028" s="3" t="str">
        <f>IF(COUNTIF(U1028,"*搖樹*")=1,IF(Q1028&lt;&gt;2,"有搖樹行為應為猴群",""),"")</f>
        <v/>
      </c>
      <c r="AF1028" s="3"/>
      <c r="AH1028">
        <f>MATCH(ROUND(M1028,0)&amp;ROUND(N1028,0),樣點!N:N,0)</f>
        <v>2379</v>
      </c>
      <c r="AI1028" s="5">
        <f>IF((F1029&amp;J1029)=(F1028&amp;J1028),ABS((DATE(G1029,H1029,I1029)&amp;TIME(O1029,P1029,0))-(DATE(G1028,H1028,I1028)&amp;TIME(O1028,P1028,0))),"")</f>
        <v>6.2499999767169356E-3</v>
      </c>
    </row>
    <row r="1029" spans="3:35">
      <c r="C1029" s="246" t="s">
        <v>423</v>
      </c>
      <c r="D1029" s="246" t="s">
        <v>499</v>
      </c>
      <c r="E1029" s="246" t="s">
        <v>500</v>
      </c>
      <c r="F1029" s="246" t="s">
        <v>501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502</v>
      </c>
      <c r="L1029" s="247">
        <v>4</v>
      </c>
      <c r="M1029" s="246">
        <v>214235</v>
      </c>
      <c r="N1029" s="246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230</v>
      </c>
      <c r="U1029" s="246" t="s">
        <v>506</v>
      </c>
      <c r="V1029" t="str">
        <f>INDEX(樣區!H:H,MATCH(F1029,樣區!E:E,0))</f>
        <v>3月,5月</v>
      </c>
      <c r="W1029" s="3" t="str">
        <f>IF(ISNUMBER(AH1029),"Y","N")</f>
        <v>Y</v>
      </c>
      <c r="X1029" s="3" t="str">
        <f>IF(OR(ISBLANK(H1029),ISBLANK(I1029)),"需記錄日期","")</f>
        <v/>
      </c>
      <c r="Y1029" s="3" t="str">
        <f>IF(O1029&gt;9,"時間太晚","")</f>
        <v/>
      </c>
      <c r="Z1029" s="3" t="str">
        <f>IF(ISBLANK(Q1029),"需記錄數量",IF(Q1029&gt;2,"2隻以上，請記為猴群",""))</f>
        <v/>
      </c>
      <c r="AA1029" s="3" t="str">
        <f>IF(OR(Q1029=1,Q1029=2),IF(ISTEXT(R1029),"","需記錄距離"),"")</f>
        <v/>
      </c>
      <c r="AB1029" s="249" t="str">
        <f>IF(S1029="Y",IF(Q1029&lt;&gt;2,"有叫聲應為猴群",""),"")</f>
        <v/>
      </c>
      <c r="AC1029" s="3" t="str">
        <f>IF(ISBLANK(T1029),"需記錄棲地類型",IF(LEN(T1029)&lt;&gt;2,"請填最主要的棲地類型，其餘的可在備注補充說明",""))</f>
        <v/>
      </c>
      <c r="AD1029" s="5" t="str">
        <f t="shared" si="41"/>
        <v/>
      </c>
      <c r="AE1029" s="3" t="str">
        <f>IF(COUNTIF(U1029,"*搖樹*")=1,IF(Q1029&lt;&gt;2,"有搖樹行為應為猴群",""),"")</f>
        <v/>
      </c>
      <c r="AF1029" s="3"/>
      <c r="AH1029">
        <f>MATCH(ROUND(M1029,0)&amp;ROUND(N1029,0),樣點!N:N,0)</f>
        <v>2380</v>
      </c>
      <c r="AI1029" s="5">
        <f>IF((F1030&amp;J1030)=(F1029&amp;J1029),ABS((DATE(G1030,H1030,I1030)&amp;TIME(O1030,P1030,0))-(DATE(G1029,H1029,I1029)&amp;TIME(O1029,P1029,0))),"")</f>
        <v>5.5555549915879965E-3</v>
      </c>
    </row>
    <row r="1030" spans="3:35">
      <c r="C1030" s="246" t="s">
        <v>423</v>
      </c>
      <c r="D1030" s="246" t="s">
        <v>499</v>
      </c>
      <c r="E1030" s="246" t="s">
        <v>500</v>
      </c>
      <c r="F1030" s="246" t="s">
        <v>501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502</v>
      </c>
      <c r="L1030" s="247">
        <v>5</v>
      </c>
      <c r="M1030" s="246">
        <v>214170</v>
      </c>
      <c r="N1030" s="246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133</v>
      </c>
      <c r="U1030" s="246" t="s">
        <v>507</v>
      </c>
      <c r="V1030" t="str">
        <f>INDEX(樣區!H:H,MATCH(F1030,樣區!E:E,0))</f>
        <v>3月,5月</v>
      </c>
      <c r="W1030" s="3" t="str">
        <f>IF(ISNUMBER(AH1030),"Y","N")</f>
        <v>Y</v>
      </c>
      <c r="X1030" s="3" t="str">
        <f>IF(OR(ISBLANK(H1030),ISBLANK(I1030)),"需記錄日期","")</f>
        <v/>
      </c>
      <c r="Y1030" s="3" t="str">
        <f>IF(O1030&gt;9,"時間太晚","")</f>
        <v/>
      </c>
      <c r="Z1030" s="3" t="str">
        <f>IF(ISBLANK(Q1030),"需記錄數量",IF(Q1030&gt;2,"2隻以上，請記為猴群",""))</f>
        <v/>
      </c>
      <c r="AA1030" s="3" t="str">
        <f>IF(OR(Q1030=1,Q1030=2),IF(ISTEXT(R1030),"","需記錄距離"),"")</f>
        <v/>
      </c>
      <c r="AB1030" s="249" t="str">
        <f>IF(S1030="Y",IF(Q1030&lt;&gt;2,"有叫聲應為猴群",""),"")</f>
        <v/>
      </c>
      <c r="AC1030" s="3" t="str">
        <f>IF(ISBLANK(T1030),"需記錄棲地類型",IF(LEN(T1030)&lt;&gt;2,"請填最主要的棲地類型，其餘的可在備注補充說明",""))</f>
        <v/>
      </c>
      <c r="AD1030" s="5" t="str">
        <f t="shared" si="41"/>
        <v/>
      </c>
      <c r="AE1030" s="3" t="str">
        <f>IF(COUNTIF(U1030,"*搖樹*")=1,IF(Q1030&lt;&gt;2,"有搖樹行為應為猴群",""),"")</f>
        <v/>
      </c>
      <c r="AF1030" s="3"/>
      <c r="AH1030">
        <f>MATCH(ROUND(M1030,0)&amp;ROUND(N1030,0),樣點!N:N,0)</f>
        <v>2381</v>
      </c>
      <c r="AI1030" s="5">
        <f>IF((F1031&amp;J1031)=(F1030&amp;J1030),ABS((DATE(G1031,H1031,I1031)&amp;TIME(O1031,P1031,0))-(DATE(G1030,H1030,I1030)&amp;TIME(O1030,P1030,0))),"")</f>
        <v>7.6388890156522393E-3</v>
      </c>
    </row>
    <row r="1031" spans="3:35">
      <c r="C1031" s="246" t="s">
        <v>423</v>
      </c>
      <c r="D1031" s="246" t="s">
        <v>499</v>
      </c>
      <c r="E1031" s="246" t="s">
        <v>500</v>
      </c>
      <c r="F1031" s="246" t="s">
        <v>501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502</v>
      </c>
      <c r="L1031" s="247">
        <v>6</v>
      </c>
      <c r="M1031" s="246">
        <v>214039</v>
      </c>
      <c r="N1031" s="246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133</v>
      </c>
      <c r="U1031" s="246" t="s">
        <v>508</v>
      </c>
      <c r="V1031" t="str">
        <f>INDEX(樣區!H:H,MATCH(F1031,樣區!E:E,0))</f>
        <v>3月,5月</v>
      </c>
      <c r="W1031" s="3" t="str">
        <f>IF(ISNUMBER(AH1031),"Y","N")</f>
        <v>Y</v>
      </c>
      <c r="X1031" s="3" t="str">
        <f>IF(OR(ISBLANK(H1031),ISBLANK(I1031)),"需記錄日期","")</f>
        <v/>
      </c>
      <c r="Y1031" s="3" t="str">
        <f>IF(O1031&gt;9,"時間太晚","")</f>
        <v/>
      </c>
      <c r="Z1031" s="3" t="str">
        <f>IF(ISBLANK(Q1031),"需記錄數量",IF(Q1031&gt;2,"2隻以上，請記為猴群",""))</f>
        <v/>
      </c>
      <c r="AA1031" s="3" t="str">
        <f>IF(OR(Q1031=1,Q1031=2),IF(ISTEXT(R1031),"","需記錄距離"),"")</f>
        <v/>
      </c>
      <c r="AB1031" s="249" t="str">
        <f>IF(S1031="Y",IF(Q1031&lt;&gt;2,"有叫聲應為猴群",""),"")</f>
        <v/>
      </c>
      <c r="AC1031" s="3" t="str">
        <f>IF(ISBLANK(T1031),"需記錄棲地類型",IF(LEN(T1031)&lt;&gt;2,"請填最主要的棲地類型，其餘的可在備注補充說明",""))</f>
        <v/>
      </c>
      <c r="AD1031" s="5" t="str">
        <f t="shared" si="41"/>
        <v/>
      </c>
      <c r="AE1031" s="3" t="str">
        <f>IF(COUNTIF(U1031,"*搖樹*")=1,IF(Q1031&lt;&gt;2,"有搖樹行為應為猴群",""),"")</f>
        <v/>
      </c>
      <c r="AF1031" s="3"/>
      <c r="AH1031">
        <f>MATCH(ROUND(M1031,0)&amp;ROUND(N1031,0),樣點!N:N,0)</f>
        <v>2382</v>
      </c>
      <c r="AI1031" s="5" t="str">
        <f>IF((F1032&amp;J1032)=(F1031&amp;J1031),ABS((DATE(G1032,H1032,I1032)&amp;TIME(O1032,P1032,0))-(DATE(G1031,H1031,I1031)&amp;TIME(O1031,P1031,0))),"")</f>
        <v/>
      </c>
    </row>
    <row r="1032" spans="3:35">
      <c r="C1032" s="246" t="s">
        <v>423</v>
      </c>
      <c r="D1032" s="246" t="s">
        <v>499</v>
      </c>
      <c r="E1032" s="246" t="s">
        <v>509</v>
      </c>
      <c r="F1032" s="246" t="s">
        <v>510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511</v>
      </c>
      <c r="L1032" s="247">
        <v>1</v>
      </c>
      <c r="M1032" s="246">
        <v>211852</v>
      </c>
      <c r="N1032" s="246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26</v>
      </c>
      <c r="U1032" s="246" t="s">
        <v>512</v>
      </c>
      <c r="V1032" t="str">
        <f>INDEX(樣區!H:H,MATCH(F1032,樣區!E:E,0))</f>
        <v>3月,5月</v>
      </c>
      <c r="W1032" s="3" t="str">
        <f>IF(ISNUMBER(AH1032),"Y","N")</f>
        <v>Y</v>
      </c>
      <c r="X1032" s="3" t="str">
        <f>IF(OR(ISBLANK(H1032),ISBLANK(I1032)),"需記錄日期","")</f>
        <v/>
      </c>
      <c r="Y1032" s="3" t="str">
        <f>IF(O1032&gt;9,"時間太晚","")</f>
        <v/>
      </c>
      <c r="Z1032" s="3" t="str">
        <f>IF(ISBLANK(Q1032),"需記錄數量",IF(Q1032&gt;2,"2隻以上，請記為猴群",""))</f>
        <v/>
      </c>
      <c r="AA1032" s="3" t="str">
        <f>IF(OR(Q1032=1,Q1032=2),IF(ISTEXT(R1032),"","需記錄距離"),"")</f>
        <v/>
      </c>
      <c r="AB1032" s="249" t="str">
        <f>IF(S1032="Y",IF(Q1032&lt;&gt;2,"有叫聲應為猴群",""),"")</f>
        <v/>
      </c>
      <c r="AC1032" s="3" t="str">
        <f>IF(ISBLANK(T1032),"需記錄棲地類型",IF(LEN(T1032)&lt;&gt;2,"請填最主要的棲地類型，其餘的可在備注補充說明",""))</f>
        <v/>
      </c>
      <c r="AD1032" s="5" t="str">
        <f t="shared" si="41"/>
        <v/>
      </c>
      <c r="AE1032" s="3" t="str">
        <f>IF(COUNTIF(U1032,"*搖樹*")=1,IF(Q1032&lt;&gt;2,"有搖樹行為應為猴群",""),"")</f>
        <v/>
      </c>
      <c r="AF1032" s="3"/>
      <c r="AH1032">
        <f>MATCH(ROUND(M1032,0)&amp;ROUND(N1032,0),樣點!N:N,0)</f>
        <v>2383</v>
      </c>
      <c r="AI1032" s="5">
        <f>IF((F1033&amp;J1033)=(F1032&amp;J1032),ABS((DATE(G1033,H1033,I1033)&amp;TIME(O1033,P1033,0))-(DATE(G1032,H1032,I1032)&amp;TIME(O1032,P1032,0))),"")</f>
        <v>6.2500000349245965E-3</v>
      </c>
    </row>
    <row r="1033" spans="3:35">
      <c r="C1033" s="246" t="s">
        <v>423</v>
      </c>
      <c r="D1033" s="246" t="s">
        <v>499</v>
      </c>
      <c r="E1033" s="246" t="s">
        <v>509</v>
      </c>
      <c r="F1033" s="246" t="s">
        <v>510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511</v>
      </c>
      <c r="L1033" s="247">
        <v>2</v>
      </c>
      <c r="M1033" s="246">
        <v>212011</v>
      </c>
      <c r="N1033" s="246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26</v>
      </c>
      <c r="U1033" s="246" t="s">
        <v>513</v>
      </c>
      <c r="V1033" t="str">
        <f>INDEX(樣區!H:H,MATCH(F1033,樣區!E:E,0))</f>
        <v>3月,5月</v>
      </c>
      <c r="W1033" s="3" t="str">
        <f>IF(ISNUMBER(AH1033),"Y","N")</f>
        <v>Y</v>
      </c>
      <c r="X1033" s="3" t="str">
        <f>IF(OR(ISBLANK(H1033),ISBLANK(I1033)),"需記錄日期","")</f>
        <v/>
      </c>
      <c r="Y1033" s="3" t="str">
        <f>IF(O1033&gt;9,"時間太晚","")</f>
        <v/>
      </c>
      <c r="Z1033" s="3" t="str">
        <f>IF(ISBLANK(Q1033),"需記錄數量",IF(Q1033&gt;2,"2隻以上，請記為猴群",""))</f>
        <v/>
      </c>
      <c r="AA1033" s="3" t="str">
        <f>IF(OR(Q1033=1,Q1033=2),IF(ISTEXT(R1033),"","需記錄距離"),"")</f>
        <v/>
      </c>
      <c r="AB1033" s="249" t="str">
        <f>IF(S1033="Y",IF(Q1033&lt;&gt;2,"有叫聲應為猴群",""),"")</f>
        <v/>
      </c>
      <c r="AC1033" s="3" t="str">
        <f>IF(ISBLANK(T1033),"需記錄棲地類型",IF(LEN(T1033)&lt;&gt;2,"請填最主要的棲地類型，其餘的可在備注補充說明",""))</f>
        <v/>
      </c>
      <c r="AD1033" s="5" t="str">
        <f t="shared" si="41"/>
        <v/>
      </c>
      <c r="AE1033" s="3" t="str">
        <f>IF(COUNTIF(U1033,"*搖樹*")=1,IF(Q1033&lt;&gt;2,"有搖樹行為應為猴群",""),"")</f>
        <v/>
      </c>
      <c r="AF1033" s="3"/>
      <c r="AH1033">
        <f>MATCH(ROUND(M1033,0)&amp;ROUND(N1033,0),樣點!N:N,0)</f>
        <v>2384</v>
      </c>
      <c r="AI1033" s="5">
        <f>IF((F1034&amp;J1034)=(F1033&amp;J1033),ABS((DATE(G1034,H1034,I1034)&amp;TIME(O1034,P1034,0))-(DATE(G1033,H1033,I1033)&amp;TIME(O1033,P1033,0))),"")</f>
        <v>5.555555981118232E-3</v>
      </c>
    </row>
    <row r="1034" spans="3:35">
      <c r="C1034" s="246" t="s">
        <v>423</v>
      </c>
      <c r="D1034" s="246" t="s">
        <v>499</v>
      </c>
      <c r="E1034" s="246" t="s">
        <v>509</v>
      </c>
      <c r="F1034" s="246" t="s">
        <v>510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511</v>
      </c>
      <c r="L1034" s="247">
        <v>3</v>
      </c>
      <c r="M1034" s="246">
        <v>212161</v>
      </c>
      <c r="N1034" s="246">
        <v>2628487</v>
      </c>
      <c r="O1034" s="246">
        <v>8</v>
      </c>
      <c r="P1034" s="246">
        <v>29</v>
      </c>
      <c r="Q1034" s="246">
        <v>1</v>
      </c>
      <c r="R1034" s="246" t="s">
        <v>89</v>
      </c>
      <c r="S1034" s="246" t="s">
        <v>90</v>
      </c>
      <c r="T1034" s="246" t="s">
        <v>26</v>
      </c>
      <c r="U1034" s="246" t="s">
        <v>514</v>
      </c>
      <c r="V1034" t="str">
        <f>INDEX(樣區!H:H,MATCH(F1034,樣區!E:E,0))</f>
        <v>3月,5月</v>
      </c>
      <c r="W1034" s="3" t="str">
        <f>IF(ISNUMBER(AH1034),"Y","N")</f>
        <v>Y</v>
      </c>
      <c r="X1034" s="3" t="str">
        <f>IF(OR(ISBLANK(H1034),ISBLANK(I1034)),"需記錄日期","")</f>
        <v/>
      </c>
      <c r="Y1034" s="3" t="str">
        <f>IF(O1034&gt;9,"時間太晚","")</f>
        <v/>
      </c>
      <c r="Z1034" s="3" t="str">
        <f>IF(ISBLANK(Q1034),"需記錄數量",IF(Q1034&gt;2,"2隻以上，請記為猴群",""))</f>
        <v/>
      </c>
      <c r="AA1034" s="3" t="str">
        <f>IF(OR(Q1034=1,Q1034=2),IF(ISTEXT(R1034),"","需記錄距離"),"")</f>
        <v/>
      </c>
      <c r="AB1034" s="249" t="str">
        <f>IF(S1034="Y",IF(Q1034&lt;&gt;2,"有叫聲應為猴群",""),"")</f>
        <v/>
      </c>
      <c r="AC1034" s="3" t="str">
        <f>IF(ISBLANK(T1034),"需記錄棲地類型",IF(LEN(T1034)&lt;&gt;2,"請填最主要的棲地類型，其餘的可在備注補充說明",""))</f>
        <v/>
      </c>
      <c r="AD1034" s="5" t="str">
        <f t="shared" si="41"/>
        <v/>
      </c>
      <c r="AE1034" s="3" t="str">
        <f>IF(COUNTIF(U1034,"*搖樹*")=1,IF(Q1034&lt;&gt;2,"有搖樹行為應為猴群",""),"")</f>
        <v/>
      </c>
      <c r="AF1034" s="3"/>
      <c r="AH1034">
        <f>MATCH(ROUND(M1034,0)&amp;ROUND(N1034,0),樣點!N:N,0)</f>
        <v>2385</v>
      </c>
      <c r="AI1034" s="5">
        <f>IF((F1035&amp;J1035)=(F1034&amp;J1034),ABS((DATE(G1035,H1035,I1035)&amp;TIME(O1035,P1035,0))-(DATE(G1034,H1034,I1034)&amp;TIME(O1034,P1034,0))),"")</f>
        <v>5.5555549915879965E-3</v>
      </c>
    </row>
    <row r="1035" spans="3:35">
      <c r="C1035" s="246" t="s">
        <v>423</v>
      </c>
      <c r="D1035" s="246" t="s">
        <v>499</v>
      </c>
      <c r="E1035" s="246" t="s">
        <v>509</v>
      </c>
      <c r="F1035" s="246" t="s">
        <v>510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511</v>
      </c>
      <c r="L1035" s="247">
        <v>4</v>
      </c>
      <c r="M1035" s="246">
        <v>212347</v>
      </c>
      <c r="N1035" s="246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26</v>
      </c>
      <c r="U1035" s="246" t="s">
        <v>515</v>
      </c>
      <c r="V1035" t="str">
        <f>INDEX(樣區!H:H,MATCH(F1035,樣區!E:E,0))</f>
        <v>3月,5月</v>
      </c>
      <c r="W1035" s="3" t="str">
        <f>IF(ISNUMBER(AH1035),"Y","N")</f>
        <v>Y</v>
      </c>
      <c r="X1035" s="3" t="str">
        <f>IF(OR(ISBLANK(H1035),ISBLANK(I1035)),"需記錄日期","")</f>
        <v/>
      </c>
      <c r="Y1035" s="3" t="str">
        <f>IF(O1035&gt;9,"時間太晚","")</f>
        <v/>
      </c>
      <c r="Z1035" s="3" t="str">
        <f>IF(ISBLANK(Q1035),"需記錄數量",IF(Q1035&gt;2,"2隻以上，請記為猴群",""))</f>
        <v/>
      </c>
      <c r="AA1035" s="3" t="str">
        <f>IF(OR(Q1035=1,Q1035=2),IF(ISTEXT(R1035),"","需記錄距離"),"")</f>
        <v/>
      </c>
      <c r="AB1035" s="249" t="str">
        <f>IF(S1035="Y",IF(Q1035&lt;&gt;2,"有叫聲應為猴群",""),"")</f>
        <v/>
      </c>
      <c r="AC1035" s="3" t="str">
        <f>IF(ISBLANK(T1035),"需記錄棲地類型",IF(LEN(T1035)&lt;&gt;2,"請填最主要的棲地類型，其餘的可在備注補充說明",""))</f>
        <v/>
      </c>
      <c r="AD1035" s="5" t="str">
        <f t="shared" si="41"/>
        <v/>
      </c>
      <c r="AE1035" s="3" t="str">
        <f>IF(COUNTIF(U1035,"*搖樹*")=1,IF(Q1035&lt;&gt;2,"有搖樹行為應為猴群",""),"")</f>
        <v/>
      </c>
      <c r="AF1035" s="3"/>
      <c r="AH1035">
        <f>MATCH(ROUND(M1035,0)&amp;ROUND(N1035,0),樣點!N:N,0)</f>
        <v>2386</v>
      </c>
      <c r="AI1035" s="5">
        <f>IF((F1036&amp;J1036)=(F1035&amp;J1035),ABS((DATE(G1036,H1036,I1036)&amp;TIME(O1036,P1036,0))-(DATE(G1035,H1035,I1035)&amp;TIME(O1035,P1035,0))),"")</f>
        <v>5.5555560393258929E-3</v>
      </c>
    </row>
    <row r="1036" spans="3:35">
      <c r="C1036" s="246" t="s">
        <v>423</v>
      </c>
      <c r="D1036" s="246" t="s">
        <v>499</v>
      </c>
      <c r="E1036" s="246" t="s">
        <v>509</v>
      </c>
      <c r="F1036" s="246" t="s">
        <v>510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511</v>
      </c>
      <c r="L1036" s="247">
        <v>5</v>
      </c>
      <c r="M1036" s="246">
        <v>212474</v>
      </c>
      <c r="N1036" s="246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26</v>
      </c>
      <c r="U1036" s="246" t="s">
        <v>516</v>
      </c>
      <c r="V1036" t="str">
        <f>INDEX(樣區!H:H,MATCH(F1036,樣區!E:E,0))</f>
        <v>3月,5月</v>
      </c>
      <c r="W1036" s="3" t="str">
        <f>IF(ISNUMBER(AH1036),"Y","N")</f>
        <v>Y</v>
      </c>
      <c r="X1036" s="3" t="str">
        <f>IF(OR(ISBLANK(H1036),ISBLANK(I1036)),"需記錄日期","")</f>
        <v/>
      </c>
      <c r="Y1036" s="3" t="str">
        <f>IF(O1036&gt;9,"時間太晚","")</f>
        <v/>
      </c>
      <c r="Z1036" s="3" t="str">
        <f>IF(ISBLANK(Q1036),"需記錄數量",IF(Q1036&gt;2,"2隻以上，請記為猴群",""))</f>
        <v/>
      </c>
      <c r="AA1036" s="3" t="str">
        <f>IF(OR(Q1036=1,Q1036=2),IF(ISTEXT(R1036),"","需記錄距離"),"")</f>
        <v/>
      </c>
      <c r="AB1036" s="249" t="str">
        <f>IF(S1036="Y",IF(Q1036&lt;&gt;2,"有叫聲應為猴群",""),"")</f>
        <v/>
      </c>
      <c r="AC1036" s="3" t="str">
        <f>IF(ISBLANK(T1036),"需記錄棲地類型",IF(LEN(T1036)&lt;&gt;2,"請填最主要的棲地類型，其餘的可在備注補充說明",""))</f>
        <v/>
      </c>
      <c r="AD1036" s="5" t="str">
        <f t="shared" si="41"/>
        <v/>
      </c>
      <c r="AE1036" s="3" t="str">
        <f>IF(COUNTIF(U1036,"*搖樹*")=1,IF(Q1036&lt;&gt;2,"有搖樹行為應為猴群",""),"")</f>
        <v/>
      </c>
      <c r="AF1036" s="3"/>
      <c r="AH1036">
        <f>MATCH(ROUND(M1036,0)&amp;ROUND(N1036,0),樣點!N:N,0)</f>
        <v>2387</v>
      </c>
      <c r="AI1036" s="5">
        <f>IF((F1037&amp;J1037)=(F1036&amp;J1036),ABS((DATE(G1037,H1037,I1037)&amp;TIME(O1037,P1037,0))-(DATE(G1036,H1036,I1036)&amp;TIME(O1036,P1036,0))),"")</f>
        <v>6.2499999767169356E-3</v>
      </c>
    </row>
    <row r="1037" spans="3:35">
      <c r="C1037" s="246" t="s">
        <v>423</v>
      </c>
      <c r="D1037" s="246" t="s">
        <v>499</v>
      </c>
      <c r="E1037" s="246" t="s">
        <v>509</v>
      </c>
      <c r="F1037" s="246" t="s">
        <v>510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511</v>
      </c>
      <c r="L1037" s="247">
        <v>6</v>
      </c>
      <c r="M1037" s="246">
        <v>212706</v>
      </c>
      <c r="N1037" s="246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26</v>
      </c>
      <c r="U1037" s="246" t="s">
        <v>517</v>
      </c>
      <c r="V1037" t="str">
        <f>INDEX(樣區!H:H,MATCH(F1037,樣區!E:E,0))</f>
        <v>3月,5月</v>
      </c>
      <c r="W1037" s="3" t="str">
        <f>IF(ISNUMBER(AH1037),"Y","N")</f>
        <v>Y</v>
      </c>
      <c r="X1037" s="3" t="str">
        <f>IF(OR(ISBLANK(H1037),ISBLANK(I1037)),"需記錄日期","")</f>
        <v/>
      </c>
      <c r="Y1037" s="3" t="str">
        <f>IF(O1037&gt;9,"時間太晚","")</f>
        <v/>
      </c>
      <c r="Z1037" s="3" t="str">
        <f>IF(ISBLANK(Q1037),"需記錄數量",IF(Q1037&gt;2,"2隻以上，請記為猴群",""))</f>
        <v/>
      </c>
      <c r="AA1037" s="3" t="str">
        <f>IF(OR(Q1037=1,Q1037=2),IF(ISTEXT(R1037),"","需記錄距離"),"")</f>
        <v/>
      </c>
      <c r="AB1037" s="249" t="str">
        <f>IF(S1037="Y",IF(Q1037&lt;&gt;2,"有叫聲應為猴群",""),"")</f>
        <v/>
      </c>
      <c r="AC1037" s="3" t="str">
        <f>IF(ISBLANK(T1037),"需記錄棲地類型",IF(LEN(T1037)&lt;&gt;2,"請填最主要的棲地類型，其餘的可在備注補充說明",""))</f>
        <v/>
      </c>
      <c r="AD1037" s="5" t="str">
        <f t="shared" si="41"/>
        <v/>
      </c>
      <c r="AE1037" s="3" t="str">
        <f>IF(COUNTIF(U1037,"*搖樹*")=1,IF(Q1037&lt;&gt;2,"有搖樹行為應為猴群",""),"")</f>
        <v/>
      </c>
      <c r="AF1037" s="3"/>
      <c r="AH1037">
        <f>MATCH(ROUND(M1037,0)&amp;ROUND(N1037,0),樣點!N:N,0)</f>
        <v>2388</v>
      </c>
      <c r="AI1037" s="5" t="str">
        <f>IF((F1038&amp;J1038)=(F1037&amp;J1037),ABS((DATE(G1038,H1038,I1038)&amp;TIME(O1038,P1038,0))-(DATE(G1037,H1037,I1037)&amp;TIME(O1037,P1037,0))),"")</f>
        <v/>
      </c>
    </row>
    <row r="1038" spans="3:35">
      <c r="C1038" s="246" t="s">
        <v>423</v>
      </c>
      <c r="D1038" s="246" t="s">
        <v>499</v>
      </c>
      <c r="E1038" s="246" t="s">
        <v>518</v>
      </c>
      <c r="F1038" s="246" t="s">
        <v>519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520</v>
      </c>
      <c r="L1038" s="247">
        <v>1</v>
      </c>
      <c r="M1038" s="246">
        <v>211460</v>
      </c>
      <c r="N1038" s="246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50</v>
      </c>
      <c r="U1038" s="246"/>
      <c r="V1038" t="str">
        <f>INDEX(樣區!H:H,MATCH(F1038,樣區!E:E,0))</f>
        <v>3月,5月</v>
      </c>
      <c r="W1038" s="3" t="str">
        <f>IF(ISNUMBER(AH1038),"Y","N")</f>
        <v>Y</v>
      </c>
      <c r="X1038" s="3" t="str">
        <f>IF(OR(ISBLANK(H1038),ISBLANK(I1038)),"需記錄日期","")</f>
        <v/>
      </c>
      <c r="Y1038" s="3" t="str">
        <f>IF(O1038&gt;9,"時間太晚","")</f>
        <v/>
      </c>
      <c r="Z1038" s="3" t="str">
        <f>IF(ISBLANK(Q1038),"需記錄數量",IF(Q1038&gt;2,"2隻以上，請記為猴群",""))</f>
        <v/>
      </c>
      <c r="AA1038" s="3" t="str">
        <f>IF(OR(Q1038=1,Q1038=2),IF(ISTEXT(R1038),"","需記錄距離"),"")</f>
        <v/>
      </c>
      <c r="AB1038" s="249" t="str">
        <f>IF(S1038="Y",IF(Q1038&lt;&gt;2,"有叫聲應為猴群",""),"")</f>
        <v/>
      </c>
      <c r="AC1038" s="3" t="str">
        <f>IF(ISBLANK(T1038),"需記錄棲地類型",IF(LEN(T1038)&lt;&gt;2,"請填最主要的棲地類型，其餘的可在備注補充說明",""))</f>
        <v/>
      </c>
      <c r="AD1038" s="5" t="str">
        <f t="shared" si="41"/>
        <v/>
      </c>
      <c r="AE1038" s="3" t="str">
        <f>IF(COUNTIF(U1038,"*搖樹*")=1,IF(Q1038&lt;&gt;2,"有搖樹行為應為猴群",""),"")</f>
        <v/>
      </c>
      <c r="AF1038" s="3"/>
      <c r="AH1038">
        <f>MATCH(ROUND(M1038,0)&amp;ROUND(N1038,0),樣點!N:N,0)</f>
        <v>2389</v>
      </c>
      <c r="AI1038" s="5">
        <f>IF((F1039&amp;J1039)=(F1038&amp;J1038),ABS((DATE(G1039,H1039,I1039)&amp;TIME(O1039,P1039,0))-(DATE(G1038,H1038,I1038)&amp;TIME(O1038,P1038,0))),"")</f>
        <v>4.1666670003905892E-3</v>
      </c>
    </row>
    <row r="1039" spans="3:35">
      <c r="C1039" s="246" t="s">
        <v>423</v>
      </c>
      <c r="D1039" s="246" t="s">
        <v>499</v>
      </c>
      <c r="E1039" s="246" t="s">
        <v>518</v>
      </c>
      <c r="F1039" s="246" t="s">
        <v>519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520</v>
      </c>
      <c r="L1039" s="247">
        <v>2</v>
      </c>
      <c r="M1039" s="246">
        <v>211215</v>
      </c>
      <c r="N1039" s="246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61</v>
      </c>
      <c r="U1039" s="246"/>
      <c r="V1039" t="str">
        <f>INDEX(樣區!H:H,MATCH(F1039,樣區!E:E,0))</f>
        <v>3月,5月</v>
      </c>
      <c r="W1039" s="3" t="str">
        <f>IF(ISNUMBER(AH1039),"Y","N")</f>
        <v>Y</v>
      </c>
      <c r="X1039" s="3" t="str">
        <f>IF(OR(ISBLANK(H1039),ISBLANK(I1039)),"需記錄日期","")</f>
        <v/>
      </c>
      <c r="Y1039" s="3" t="str">
        <f>IF(O1039&gt;9,"時間太晚","")</f>
        <v/>
      </c>
      <c r="Z1039" s="3" t="str">
        <f>IF(ISBLANK(Q1039),"需記錄數量",IF(Q1039&gt;2,"2隻以上，請記為猴群",""))</f>
        <v/>
      </c>
      <c r="AA1039" s="3" t="str">
        <f>IF(OR(Q1039=1,Q1039=2),IF(ISTEXT(R1039),"","需記錄距離"),"")</f>
        <v/>
      </c>
      <c r="AB1039" s="249" t="str">
        <f>IF(S1039="Y",IF(Q1039&lt;&gt;2,"有叫聲應為猴群",""),"")</f>
        <v/>
      </c>
      <c r="AC1039" s="3" t="str">
        <f>IF(ISBLANK(T1039),"需記錄棲地類型",IF(LEN(T1039)&lt;&gt;2,"請填最主要的棲地類型，其餘的可在備注補充說明",""))</f>
        <v/>
      </c>
      <c r="AD1039" s="5" t="str">
        <f t="shared" si="41"/>
        <v/>
      </c>
      <c r="AE1039" s="3" t="str">
        <f>IF(COUNTIF(U1039,"*搖樹*")=1,IF(Q1039&lt;&gt;2,"有搖樹行為應為猴群",""),"")</f>
        <v/>
      </c>
      <c r="AF1039" s="3"/>
      <c r="AH1039">
        <f>MATCH(ROUND(M1039,0)&amp;ROUND(N1039,0),樣點!N:N,0)</f>
        <v>2390</v>
      </c>
      <c r="AI1039" s="5">
        <f>IF((F1040&amp;J1040)=(F1039&amp;J1039),ABS((DATE(G1040,H1040,I1040)&amp;TIME(O1040,P1040,0))-(DATE(G1039,H1039,I1039)&amp;TIME(O1039,P1039,0))),"")</f>
        <v>6.2499999767169356E-3</v>
      </c>
    </row>
    <row r="1040" spans="3:35">
      <c r="C1040" s="246" t="s">
        <v>423</v>
      </c>
      <c r="D1040" s="246" t="s">
        <v>499</v>
      </c>
      <c r="E1040" s="246" t="s">
        <v>518</v>
      </c>
      <c r="F1040" s="246" t="s">
        <v>519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520</v>
      </c>
      <c r="L1040" s="247">
        <v>3</v>
      </c>
      <c r="M1040" s="246">
        <v>210926</v>
      </c>
      <c r="N1040" s="246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50</v>
      </c>
      <c r="U1040" s="246"/>
      <c r="V1040" t="str">
        <f>INDEX(樣區!H:H,MATCH(F1040,樣區!E:E,0))</f>
        <v>3月,5月</v>
      </c>
      <c r="W1040" s="3" t="str">
        <f>IF(ISNUMBER(AH1040),"Y","N")</f>
        <v>Y</v>
      </c>
      <c r="X1040" s="3" t="str">
        <f>IF(OR(ISBLANK(H1040),ISBLANK(I1040)),"需記錄日期","")</f>
        <v/>
      </c>
      <c r="Y1040" s="3" t="str">
        <f>IF(O1040&gt;9,"時間太晚","")</f>
        <v/>
      </c>
      <c r="Z1040" s="3" t="str">
        <f>IF(ISBLANK(Q1040),"需記錄數量",IF(Q1040&gt;2,"2隻以上，請記為猴群",""))</f>
        <v/>
      </c>
      <c r="AA1040" s="3" t="str">
        <f>IF(OR(Q1040=1,Q1040=2),IF(ISTEXT(R1040),"","需記錄距離"),"")</f>
        <v/>
      </c>
      <c r="AB1040" s="249" t="str">
        <f>IF(S1040="Y",IF(Q1040&lt;&gt;2,"有叫聲應為猴群",""),"")</f>
        <v/>
      </c>
      <c r="AC1040" s="3" t="str">
        <f>IF(ISBLANK(T1040),"需記錄棲地類型",IF(LEN(T1040)&lt;&gt;2,"請填最主要的棲地類型，其餘的可在備注補充說明",""))</f>
        <v/>
      </c>
      <c r="AD1040" s="5" t="str">
        <f t="shared" si="41"/>
        <v>需計滿6分鐘</v>
      </c>
      <c r="AE1040" s="3" t="str">
        <f>IF(COUNTIF(U1040,"*搖樹*")=1,IF(Q1040&lt;&gt;2,"有搖樹行為應為猴群",""),"")</f>
        <v/>
      </c>
      <c r="AF1040" s="3"/>
      <c r="AH1040">
        <f>MATCH(ROUND(M1040,0)&amp;ROUND(N1040,0),樣點!N:N,0)</f>
        <v>2391</v>
      </c>
      <c r="AI1040" s="5">
        <f>IF((F1041&amp;J1041)=(F1040&amp;J1040),ABS((DATE(G1041,H1041,I1041)&amp;TIME(O1041,P1041,0))-(DATE(G1040,H1040,I1040)&amp;TIME(O1040,P1040,0))),"")</f>
        <v>3.4722220152616501E-3</v>
      </c>
    </row>
    <row r="1041" spans="3:35">
      <c r="C1041" s="246" t="s">
        <v>423</v>
      </c>
      <c r="D1041" s="246" t="s">
        <v>499</v>
      </c>
      <c r="E1041" s="246" t="s">
        <v>518</v>
      </c>
      <c r="F1041" s="246" t="s">
        <v>519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520</v>
      </c>
      <c r="L1041" s="247">
        <v>4</v>
      </c>
      <c r="M1041" s="246">
        <v>211117</v>
      </c>
      <c r="N1041" s="246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61</v>
      </c>
      <c r="U1041" s="246"/>
      <c r="V1041" t="str">
        <f>INDEX(樣區!H:H,MATCH(F1041,樣區!E:E,0))</f>
        <v>3月,5月</v>
      </c>
      <c r="W1041" s="3" t="str">
        <f>IF(ISNUMBER(AH1041),"Y","N")</f>
        <v>Y</v>
      </c>
      <c r="X1041" s="3" t="str">
        <f>IF(OR(ISBLANK(H1041),ISBLANK(I1041)),"需記錄日期","")</f>
        <v/>
      </c>
      <c r="Y1041" s="3" t="str">
        <f>IF(O1041&gt;9,"時間太晚","")</f>
        <v/>
      </c>
      <c r="Z1041" s="3" t="str">
        <f>IF(ISBLANK(Q1041),"需記錄數量",IF(Q1041&gt;2,"2隻以上，請記為猴群",""))</f>
        <v/>
      </c>
      <c r="AA1041" s="3" t="str">
        <f>IF(OR(Q1041=1,Q1041=2),IF(ISTEXT(R1041),"","需記錄距離"),"")</f>
        <v/>
      </c>
      <c r="AB1041" s="249" t="str">
        <f>IF(S1041="Y",IF(Q1041&lt;&gt;2,"有叫聲應為猴群",""),"")</f>
        <v/>
      </c>
      <c r="AC1041" s="3" t="str">
        <f>IF(ISBLANK(T1041),"需記錄棲地類型",IF(LEN(T1041)&lt;&gt;2,"請填最主要的棲地類型，其餘的可在備注補充說明",""))</f>
        <v/>
      </c>
      <c r="AD1041" s="5" t="str">
        <f t="shared" si="41"/>
        <v>需計滿6分鐘</v>
      </c>
      <c r="AE1041" s="3" t="str">
        <f>IF(COUNTIF(U1041,"*搖樹*")=1,IF(Q1041&lt;&gt;2,"有搖樹行為應為猴群",""),"")</f>
        <v/>
      </c>
      <c r="AF1041" s="3"/>
      <c r="AH1041">
        <f>MATCH(ROUND(M1041,0)&amp;ROUND(N1041,0),樣點!N:N,0)</f>
        <v>2392</v>
      </c>
      <c r="AI1041" s="5">
        <f>IF((F1042&amp;J1042)=(F1041&amp;J1041),ABS((DATE(G1042,H1042,I1042)&amp;TIME(O1042,P1042,0))-(DATE(G1041,H1041,I1041)&amp;TIME(O1041,P1041,0))),"")</f>
        <v>2.7777779614552855E-3</v>
      </c>
    </row>
    <row r="1042" spans="3:35">
      <c r="C1042" s="246" t="s">
        <v>423</v>
      </c>
      <c r="D1042" s="246" t="s">
        <v>499</v>
      </c>
      <c r="E1042" s="246" t="s">
        <v>518</v>
      </c>
      <c r="F1042" s="246" t="s">
        <v>519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520</v>
      </c>
      <c r="L1042" s="247">
        <v>5</v>
      </c>
      <c r="M1042" s="246">
        <v>211246</v>
      </c>
      <c r="N1042" s="246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61</v>
      </c>
      <c r="U1042" s="246"/>
      <c r="V1042" t="str">
        <f>INDEX(樣區!H:H,MATCH(F1042,樣區!E:E,0))</f>
        <v>3月,5月</v>
      </c>
      <c r="W1042" s="3" t="str">
        <f>IF(ISNUMBER(AH1042),"Y","N")</f>
        <v>Y</v>
      </c>
      <c r="X1042" s="3" t="str">
        <f>IF(OR(ISBLANK(H1042),ISBLANK(I1042)),"需記錄日期","")</f>
        <v/>
      </c>
      <c r="Y1042" s="3" t="str">
        <f>IF(O1042&gt;9,"時間太晚","")</f>
        <v/>
      </c>
      <c r="Z1042" s="3" t="str">
        <f>IF(ISBLANK(Q1042),"需記錄數量",IF(Q1042&gt;2,"2隻以上，請記為猴群",""))</f>
        <v/>
      </c>
      <c r="AA1042" s="3" t="str">
        <f>IF(OR(Q1042=1,Q1042=2),IF(ISTEXT(R1042),"","需記錄距離"),"")</f>
        <v/>
      </c>
      <c r="AB1042" s="249" t="str">
        <f>IF(S1042="Y",IF(Q1042&lt;&gt;2,"有叫聲應為猴群",""),"")</f>
        <v/>
      </c>
      <c r="AC1042" s="3" t="str">
        <f>IF(ISBLANK(T1042),"需記錄棲地類型",IF(LEN(T1042)&lt;&gt;2,"請填最主要的棲地類型，其餘的可在備注補充說明",""))</f>
        <v/>
      </c>
      <c r="AD1042" s="5" t="str">
        <f t="shared" si="41"/>
        <v/>
      </c>
      <c r="AE1042" s="3" t="str">
        <f>IF(COUNTIF(U1042,"*搖樹*")=1,IF(Q1042&lt;&gt;2,"有搖樹行為應為猴群",""),"")</f>
        <v/>
      </c>
      <c r="AF1042" s="3"/>
      <c r="AH1042">
        <f>MATCH(ROUND(M1042,0)&amp;ROUND(N1042,0),樣點!N:N,0)</f>
        <v>2393</v>
      </c>
      <c r="AI1042" s="5">
        <f>IF((F1043&amp;J1043)=(F1042&amp;J1042),ABS((DATE(G1043,H1043,I1043)&amp;TIME(O1043,P1043,0))-(DATE(G1042,H1042,I1042)&amp;TIME(O1042,P1042,0))),"")</f>
        <v>5.5555549915879965E-3</v>
      </c>
    </row>
    <row r="1043" spans="3:35">
      <c r="C1043" s="246" t="s">
        <v>423</v>
      </c>
      <c r="D1043" s="246" t="s">
        <v>499</v>
      </c>
      <c r="E1043" s="246" t="s">
        <v>518</v>
      </c>
      <c r="F1043" s="246" t="s">
        <v>519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520</v>
      </c>
      <c r="L1043" s="247">
        <v>6</v>
      </c>
      <c r="M1043" s="246">
        <v>211266</v>
      </c>
      <c r="N1043" s="246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32</v>
      </c>
      <c r="U1043" s="246"/>
      <c r="V1043" t="str">
        <f>INDEX(樣區!H:H,MATCH(F1043,樣區!E:E,0))</f>
        <v>3月,5月</v>
      </c>
      <c r="W1043" s="3" t="str">
        <f>IF(ISNUMBER(AH1043),"Y","N")</f>
        <v>Y</v>
      </c>
      <c r="X1043" s="3" t="str">
        <f>IF(OR(ISBLANK(H1043),ISBLANK(I1043)),"需記錄日期","")</f>
        <v/>
      </c>
      <c r="Y1043" s="3" t="str">
        <f>IF(O1043&gt;9,"時間太晚","")</f>
        <v/>
      </c>
      <c r="Z1043" s="3" t="str">
        <f>IF(ISBLANK(Q1043),"需記錄數量",IF(Q1043&gt;2,"2隻以上，請記為猴群",""))</f>
        <v/>
      </c>
      <c r="AA1043" s="3" t="str">
        <f>IF(OR(Q1043=1,Q1043=2),IF(ISTEXT(R1043),"","需記錄距離"),"")</f>
        <v/>
      </c>
      <c r="AB1043" s="249" t="str">
        <f>IF(S1043="Y",IF(Q1043&lt;&gt;2,"有叫聲應為猴群",""),"")</f>
        <v/>
      </c>
      <c r="AC1043" s="3" t="str">
        <f>IF(ISBLANK(T1043),"需記錄棲地類型",IF(LEN(T1043)&lt;&gt;2,"請填最主要的棲地類型，其餘的可在備注補充說明",""))</f>
        <v/>
      </c>
      <c r="AD1043" s="5" t="str">
        <f t="shared" si="41"/>
        <v/>
      </c>
      <c r="AE1043" s="3" t="str">
        <f>IF(COUNTIF(U1043,"*搖樹*")=1,IF(Q1043&lt;&gt;2,"有搖樹行為應為猴群",""),"")</f>
        <v/>
      </c>
      <c r="AF1043" s="3"/>
      <c r="AH1043">
        <f>MATCH(ROUND(M1043,0)&amp;ROUND(N1043,0),樣點!N:N,0)</f>
        <v>2394</v>
      </c>
      <c r="AI1043" s="5" t="str">
        <f>IF((F1044&amp;J1044)=(F1043&amp;J1043),ABS((DATE(G1044,H1044,I1044)&amp;TIME(O1044,P1044,0))-(DATE(G1043,H1043,I1043)&amp;TIME(O1043,P1043,0))),"")</f>
        <v/>
      </c>
    </row>
    <row r="1044" spans="3:35" hidden="1">
      <c r="C1044" s="246" t="s">
        <v>423</v>
      </c>
      <c r="D1044" s="246" t="s">
        <v>499</v>
      </c>
      <c r="E1044" s="246" t="s">
        <v>521</v>
      </c>
      <c r="F1044" s="246" t="s">
        <v>522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523</v>
      </c>
      <c r="L1044" s="247">
        <v>1</v>
      </c>
      <c r="M1044" s="246">
        <v>188263</v>
      </c>
      <c r="N1044" s="246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26</v>
      </c>
      <c r="U1044" s="246" t="s">
        <v>524</v>
      </c>
      <c r="V1044" t="e">
        <f>INDEX(樣區!H:H,MATCH(F1044,樣區!E:E,0))</f>
        <v>#N/A</v>
      </c>
      <c r="W1044" s="3" t="str">
        <f>IF(ISNUMBER(AH1044),"Y","N")</f>
        <v>N</v>
      </c>
      <c r="X1044" s="3" t="str">
        <f>IF(OR(ISBLANK(H1044),ISBLANK(I1044)),"需記錄日期","")</f>
        <v/>
      </c>
      <c r="Y1044" s="3" t="str">
        <f>IF(O1044&gt;9,"時間太晚","")</f>
        <v/>
      </c>
      <c r="Z1044" s="3" t="str">
        <f>IF(ISBLANK(Q1044),"需記錄數量",IF(Q1044&gt;2,"2隻以上，請記為猴群",""))</f>
        <v/>
      </c>
      <c r="AA1044" s="3" t="str">
        <f>IF(OR(Q1044=1,Q1044=2),IF(ISTEXT(R1044),"","需記錄距離"),"")</f>
        <v/>
      </c>
      <c r="AB1044" s="2" t="str">
        <f>IF(S1044="Y",IF(Q1044&lt;&gt;2,"有叫聲應為猴群",""),"")</f>
        <v/>
      </c>
      <c r="AC1044" s="3" t="str">
        <f>IF(ISBLANK(T1044),"需記錄棲地類型",IF(LEN(T1044)&lt;&gt;2,"請填最主要的棲地類型，其餘的可在備注補充說明",""))</f>
        <v/>
      </c>
      <c r="AD1044" s="5" t="str">
        <f>IF(ISBLANK(O1044),"需記錄時間",IFERROR(IF((AI1044-TIME(0,5,59))&lt;0,"需計滿6分鍾",""),""))</f>
        <v/>
      </c>
      <c r="AE1044" s="3" t="str">
        <f>IF(COUNTIF(U1044,"*搖樹*")=1,IF(Q1044&lt;&gt;2,"有搖樹行為應為猴群",""),"")</f>
        <v/>
      </c>
      <c r="AF1044" s="3"/>
      <c r="AH1044" t="e">
        <f>MATCH(ROUND(M1044,0)&amp;ROUND(N1044,0),樣點!N:N,0)</f>
        <v>#N/A</v>
      </c>
      <c r="AI1044" s="5">
        <f>IF((F1045&amp;J1045)=(F1044&amp;J1044),ABS((DATE(G1045,H1045,I1045)&amp;TIME(O1045,P1045,0))-(DATE(G1044,H1044,I1044)&amp;TIME(O1044,P1044,0))),"")</f>
        <v>4.8611109959892929E-3</v>
      </c>
    </row>
    <row r="1045" spans="3:35" hidden="1">
      <c r="C1045" s="246" t="s">
        <v>423</v>
      </c>
      <c r="D1045" s="246" t="s">
        <v>499</v>
      </c>
      <c r="E1045" s="246" t="s">
        <v>521</v>
      </c>
      <c r="F1045" s="246" t="s">
        <v>522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523</v>
      </c>
      <c r="L1045" s="247">
        <v>2</v>
      </c>
      <c r="M1045" s="246">
        <v>188048</v>
      </c>
      <c r="N1045" s="246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26</v>
      </c>
      <c r="U1045" s="246" t="s">
        <v>524</v>
      </c>
      <c r="V1045" t="e">
        <f>INDEX(樣區!H:H,MATCH(F1045,樣區!E:E,0))</f>
        <v>#N/A</v>
      </c>
      <c r="W1045" s="3" t="str">
        <f>IF(ISNUMBER(AH1045),"Y","N")</f>
        <v>N</v>
      </c>
      <c r="X1045" s="3" t="str">
        <f>IF(OR(ISBLANK(H1045),ISBLANK(I1045)),"需記錄日期","")</f>
        <v/>
      </c>
      <c r="Y1045" s="3" t="str">
        <f>IF(O1045&gt;9,"時間太晚","")</f>
        <v/>
      </c>
      <c r="Z1045" s="3" t="str">
        <f>IF(ISBLANK(Q1045),"需記錄數量",IF(Q1045&gt;2,"2隻以上，請記為猴群",""))</f>
        <v/>
      </c>
      <c r="AA1045" s="3" t="str">
        <f>IF(OR(Q1045=1,Q1045=2),IF(ISTEXT(R1045),"","需記錄距離"),"")</f>
        <v/>
      </c>
      <c r="AB1045" s="2" t="str">
        <f>IF(S1045="Y",IF(Q1045&lt;&gt;2,"有叫聲應為猴群",""),"")</f>
        <v/>
      </c>
      <c r="AC1045" s="3" t="str">
        <f>IF(ISBLANK(T1045),"需記錄棲地類型",IF(LEN(T1045)&lt;&gt;2,"請填最主要的棲地類型，其餘的可在備注補充說明",""))</f>
        <v/>
      </c>
      <c r="AD1045" s="5" t="str">
        <f>IF(ISBLANK(O1045),"需記錄時間",IFERROR(IF((AI1045-TIME(0,5,59))&lt;0,"需計滿6分鍾",""),""))</f>
        <v/>
      </c>
      <c r="AE1045" s="3" t="str">
        <f>IF(COUNTIF(U1045,"*搖樹*")=1,IF(Q1045&lt;&gt;2,"有搖樹行為應為猴群",""),"")</f>
        <v/>
      </c>
      <c r="AF1045" s="3"/>
      <c r="AH1045" t="e">
        <f>MATCH(ROUND(M1045,0)&amp;ROUND(N1045,0),樣點!N:N,0)</f>
        <v>#N/A</v>
      </c>
      <c r="AI1045" s="5">
        <f>IF((F1046&amp;J1046)=(F1045&amp;J1045),ABS((DATE(G1046,H1046,I1046)&amp;TIME(O1046,P1046,0))-(DATE(G1045,H1045,I1045)&amp;TIME(O1045,P1045,0))),"")</f>
        <v>1.4583332987967879E-2</v>
      </c>
    </row>
    <row r="1046" spans="3:35" hidden="1">
      <c r="C1046" s="246" t="s">
        <v>423</v>
      </c>
      <c r="D1046" s="246" t="s">
        <v>499</v>
      </c>
      <c r="E1046" s="246" t="s">
        <v>521</v>
      </c>
      <c r="F1046" s="246" t="s">
        <v>522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523</v>
      </c>
      <c r="L1046" s="247">
        <v>3</v>
      </c>
      <c r="M1046" s="246">
        <v>187805</v>
      </c>
      <c r="N1046" s="246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26</v>
      </c>
      <c r="U1046" s="246" t="s">
        <v>524</v>
      </c>
      <c r="V1046" t="e">
        <f>INDEX(樣區!H:H,MATCH(F1046,樣區!E:E,0))</f>
        <v>#N/A</v>
      </c>
      <c r="W1046" s="3" t="str">
        <f>IF(ISNUMBER(AH1046),"Y","N")</f>
        <v>N</v>
      </c>
      <c r="X1046" s="3" t="str">
        <f>IF(OR(ISBLANK(H1046),ISBLANK(I1046)),"需記錄日期","")</f>
        <v/>
      </c>
      <c r="Y1046" s="3" t="str">
        <f>IF(O1046&gt;9,"時間太晚","")</f>
        <v/>
      </c>
      <c r="Z1046" s="3" t="str">
        <f>IF(ISBLANK(Q1046),"需記錄數量",IF(Q1046&gt;2,"2隻以上，請記為猴群",""))</f>
        <v/>
      </c>
      <c r="AA1046" s="3" t="str">
        <f>IF(OR(Q1046=1,Q1046=2),IF(ISTEXT(R1046),"","需記錄距離"),"")</f>
        <v/>
      </c>
      <c r="AB1046" s="2" t="str">
        <f>IF(S1046="Y",IF(Q1046&lt;&gt;2,"有叫聲應為猴群",""),"")</f>
        <v/>
      </c>
      <c r="AC1046" s="3" t="str">
        <f>IF(ISBLANK(T1046),"需記錄棲地類型",IF(LEN(T1046)&lt;&gt;2,"請填最主要的棲地類型，其餘的可在備注補充說明",""))</f>
        <v/>
      </c>
      <c r="AD1046" s="5" t="str">
        <f>IF(ISBLANK(O1046),"需記錄時間",IFERROR(IF((AI1046-TIME(0,5,59))&lt;0,"需計滿6分鍾",""),""))</f>
        <v/>
      </c>
      <c r="AE1046" s="3" t="str">
        <f>IF(COUNTIF(U1046,"*搖樹*")=1,IF(Q1046&lt;&gt;2,"有搖樹行為應為猴群",""),"")</f>
        <v/>
      </c>
      <c r="AF1046" s="3"/>
      <c r="AH1046" t="e">
        <f>MATCH(ROUND(M1046,0)&amp;ROUND(N1046,0),樣點!N:N,0)</f>
        <v>#N/A</v>
      </c>
      <c r="AI1046" s="5">
        <f>IF((F1047&amp;J1047)=(F1046&amp;J1046),ABS((DATE(G1047,H1047,I1047)&amp;TIME(O1047,P1047,0))-(DATE(G1046,H1046,I1046)&amp;TIME(O1046,P1046,0))),"")</f>
        <v>9.7222219919785857E-3</v>
      </c>
    </row>
    <row r="1047" spans="3:35" hidden="1">
      <c r="C1047" s="246" t="s">
        <v>423</v>
      </c>
      <c r="D1047" s="246" t="s">
        <v>499</v>
      </c>
      <c r="E1047" s="246" t="s">
        <v>521</v>
      </c>
      <c r="F1047" s="246" t="s">
        <v>522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523</v>
      </c>
      <c r="L1047" s="247">
        <v>4</v>
      </c>
      <c r="M1047" s="246">
        <v>187548</v>
      </c>
      <c r="N1047" s="246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26</v>
      </c>
      <c r="U1047" s="246" t="s">
        <v>524</v>
      </c>
      <c r="V1047" t="e">
        <f>INDEX(樣區!H:H,MATCH(F1047,樣區!E:E,0))</f>
        <v>#N/A</v>
      </c>
      <c r="W1047" s="3" t="str">
        <f>IF(ISNUMBER(AH1047),"Y","N")</f>
        <v>N</v>
      </c>
      <c r="X1047" s="3" t="str">
        <f>IF(OR(ISBLANK(H1047),ISBLANK(I1047)),"需記錄日期","")</f>
        <v/>
      </c>
      <c r="Y1047" s="3" t="str">
        <f>IF(O1047&gt;9,"時間太晚","")</f>
        <v/>
      </c>
      <c r="Z1047" s="3" t="str">
        <f>IF(ISBLANK(Q1047),"需記錄數量",IF(Q1047&gt;2,"2隻以上，請記為猴群",""))</f>
        <v/>
      </c>
      <c r="AA1047" s="3" t="str">
        <f>IF(OR(Q1047=1,Q1047=2),IF(ISTEXT(R1047),"","需記錄距離"),"")</f>
        <v/>
      </c>
      <c r="AB1047" s="2" t="str">
        <f>IF(S1047="Y",IF(Q1047&lt;&gt;2,"有叫聲應為猴群",""),"")</f>
        <v/>
      </c>
      <c r="AC1047" s="3" t="str">
        <f>IF(ISBLANK(T1047),"需記錄棲地類型",IF(LEN(T1047)&lt;&gt;2,"請填最主要的棲地類型，其餘的可在備注補充說明",""))</f>
        <v/>
      </c>
      <c r="AD1047" s="5" t="str">
        <f>IF(ISBLANK(O1047),"需記錄時間",IFERROR(IF((AI1047-TIME(0,5,59))&lt;0,"需計滿6分鍾",""),""))</f>
        <v/>
      </c>
      <c r="AE1047" s="3" t="str">
        <f>IF(COUNTIF(U1047,"*搖樹*")=1,IF(Q1047&lt;&gt;2,"有搖樹行為應為猴群",""),"")</f>
        <v/>
      </c>
      <c r="AF1047" s="3"/>
      <c r="AH1047" t="e">
        <f>MATCH(ROUND(M1047,0)&amp;ROUND(N1047,0),樣點!N:N,0)</f>
        <v>#N/A</v>
      </c>
      <c r="AI1047" s="5">
        <f>IF((F1048&amp;J1048)=(F1047&amp;J1047),ABS((DATE(G1048,H1048,I1048)&amp;TIME(O1048,P1048,0))-(DATE(G1047,H1047,I1047)&amp;TIME(O1047,P1047,0))),"")</f>
        <v>1.1111111030913889E-2</v>
      </c>
    </row>
    <row r="1048" spans="3:35" hidden="1">
      <c r="C1048" s="246" t="s">
        <v>423</v>
      </c>
      <c r="D1048" s="246" t="s">
        <v>499</v>
      </c>
      <c r="E1048" s="246" t="s">
        <v>521</v>
      </c>
      <c r="F1048" s="246" t="s">
        <v>522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523</v>
      </c>
      <c r="L1048" s="247">
        <v>5</v>
      </c>
      <c r="M1048" s="246">
        <v>187129</v>
      </c>
      <c r="N1048" s="246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26</v>
      </c>
      <c r="U1048" s="246" t="s">
        <v>524</v>
      </c>
      <c r="V1048" t="e">
        <f>INDEX(樣區!H:H,MATCH(F1048,樣區!E:E,0))</f>
        <v>#N/A</v>
      </c>
      <c r="W1048" s="3" t="str">
        <f>IF(ISNUMBER(AH1048),"Y","N")</f>
        <v>N</v>
      </c>
      <c r="X1048" s="3" t="str">
        <f>IF(OR(ISBLANK(H1048),ISBLANK(I1048)),"需記錄日期","")</f>
        <v/>
      </c>
      <c r="Y1048" s="3" t="str">
        <f>IF(O1048&gt;9,"時間太晚","")</f>
        <v/>
      </c>
      <c r="Z1048" s="3" t="str">
        <f>IF(ISBLANK(Q1048),"需記錄數量",IF(Q1048&gt;2,"2隻以上，請記為猴群",""))</f>
        <v/>
      </c>
      <c r="AA1048" s="3" t="str">
        <f>IF(OR(Q1048=1,Q1048=2),IF(ISTEXT(R1048),"","需記錄距離"),"")</f>
        <v/>
      </c>
      <c r="AB1048" s="2" t="str">
        <f>IF(S1048="Y",IF(Q1048&lt;&gt;2,"有叫聲應為猴群",""),"")</f>
        <v/>
      </c>
      <c r="AC1048" s="3" t="str">
        <f>IF(ISBLANK(T1048),"需記錄棲地類型",IF(LEN(T1048)&lt;&gt;2,"請填最主要的棲地類型，其餘的可在備注補充說明",""))</f>
        <v/>
      </c>
      <c r="AD1048" s="5" t="str">
        <f>IF(ISBLANK(O1048),"需記錄時間",IFERROR(IF((AI1048-TIME(0,5,59))&lt;0,"需計滿6分鍾",""),""))</f>
        <v/>
      </c>
      <c r="AE1048" s="3" t="str">
        <f>IF(COUNTIF(U1048,"*搖樹*")=1,IF(Q1048&lt;&gt;2,"有搖樹行為應為猴群",""),"")</f>
        <v/>
      </c>
      <c r="AF1048" s="3"/>
      <c r="AH1048" t="e">
        <f>MATCH(ROUND(M1048,0)&amp;ROUND(N1048,0),樣點!N:N,0)</f>
        <v>#N/A</v>
      </c>
      <c r="AI1048" s="5">
        <f>IF((F1049&amp;J1049)=(F1048&amp;J1048),ABS((DATE(G1049,H1049,I1049)&amp;TIME(O1049,P1049,0))-(DATE(G1048,H1048,I1048)&amp;TIME(O1048,P1048,0))),"")</f>
        <v>9.7222229815088212E-3</v>
      </c>
    </row>
    <row r="1049" spans="3:35" hidden="1">
      <c r="C1049" s="246" t="s">
        <v>423</v>
      </c>
      <c r="D1049" s="246" t="s">
        <v>499</v>
      </c>
      <c r="E1049" s="246" t="s">
        <v>521</v>
      </c>
      <c r="F1049" s="246" t="s">
        <v>522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523</v>
      </c>
      <c r="L1049" s="247">
        <v>6</v>
      </c>
      <c r="M1049" s="246">
        <v>186585</v>
      </c>
      <c r="N1049" s="246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26</v>
      </c>
      <c r="U1049" s="246" t="s">
        <v>524</v>
      </c>
      <c r="V1049" t="e">
        <f>INDEX(樣區!H:H,MATCH(F1049,樣區!E:E,0))</f>
        <v>#N/A</v>
      </c>
      <c r="W1049" s="3" t="str">
        <f>IF(ISNUMBER(AH1049),"Y","N")</f>
        <v>N</v>
      </c>
      <c r="X1049" s="3" t="str">
        <f>IF(OR(ISBLANK(H1049),ISBLANK(I1049)),"需記錄日期","")</f>
        <v/>
      </c>
      <c r="Y1049" s="3" t="str">
        <f>IF(O1049&gt;9,"時間太晚","")</f>
        <v/>
      </c>
      <c r="Z1049" s="3" t="str">
        <f>IF(ISBLANK(Q1049),"需記錄數量",IF(Q1049&gt;2,"2隻以上，請記為猴群",""))</f>
        <v/>
      </c>
      <c r="AA1049" s="3" t="str">
        <f>IF(OR(Q1049=1,Q1049=2),IF(ISTEXT(R1049),"","需記錄距離"),"")</f>
        <v/>
      </c>
      <c r="AB1049" s="2" t="str">
        <f>IF(S1049="Y",IF(Q1049&lt;&gt;2,"有叫聲應為猴群",""),"")</f>
        <v/>
      </c>
      <c r="AC1049" s="3" t="str">
        <f>IF(ISBLANK(T1049),"需記錄棲地類型",IF(LEN(T1049)&lt;&gt;2,"請填最主要的棲地類型，其餘的可在備注補充說明",""))</f>
        <v/>
      </c>
      <c r="AD1049" s="5" t="str">
        <f>IF(ISBLANK(O1049),"需記錄時間",IFERROR(IF((AI1049-TIME(0,5,59))&lt;0,"需計滿6分鍾",""),""))</f>
        <v/>
      </c>
      <c r="AE1049" s="3" t="str">
        <f>IF(COUNTIF(U1049,"*搖樹*")=1,IF(Q1049&lt;&gt;2,"有搖樹行為應為猴群",""),"")</f>
        <v/>
      </c>
      <c r="AF1049" s="3"/>
      <c r="AH1049" t="e">
        <f>MATCH(ROUND(M1049,0)&amp;ROUND(N1049,0),樣點!N:N,0)</f>
        <v>#N/A</v>
      </c>
      <c r="AI1049" s="5" t="str">
        <f>IF((F1050&amp;J1050)=(F1049&amp;J1049),ABS((DATE(G1050,H1050,I1050)&amp;TIME(O1050,P1050,0))-(DATE(G1049,H1049,I1049)&amp;TIME(O1049,P1049,0))),"")</f>
        <v/>
      </c>
    </row>
    <row r="1050" spans="3:35">
      <c r="C1050" s="246" t="s">
        <v>423</v>
      </c>
      <c r="D1050" s="246" t="s">
        <v>499</v>
      </c>
      <c r="E1050" s="246" t="s">
        <v>525</v>
      </c>
      <c r="F1050" s="246" t="s">
        <v>526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527</v>
      </c>
      <c r="L1050" s="247">
        <v>1</v>
      </c>
      <c r="M1050" s="246">
        <v>225659</v>
      </c>
      <c r="N1050" s="246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133</v>
      </c>
      <c r="U1050" s="246"/>
      <c r="V1050" t="str">
        <f>INDEX(樣區!H:H,MATCH(F1050,樣區!E:E,0))</f>
        <v>3月,5月</v>
      </c>
      <c r="W1050" s="3" t="str">
        <f>IF(ISNUMBER(AH1050),"Y","N")</f>
        <v>Y</v>
      </c>
      <c r="X1050" s="3" t="str">
        <f>IF(OR(ISBLANK(H1050),ISBLANK(I1050)),"需記錄日期","")</f>
        <v/>
      </c>
      <c r="Y1050" s="3" t="str">
        <f>IF(O1050&gt;9,"時間太晚","")</f>
        <v/>
      </c>
      <c r="Z1050" s="3" t="str">
        <f>IF(ISBLANK(Q1050),"需記錄數量",IF(Q1050&gt;2,"2隻以上，請記為猴群",""))</f>
        <v/>
      </c>
      <c r="AA1050" s="3" t="str">
        <f>IF(OR(Q1050=1,Q1050=2),IF(ISTEXT(R1050),"","需記錄距離"),"")</f>
        <v/>
      </c>
      <c r="AB1050" s="249" t="str">
        <f>IF(S1050="Y",IF(Q1050&lt;&gt;2,"有叫聲應為猴群",""),"")</f>
        <v/>
      </c>
      <c r="AC1050" s="3" t="str">
        <f>IF(ISBLANK(T1050),"需記錄棲地類型",IF(LEN(T1050)&lt;&gt;2,"請填最主要的棲地類型，其餘的可在備注補充說明",""))</f>
        <v/>
      </c>
      <c r="AD1050" s="5" t="str">
        <f t="shared" ref="AD1050:AD1069" si="42">IF(ISBLANK(O1050),"需記錄時間",IFERROR(IF((AI1050-TIME(0,5,59))&lt;0,"需計滿6分鐘",""),""))</f>
        <v/>
      </c>
      <c r="AE1050" s="3" t="str">
        <f>IF(COUNTIF(U1050,"*搖樹*")=1,IF(Q1050&lt;&gt;2,"有搖樹行為應為猴群",""),"")</f>
        <v/>
      </c>
      <c r="AF1050" s="3"/>
      <c r="AH1050">
        <f>MATCH(ROUND(M1050,0)&amp;ROUND(N1050,0),樣點!N:N,0)</f>
        <v>2401</v>
      </c>
      <c r="AI1050" s="5">
        <f>IF((F1051&amp;J1051)=(F1050&amp;J1050),ABS((DATE(G1051,H1051,I1051)&amp;TIME(O1051,P1051,0))-(DATE(G1050,H1050,I1050)&amp;TIME(O1050,P1050,0))),"")</f>
        <v>6.9444439723156393E-3</v>
      </c>
    </row>
    <row r="1051" spans="3:35">
      <c r="C1051" s="246" t="s">
        <v>423</v>
      </c>
      <c r="D1051" s="246" t="s">
        <v>499</v>
      </c>
      <c r="E1051" s="246" t="s">
        <v>525</v>
      </c>
      <c r="F1051" s="246" t="s">
        <v>526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527</v>
      </c>
      <c r="L1051" s="247">
        <v>2</v>
      </c>
      <c r="M1051" s="246">
        <v>225697</v>
      </c>
      <c r="N1051" s="246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32</v>
      </c>
      <c r="U1051" s="246"/>
      <c r="V1051" t="str">
        <f>INDEX(樣區!H:H,MATCH(F1051,樣區!E:E,0))</f>
        <v>3月,5月</v>
      </c>
      <c r="W1051" s="3" t="str">
        <f>IF(ISNUMBER(AH1051),"Y","N")</f>
        <v>Y</v>
      </c>
      <c r="X1051" s="3" t="str">
        <f>IF(OR(ISBLANK(H1051),ISBLANK(I1051)),"需記錄日期","")</f>
        <v/>
      </c>
      <c r="Y1051" s="3" t="str">
        <f>IF(O1051&gt;9,"時間太晚","")</f>
        <v/>
      </c>
      <c r="Z1051" s="3" t="str">
        <f>IF(ISBLANK(Q1051),"需記錄數量",IF(Q1051&gt;2,"2隻以上，請記為猴群",""))</f>
        <v/>
      </c>
      <c r="AA1051" s="3" t="str">
        <f>IF(OR(Q1051=1,Q1051=2),IF(ISTEXT(R1051),"","需記錄距離"),"")</f>
        <v/>
      </c>
      <c r="AB1051" s="249" t="str">
        <f>IF(S1051="Y",IF(Q1051&lt;&gt;2,"有叫聲應為猴群",""),"")</f>
        <v/>
      </c>
      <c r="AC1051" s="3" t="str">
        <f>IF(ISBLANK(T1051),"需記錄棲地類型",IF(LEN(T1051)&lt;&gt;2,"請填最主要的棲地類型，其餘的可在備注補充說明",""))</f>
        <v/>
      </c>
      <c r="AD1051" s="5" t="str">
        <f t="shared" si="42"/>
        <v/>
      </c>
      <c r="AE1051" s="3" t="str">
        <f>IF(COUNTIF(U1051,"*搖樹*")=1,IF(Q1051&lt;&gt;2,"有搖樹行為應為猴群",""),"")</f>
        <v/>
      </c>
      <c r="AF1051" s="3"/>
      <c r="AH1051">
        <f>MATCH(ROUND(M1051,0)&amp;ROUND(N1051,0),樣點!N:N,0)</f>
        <v>2402</v>
      </c>
      <c r="AI1051" s="5">
        <f>IF((F1052&amp;J1052)=(F1051&amp;J1051),ABS((DATE(G1052,H1052,I1052)&amp;TIME(O1052,P1052,0))-(DATE(G1051,H1051,I1051)&amp;TIME(O1051,P1051,0))),"")</f>
        <v>6.9444450200535357E-3</v>
      </c>
    </row>
    <row r="1052" spans="3:35">
      <c r="C1052" s="246" t="s">
        <v>423</v>
      </c>
      <c r="D1052" s="246" t="s">
        <v>499</v>
      </c>
      <c r="E1052" s="246" t="s">
        <v>525</v>
      </c>
      <c r="F1052" s="246" t="s">
        <v>526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527</v>
      </c>
      <c r="L1052" s="247">
        <v>3</v>
      </c>
      <c r="M1052" s="246">
        <v>225884</v>
      </c>
      <c r="N1052" s="246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32</v>
      </c>
      <c r="U1052" s="246"/>
      <c r="V1052" t="str">
        <f>INDEX(樣區!H:H,MATCH(F1052,樣區!E:E,0))</f>
        <v>3月,5月</v>
      </c>
      <c r="W1052" s="3" t="str">
        <f>IF(ISNUMBER(AH1052),"Y","N")</f>
        <v>Y</v>
      </c>
      <c r="X1052" s="3" t="str">
        <f>IF(OR(ISBLANK(H1052),ISBLANK(I1052)),"需記錄日期","")</f>
        <v/>
      </c>
      <c r="Y1052" s="3" t="str">
        <f>IF(O1052&gt;9,"時間太晚","")</f>
        <v/>
      </c>
      <c r="Z1052" s="3" t="str">
        <f>IF(ISBLANK(Q1052),"需記錄數量",IF(Q1052&gt;2,"2隻以上，請記為猴群",""))</f>
        <v/>
      </c>
      <c r="AA1052" s="3" t="str">
        <f>IF(OR(Q1052=1,Q1052=2),IF(ISTEXT(R1052),"","需記錄距離"),"")</f>
        <v/>
      </c>
      <c r="AB1052" s="249" t="str">
        <f>IF(S1052="Y",IF(Q1052&lt;&gt;2,"有叫聲應為猴群",""),"")</f>
        <v/>
      </c>
      <c r="AC1052" s="3" t="str">
        <f>IF(ISBLANK(T1052),"需記錄棲地類型",IF(LEN(T1052)&lt;&gt;2,"請填最主要的棲地類型，其餘的可在備注補充說明",""))</f>
        <v/>
      </c>
      <c r="AD1052" s="5" t="str">
        <f t="shared" si="42"/>
        <v/>
      </c>
      <c r="AE1052" s="3" t="str">
        <f>IF(COUNTIF(U1052,"*搖樹*")=1,IF(Q1052&lt;&gt;2,"有搖樹行為應為猴群",""),"")</f>
        <v/>
      </c>
      <c r="AF1052" s="3"/>
      <c r="AH1052">
        <f>MATCH(ROUND(M1052,0)&amp;ROUND(N1052,0),樣點!N:N,0)</f>
        <v>2403</v>
      </c>
      <c r="AI1052" s="5">
        <f>IF((F1053&amp;J1053)=(F1052&amp;J1052),ABS((DATE(G1053,H1053,I1053)&amp;TIME(O1053,P1053,0))-(DATE(G1052,H1052,I1052)&amp;TIME(O1052,P1052,0))),"")</f>
        <v>4.8611109959892929E-3</v>
      </c>
    </row>
    <row r="1053" spans="3:35">
      <c r="C1053" s="246" t="s">
        <v>423</v>
      </c>
      <c r="D1053" s="246" t="s">
        <v>499</v>
      </c>
      <c r="E1053" s="246" t="s">
        <v>525</v>
      </c>
      <c r="F1053" s="246" t="s">
        <v>526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527</v>
      </c>
      <c r="L1053" s="247">
        <v>4</v>
      </c>
      <c r="M1053" s="246">
        <v>226032</v>
      </c>
      <c r="N1053" s="246">
        <v>2625023</v>
      </c>
      <c r="O1053" s="246">
        <v>7</v>
      </c>
      <c r="P1053" s="246">
        <v>35</v>
      </c>
      <c r="Q1053" s="246">
        <v>1</v>
      </c>
      <c r="R1053" s="246" t="s">
        <v>89</v>
      </c>
      <c r="S1053" s="246" t="s">
        <v>90</v>
      </c>
      <c r="T1053" s="246" t="s">
        <v>32</v>
      </c>
      <c r="U1053" s="246"/>
      <c r="V1053" t="str">
        <f>INDEX(樣區!H:H,MATCH(F1053,樣區!E:E,0))</f>
        <v>3月,5月</v>
      </c>
      <c r="W1053" s="3" t="str">
        <f>IF(ISNUMBER(AH1053),"Y","N")</f>
        <v>Y</v>
      </c>
      <c r="X1053" s="3" t="str">
        <f>IF(OR(ISBLANK(H1053),ISBLANK(I1053)),"需記錄日期","")</f>
        <v/>
      </c>
      <c r="Y1053" s="3" t="str">
        <f>IF(O1053&gt;9,"時間太晚","")</f>
        <v/>
      </c>
      <c r="Z1053" s="3" t="str">
        <f>IF(ISBLANK(Q1053),"需記錄數量",IF(Q1053&gt;2,"2隻以上，請記為猴群",""))</f>
        <v/>
      </c>
      <c r="AA1053" s="3" t="str">
        <f>IF(OR(Q1053=1,Q1053=2),IF(ISTEXT(R1053),"","需記錄距離"),"")</f>
        <v/>
      </c>
      <c r="AB1053" s="249" t="str">
        <f>IF(S1053="Y",IF(Q1053&lt;&gt;2,"有叫聲應為猴群",""),"")</f>
        <v/>
      </c>
      <c r="AC1053" s="3" t="str">
        <f>IF(ISBLANK(T1053),"需記錄棲地類型",IF(LEN(T1053)&lt;&gt;2,"請填最主要的棲地類型，其餘的可在備注補充說明",""))</f>
        <v/>
      </c>
      <c r="AD1053" s="5" t="str">
        <f t="shared" si="42"/>
        <v/>
      </c>
      <c r="AE1053" s="3" t="str">
        <f>IF(COUNTIF(U1053,"*搖樹*")=1,IF(Q1053&lt;&gt;2,"有搖樹行為應為猴群",""),"")</f>
        <v/>
      </c>
      <c r="AF1053" s="3"/>
      <c r="AH1053">
        <f>MATCH(ROUND(M1053,0)&amp;ROUND(N1053,0),樣點!N:N,0)</f>
        <v>2404</v>
      </c>
      <c r="AI1053" s="5">
        <f>IF((F1054&amp;J1054)=(F1053&amp;J1053),ABS((DATE(G1054,H1054,I1054)&amp;TIME(O1054,P1054,0))-(DATE(G1053,H1053,I1053)&amp;TIME(O1053,P1053,0))),"")</f>
        <v>7.6388889574445784E-3</v>
      </c>
    </row>
    <row r="1054" spans="3:35">
      <c r="C1054" s="246" t="s">
        <v>423</v>
      </c>
      <c r="D1054" s="246" t="s">
        <v>499</v>
      </c>
      <c r="E1054" s="246" t="s">
        <v>525</v>
      </c>
      <c r="F1054" s="246" t="s">
        <v>526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527</v>
      </c>
      <c r="L1054" s="247">
        <v>5</v>
      </c>
      <c r="M1054" s="246">
        <v>225804</v>
      </c>
      <c r="N1054" s="246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32</v>
      </c>
      <c r="U1054" s="246"/>
      <c r="V1054" t="str">
        <f>INDEX(樣區!H:H,MATCH(F1054,樣區!E:E,0))</f>
        <v>3月,5月</v>
      </c>
      <c r="W1054" s="3" t="str">
        <f>IF(ISNUMBER(AH1054),"Y","N")</f>
        <v>Y</v>
      </c>
      <c r="X1054" s="3" t="str">
        <f>IF(OR(ISBLANK(H1054),ISBLANK(I1054)),"需記錄日期","")</f>
        <v/>
      </c>
      <c r="Y1054" s="3" t="str">
        <f>IF(O1054&gt;9,"時間太晚","")</f>
        <v/>
      </c>
      <c r="Z1054" s="3" t="str">
        <f>IF(ISBLANK(Q1054),"需記錄數量",IF(Q1054&gt;2,"2隻以上，請記為猴群",""))</f>
        <v/>
      </c>
      <c r="AA1054" s="3" t="str">
        <f>IF(OR(Q1054=1,Q1054=2),IF(ISTEXT(R1054),"","需記錄距離"),"")</f>
        <v/>
      </c>
      <c r="AB1054" s="249" t="str">
        <f>IF(S1054="Y",IF(Q1054&lt;&gt;2,"有叫聲應為猴群",""),"")</f>
        <v/>
      </c>
      <c r="AC1054" s="3" t="str">
        <f>IF(ISBLANK(T1054),"需記錄棲地類型",IF(LEN(T1054)&lt;&gt;2,"請填最主要的棲地類型，其餘的可在備注補充說明",""))</f>
        <v/>
      </c>
      <c r="AD1054" s="5" t="str">
        <f t="shared" si="42"/>
        <v/>
      </c>
      <c r="AE1054" s="3" t="str">
        <f>IF(COUNTIF(U1054,"*搖樹*")=1,IF(Q1054&lt;&gt;2,"有搖樹行為應為猴群",""),"")</f>
        <v/>
      </c>
      <c r="AF1054" s="3"/>
      <c r="AH1054">
        <f>MATCH(ROUND(M1054,0)&amp;ROUND(N1054,0),樣點!N:N,0)</f>
        <v>2405</v>
      </c>
      <c r="AI1054" s="5">
        <f>IF((F1055&amp;J1055)=(F1054&amp;J1054),ABS((DATE(G1055,H1055,I1055)&amp;TIME(O1055,P1055,0))-(DATE(G1054,H1054,I1054)&amp;TIME(O1054,P1054,0))),"")</f>
        <v>6.2500000349245965E-3</v>
      </c>
    </row>
    <row r="1055" spans="3:35">
      <c r="C1055" s="246" t="s">
        <v>423</v>
      </c>
      <c r="D1055" s="246" t="s">
        <v>499</v>
      </c>
      <c r="E1055" s="246" t="s">
        <v>525</v>
      </c>
      <c r="F1055" s="246" t="s">
        <v>526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527</v>
      </c>
      <c r="L1055" s="247">
        <v>6</v>
      </c>
      <c r="M1055" s="246">
        <v>225470</v>
      </c>
      <c r="N1055" s="246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32</v>
      </c>
      <c r="U1055" s="246"/>
      <c r="V1055" t="str">
        <f>INDEX(樣區!H:H,MATCH(F1055,樣區!E:E,0))</f>
        <v>3月,5月</v>
      </c>
      <c r="W1055" s="3" t="str">
        <f>IF(ISNUMBER(AH1055),"Y","N")</f>
        <v>Y</v>
      </c>
      <c r="X1055" s="3" t="str">
        <f>IF(OR(ISBLANK(H1055),ISBLANK(I1055)),"需記錄日期","")</f>
        <v/>
      </c>
      <c r="Y1055" s="3" t="str">
        <f>IF(O1055&gt;9,"時間太晚","")</f>
        <v/>
      </c>
      <c r="Z1055" s="3" t="str">
        <f>IF(ISBLANK(Q1055),"需記錄數量",IF(Q1055&gt;2,"2隻以上，請記為猴群",""))</f>
        <v/>
      </c>
      <c r="AA1055" s="3" t="str">
        <f>IF(OR(Q1055=1,Q1055=2),IF(ISTEXT(R1055),"","需記錄距離"),"")</f>
        <v/>
      </c>
      <c r="AB1055" s="249" t="str">
        <f>IF(S1055="Y",IF(Q1055&lt;&gt;2,"有叫聲應為猴群",""),"")</f>
        <v/>
      </c>
      <c r="AC1055" s="3" t="str">
        <f>IF(ISBLANK(T1055),"需記錄棲地類型",IF(LEN(T1055)&lt;&gt;2,"請填最主要的棲地類型，其餘的可在備注補充說明",""))</f>
        <v/>
      </c>
      <c r="AD1055" s="5" t="str">
        <f t="shared" si="42"/>
        <v/>
      </c>
      <c r="AE1055" s="3" t="str">
        <f>IF(COUNTIF(U1055,"*搖樹*")=1,IF(Q1055&lt;&gt;2,"有搖樹行為應為猴群",""),"")</f>
        <v/>
      </c>
      <c r="AF1055" s="3"/>
      <c r="AH1055">
        <f>MATCH(ROUND(M1055,0)&amp;ROUND(N1055,0),樣點!N:N,0)</f>
        <v>2406</v>
      </c>
      <c r="AI1055" s="5" t="str">
        <f>IF((F1056&amp;J1056)=(F1055&amp;J1055),ABS((DATE(G1056,H1056,I1056)&amp;TIME(O1056,P1056,0))-(DATE(G1055,H1055,I1055)&amp;TIME(O1055,P1055,0))),"")</f>
        <v/>
      </c>
    </row>
    <row r="1056" spans="3:35">
      <c r="C1056" s="246" t="s">
        <v>423</v>
      </c>
      <c r="D1056" s="246" t="s">
        <v>499</v>
      </c>
      <c r="E1056" s="246" t="s">
        <v>528</v>
      </c>
      <c r="F1056" s="246" t="s">
        <v>529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530</v>
      </c>
      <c r="L1056" s="247">
        <v>1</v>
      </c>
      <c r="M1056" s="246">
        <v>229364</v>
      </c>
      <c r="N1056" s="246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32</v>
      </c>
      <c r="U1056" s="246"/>
      <c r="V1056" t="str">
        <f>INDEX(樣區!H:H,MATCH(F1056,樣區!E:E,0))</f>
        <v>4月,6月</v>
      </c>
      <c r="W1056" s="3" t="str">
        <f>IF(ISNUMBER(AH1056),"Y","N")</f>
        <v>Y</v>
      </c>
      <c r="X1056" s="3" t="str">
        <f>IF(OR(ISBLANK(H1056),ISBLANK(I1056)),"需記錄日期","")</f>
        <v/>
      </c>
      <c r="Y1056" s="3" t="str">
        <f>IF(O1056&gt;9,"時間太晚","")</f>
        <v/>
      </c>
      <c r="Z1056" s="3" t="str">
        <f>IF(ISBLANK(Q1056),"需記錄數量",IF(Q1056&gt;2,"2隻以上，請記為猴群",""))</f>
        <v/>
      </c>
      <c r="AA1056" s="3" t="str">
        <f>IF(OR(Q1056=1,Q1056=2),IF(ISTEXT(R1056),"","需記錄距離"),"")</f>
        <v/>
      </c>
      <c r="AB1056" s="249" t="str">
        <f>IF(S1056="Y",IF(Q1056&lt;&gt;2,"有叫聲應為猴群",""),"")</f>
        <v/>
      </c>
      <c r="AC1056" s="3" t="str">
        <f>IF(ISBLANK(T1056),"需記錄棲地類型",IF(LEN(T1056)&lt;&gt;2,"請填最主要的棲地類型，其餘的可在備注補充說明",""))</f>
        <v/>
      </c>
      <c r="AD1056" s="5" t="str">
        <f t="shared" si="42"/>
        <v/>
      </c>
      <c r="AE1056" s="3" t="str">
        <f>IF(COUNTIF(U1056,"*搖樹*")=1,IF(Q1056&lt;&gt;2,"有搖樹行為應為猴群",""),"")</f>
        <v/>
      </c>
      <c r="AF1056" s="3"/>
      <c r="AH1056">
        <f>MATCH(ROUND(M1056,0)&amp;ROUND(N1056,0),樣點!N:N,0)</f>
        <v>2407</v>
      </c>
      <c r="AI1056" s="5">
        <f>IF((F1057&amp;J1057)=(F1056&amp;J1056),ABS((DATE(G1057,H1057,I1057)&amp;TIME(O1057,P1057,0))-(DATE(G1056,H1056,I1056)&amp;TIME(O1056,P1056,0))),"")</f>
        <v>9.7222219919785857E-3</v>
      </c>
    </row>
    <row r="1057" spans="3:35">
      <c r="C1057" s="246" t="s">
        <v>423</v>
      </c>
      <c r="D1057" s="246" t="s">
        <v>499</v>
      </c>
      <c r="E1057" s="246" t="s">
        <v>528</v>
      </c>
      <c r="F1057" s="246" t="s">
        <v>529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530</v>
      </c>
      <c r="L1057" s="247">
        <v>2</v>
      </c>
      <c r="M1057" s="246">
        <v>229125</v>
      </c>
      <c r="N1057" s="246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32</v>
      </c>
      <c r="U1057" s="246"/>
      <c r="V1057" t="str">
        <f>INDEX(樣區!H:H,MATCH(F1057,樣區!E:E,0))</f>
        <v>4月,6月</v>
      </c>
      <c r="W1057" s="3" t="str">
        <f>IF(ISNUMBER(AH1057),"Y","N")</f>
        <v>Y</v>
      </c>
      <c r="X1057" s="3" t="str">
        <f>IF(OR(ISBLANK(H1057),ISBLANK(I1057)),"需記錄日期","")</f>
        <v/>
      </c>
      <c r="Y1057" s="3" t="str">
        <f>IF(O1057&gt;9,"時間太晚","")</f>
        <v/>
      </c>
      <c r="Z1057" s="3" t="str">
        <f>IF(ISBLANK(Q1057),"需記錄數量",IF(Q1057&gt;2,"2隻以上，請記為猴群",""))</f>
        <v/>
      </c>
      <c r="AA1057" s="3" t="str">
        <f>IF(OR(Q1057=1,Q1057=2),IF(ISTEXT(R1057),"","需記錄距離"),"")</f>
        <v/>
      </c>
      <c r="AB1057" s="249" t="str">
        <f>IF(S1057="Y",IF(Q1057&lt;&gt;2,"有叫聲應為猴群",""),"")</f>
        <v/>
      </c>
      <c r="AC1057" s="3" t="str">
        <f>IF(ISBLANK(T1057),"需記錄棲地類型",IF(LEN(T1057)&lt;&gt;2,"請填最主要的棲地類型，其餘的可在備注補充說明",""))</f>
        <v/>
      </c>
      <c r="AD1057" s="5" t="str">
        <f t="shared" si="42"/>
        <v/>
      </c>
      <c r="AE1057" s="3" t="str">
        <f>IF(COUNTIF(U1057,"*搖樹*")=1,IF(Q1057&lt;&gt;2,"有搖樹行為應為猴群",""),"")</f>
        <v/>
      </c>
      <c r="AF1057" s="3"/>
      <c r="AH1057">
        <f>MATCH(ROUND(M1057,0)&amp;ROUND(N1057,0),樣點!N:N,0)</f>
        <v>2408</v>
      </c>
      <c r="AI1057" s="5">
        <f>IF((F1058&amp;J1058)=(F1057&amp;J1057),ABS((DATE(G1058,H1058,I1058)&amp;TIME(O1058,P1058,0))-(DATE(G1057,H1057,I1057)&amp;TIME(O1057,P1057,0))),"")</f>
        <v>9.0277779963798821E-3</v>
      </c>
    </row>
    <row r="1058" spans="3:35">
      <c r="C1058" s="246" t="s">
        <v>423</v>
      </c>
      <c r="D1058" s="246" t="s">
        <v>499</v>
      </c>
      <c r="E1058" s="246" t="s">
        <v>528</v>
      </c>
      <c r="F1058" s="246" t="s">
        <v>529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530</v>
      </c>
      <c r="L1058" s="247">
        <v>3</v>
      </c>
      <c r="M1058" s="246">
        <v>228877</v>
      </c>
      <c r="N1058" s="246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133</v>
      </c>
      <c r="U1058" s="246"/>
      <c r="V1058" t="str">
        <f>INDEX(樣區!H:H,MATCH(F1058,樣區!E:E,0))</f>
        <v>4月,6月</v>
      </c>
      <c r="W1058" s="3" t="str">
        <f>IF(ISNUMBER(AH1058),"Y","N")</f>
        <v>Y</v>
      </c>
      <c r="X1058" s="3" t="str">
        <f>IF(OR(ISBLANK(H1058),ISBLANK(I1058)),"需記錄日期","")</f>
        <v/>
      </c>
      <c r="Y1058" s="3" t="str">
        <f>IF(O1058&gt;9,"時間太晚","")</f>
        <v/>
      </c>
      <c r="Z1058" s="3" t="str">
        <f>IF(ISBLANK(Q1058),"需記錄數量",IF(Q1058&gt;2,"2隻以上，請記為猴群",""))</f>
        <v/>
      </c>
      <c r="AA1058" s="3" t="str">
        <f>IF(OR(Q1058=1,Q1058=2),IF(ISTEXT(R1058),"","需記錄距離"),"")</f>
        <v/>
      </c>
      <c r="AB1058" s="249" t="str">
        <f>IF(S1058="Y",IF(Q1058&lt;&gt;2,"有叫聲應為猴群",""),"")</f>
        <v/>
      </c>
      <c r="AC1058" s="3" t="str">
        <f>IF(ISBLANK(T1058),"需記錄棲地類型",IF(LEN(T1058)&lt;&gt;2,"請填最主要的棲地類型，其餘的可在備注補充說明",""))</f>
        <v/>
      </c>
      <c r="AD1058" s="5" t="str">
        <f t="shared" si="42"/>
        <v/>
      </c>
      <c r="AE1058" s="3" t="str">
        <f>IF(COUNTIF(U1058,"*搖樹*")=1,IF(Q1058&lt;&gt;2,"有搖樹行為應為猴群",""),"")</f>
        <v/>
      </c>
      <c r="AF1058" s="3"/>
      <c r="AH1058">
        <f>MATCH(ROUND(M1058,0)&amp;ROUND(N1058,0),樣點!N:N,0)</f>
        <v>2409</v>
      </c>
      <c r="AI1058" s="5">
        <f>IF((F1059&amp;J1059)=(F1058&amp;J1058),ABS((DATE(G1059,H1059,I1059)&amp;TIME(O1059,P1059,0))-(DATE(G1058,H1058,I1058)&amp;TIME(O1058,P1058,0))),"")</f>
        <v>7.6388890156522393E-3</v>
      </c>
    </row>
    <row r="1059" spans="3:35">
      <c r="C1059" s="246" t="s">
        <v>423</v>
      </c>
      <c r="D1059" s="246" t="s">
        <v>499</v>
      </c>
      <c r="E1059" s="246" t="s">
        <v>528</v>
      </c>
      <c r="F1059" s="246" t="s">
        <v>529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530</v>
      </c>
      <c r="L1059" s="247">
        <v>4</v>
      </c>
      <c r="M1059" s="246">
        <v>228713</v>
      </c>
      <c r="N1059" s="246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50</v>
      </c>
      <c r="U1059" s="246"/>
      <c r="V1059" t="str">
        <f>INDEX(樣區!H:H,MATCH(F1059,樣區!E:E,0))</f>
        <v>4月,6月</v>
      </c>
      <c r="W1059" s="3" t="str">
        <f>IF(ISNUMBER(AH1059),"Y","N")</f>
        <v>Y</v>
      </c>
      <c r="X1059" s="3" t="str">
        <f>IF(OR(ISBLANK(H1059),ISBLANK(I1059)),"需記錄日期","")</f>
        <v/>
      </c>
      <c r="Y1059" s="3" t="str">
        <f>IF(O1059&gt;9,"時間太晚","")</f>
        <v/>
      </c>
      <c r="Z1059" s="3" t="str">
        <f>IF(ISBLANK(Q1059),"需記錄數量",IF(Q1059&gt;2,"2隻以上，請記為猴群",""))</f>
        <v/>
      </c>
      <c r="AA1059" s="3" t="str">
        <f>IF(OR(Q1059=1,Q1059=2),IF(ISTEXT(R1059),"","需記錄距離"),"")</f>
        <v/>
      </c>
      <c r="AB1059" s="249" t="str">
        <f>IF(S1059="Y",IF(Q1059&lt;&gt;2,"有叫聲應為猴群",""),"")</f>
        <v/>
      </c>
      <c r="AC1059" s="3" t="str">
        <f>IF(ISBLANK(T1059),"需記錄棲地類型",IF(LEN(T1059)&lt;&gt;2,"請填最主要的棲地類型，其餘的可在備注補充說明",""))</f>
        <v/>
      </c>
      <c r="AD1059" s="5" t="str">
        <f t="shared" si="42"/>
        <v/>
      </c>
      <c r="AE1059" s="3" t="str">
        <f>IF(COUNTIF(U1059,"*搖樹*")=1,IF(Q1059&lt;&gt;2,"有搖樹行為應為猴群",""),"")</f>
        <v/>
      </c>
      <c r="AF1059" s="3"/>
      <c r="AH1059">
        <f>MATCH(ROUND(M1059,0)&amp;ROUND(N1059,0),樣點!N:N,0)</f>
        <v>2410</v>
      </c>
      <c r="AI1059" s="5">
        <f>IF((F1060&amp;J1060)=(F1059&amp;J1059),ABS((DATE(G1060,H1060,I1060)&amp;TIME(O1060,P1060,0))-(DATE(G1059,H1059,I1059)&amp;TIME(O1059,P1059,0))),"")</f>
        <v>9.0277770068496466E-3</v>
      </c>
    </row>
    <row r="1060" spans="3:35">
      <c r="C1060" s="246" t="s">
        <v>423</v>
      </c>
      <c r="D1060" s="246" t="s">
        <v>499</v>
      </c>
      <c r="E1060" s="246" t="s">
        <v>528</v>
      </c>
      <c r="F1060" s="246" t="s">
        <v>529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530</v>
      </c>
      <c r="L1060" s="247">
        <v>5</v>
      </c>
      <c r="M1060" s="246">
        <v>228396</v>
      </c>
      <c r="N1060" s="246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54</v>
      </c>
      <c r="U1060" s="246"/>
      <c r="V1060" t="str">
        <f>INDEX(樣區!H:H,MATCH(F1060,樣區!E:E,0))</f>
        <v>4月,6月</v>
      </c>
      <c r="W1060" s="3" t="str">
        <f>IF(ISNUMBER(AH1060),"Y","N")</f>
        <v>Y</v>
      </c>
      <c r="X1060" s="3" t="str">
        <f>IF(OR(ISBLANK(H1060),ISBLANK(I1060)),"需記錄日期","")</f>
        <v/>
      </c>
      <c r="Y1060" s="3" t="str">
        <f>IF(O1060&gt;9,"時間太晚","")</f>
        <v/>
      </c>
      <c r="Z1060" s="3" t="str">
        <f>IF(ISBLANK(Q1060),"需記錄數量",IF(Q1060&gt;2,"2隻以上，請記為猴群",""))</f>
        <v/>
      </c>
      <c r="AA1060" s="3" t="str">
        <f>IF(OR(Q1060=1,Q1060=2),IF(ISTEXT(R1060),"","需記錄距離"),"")</f>
        <v/>
      </c>
      <c r="AB1060" s="249" t="str">
        <f>IF(S1060="Y",IF(Q1060&lt;&gt;2,"有叫聲應為猴群",""),"")</f>
        <v/>
      </c>
      <c r="AC1060" s="3" t="str">
        <f>IF(ISBLANK(T1060),"需記錄棲地類型",IF(LEN(T1060)&lt;&gt;2,"請填最主要的棲地類型，其餘的可在備注補充說明",""))</f>
        <v/>
      </c>
      <c r="AD1060" s="5" t="str">
        <f t="shared" si="42"/>
        <v/>
      </c>
      <c r="AE1060" s="3" t="str">
        <f>IF(COUNTIF(U1060,"*搖樹*")=1,IF(Q1060&lt;&gt;2,"有搖樹行為應為猴群",""),"")</f>
        <v/>
      </c>
      <c r="AF1060" s="3"/>
      <c r="AH1060">
        <f>MATCH(ROUND(M1060,0)&amp;ROUND(N1060,0),樣點!N:N,0)</f>
        <v>2411</v>
      </c>
      <c r="AI1060" s="5">
        <f>IF((F1061&amp;J1061)=(F1060&amp;J1060),ABS((DATE(G1061,H1061,I1061)&amp;TIME(O1061,P1061,0))-(DATE(G1060,H1060,I1060)&amp;TIME(O1060,P1060,0))),"")</f>
        <v>7.6388890156522393E-3</v>
      </c>
    </row>
    <row r="1061" spans="3:35">
      <c r="C1061" s="246" t="s">
        <v>423</v>
      </c>
      <c r="D1061" s="246" t="s">
        <v>499</v>
      </c>
      <c r="E1061" s="246" t="s">
        <v>528</v>
      </c>
      <c r="F1061" s="246" t="s">
        <v>529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530</v>
      </c>
      <c r="L1061" s="247">
        <v>6</v>
      </c>
      <c r="M1061" s="246">
        <v>228153</v>
      </c>
      <c r="N1061" s="246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26</v>
      </c>
      <c r="U1061" s="246"/>
      <c r="V1061" t="str">
        <f>INDEX(樣區!H:H,MATCH(F1061,樣區!E:E,0))</f>
        <v>4月,6月</v>
      </c>
      <c r="W1061" s="3" t="str">
        <f>IF(ISNUMBER(AH1061),"Y","N")</f>
        <v>Y</v>
      </c>
      <c r="X1061" s="3" t="str">
        <f>IF(OR(ISBLANK(H1061),ISBLANK(I1061)),"需記錄日期","")</f>
        <v/>
      </c>
      <c r="Y1061" s="3" t="str">
        <f>IF(O1061&gt;9,"時間太晚","")</f>
        <v/>
      </c>
      <c r="Z1061" s="3" t="str">
        <f>IF(ISBLANK(Q1061),"需記錄數量",IF(Q1061&gt;2,"2隻以上，請記為猴群",""))</f>
        <v/>
      </c>
      <c r="AA1061" s="3" t="str">
        <f>IF(OR(Q1061=1,Q1061=2),IF(ISTEXT(R1061),"","需記錄距離"),"")</f>
        <v/>
      </c>
      <c r="AB1061" s="249" t="str">
        <f>IF(S1061="Y",IF(Q1061&lt;&gt;2,"有叫聲應為猴群",""),"")</f>
        <v/>
      </c>
      <c r="AC1061" s="3" t="str">
        <f>IF(ISBLANK(T1061),"需記錄棲地類型",IF(LEN(T1061)&lt;&gt;2,"請填最主要的棲地類型，其餘的可在備注補充說明",""))</f>
        <v/>
      </c>
      <c r="AD1061" s="5" t="str">
        <f t="shared" si="42"/>
        <v/>
      </c>
      <c r="AE1061" s="3" t="str">
        <f>IF(COUNTIF(U1061,"*搖樹*")=1,IF(Q1061&lt;&gt;2,"有搖樹行為應為猴群",""),"")</f>
        <v/>
      </c>
      <c r="AF1061" s="3"/>
      <c r="AH1061">
        <f>MATCH(ROUND(M1061,0)&amp;ROUND(N1061,0),樣點!N:N,0)</f>
        <v>2412</v>
      </c>
      <c r="AI1061" s="5" t="str">
        <f>IF((F1062&amp;J1062)=(F1061&amp;J1061),ABS((DATE(G1062,H1062,I1062)&amp;TIME(O1062,P1062,0))-(DATE(G1061,H1061,I1061)&amp;TIME(O1061,P1061,0))),"")</f>
        <v/>
      </c>
    </row>
    <row r="1062" spans="3:35">
      <c r="C1062" s="246" t="s">
        <v>423</v>
      </c>
      <c r="D1062" s="246" t="s">
        <v>499</v>
      </c>
      <c r="E1062" s="246" t="s">
        <v>531</v>
      </c>
      <c r="F1062" s="246" t="s">
        <v>532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533</v>
      </c>
      <c r="L1062" s="247">
        <v>1</v>
      </c>
      <c r="M1062" s="246">
        <v>211295</v>
      </c>
      <c r="N1062" s="246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26</v>
      </c>
      <c r="U1062" s="246" t="s">
        <v>534</v>
      </c>
      <c r="V1062" t="str">
        <f>INDEX(樣區!H:H,MATCH(F1062,樣區!E:E,0))</f>
        <v>3月,5月</v>
      </c>
      <c r="W1062" s="3" t="str">
        <f>IF(ISNUMBER(AH1062),"Y","N")</f>
        <v>Y</v>
      </c>
      <c r="X1062" s="3" t="str">
        <f>IF(OR(ISBLANK(H1062),ISBLANK(I1062)),"需記錄日期","")</f>
        <v/>
      </c>
      <c r="Y1062" s="3" t="str">
        <f>IF(O1062&gt;9,"時間太晚","")</f>
        <v/>
      </c>
      <c r="Z1062" s="3" t="str">
        <f>IF(ISBLANK(Q1062),"需記錄數量",IF(Q1062&gt;2,"2隻以上，請記為猴群",""))</f>
        <v/>
      </c>
      <c r="AA1062" s="3" t="str">
        <f>IF(OR(Q1062=1,Q1062=2),IF(ISTEXT(R1062),"","需記錄距離"),"")</f>
        <v/>
      </c>
      <c r="AB1062" s="249" t="str">
        <f>IF(S1062="Y",IF(Q1062&lt;&gt;2,"有叫聲應為猴群",""),"")</f>
        <v/>
      </c>
      <c r="AC1062" s="3" t="str">
        <f>IF(ISBLANK(T1062),"需記錄棲地類型",IF(LEN(T1062)&lt;&gt;2,"請填最主要的棲地類型，其餘的可在備注補充說明",""))</f>
        <v/>
      </c>
      <c r="AD1062" s="5" t="str">
        <f t="shared" si="42"/>
        <v/>
      </c>
      <c r="AE1062" s="3" t="str">
        <f>IF(COUNTIF(U1062,"*搖樹*")=1,IF(Q1062&lt;&gt;2,"有搖樹行為應為猴群",""),"")</f>
        <v/>
      </c>
      <c r="AF1062" s="3"/>
      <c r="AH1062">
        <f>MATCH(ROUND(M1062,0)&amp;ROUND(N1062,0),樣點!N:N,0)</f>
        <v>2413</v>
      </c>
      <c r="AI1062" s="5">
        <f>IF((F1063&amp;J1063)=(F1062&amp;J1062),ABS((DATE(G1063,H1063,I1063)&amp;TIME(O1063,P1063,0))-(DATE(G1062,H1062,I1062)&amp;TIME(O1062,P1062,0))),"")</f>
        <v>1.2500000011641532E-2</v>
      </c>
    </row>
    <row r="1063" spans="3:35">
      <c r="C1063" s="246" t="s">
        <v>423</v>
      </c>
      <c r="D1063" s="246" t="s">
        <v>499</v>
      </c>
      <c r="E1063" s="246" t="s">
        <v>531</v>
      </c>
      <c r="F1063" s="246" t="s">
        <v>532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533</v>
      </c>
      <c r="L1063" s="247">
        <v>2</v>
      </c>
      <c r="M1063" s="246">
        <v>211539</v>
      </c>
      <c r="N1063" s="246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26</v>
      </c>
      <c r="U1063" s="246"/>
      <c r="V1063" t="str">
        <f>INDEX(樣區!H:H,MATCH(F1063,樣區!E:E,0))</f>
        <v>3月,5月</v>
      </c>
      <c r="W1063" s="3" t="str">
        <f>IF(ISNUMBER(AH1063),"Y","N")</f>
        <v>Y</v>
      </c>
      <c r="X1063" s="3" t="str">
        <f>IF(OR(ISBLANK(H1063),ISBLANK(I1063)),"需記錄日期","")</f>
        <v/>
      </c>
      <c r="Y1063" s="3" t="str">
        <f>IF(O1063&gt;9,"時間太晚","")</f>
        <v/>
      </c>
      <c r="Z1063" s="3" t="str">
        <f>IF(ISBLANK(Q1063),"需記錄數量",IF(Q1063&gt;2,"2隻以上，請記為猴群",""))</f>
        <v/>
      </c>
      <c r="AA1063" s="3" t="str">
        <f>IF(OR(Q1063=1,Q1063=2),IF(ISTEXT(R1063),"","需記錄距離"),"")</f>
        <v/>
      </c>
      <c r="AB1063" s="249" t="str">
        <f>IF(S1063="Y",IF(Q1063&lt;&gt;2,"有叫聲應為猴群",""),"")</f>
        <v/>
      </c>
      <c r="AC1063" s="3" t="str">
        <f>IF(ISBLANK(T1063),"需記錄棲地類型",IF(LEN(T1063)&lt;&gt;2,"請填最主要的棲地類型，其餘的可在備注補充說明",""))</f>
        <v/>
      </c>
      <c r="AD1063" s="5" t="str">
        <f t="shared" si="42"/>
        <v/>
      </c>
      <c r="AE1063" s="3" t="str">
        <f>IF(COUNTIF(U1063,"*搖樹*")=1,IF(Q1063&lt;&gt;2,"有搖樹行為應為猴群",""),"")</f>
        <v/>
      </c>
      <c r="AF1063" s="3"/>
      <c r="AH1063">
        <f>MATCH(ROUND(M1063,0)&amp;ROUND(N1063,0),樣點!N:N,0)</f>
        <v>2414</v>
      </c>
      <c r="AI1063" s="5">
        <f>IF((F1064&amp;J1064)=(F1063&amp;J1063),ABS((DATE(G1064,H1064,I1064)&amp;TIME(O1064,P1064,0))-(DATE(G1063,H1063,I1063)&amp;TIME(O1063,P1063,0))),"")</f>
        <v>7.6388889574445784E-3</v>
      </c>
    </row>
    <row r="1064" spans="3:35">
      <c r="C1064" s="246" t="s">
        <v>423</v>
      </c>
      <c r="D1064" s="246" t="s">
        <v>499</v>
      </c>
      <c r="E1064" s="246" t="s">
        <v>531</v>
      </c>
      <c r="F1064" s="246" t="s">
        <v>532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533</v>
      </c>
      <c r="L1064" s="247">
        <v>3</v>
      </c>
      <c r="M1064" s="246">
        <v>211702</v>
      </c>
      <c r="N1064" s="246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26</v>
      </c>
      <c r="U1064" s="246" t="s">
        <v>535</v>
      </c>
      <c r="V1064" t="str">
        <f>INDEX(樣區!H:H,MATCH(F1064,樣區!E:E,0))</f>
        <v>3月,5月</v>
      </c>
      <c r="W1064" s="3" t="str">
        <f>IF(ISNUMBER(AH1064),"Y","N")</f>
        <v>Y</v>
      </c>
      <c r="X1064" s="3" t="str">
        <f>IF(OR(ISBLANK(H1064),ISBLANK(I1064)),"需記錄日期","")</f>
        <v/>
      </c>
      <c r="Y1064" s="3" t="str">
        <f>IF(O1064&gt;9,"時間太晚","")</f>
        <v/>
      </c>
      <c r="Z1064" s="3" t="str">
        <f>IF(ISBLANK(Q1064),"需記錄數量",IF(Q1064&gt;2,"2隻以上，請記為猴群",""))</f>
        <v/>
      </c>
      <c r="AA1064" s="3" t="str">
        <f>IF(OR(Q1064=1,Q1064=2),IF(ISTEXT(R1064),"","需記錄距離"),"")</f>
        <v/>
      </c>
      <c r="AB1064" s="249" t="str">
        <f>IF(S1064="Y",IF(Q1064&lt;&gt;2,"有叫聲應為猴群",""),"")</f>
        <v/>
      </c>
      <c r="AC1064" s="3" t="str">
        <f>IF(ISBLANK(T1064),"需記錄棲地類型",IF(LEN(T1064)&lt;&gt;2,"請填最主要的棲地類型，其餘的可在備注補充說明",""))</f>
        <v/>
      </c>
      <c r="AD1064" s="5" t="str">
        <f t="shared" si="42"/>
        <v/>
      </c>
      <c r="AE1064" s="3" t="str">
        <f>IF(COUNTIF(U1064,"*搖樹*")=1,IF(Q1064&lt;&gt;2,"有搖樹行為應為猴群",""),"")</f>
        <v/>
      </c>
      <c r="AF1064" s="3"/>
      <c r="AH1064">
        <f>MATCH(ROUND(M1064,0)&amp;ROUND(N1064,0),樣點!N:N,0)</f>
        <v>2415</v>
      </c>
      <c r="AI1064" s="5">
        <f>IF((F1065&amp;J1065)=(F1064&amp;J1064),ABS((DATE(G1065,H1065,I1065)&amp;TIME(O1065,P1065,0))-(DATE(G1064,H1064,I1064)&amp;TIME(O1064,P1064,0))),"")</f>
        <v>6.9444440305233002E-3</v>
      </c>
    </row>
    <row r="1065" spans="3:35">
      <c r="C1065" s="246" t="s">
        <v>423</v>
      </c>
      <c r="D1065" s="246" t="s">
        <v>499</v>
      </c>
      <c r="E1065" s="246" t="s">
        <v>531</v>
      </c>
      <c r="F1065" s="246" t="s">
        <v>532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533</v>
      </c>
      <c r="L1065" s="247">
        <v>4</v>
      </c>
      <c r="M1065" s="246">
        <v>211901</v>
      </c>
      <c r="N1065" s="246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26</v>
      </c>
      <c r="U1065" s="246"/>
      <c r="V1065" t="str">
        <f>INDEX(樣區!H:H,MATCH(F1065,樣區!E:E,0))</f>
        <v>3月,5月</v>
      </c>
      <c r="W1065" s="3" t="str">
        <f>IF(ISNUMBER(AH1065),"Y","N")</f>
        <v>Y</v>
      </c>
      <c r="X1065" s="3" t="str">
        <f>IF(OR(ISBLANK(H1065),ISBLANK(I1065)),"需記錄日期","")</f>
        <v/>
      </c>
      <c r="Y1065" s="3" t="str">
        <f>IF(O1065&gt;9,"時間太晚","")</f>
        <v/>
      </c>
      <c r="Z1065" s="3" t="str">
        <f>IF(ISBLANK(Q1065),"需記錄數量",IF(Q1065&gt;2,"2隻以上，請記為猴群",""))</f>
        <v/>
      </c>
      <c r="AA1065" s="3" t="str">
        <f>IF(OR(Q1065=1,Q1065=2),IF(ISTEXT(R1065),"","需記錄距離"),"")</f>
        <v/>
      </c>
      <c r="AB1065" s="249" t="str">
        <f>IF(S1065="Y",IF(Q1065&lt;&gt;2,"有叫聲應為猴群",""),"")</f>
        <v/>
      </c>
      <c r="AC1065" s="3" t="str">
        <f>IF(ISBLANK(T1065),"需記錄棲地類型",IF(LEN(T1065)&lt;&gt;2,"請填最主要的棲地類型，其餘的可在備注補充說明",""))</f>
        <v/>
      </c>
      <c r="AD1065" s="5" t="str">
        <f t="shared" si="42"/>
        <v/>
      </c>
      <c r="AE1065" s="3" t="str">
        <f>IF(COUNTIF(U1065,"*搖樹*")=1,IF(Q1065&lt;&gt;2,"有搖樹行為應為猴群",""),"")</f>
        <v/>
      </c>
      <c r="AF1065" s="3"/>
      <c r="AH1065">
        <f>MATCH(ROUND(M1065,0)&amp;ROUND(N1065,0),樣點!N:N,0)</f>
        <v>2416</v>
      </c>
      <c r="AI1065" s="5">
        <f>IF((F1066&amp;J1066)=(F1065&amp;J1065),ABS((DATE(G1066,H1066,I1066)&amp;TIME(O1066,P1066,0))-(DATE(G1065,H1065,I1065)&amp;TIME(O1065,P1065,0))),"")</f>
        <v>6.9444449618458748E-3</v>
      </c>
    </row>
    <row r="1066" spans="3:35">
      <c r="C1066" s="246" t="s">
        <v>423</v>
      </c>
      <c r="D1066" s="246" t="s">
        <v>499</v>
      </c>
      <c r="E1066" s="246" t="s">
        <v>531</v>
      </c>
      <c r="F1066" s="246" t="s">
        <v>532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533</v>
      </c>
      <c r="L1066" s="247">
        <v>5</v>
      </c>
      <c r="M1066" s="246">
        <v>212053</v>
      </c>
      <c r="N1066" s="246">
        <v>2635946</v>
      </c>
      <c r="O1066" s="246">
        <v>9</v>
      </c>
      <c r="P1066" s="246">
        <v>9</v>
      </c>
      <c r="Q1066" s="246">
        <v>2</v>
      </c>
      <c r="R1066" s="246" t="s">
        <v>43</v>
      </c>
      <c r="S1066" s="246" t="s">
        <v>44</v>
      </c>
      <c r="T1066" s="246" t="s">
        <v>26</v>
      </c>
      <c r="U1066" s="246"/>
      <c r="V1066" t="str">
        <f>INDEX(樣區!H:H,MATCH(F1066,樣區!E:E,0))</f>
        <v>3月,5月</v>
      </c>
      <c r="W1066" s="3" t="str">
        <f>IF(ISNUMBER(AH1066),"Y","N")</f>
        <v>Y</v>
      </c>
      <c r="X1066" s="3" t="str">
        <f>IF(OR(ISBLANK(H1066),ISBLANK(I1066)),"需記錄日期","")</f>
        <v/>
      </c>
      <c r="Y1066" s="3" t="str">
        <f>IF(O1066&gt;9,"時間太晚","")</f>
        <v/>
      </c>
      <c r="Z1066" s="3" t="str">
        <f>IF(ISBLANK(Q1066),"需記錄數量",IF(Q1066&gt;2,"2隻以上，請記為猴群",""))</f>
        <v/>
      </c>
      <c r="AA1066" s="3" t="str">
        <f>IF(OR(Q1066=1,Q1066=2),IF(ISTEXT(R1066),"","需記錄距離"),"")</f>
        <v/>
      </c>
      <c r="AB1066" s="249" t="str">
        <f>IF(S1066="Y",IF(Q1066&lt;&gt;2,"有叫聲應為猴群",""),"")</f>
        <v/>
      </c>
      <c r="AC1066" s="3" t="str">
        <f>IF(ISBLANK(T1066),"需記錄棲地類型",IF(LEN(T1066)&lt;&gt;2,"請填最主要的棲地類型，其餘的可在備注補充說明",""))</f>
        <v/>
      </c>
      <c r="AD1066" s="5" t="str">
        <f t="shared" si="42"/>
        <v/>
      </c>
      <c r="AE1066" s="3" t="str">
        <f>IF(COUNTIF(U1066,"*搖樹*")=1,IF(Q1066&lt;&gt;2,"有搖樹行為應為猴群",""),"")</f>
        <v/>
      </c>
      <c r="AF1066" s="3"/>
      <c r="AH1066">
        <f>MATCH(ROUND(M1066,0)&amp;ROUND(N1066,0),樣點!N:N,0)</f>
        <v>2417</v>
      </c>
      <c r="AI1066" s="5">
        <f>IF((F1067&amp;J1067)=(F1066&amp;J1066),ABS((DATE(G1067,H1067,I1067)&amp;TIME(O1067,P1067,0))-(DATE(G1066,H1066,I1066)&amp;TIME(O1066,P1066,0))),"")</f>
        <v>9.0277770068496466E-3</v>
      </c>
    </row>
    <row r="1067" spans="3:35">
      <c r="C1067" s="246" t="s">
        <v>423</v>
      </c>
      <c r="D1067" s="246" t="s">
        <v>499</v>
      </c>
      <c r="E1067" s="246" t="s">
        <v>531</v>
      </c>
      <c r="F1067" s="246" t="s">
        <v>532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533</v>
      </c>
      <c r="L1067" s="247">
        <v>6</v>
      </c>
      <c r="M1067" s="246">
        <v>212178</v>
      </c>
      <c r="N1067" s="246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26</v>
      </c>
      <c r="U1067" s="246" t="s">
        <v>536</v>
      </c>
      <c r="V1067" t="str">
        <f>INDEX(樣區!H:H,MATCH(F1067,樣區!E:E,0))</f>
        <v>3月,5月</v>
      </c>
      <c r="W1067" s="3" t="str">
        <f>IF(ISNUMBER(AH1067),"Y","N")</f>
        <v>Y</v>
      </c>
      <c r="X1067" s="3" t="str">
        <f>IF(OR(ISBLANK(H1067),ISBLANK(I1067)),"需記錄日期","")</f>
        <v/>
      </c>
      <c r="Y1067" s="3" t="str">
        <f>IF(O1067&gt;9,"時間太晚","")</f>
        <v/>
      </c>
      <c r="Z1067" s="3" t="str">
        <f>IF(ISBLANK(Q1067),"需記錄數量",IF(Q1067&gt;2,"2隻以上，請記為猴群",""))</f>
        <v/>
      </c>
      <c r="AA1067" s="3" t="str">
        <f>IF(OR(Q1067=1,Q1067=2),IF(ISTEXT(R1067),"","需記錄距離"),"")</f>
        <v/>
      </c>
      <c r="AB1067" s="249" t="str">
        <f>IF(S1067="Y",IF(Q1067&lt;&gt;2,"有叫聲應為猴群",""),"")</f>
        <v/>
      </c>
      <c r="AC1067" s="3" t="str">
        <f>IF(ISBLANK(T1067),"需記錄棲地類型",IF(LEN(T1067)&lt;&gt;2,"請填最主要的棲地類型，其餘的可在備注補充說明",""))</f>
        <v/>
      </c>
      <c r="AD1067" s="5" t="str">
        <f t="shared" si="42"/>
        <v/>
      </c>
      <c r="AE1067" s="3" t="str">
        <f>IF(COUNTIF(U1067,"*搖樹*")=1,IF(Q1067&lt;&gt;2,"有搖樹行為應為猴群",""),"")</f>
        <v/>
      </c>
      <c r="AF1067" s="3"/>
      <c r="AH1067">
        <f>MATCH(ROUND(M1067,0)&amp;ROUND(N1067,0),樣點!N:N,0)</f>
        <v>2418</v>
      </c>
      <c r="AI1067" s="5" t="str">
        <f>IF((F1068&amp;J1068)=(F1067&amp;J1067),ABS((DATE(G1068,H1068,I1068)&amp;TIME(O1068,P1068,0))-(DATE(G1067,H1067,I1067)&amp;TIME(O1067,P1067,0))),"")</f>
        <v/>
      </c>
    </row>
    <row r="1068" spans="3:35">
      <c r="C1068" s="246" t="s">
        <v>423</v>
      </c>
      <c r="D1068" s="246" t="s">
        <v>499</v>
      </c>
      <c r="E1068" s="246" t="s">
        <v>537</v>
      </c>
      <c r="F1068" s="246" t="s">
        <v>538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539</v>
      </c>
      <c r="L1068" s="247">
        <v>1</v>
      </c>
      <c r="M1068" s="246">
        <v>210374</v>
      </c>
      <c r="N1068" s="246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26</v>
      </c>
      <c r="U1068" s="246"/>
      <c r="V1068" t="str">
        <f>INDEX(樣區!H:H,MATCH(F1068,樣區!E:E,0))</f>
        <v>3月,5月</v>
      </c>
      <c r="W1068" s="3" t="str">
        <f>IF(ISNUMBER(AH1068),"Y","N")</f>
        <v>Y</v>
      </c>
      <c r="X1068" s="3" t="str">
        <f>IF(OR(ISBLANK(H1068),ISBLANK(I1068)),"需記錄日期","")</f>
        <v/>
      </c>
      <c r="Y1068" s="3" t="str">
        <f>IF(O1068&gt;9,"時間太晚","")</f>
        <v/>
      </c>
      <c r="Z1068" s="3" t="str">
        <f>IF(ISBLANK(Q1068),"需記錄數量",IF(Q1068&gt;2,"2隻以上，請記為猴群",""))</f>
        <v/>
      </c>
      <c r="AA1068" s="3" t="str">
        <f>IF(OR(Q1068=1,Q1068=2),IF(ISTEXT(R1068),"","需記錄距離"),"")</f>
        <v/>
      </c>
      <c r="AB1068" s="249" t="str">
        <f>IF(S1068="Y",IF(Q1068&lt;&gt;2,"有叫聲應為猴群",""),"")</f>
        <v/>
      </c>
      <c r="AC1068" s="3" t="str">
        <f>IF(ISBLANK(T1068),"需記錄棲地類型",IF(LEN(T1068)&lt;&gt;2,"請填最主要的棲地類型，其餘的可在備注補充說明",""))</f>
        <v/>
      </c>
      <c r="AD1068" s="5" t="str">
        <f t="shared" si="42"/>
        <v/>
      </c>
      <c r="AE1068" s="3" t="str">
        <f>IF(COUNTIF(U1068,"*搖樹*")=1,IF(Q1068&lt;&gt;2,"有搖樹行為應為猴群",""),"")</f>
        <v/>
      </c>
      <c r="AF1068" s="3"/>
      <c r="AH1068">
        <f>MATCH(ROUND(M1068,0)&amp;ROUND(N1068,0),樣點!N:N,0)</f>
        <v>2419</v>
      </c>
      <c r="AI1068" s="5">
        <f>IF((F1069&amp;J1069)=(F1068&amp;J1068),ABS((DATE(G1069,H1069,I1069)&amp;TIME(O1069,P1069,0))-(DATE(G1068,H1068,I1068)&amp;TIME(O1068,P1068,0))),"")</f>
        <v>6.2500000349245965E-3</v>
      </c>
    </row>
    <row r="1069" spans="3:35">
      <c r="C1069" s="246" t="s">
        <v>423</v>
      </c>
      <c r="D1069" s="246" t="s">
        <v>499</v>
      </c>
      <c r="E1069" s="246" t="s">
        <v>537</v>
      </c>
      <c r="F1069" s="246" t="s">
        <v>538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539</v>
      </c>
      <c r="L1069" s="247">
        <v>2</v>
      </c>
      <c r="M1069" s="246">
        <v>210421</v>
      </c>
      <c r="N1069" s="246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26</v>
      </c>
      <c r="U1069" s="246"/>
      <c r="V1069" t="str">
        <f>INDEX(樣區!H:H,MATCH(F1069,樣區!E:E,0))</f>
        <v>3月,5月</v>
      </c>
      <c r="W1069" s="3" t="str">
        <f>IF(ISNUMBER(AH1069),"Y","N")</f>
        <v>Y</v>
      </c>
      <c r="X1069" s="3" t="str">
        <f>IF(OR(ISBLANK(H1069),ISBLANK(I1069)),"需記錄日期","")</f>
        <v/>
      </c>
      <c r="Y1069" s="3" t="str">
        <f>IF(O1069&gt;9,"時間太晚","")</f>
        <v/>
      </c>
      <c r="Z1069" s="3" t="str">
        <f>IF(ISBLANK(Q1069),"需記錄數量",IF(Q1069&gt;2,"2隻以上，請記為猴群",""))</f>
        <v/>
      </c>
      <c r="AA1069" s="3" t="str">
        <f>IF(OR(Q1069=1,Q1069=2),IF(ISTEXT(R1069),"","需記錄距離"),"")</f>
        <v/>
      </c>
      <c r="AB1069" s="249" t="str">
        <f>IF(S1069="Y",IF(Q1069&lt;&gt;2,"有叫聲應為猴群",""),"")</f>
        <v/>
      </c>
      <c r="AC1069" s="3" t="str">
        <f>IF(ISBLANK(T1069),"需記錄棲地類型",IF(LEN(T1069)&lt;&gt;2,"請填最主要的棲地類型，其餘的可在備注補充說明",""))</f>
        <v/>
      </c>
      <c r="AD1069" s="5" t="str">
        <f t="shared" si="42"/>
        <v/>
      </c>
      <c r="AE1069" s="3" t="str">
        <f>IF(COUNTIF(U1069,"*搖樹*")=1,IF(Q1069&lt;&gt;2,"有搖樹行為應為猴群",""),"")</f>
        <v/>
      </c>
      <c r="AF1069" s="3"/>
      <c r="AH1069">
        <f>MATCH(ROUND(M1069,0)&amp;ROUND(N1069,0),樣點!N:N,0)</f>
        <v>2420</v>
      </c>
      <c r="AI1069" s="5">
        <f>IF((F1070&amp;J1070)=(F1069&amp;J1069),ABS((DATE(G1070,H1070,I1070)&amp;TIME(O1070,P1070,0))-(DATE(G1069,H1069,I1069)&amp;TIME(O1069,P1069,0))),"")</f>
        <v>6.2499999767169356E-3</v>
      </c>
    </row>
    <row r="1070" spans="3:35" hidden="1">
      <c r="C1070" s="246" t="s">
        <v>423</v>
      </c>
      <c r="D1070" s="246" t="s">
        <v>499</v>
      </c>
      <c r="E1070" s="246" t="s">
        <v>537</v>
      </c>
      <c r="F1070" s="246" t="s">
        <v>538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539</v>
      </c>
      <c r="L1070" s="247">
        <v>3</v>
      </c>
      <c r="M1070" s="246">
        <v>210337</v>
      </c>
      <c r="N1070" s="246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26</v>
      </c>
      <c r="U1070" s="246"/>
      <c r="V1070" t="str">
        <f>INDEX(樣區!H:H,MATCH(F1070,樣區!E:E,0))</f>
        <v>3月,5月</v>
      </c>
      <c r="W1070" s="3" t="str">
        <f>IF(ISNUMBER(AH1070),"Y","N")</f>
        <v>N</v>
      </c>
      <c r="X1070" s="3" t="str">
        <f>IF(OR(ISBLANK(H1070),ISBLANK(I1070)),"需記錄日期","")</f>
        <v/>
      </c>
      <c r="Y1070" s="3" t="str">
        <f>IF(O1070&gt;9,"時間太晚","")</f>
        <v/>
      </c>
      <c r="Z1070" s="3" t="str">
        <f>IF(ISBLANK(Q1070),"需記錄數量",IF(Q1070&gt;2,"2隻以上，請記為猴群",""))</f>
        <v/>
      </c>
      <c r="AA1070" s="3" t="str">
        <f>IF(OR(Q1070=1,Q1070=2),IF(ISTEXT(R1070),"","需記錄距離"),"")</f>
        <v/>
      </c>
      <c r="AB1070" s="2" t="str">
        <f>IF(S1070="Y",IF(Q1070&lt;&gt;2,"有叫聲應為猴群",""),"")</f>
        <v/>
      </c>
      <c r="AC1070" s="3" t="str">
        <f>IF(ISBLANK(T1070),"需記錄棲地類型",IF(LEN(T1070)&lt;&gt;2,"請填最主要的棲地類型，其餘的可在備注補充說明",""))</f>
        <v/>
      </c>
      <c r="AD1070" s="5" t="str">
        <f>IF(ISBLANK(O1070),"需記錄時間",IFERROR(IF((AI1070-TIME(0,5,59))&lt;0,"需計滿6分鍾",""),""))</f>
        <v/>
      </c>
      <c r="AE1070" s="3" t="str">
        <f>IF(COUNTIF(U1070,"*搖樹*")=1,IF(Q1070&lt;&gt;2,"有搖樹行為應為猴群",""),"")</f>
        <v/>
      </c>
      <c r="AF1070" s="3"/>
      <c r="AH1070" t="e">
        <f>MATCH(ROUND(M1070,0)&amp;ROUND(N1070,0),樣點!N:N,0)</f>
        <v>#N/A</v>
      </c>
      <c r="AI1070" s="5">
        <f>IF((F1071&amp;J1071)=(F1070&amp;J1070),ABS((DATE(G1071,H1071,I1071)&amp;TIME(O1071,P1071,0))-(DATE(G1070,H1070,I1070)&amp;TIME(O1070,P1070,0))),"")</f>
        <v>6.2500000349245965E-3</v>
      </c>
    </row>
    <row r="1071" spans="3:35">
      <c r="C1071" s="246" t="s">
        <v>423</v>
      </c>
      <c r="D1071" s="246" t="s">
        <v>499</v>
      </c>
      <c r="E1071" s="246" t="s">
        <v>537</v>
      </c>
      <c r="F1071" s="246" t="s">
        <v>538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539</v>
      </c>
      <c r="L1071" s="247">
        <v>4</v>
      </c>
      <c r="M1071" s="246">
        <v>210320</v>
      </c>
      <c r="N1071" s="246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26</v>
      </c>
      <c r="U1071" s="246"/>
      <c r="V1071" t="str">
        <f>INDEX(樣區!H:H,MATCH(F1071,樣區!E:E,0))</f>
        <v>3月,5月</v>
      </c>
      <c r="W1071" s="3" t="str">
        <f>IF(ISNUMBER(AH1071),"Y","N")</f>
        <v>Y</v>
      </c>
      <c r="X1071" s="3" t="str">
        <f>IF(OR(ISBLANK(H1071),ISBLANK(I1071)),"需記錄日期","")</f>
        <v/>
      </c>
      <c r="Y1071" s="3" t="str">
        <f>IF(O1071&gt;9,"時間太晚","")</f>
        <v/>
      </c>
      <c r="Z1071" s="3" t="str">
        <f>IF(ISBLANK(Q1071),"需記錄數量",IF(Q1071&gt;2,"2隻以上，請記為猴群",""))</f>
        <v/>
      </c>
      <c r="AA1071" s="3" t="str">
        <f>IF(OR(Q1071=1,Q1071=2),IF(ISTEXT(R1071),"","需記錄距離"),"")</f>
        <v/>
      </c>
      <c r="AB1071" s="249" t="str">
        <f>IF(S1071="Y",IF(Q1071&lt;&gt;2,"有叫聲應為猴群",""),"")</f>
        <v/>
      </c>
      <c r="AC1071" s="3" t="str">
        <f>IF(ISBLANK(T1071),"需記錄棲地類型",IF(LEN(T1071)&lt;&gt;2,"請填最主要的棲地類型，其餘的可在備注補充說明",""))</f>
        <v/>
      </c>
      <c r="AD1071" s="5" t="str">
        <f t="shared" ref="AD1071:AD1072" si="43">IF(ISBLANK(O1071),"需記錄時間",IFERROR(IF((AI1071-TIME(0,5,59))&lt;0,"需計滿6分鐘",""),""))</f>
        <v/>
      </c>
      <c r="AE1071" s="3" t="str">
        <f>IF(COUNTIF(U1071,"*搖樹*")=1,IF(Q1071&lt;&gt;2,"有搖樹行為應為猴群",""),"")</f>
        <v/>
      </c>
      <c r="AF1071" s="3"/>
      <c r="AH1071">
        <f>MATCH(ROUND(M1071,0)&amp;ROUND(N1071,0),樣點!N:N,0)</f>
        <v>2422</v>
      </c>
      <c r="AI1071" s="5">
        <f>IF((F1072&amp;J1072)=(F1071&amp;J1071),ABS((DATE(G1072,H1072,I1072)&amp;TIME(O1072,P1072,0))-(DATE(G1071,H1071,I1071)&amp;TIME(O1071,P1071,0))),"")</f>
        <v>6.9444449618458748E-3</v>
      </c>
    </row>
    <row r="1072" spans="3:35">
      <c r="C1072" s="246" t="s">
        <v>423</v>
      </c>
      <c r="D1072" s="246" t="s">
        <v>499</v>
      </c>
      <c r="E1072" s="246" t="s">
        <v>537</v>
      </c>
      <c r="F1072" s="246" t="s">
        <v>538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539</v>
      </c>
      <c r="L1072" s="247">
        <v>5</v>
      </c>
      <c r="M1072" s="246">
        <v>210344</v>
      </c>
      <c r="N1072" s="246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26</v>
      </c>
      <c r="U1072" s="246"/>
      <c r="V1072" t="str">
        <f>INDEX(樣區!H:H,MATCH(F1072,樣區!E:E,0))</f>
        <v>3月,5月</v>
      </c>
      <c r="W1072" s="3" t="str">
        <f>IF(ISNUMBER(AH1072),"Y","N")</f>
        <v>Y</v>
      </c>
      <c r="X1072" s="3" t="str">
        <f>IF(OR(ISBLANK(H1072),ISBLANK(I1072)),"需記錄日期","")</f>
        <v/>
      </c>
      <c r="Y1072" s="3" t="str">
        <f>IF(O1072&gt;9,"時間太晚","")</f>
        <v/>
      </c>
      <c r="Z1072" s="3" t="str">
        <f>IF(ISBLANK(Q1072),"需記錄數量",IF(Q1072&gt;2,"2隻以上，請記為猴群",""))</f>
        <v/>
      </c>
      <c r="AA1072" s="3" t="str">
        <f>IF(OR(Q1072=1,Q1072=2),IF(ISTEXT(R1072),"","需記錄距離"),"")</f>
        <v/>
      </c>
      <c r="AB1072" s="249" t="str">
        <f>IF(S1072="Y",IF(Q1072&lt;&gt;2,"有叫聲應為猴群",""),"")</f>
        <v/>
      </c>
      <c r="AC1072" s="3" t="str">
        <f>IF(ISBLANK(T1072),"需記錄棲地類型",IF(LEN(T1072)&lt;&gt;2,"請填最主要的棲地類型，其餘的可在備注補充說明",""))</f>
        <v/>
      </c>
      <c r="AD1072" s="5" t="str">
        <f t="shared" si="43"/>
        <v/>
      </c>
      <c r="AE1072" s="3" t="str">
        <f>IF(COUNTIF(U1072,"*搖樹*")=1,IF(Q1072&lt;&gt;2,"有搖樹行為應為猴群",""),"")</f>
        <v/>
      </c>
      <c r="AF1072" s="3"/>
      <c r="AH1072">
        <f>MATCH(ROUND(M1072,0)&amp;ROUND(N1072,0),樣點!N:N,0)</f>
        <v>2423</v>
      </c>
      <c r="AI1072" s="5">
        <f>IF((F1073&amp;J1073)=(F1072&amp;J1072),ABS((DATE(G1073,H1073,I1073)&amp;TIME(O1073,P1073,0))-(DATE(G1072,H1072,I1072)&amp;TIME(O1072,P1072,0))),"")</f>
        <v>7.6388890156522393E-3</v>
      </c>
    </row>
    <row r="1073" spans="3:35" hidden="1">
      <c r="C1073" s="246" t="s">
        <v>423</v>
      </c>
      <c r="D1073" s="246" t="s">
        <v>499</v>
      </c>
      <c r="E1073" s="246" t="s">
        <v>537</v>
      </c>
      <c r="F1073" s="246" t="s">
        <v>538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539</v>
      </c>
      <c r="L1073" s="247">
        <v>6</v>
      </c>
      <c r="M1073" s="246">
        <v>210359</v>
      </c>
      <c r="N1073" s="246">
        <v>2640011</v>
      </c>
      <c r="O1073" s="246">
        <v>9</v>
      </c>
      <c r="P1073" s="246">
        <v>7</v>
      </c>
      <c r="Q1073" s="246">
        <v>2</v>
      </c>
      <c r="R1073" s="246" t="s">
        <v>43</v>
      </c>
      <c r="S1073" s="246" t="s">
        <v>44</v>
      </c>
      <c r="T1073" s="246" t="s">
        <v>26</v>
      </c>
      <c r="U1073" s="246"/>
      <c r="V1073" t="str">
        <f>INDEX(樣區!H:H,MATCH(F1073,樣區!E:E,0))</f>
        <v>3月,5月</v>
      </c>
      <c r="W1073" s="3" t="str">
        <f>IF(ISNUMBER(AH1073),"Y","N")</f>
        <v>N</v>
      </c>
      <c r="X1073" s="3" t="str">
        <f>IF(OR(ISBLANK(H1073),ISBLANK(I1073)),"需記錄日期","")</f>
        <v/>
      </c>
      <c r="Y1073" s="3" t="str">
        <f>IF(O1073&gt;9,"時間太晚","")</f>
        <v/>
      </c>
      <c r="Z1073" s="3" t="str">
        <f>IF(ISBLANK(Q1073),"需記錄數量",IF(Q1073&gt;2,"2隻以上，請記為猴群",""))</f>
        <v/>
      </c>
      <c r="AA1073" s="3" t="str">
        <f>IF(OR(Q1073=1,Q1073=2),IF(ISTEXT(R1073),"","需記錄距離"),"")</f>
        <v/>
      </c>
      <c r="AB1073" s="2" t="str">
        <f>IF(S1073="Y",IF(Q1073&lt;&gt;2,"有叫聲應為猴群",""),"")</f>
        <v/>
      </c>
      <c r="AC1073" s="3" t="str">
        <f>IF(ISBLANK(T1073),"需記錄棲地類型",IF(LEN(T1073)&lt;&gt;2,"請填最主要的棲地類型，其餘的可在備注補充說明",""))</f>
        <v/>
      </c>
      <c r="AD1073" s="5" t="str">
        <f>IF(ISBLANK(O1073),"需記錄時間",IFERROR(IF((AI1073-TIME(0,5,59))&lt;0,"需計滿6分鍾",""),""))</f>
        <v/>
      </c>
      <c r="AE1073" s="3" t="str">
        <f>IF(COUNTIF(U1073,"*搖樹*")=1,IF(Q1073&lt;&gt;2,"有搖樹行為應為猴群",""),"")</f>
        <v/>
      </c>
      <c r="AF1073" s="3"/>
      <c r="AH1073" t="e">
        <f>MATCH(ROUND(M1073,0)&amp;ROUND(N1073,0),樣點!N:N,0)</f>
        <v>#N/A</v>
      </c>
      <c r="AI1073" s="5" t="str">
        <f>IF((F1074&amp;J1074)=(F1073&amp;J1073),ABS((DATE(G1074,H1074,I1074)&amp;TIME(O1074,P1074,0))-(DATE(G1073,H1073,I1073)&amp;TIME(O1073,P1073,0))),"")</f>
        <v/>
      </c>
    </row>
    <row r="1074" spans="3:35">
      <c r="C1074" s="246" t="s">
        <v>423</v>
      </c>
      <c r="D1074" s="246" t="s">
        <v>499</v>
      </c>
      <c r="E1074" s="246" t="s">
        <v>540</v>
      </c>
      <c r="F1074" s="246" t="s">
        <v>541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539</v>
      </c>
      <c r="L1074" s="247">
        <v>1</v>
      </c>
      <c r="M1074" s="246">
        <v>210759</v>
      </c>
      <c r="N1074" s="246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26</v>
      </c>
      <c r="U1074" s="246" t="s">
        <v>542</v>
      </c>
      <c r="V1074" t="str">
        <f>INDEX(樣區!H:H,MATCH(F1074,樣區!E:E,0))</f>
        <v>3月,5月</v>
      </c>
      <c r="W1074" s="3" t="str">
        <f>IF(ISNUMBER(AH1074),"Y","N")</f>
        <v>Y</v>
      </c>
      <c r="X1074" s="3" t="str">
        <f>IF(OR(ISBLANK(H1074),ISBLANK(I1074)),"需記錄日期","")</f>
        <v/>
      </c>
      <c r="Y1074" s="3" t="str">
        <f>IF(O1074&gt;9,"時間太晚","")</f>
        <v/>
      </c>
      <c r="Z1074" s="3" t="str">
        <f>IF(ISBLANK(Q1074),"需記錄數量",IF(Q1074&gt;2,"2隻以上，請記為猴群",""))</f>
        <v/>
      </c>
      <c r="AA1074" s="3" t="str">
        <f>IF(OR(Q1074=1,Q1074=2),IF(ISTEXT(R1074),"","需記錄距離"),"")</f>
        <v/>
      </c>
      <c r="AB1074" s="249" t="str">
        <f>IF(S1074="Y",IF(Q1074&lt;&gt;2,"有叫聲應為猴群",""),"")</f>
        <v/>
      </c>
      <c r="AC1074" s="3" t="str">
        <f>IF(ISBLANK(T1074),"需記錄棲地類型",IF(LEN(T1074)&lt;&gt;2,"請填最主要的棲地類型，其餘的可在備注補充說明",""))</f>
        <v/>
      </c>
      <c r="AD1074" s="5" t="str">
        <f t="shared" ref="AD1074:AD1081" si="44">IF(ISBLANK(O1074),"需記錄時間",IFERROR(IF((AI1074-TIME(0,5,59))&lt;0,"需計滿6分鐘",""),""))</f>
        <v/>
      </c>
      <c r="AE1074" s="3" t="str">
        <f>IF(COUNTIF(U1074,"*搖樹*")=1,IF(Q1074&lt;&gt;2,"有搖樹行為應為猴群",""),"")</f>
        <v/>
      </c>
      <c r="AF1074" s="3"/>
      <c r="AH1074">
        <f>MATCH(ROUND(M1074,0)&amp;ROUND(N1074,0),樣點!N:N,0)</f>
        <v>2425</v>
      </c>
      <c r="AI1074" s="5">
        <f>IF((F1075&amp;J1075)=(F1074&amp;J1074),ABS((DATE(G1075,H1075,I1075)&amp;TIME(O1075,P1075,0))-(DATE(G1074,H1074,I1074)&amp;TIME(O1074,P1074,0))),"")</f>
        <v>6.2499999767169356E-3</v>
      </c>
    </row>
    <row r="1075" spans="3:35">
      <c r="C1075" s="246" t="s">
        <v>423</v>
      </c>
      <c r="D1075" s="246" t="s">
        <v>499</v>
      </c>
      <c r="E1075" s="246" t="s">
        <v>540</v>
      </c>
      <c r="F1075" s="246" t="s">
        <v>541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539</v>
      </c>
      <c r="L1075" s="247">
        <v>2</v>
      </c>
      <c r="M1075" s="246">
        <v>211024</v>
      </c>
      <c r="N1075" s="246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32</v>
      </c>
      <c r="U1075" s="246" t="s">
        <v>543</v>
      </c>
      <c r="V1075" t="str">
        <f>INDEX(樣區!H:H,MATCH(F1075,樣區!E:E,0))</f>
        <v>3月,5月</v>
      </c>
      <c r="W1075" s="3" t="str">
        <f>IF(ISNUMBER(AH1075),"Y","N")</f>
        <v>Y</v>
      </c>
      <c r="X1075" s="3" t="str">
        <f>IF(OR(ISBLANK(H1075),ISBLANK(I1075)),"需記錄日期","")</f>
        <v/>
      </c>
      <c r="Y1075" s="3" t="str">
        <f>IF(O1075&gt;9,"時間太晚","")</f>
        <v/>
      </c>
      <c r="Z1075" s="3" t="str">
        <f>IF(ISBLANK(Q1075),"需記錄數量",IF(Q1075&gt;2,"2隻以上，請記為猴群",""))</f>
        <v/>
      </c>
      <c r="AA1075" s="3" t="str">
        <f>IF(OR(Q1075=1,Q1075=2),IF(ISTEXT(R1075),"","需記錄距離"),"")</f>
        <v/>
      </c>
      <c r="AB1075" s="249" t="str">
        <f>IF(S1075="Y",IF(Q1075&lt;&gt;2,"有叫聲應為猴群",""),"")</f>
        <v/>
      </c>
      <c r="AC1075" s="3" t="str">
        <f>IF(ISBLANK(T1075),"需記錄棲地類型",IF(LEN(T1075)&lt;&gt;2,"請填最主要的棲地類型，其餘的可在備注補充說明",""))</f>
        <v/>
      </c>
      <c r="AD1075" s="5" t="str">
        <f t="shared" si="44"/>
        <v/>
      </c>
      <c r="AE1075" s="3" t="str">
        <f>IF(COUNTIF(U1075,"*搖樹*")=1,IF(Q1075&lt;&gt;2,"有搖樹行為應為猴群",""),"")</f>
        <v/>
      </c>
      <c r="AF1075" s="3"/>
      <c r="AH1075">
        <f>MATCH(ROUND(M1075,0)&amp;ROUND(N1075,0),樣點!N:N,0)</f>
        <v>2426</v>
      </c>
      <c r="AI1075" s="5">
        <f>IF((F1076&amp;J1076)=(F1075&amp;J1075),ABS((DATE(G1076,H1076,I1076)&amp;TIME(O1076,P1076,0))-(DATE(G1075,H1075,I1075)&amp;TIME(O1075,P1075,0))),"")</f>
        <v>6.9444440305233002E-3</v>
      </c>
    </row>
    <row r="1076" spans="3:35">
      <c r="C1076" s="246" t="s">
        <v>423</v>
      </c>
      <c r="D1076" s="246" t="s">
        <v>499</v>
      </c>
      <c r="E1076" s="246" t="s">
        <v>540</v>
      </c>
      <c r="F1076" s="246" t="s">
        <v>541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539</v>
      </c>
      <c r="L1076" s="247">
        <v>3</v>
      </c>
      <c r="M1076" s="246">
        <v>211300</v>
      </c>
      <c r="N1076" s="246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26</v>
      </c>
      <c r="U1076" s="246" t="s">
        <v>544</v>
      </c>
      <c r="V1076" t="str">
        <f>INDEX(樣區!H:H,MATCH(F1076,樣區!E:E,0))</f>
        <v>3月,5月</v>
      </c>
      <c r="W1076" s="3" t="str">
        <f>IF(ISNUMBER(AH1076),"Y","N")</f>
        <v>Y</v>
      </c>
      <c r="X1076" s="3" t="str">
        <f>IF(OR(ISBLANK(H1076),ISBLANK(I1076)),"需記錄日期","")</f>
        <v/>
      </c>
      <c r="Y1076" s="3" t="str">
        <f>IF(O1076&gt;9,"時間太晚","")</f>
        <v/>
      </c>
      <c r="Z1076" s="3" t="str">
        <f>IF(ISBLANK(Q1076),"需記錄數量",IF(Q1076&gt;2,"2隻以上，請記為猴群",""))</f>
        <v/>
      </c>
      <c r="AA1076" s="3" t="str">
        <f>IF(OR(Q1076=1,Q1076=2),IF(ISTEXT(R1076),"","需記錄距離"),"")</f>
        <v/>
      </c>
      <c r="AB1076" s="249" t="str">
        <f>IF(S1076="Y",IF(Q1076&lt;&gt;2,"有叫聲應為猴群",""),"")</f>
        <v/>
      </c>
      <c r="AC1076" s="3" t="str">
        <f>IF(ISBLANK(T1076),"需記錄棲地類型",IF(LEN(T1076)&lt;&gt;2,"請填最主要的棲地類型，其餘的可在備注補充說明",""))</f>
        <v/>
      </c>
      <c r="AD1076" s="5" t="str">
        <f t="shared" si="44"/>
        <v/>
      </c>
      <c r="AE1076" s="3" t="str">
        <f>IF(COUNTIF(U1076,"*搖樹*")=1,IF(Q1076&lt;&gt;2,"有搖樹行為應為猴群",""),"")</f>
        <v/>
      </c>
      <c r="AF1076" s="3"/>
      <c r="AH1076">
        <f>MATCH(ROUND(M1076,0)&amp;ROUND(N1076,0),樣點!N:N,0)</f>
        <v>2427</v>
      </c>
      <c r="AI1076" s="5">
        <f>IF((F1077&amp;J1077)=(F1076&amp;J1076),ABS((DATE(G1077,H1077,I1077)&amp;TIME(O1077,P1077,0))-(DATE(G1076,H1076,I1076)&amp;TIME(O1076,P1076,0))),"")</f>
        <v>1.4583333977498114E-2</v>
      </c>
    </row>
    <row r="1077" spans="3:35">
      <c r="C1077" s="246" t="s">
        <v>423</v>
      </c>
      <c r="D1077" s="246" t="s">
        <v>499</v>
      </c>
      <c r="E1077" s="246" t="s">
        <v>540</v>
      </c>
      <c r="F1077" s="246" t="s">
        <v>541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539</v>
      </c>
      <c r="L1077" s="247">
        <v>4</v>
      </c>
      <c r="M1077" s="246">
        <v>210679</v>
      </c>
      <c r="N1077" s="246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26</v>
      </c>
      <c r="U1077" s="246" t="s">
        <v>545</v>
      </c>
      <c r="V1077" t="str">
        <f>INDEX(樣區!H:H,MATCH(F1077,樣區!E:E,0))</f>
        <v>3月,5月</v>
      </c>
      <c r="W1077" s="3" t="str">
        <f>IF(ISNUMBER(AH1077),"Y","N")</f>
        <v>Y</v>
      </c>
      <c r="X1077" s="3" t="str">
        <f>IF(OR(ISBLANK(H1077),ISBLANK(I1077)),"需記錄日期","")</f>
        <v/>
      </c>
      <c r="Y1077" s="3" t="str">
        <f>IF(O1077&gt;9,"時間太晚","")</f>
        <v/>
      </c>
      <c r="Z1077" s="3" t="str">
        <f>IF(ISBLANK(Q1077),"需記錄數量",IF(Q1077&gt;2,"2隻以上，請記為猴群",""))</f>
        <v/>
      </c>
      <c r="AA1077" s="3" t="str">
        <f>IF(OR(Q1077=1,Q1077=2),IF(ISTEXT(R1077),"","需記錄距離"),"")</f>
        <v/>
      </c>
      <c r="AB1077" s="249" t="str">
        <f>IF(S1077="Y",IF(Q1077&lt;&gt;2,"有叫聲應為猴群",""),"")</f>
        <v/>
      </c>
      <c r="AC1077" s="3" t="str">
        <f>IF(ISBLANK(T1077),"需記錄棲地類型",IF(LEN(T1077)&lt;&gt;2,"請填最主要的棲地類型，其餘的可在備注補充說明",""))</f>
        <v/>
      </c>
      <c r="AD1077" s="5" t="str">
        <f t="shared" si="44"/>
        <v/>
      </c>
      <c r="AE1077" s="3" t="str">
        <f>IF(COUNTIF(U1077,"*搖樹*")=1,IF(Q1077&lt;&gt;2,"有搖樹行為應為猴群",""),"")</f>
        <v/>
      </c>
      <c r="AF1077" s="3"/>
      <c r="AH1077">
        <f>MATCH(ROUND(M1077,0)&amp;ROUND(N1077,0),樣點!N:N,0)</f>
        <v>2428</v>
      </c>
      <c r="AI1077" s="5">
        <f>IF((F1078&amp;J1078)=(F1077&amp;J1077),ABS((DATE(G1078,H1078,I1078)&amp;TIME(O1078,P1078,0))-(DATE(G1077,H1077,I1077)&amp;TIME(O1077,P1077,0))),"")</f>
        <v>6.2499999767169356E-3</v>
      </c>
    </row>
    <row r="1078" spans="3:35">
      <c r="C1078" s="246" t="s">
        <v>423</v>
      </c>
      <c r="D1078" s="246" t="s">
        <v>499</v>
      </c>
      <c r="E1078" s="246" t="s">
        <v>540</v>
      </c>
      <c r="F1078" s="246" t="s">
        <v>541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539</v>
      </c>
      <c r="L1078" s="247">
        <v>5</v>
      </c>
      <c r="M1078" s="246">
        <v>210640</v>
      </c>
      <c r="N1078" s="246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26</v>
      </c>
      <c r="U1078" s="246" t="s">
        <v>546</v>
      </c>
      <c r="V1078" t="str">
        <f>INDEX(樣區!H:H,MATCH(F1078,樣區!E:E,0))</f>
        <v>3月,5月</v>
      </c>
      <c r="W1078" s="3" t="str">
        <f>IF(ISNUMBER(AH1078),"Y","N")</f>
        <v>Y</v>
      </c>
      <c r="X1078" s="3" t="str">
        <f>IF(OR(ISBLANK(H1078),ISBLANK(I1078)),"需記錄日期","")</f>
        <v/>
      </c>
      <c r="Y1078" s="3" t="str">
        <f>IF(O1078&gt;9,"時間太晚","")</f>
        <v/>
      </c>
      <c r="Z1078" s="3" t="str">
        <f>IF(ISBLANK(Q1078),"需記錄數量",IF(Q1078&gt;2,"2隻以上，請記為猴群",""))</f>
        <v/>
      </c>
      <c r="AA1078" s="3" t="str">
        <f>IF(OR(Q1078=1,Q1078=2),IF(ISTEXT(R1078),"","需記錄距離"),"")</f>
        <v/>
      </c>
      <c r="AB1078" s="249" t="str">
        <f>IF(S1078="Y",IF(Q1078&lt;&gt;2,"有叫聲應為猴群",""),"")</f>
        <v/>
      </c>
      <c r="AC1078" s="3" t="str">
        <f>IF(ISBLANK(T1078),"需記錄棲地類型",IF(LEN(T1078)&lt;&gt;2,"請填最主要的棲地類型，其餘的可在備注補充說明",""))</f>
        <v/>
      </c>
      <c r="AD1078" s="5" t="str">
        <f t="shared" si="44"/>
        <v/>
      </c>
      <c r="AE1078" s="3" t="str">
        <f>IF(COUNTIF(U1078,"*搖樹*")=1,IF(Q1078&lt;&gt;2,"有搖樹行為應為猴群",""),"")</f>
        <v/>
      </c>
      <c r="AF1078" s="3"/>
      <c r="AH1078">
        <f>MATCH(ROUND(M1078,0)&amp;ROUND(N1078,0),樣點!N:N,0)</f>
        <v>2429</v>
      </c>
      <c r="AI1078" s="5">
        <f>IF((F1079&amp;J1079)=(F1078&amp;J1078),ABS((DATE(G1079,H1079,I1079)&amp;TIME(O1079,P1079,0))-(DATE(G1078,H1078,I1078)&amp;TIME(O1078,P1078,0))),"")</f>
        <v>6.9444440305233002E-3</v>
      </c>
    </row>
    <row r="1079" spans="3:35">
      <c r="C1079" s="246" t="s">
        <v>423</v>
      </c>
      <c r="D1079" s="246" t="s">
        <v>499</v>
      </c>
      <c r="E1079" s="246" t="s">
        <v>540</v>
      </c>
      <c r="F1079" s="246" t="s">
        <v>541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539</v>
      </c>
      <c r="L1079" s="247">
        <v>6</v>
      </c>
      <c r="M1079" s="246">
        <v>210586</v>
      </c>
      <c r="N1079" s="246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26</v>
      </c>
      <c r="U1079" s="246" t="s">
        <v>547</v>
      </c>
      <c r="V1079" t="str">
        <f>INDEX(樣區!H:H,MATCH(F1079,樣區!E:E,0))</f>
        <v>3月,5月</v>
      </c>
      <c r="W1079" s="3" t="str">
        <f>IF(ISNUMBER(AH1079),"Y","N")</f>
        <v>Y</v>
      </c>
      <c r="X1079" s="3" t="str">
        <f>IF(OR(ISBLANK(H1079),ISBLANK(I1079)),"需記錄日期","")</f>
        <v/>
      </c>
      <c r="Y1079" s="3" t="str">
        <f>IF(O1079&gt;9,"時間太晚","")</f>
        <v/>
      </c>
      <c r="Z1079" s="3" t="str">
        <f>IF(ISBLANK(Q1079),"需記錄數量",IF(Q1079&gt;2,"2隻以上，請記為猴群",""))</f>
        <v/>
      </c>
      <c r="AA1079" s="3" t="str">
        <f>IF(OR(Q1079=1,Q1079=2),IF(ISTEXT(R1079),"","需記錄距離"),"")</f>
        <v/>
      </c>
      <c r="AB1079" s="249" t="str">
        <f>IF(S1079="Y",IF(Q1079&lt;&gt;2,"有叫聲應為猴群",""),"")</f>
        <v/>
      </c>
      <c r="AC1079" s="3" t="str">
        <f>IF(ISBLANK(T1079),"需記錄棲地類型",IF(LEN(T1079)&lt;&gt;2,"請填最主要的棲地類型，其餘的可在備注補充說明",""))</f>
        <v/>
      </c>
      <c r="AD1079" s="5" t="str">
        <f t="shared" si="44"/>
        <v/>
      </c>
      <c r="AE1079" s="3" t="str">
        <f>IF(COUNTIF(U1079,"*搖樹*")=1,IF(Q1079&lt;&gt;2,"有搖樹行為應為猴群",""),"")</f>
        <v/>
      </c>
      <c r="AF1079" s="3"/>
      <c r="AH1079">
        <f>MATCH(ROUND(M1079,0)&amp;ROUND(N1079,0),樣點!N:N,0)</f>
        <v>2430</v>
      </c>
      <c r="AI1079" s="5" t="str">
        <f>IF((F1080&amp;J1080)=(F1079&amp;J1079),ABS((DATE(G1080,H1080,I1080)&amp;TIME(O1080,P1080,0))-(DATE(G1079,H1079,I1079)&amp;TIME(O1079,P1079,0))),"")</f>
        <v/>
      </c>
    </row>
    <row r="1080" spans="3:35">
      <c r="C1080" s="246" t="s">
        <v>423</v>
      </c>
      <c r="D1080" s="246" t="s">
        <v>499</v>
      </c>
      <c r="E1080" s="246" t="s">
        <v>548</v>
      </c>
      <c r="F1080" s="246" t="s">
        <v>549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550</v>
      </c>
      <c r="L1080" s="247">
        <v>1</v>
      </c>
      <c r="M1080" s="246">
        <v>218167</v>
      </c>
      <c r="N1080" s="246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26</v>
      </c>
      <c r="U1080" s="246" t="s">
        <v>551</v>
      </c>
      <c r="V1080" t="str">
        <f>INDEX(樣區!H:H,MATCH(F1080,樣區!E:E,0))</f>
        <v>3月,5月</v>
      </c>
      <c r="W1080" s="3" t="str">
        <f>IF(ISNUMBER(AH1080),"Y","N")</f>
        <v>Y</v>
      </c>
      <c r="X1080" s="3" t="str">
        <f>IF(OR(ISBLANK(H1080),ISBLANK(I1080)),"需記錄日期","")</f>
        <v/>
      </c>
      <c r="Y1080" s="3" t="str">
        <f>IF(O1080&gt;9,"時間太晚","")</f>
        <v/>
      </c>
      <c r="Z1080" s="3" t="str">
        <f>IF(ISBLANK(Q1080),"需記錄數量",IF(Q1080&gt;2,"2隻以上，請記為猴群",""))</f>
        <v/>
      </c>
      <c r="AA1080" s="3" t="str">
        <f>IF(OR(Q1080=1,Q1080=2),IF(ISTEXT(R1080),"","需記錄距離"),"")</f>
        <v/>
      </c>
      <c r="AB1080" s="249" t="str">
        <f>IF(S1080="Y",IF(Q1080&lt;&gt;2,"有叫聲應為猴群",""),"")</f>
        <v/>
      </c>
      <c r="AC1080" s="3" t="str">
        <f>IF(ISBLANK(T1080),"需記錄棲地類型",IF(LEN(T1080)&lt;&gt;2,"請填最主要的棲地類型，其餘的可在備注補充說明",""))</f>
        <v/>
      </c>
      <c r="AD1080" s="5" t="str">
        <f t="shared" si="44"/>
        <v/>
      </c>
      <c r="AE1080" s="3" t="str">
        <f>IF(COUNTIF(U1080,"*搖樹*")=1,IF(Q1080&lt;&gt;2,"有搖樹行為應為猴群",""),"")</f>
        <v/>
      </c>
      <c r="AF1080" s="3"/>
      <c r="AH1080">
        <f>MATCH(ROUND(M1080,0)&amp;ROUND(N1080,0),樣點!N:N,0)</f>
        <v>2432</v>
      </c>
      <c r="AI1080" s="5">
        <f>IF((F1081&amp;J1081)=(F1080&amp;J1080),ABS((DATE(G1081,H1081,I1081)&amp;TIME(O1081,P1081,0))-(DATE(G1080,H1080,I1080)&amp;TIME(O1080,P1080,0))),"")</f>
        <v>7.6388879679143429E-3</v>
      </c>
    </row>
    <row r="1081" spans="3:35">
      <c r="C1081" s="246" t="s">
        <v>423</v>
      </c>
      <c r="D1081" s="246" t="s">
        <v>499</v>
      </c>
      <c r="E1081" s="246" t="s">
        <v>548</v>
      </c>
      <c r="F1081" s="246" t="s">
        <v>549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550</v>
      </c>
      <c r="L1081" s="247">
        <v>2</v>
      </c>
      <c r="M1081" s="246">
        <v>218019</v>
      </c>
      <c r="N1081" s="246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26</v>
      </c>
      <c r="U1081" s="246" t="s">
        <v>552</v>
      </c>
      <c r="V1081" t="str">
        <f>INDEX(樣區!H:H,MATCH(F1081,樣區!E:E,0))</f>
        <v>3月,5月</v>
      </c>
      <c r="W1081" s="3" t="str">
        <f>IF(ISNUMBER(AH1081),"Y","N")</f>
        <v>Y</v>
      </c>
      <c r="X1081" s="3" t="str">
        <f>IF(OR(ISBLANK(H1081),ISBLANK(I1081)),"需記錄日期","")</f>
        <v/>
      </c>
      <c r="Y1081" s="3" t="str">
        <f>IF(O1081&gt;9,"時間太晚","")</f>
        <v/>
      </c>
      <c r="Z1081" s="3" t="str">
        <f>IF(ISBLANK(Q1081),"需記錄數量",IF(Q1081&gt;2,"2隻以上，請記為猴群",""))</f>
        <v/>
      </c>
      <c r="AA1081" s="3" t="str">
        <f>IF(OR(Q1081=1,Q1081=2),IF(ISTEXT(R1081),"","需記錄距離"),"")</f>
        <v/>
      </c>
      <c r="AB1081" s="249" t="str">
        <f>IF(S1081="Y",IF(Q1081&lt;&gt;2,"有叫聲應為猴群",""),"")</f>
        <v/>
      </c>
      <c r="AC1081" s="3" t="str">
        <f>IF(ISBLANK(T1081),"需記錄棲地類型",IF(LEN(T1081)&lt;&gt;2,"請填最主要的棲地類型，其餘的可在備注補充說明",""))</f>
        <v/>
      </c>
      <c r="AD1081" s="5" t="str">
        <f t="shared" si="44"/>
        <v/>
      </c>
      <c r="AE1081" s="3" t="str">
        <f>IF(COUNTIF(U1081,"*搖樹*")=1,IF(Q1081&lt;&gt;2,"有搖樹行為應為猴群",""),"")</f>
        <v/>
      </c>
      <c r="AF1081" s="3"/>
      <c r="AH1081">
        <f>MATCH(ROUND(M1081,0)&amp;ROUND(N1081,0),樣點!N:N,0)</f>
        <v>2433</v>
      </c>
      <c r="AI1081" s="5">
        <f>IF((F1082&amp;J1082)=(F1081&amp;J1081),ABS((DATE(G1082,H1082,I1082)&amp;TIME(O1082,P1082,0))-(DATE(G1081,H1081,I1081)&amp;TIME(O1081,P1081,0))),"")</f>
        <v>6.2500000349245965E-3</v>
      </c>
    </row>
    <row r="1082" spans="3:35" hidden="1">
      <c r="C1082" s="246" t="s">
        <v>423</v>
      </c>
      <c r="D1082" s="246" t="s">
        <v>499</v>
      </c>
      <c r="E1082" s="246" t="s">
        <v>548</v>
      </c>
      <c r="F1082" s="246" t="s">
        <v>549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550</v>
      </c>
      <c r="L1082" s="247">
        <v>3</v>
      </c>
      <c r="M1082" s="246">
        <v>218265</v>
      </c>
      <c r="N1082" s="246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26</v>
      </c>
      <c r="U1082" s="246" t="s">
        <v>553</v>
      </c>
      <c r="V1082" t="str">
        <f>INDEX(樣區!H:H,MATCH(F1082,樣區!E:E,0))</f>
        <v>3月,5月</v>
      </c>
      <c r="W1082" s="3" t="str">
        <f>IF(ISNUMBER(AH1082),"Y","N")</f>
        <v>N</v>
      </c>
      <c r="X1082" s="3" t="str">
        <f>IF(OR(ISBLANK(H1082),ISBLANK(I1082)),"需記錄日期","")</f>
        <v/>
      </c>
      <c r="Y1082" s="3" t="str">
        <f>IF(O1082&gt;9,"時間太晚","")</f>
        <v/>
      </c>
      <c r="Z1082" s="3" t="str">
        <f>IF(ISBLANK(Q1082),"需記錄數量",IF(Q1082&gt;2,"2隻以上，請記為猴群",""))</f>
        <v/>
      </c>
      <c r="AA1082" s="3" t="str">
        <f>IF(OR(Q1082=1,Q1082=2),IF(ISTEXT(R1082),"","需記錄距離"),"")</f>
        <v/>
      </c>
      <c r="AB1082" s="2" t="str">
        <f>IF(S1082="Y",IF(Q1082&lt;&gt;2,"有叫聲應為猴群",""),"")</f>
        <v/>
      </c>
      <c r="AC1082" s="3" t="str">
        <f>IF(ISBLANK(T1082),"需記錄棲地類型",IF(LEN(T1082)&lt;&gt;2,"請填最主要的棲地類型，其餘的可在備注補充說明",""))</f>
        <v/>
      </c>
      <c r="AD1082" s="5" t="str">
        <f>IF(ISBLANK(O1082),"需記錄時間",IFERROR(IF((AI1082-TIME(0,5,59))&lt;0,"需計滿6分鍾",""),""))</f>
        <v/>
      </c>
      <c r="AE1082" s="3" t="str">
        <f>IF(COUNTIF(U1082,"*搖樹*")=1,IF(Q1082&lt;&gt;2,"有搖樹行為應為猴群",""),"")</f>
        <v/>
      </c>
      <c r="AF1082" s="3"/>
      <c r="AH1082" t="e">
        <f>MATCH(ROUND(M1082,0)&amp;ROUND(N1082,0),樣點!N:N,0)</f>
        <v>#N/A</v>
      </c>
      <c r="AI1082" s="5">
        <f>IF((F1083&amp;J1083)=(F1082&amp;J1082),ABS((DATE(G1083,H1083,I1083)&amp;TIME(O1083,P1083,0))-(DATE(G1082,H1082,I1082)&amp;TIME(O1082,P1082,0))),"")</f>
        <v>6.9444449618458748E-3</v>
      </c>
    </row>
    <row r="1083" spans="3:35" hidden="1">
      <c r="C1083" s="246" t="s">
        <v>423</v>
      </c>
      <c r="D1083" s="246" t="s">
        <v>499</v>
      </c>
      <c r="E1083" s="246" t="s">
        <v>548</v>
      </c>
      <c r="F1083" s="246" t="s">
        <v>549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550</v>
      </c>
      <c r="L1083" s="247">
        <v>4</v>
      </c>
      <c r="M1083" s="246">
        <v>218381</v>
      </c>
      <c r="N1083" s="246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32</v>
      </c>
      <c r="U1083" s="246" t="s">
        <v>554</v>
      </c>
      <c r="V1083" t="str">
        <f>INDEX(樣區!H:H,MATCH(F1083,樣區!E:E,0))</f>
        <v>3月,5月</v>
      </c>
      <c r="W1083" s="3" t="str">
        <f>IF(ISNUMBER(AH1083),"Y","N")</f>
        <v>N</v>
      </c>
      <c r="X1083" s="3" t="str">
        <f>IF(OR(ISBLANK(H1083),ISBLANK(I1083)),"需記錄日期","")</f>
        <v/>
      </c>
      <c r="Y1083" s="3" t="str">
        <f>IF(O1083&gt;9,"時間太晚","")</f>
        <v/>
      </c>
      <c r="Z1083" s="3" t="str">
        <f>IF(ISBLANK(Q1083),"需記錄數量",IF(Q1083&gt;2,"2隻以上，請記為猴群",""))</f>
        <v/>
      </c>
      <c r="AA1083" s="3" t="str">
        <f>IF(OR(Q1083=1,Q1083=2),IF(ISTEXT(R1083),"","需記錄距離"),"")</f>
        <v/>
      </c>
      <c r="AB1083" s="2" t="str">
        <f>IF(S1083="Y",IF(Q1083&lt;&gt;2,"有叫聲應為猴群",""),"")</f>
        <v/>
      </c>
      <c r="AC1083" s="3" t="str">
        <f>IF(ISBLANK(T1083),"需記錄棲地類型",IF(LEN(T1083)&lt;&gt;2,"請填最主要的棲地類型，其餘的可在備注補充說明",""))</f>
        <v/>
      </c>
      <c r="AD1083" s="5" t="str">
        <f>IF(ISBLANK(O1083),"需記錄時間",IFERROR(IF((AI1083-TIME(0,5,59))&lt;0,"需計滿6分鍾",""),""))</f>
        <v/>
      </c>
      <c r="AE1083" s="3" t="str">
        <f>IF(COUNTIF(U1083,"*搖樹*")=1,IF(Q1083&lt;&gt;2,"有搖樹行為應為猴群",""),"")</f>
        <v/>
      </c>
      <c r="AF1083" s="3"/>
      <c r="AH1083" t="e">
        <f>MATCH(ROUND(M1083,0)&amp;ROUND(N1083,0),樣點!N:N,0)</f>
        <v>#N/A</v>
      </c>
      <c r="AI1083" s="5">
        <f>IF((F1084&amp;J1084)=(F1083&amp;J1083),ABS((DATE(G1084,H1084,I1084)&amp;TIME(O1084,P1084,0))-(DATE(G1083,H1083,I1083)&amp;TIME(O1083,P1083,0))),"")</f>
        <v>7.6388890156522393E-3</v>
      </c>
    </row>
    <row r="1084" spans="3:35" hidden="1">
      <c r="C1084" s="246" t="s">
        <v>423</v>
      </c>
      <c r="D1084" s="246" t="s">
        <v>499</v>
      </c>
      <c r="E1084" s="246" t="s">
        <v>548</v>
      </c>
      <c r="F1084" s="246" t="s">
        <v>549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550</v>
      </c>
      <c r="L1084" s="247">
        <v>5</v>
      </c>
      <c r="M1084" s="246">
        <v>218631</v>
      </c>
      <c r="N1084" s="246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26</v>
      </c>
      <c r="U1084" s="246" t="s">
        <v>555</v>
      </c>
      <c r="V1084" t="str">
        <f>INDEX(樣區!H:H,MATCH(F1084,樣區!E:E,0))</f>
        <v>3月,5月</v>
      </c>
      <c r="W1084" s="3" t="str">
        <f>IF(ISNUMBER(AH1084),"Y","N")</f>
        <v>N</v>
      </c>
      <c r="X1084" s="3" t="str">
        <f>IF(OR(ISBLANK(H1084),ISBLANK(I1084)),"需記錄日期","")</f>
        <v/>
      </c>
      <c r="Y1084" s="3" t="str">
        <f>IF(O1084&gt;9,"時間太晚","")</f>
        <v/>
      </c>
      <c r="Z1084" s="3" t="str">
        <f>IF(ISBLANK(Q1084),"需記錄數量",IF(Q1084&gt;2,"2隻以上，請記為猴群",""))</f>
        <v/>
      </c>
      <c r="AA1084" s="3" t="str">
        <f>IF(OR(Q1084=1,Q1084=2),IF(ISTEXT(R1084),"","需記錄距離"),"")</f>
        <v/>
      </c>
      <c r="AB1084" s="2" t="str">
        <f>IF(S1084="Y",IF(Q1084&lt;&gt;2,"有叫聲應為猴群",""),"")</f>
        <v/>
      </c>
      <c r="AC1084" s="3" t="str">
        <f>IF(ISBLANK(T1084),"需記錄棲地類型",IF(LEN(T1084)&lt;&gt;2,"請填最主要的棲地類型，其餘的可在備注補充說明",""))</f>
        <v/>
      </c>
      <c r="AD1084" s="5" t="str">
        <f>IF(ISBLANK(O1084),"需記錄時間",IFERROR(IF((AI1084-TIME(0,5,59))&lt;0,"需計滿6分鍾",""),""))</f>
        <v/>
      </c>
      <c r="AE1084" s="3" t="str">
        <f>IF(COUNTIF(U1084,"*搖樹*")=1,IF(Q1084&lt;&gt;2,"有搖樹行為應為猴群",""),"")</f>
        <v/>
      </c>
      <c r="AF1084" s="3"/>
      <c r="AH1084" t="e">
        <f>MATCH(ROUND(M1084,0)&amp;ROUND(N1084,0),樣點!N:N,0)</f>
        <v>#N/A</v>
      </c>
      <c r="AI1084" s="5">
        <f>IF((F1085&amp;J1085)=(F1084&amp;J1084),ABS((DATE(G1085,H1085,I1085)&amp;TIME(O1085,P1085,0))-(DATE(G1084,H1084,I1084)&amp;TIME(O1084,P1084,0))),"")</f>
        <v>8.3333330112509429E-3</v>
      </c>
    </row>
    <row r="1085" spans="3:35" hidden="1">
      <c r="C1085" s="246" t="s">
        <v>423</v>
      </c>
      <c r="D1085" s="246" t="s">
        <v>499</v>
      </c>
      <c r="E1085" s="246" t="s">
        <v>548</v>
      </c>
      <c r="F1085" s="246" t="s">
        <v>549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550</v>
      </c>
      <c r="L1085" s="247">
        <v>6</v>
      </c>
      <c r="M1085" s="246">
        <v>218984</v>
      </c>
      <c r="N1085" s="246">
        <v>2611035</v>
      </c>
      <c r="O1085" s="246">
        <v>8</v>
      </c>
      <c r="P1085" s="246">
        <v>59</v>
      </c>
      <c r="Q1085" s="246">
        <v>2</v>
      </c>
      <c r="R1085" s="246" t="s">
        <v>89</v>
      </c>
      <c r="S1085" s="246" t="s">
        <v>44</v>
      </c>
      <c r="T1085" s="246" t="s">
        <v>26</v>
      </c>
      <c r="U1085" s="246" t="s">
        <v>556</v>
      </c>
      <c r="V1085" t="str">
        <f>INDEX(樣區!H:H,MATCH(F1085,樣區!E:E,0))</f>
        <v>3月,5月</v>
      </c>
      <c r="W1085" s="3" t="str">
        <f>IF(ISNUMBER(AH1085),"Y","N")</f>
        <v>N</v>
      </c>
      <c r="X1085" s="3" t="str">
        <f>IF(OR(ISBLANK(H1085),ISBLANK(I1085)),"需記錄日期","")</f>
        <v/>
      </c>
      <c r="Y1085" s="3" t="str">
        <f>IF(O1085&gt;9,"時間太晚","")</f>
        <v/>
      </c>
      <c r="Z1085" s="3" t="str">
        <f>IF(ISBLANK(Q1085),"需記錄數量",IF(Q1085&gt;2,"2隻以上，請記為猴群",""))</f>
        <v/>
      </c>
      <c r="AA1085" s="3" t="str">
        <f>IF(OR(Q1085=1,Q1085=2),IF(ISTEXT(R1085),"","需記錄距離"),"")</f>
        <v/>
      </c>
      <c r="AB1085" s="2" t="str">
        <f>IF(S1085="Y",IF(Q1085&lt;&gt;2,"有叫聲應為猴群",""),"")</f>
        <v/>
      </c>
      <c r="AC1085" s="3" t="str">
        <f>IF(ISBLANK(T1085),"需記錄棲地類型",IF(LEN(T1085)&lt;&gt;2,"請填最主要的棲地類型，其餘的可在備注補充說明",""))</f>
        <v/>
      </c>
      <c r="AD1085" s="5" t="str">
        <f>IF(ISBLANK(O1085),"需記錄時間",IFERROR(IF((AI1085-TIME(0,5,59))&lt;0,"需計滿6分鍾",""),""))</f>
        <v/>
      </c>
      <c r="AE1085" s="3" t="str">
        <f>IF(COUNTIF(U1085,"*搖樹*")=1,IF(Q1085&lt;&gt;2,"有搖樹行為應為猴群",""),"")</f>
        <v/>
      </c>
      <c r="AF1085" s="3"/>
      <c r="AH1085" t="e">
        <f>MATCH(ROUND(M1085,0)&amp;ROUND(N1085,0),樣點!N:N,0)</f>
        <v>#N/A</v>
      </c>
      <c r="AI1085" s="5" t="str">
        <f>IF((F1086&amp;J1086)=(F1085&amp;J1085),ABS((DATE(G1086,H1086,I1086)&amp;TIME(O1086,P1086,0))-(DATE(G1085,H1085,I1085)&amp;TIME(O1085,P1085,0))),"")</f>
        <v/>
      </c>
    </row>
    <row r="1086" spans="3:35">
      <c r="C1086" s="246" t="s">
        <v>423</v>
      </c>
      <c r="D1086" s="246" t="s">
        <v>557</v>
      </c>
      <c r="E1086" s="246" t="s">
        <v>558</v>
      </c>
      <c r="F1086" s="246" t="s">
        <v>559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560</v>
      </c>
      <c r="L1086" s="247">
        <v>1</v>
      </c>
      <c r="M1086" s="246">
        <v>240588</v>
      </c>
      <c r="N1086" s="246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26</v>
      </c>
      <c r="U1086" s="246"/>
      <c r="V1086" t="str">
        <f>INDEX(樣區!H:H,MATCH(F1086,樣區!E:E,0))</f>
        <v>4月,6月</v>
      </c>
      <c r="W1086" s="3" t="str">
        <f>IF(ISNUMBER(AH1086),"Y","N")</f>
        <v>Y</v>
      </c>
      <c r="X1086" s="3" t="str">
        <f>IF(OR(ISBLANK(H1086),ISBLANK(I1086)),"需記錄日期","")</f>
        <v/>
      </c>
      <c r="Y1086" s="3" t="str">
        <f>IF(O1086&gt;9,"時間太晚","")</f>
        <v/>
      </c>
      <c r="Z1086" s="3" t="str">
        <f>IF(ISBLANK(Q1086),"需記錄數量",IF(Q1086&gt;2,"2隻以上，請記為猴群",""))</f>
        <v/>
      </c>
      <c r="AA1086" s="3" t="str">
        <f>IF(OR(Q1086=1,Q1086=2),IF(ISTEXT(R1086),"","需記錄距離"),"")</f>
        <v/>
      </c>
      <c r="AB1086" s="249" t="str">
        <f>IF(S1086="Y",IF(Q1086&lt;&gt;2,"有叫聲應為猴群",""),"")</f>
        <v/>
      </c>
      <c r="AC1086" s="3" t="str">
        <f>IF(ISBLANK(T1086),"需記錄棲地類型",IF(LEN(T1086)&lt;&gt;2,"請填最主要的棲地類型，其餘的可在備注補充說明",""))</f>
        <v/>
      </c>
      <c r="AD1086" s="5" t="str">
        <f t="shared" ref="AD1086:AD1140" si="45">IF(ISBLANK(O1086),"需記錄時間",IFERROR(IF((AI1086-TIME(0,5,59))&lt;0,"需計滿6分鐘",""),""))</f>
        <v/>
      </c>
      <c r="AE1086" s="3" t="str">
        <f>IF(COUNTIF(U1086,"*搖樹*")=1,IF(Q1086&lt;&gt;2,"有搖樹行為應為猴群",""),"")</f>
        <v/>
      </c>
      <c r="AF1086" s="3"/>
      <c r="AH1086">
        <f>MATCH(ROUND(M1086,0)&amp;ROUND(N1086,0),樣點!N:N,0)</f>
        <v>2165</v>
      </c>
      <c r="AI1086" s="5">
        <f>IF((F1087&amp;J1087)=(F1086&amp;J1086),ABS((DATE(G1087,H1087,I1087)&amp;TIME(O1087,P1087,0))-(DATE(G1086,H1086,I1086)&amp;TIME(O1086,P1086,0))),"")</f>
        <v>4.1666670003905892E-3</v>
      </c>
    </row>
    <row r="1087" spans="3:35">
      <c r="C1087" s="246" t="s">
        <v>423</v>
      </c>
      <c r="D1087" s="246" t="s">
        <v>557</v>
      </c>
      <c r="E1087" s="246" t="s">
        <v>558</v>
      </c>
      <c r="F1087" s="246" t="s">
        <v>559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560</v>
      </c>
      <c r="L1087" s="247">
        <v>2</v>
      </c>
      <c r="M1087" s="246">
        <v>240662</v>
      </c>
      <c r="N1087" s="246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32</v>
      </c>
      <c r="U1087" s="246"/>
      <c r="V1087" t="str">
        <f>INDEX(樣區!H:H,MATCH(F1087,樣區!E:E,0))</f>
        <v>4月,6月</v>
      </c>
      <c r="W1087" s="3" t="str">
        <f>IF(ISNUMBER(AH1087),"Y","N")</f>
        <v>Y</v>
      </c>
      <c r="X1087" s="3" t="str">
        <f>IF(OR(ISBLANK(H1087),ISBLANK(I1087)),"需記錄日期","")</f>
        <v/>
      </c>
      <c r="Y1087" s="3" t="str">
        <f>IF(O1087&gt;9,"時間太晚","")</f>
        <v/>
      </c>
      <c r="Z1087" s="3" t="str">
        <f>IF(ISBLANK(Q1087),"需記錄數量",IF(Q1087&gt;2,"2隻以上，請記為猴群",""))</f>
        <v/>
      </c>
      <c r="AA1087" s="3" t="str">
        <f>IF(OR(Q1087=1,Q1087=2),IF(ISTEXT(R1087),"","需記錄距離"),"")</f>
        <v/>
      </c>
      <c r="AB1087" s="249" t="str">
        <f>IF(S1087="Y",IF(Q1087&lt;&gt;2,"有叫聲應為猴群",""),"")</f>
        <v/>
      </c>
      <c r="AC1087" s="3" t="str">
        <f>IF(ISBLANK(T1087),"需記錄棲地類型",IF(LEN(T1087)&lt;&gt;2,"請填最主要的棲地類型，其餘的可在備注補充說明",""))</f>
        <v/>
      </c>
      <c r="AD1087" s="5" t="str">
        <f t="shared" si="45"/>
        <v/>
      </c>
      <c r="AE1087" s="3" t="str">
        <f>IF(COUNTIF(U1087,"*搖樹*")=1,IF(Q1087&lt;&gt;2,"有搖樹行為應為猴群",""),"")</f>
        <v/>
      </c>
      <c r="AF1087" s="3"/>
      <c r="AH1087">
        <f>MATCH(ROUND(M1087,0)&amp;ROUND(N1087,0),樣點!N:N,0)</f>
        <v>2166</v>
      </c>
      <c r="AI1087" s="5">
        <f>IF((F1088&amp;J1088)=(F1087&amp;J1087),ABS((DATE(G1088,H1088,I1088)&amp;TIME(O1088,P1088,0))-(DATE(G1087,H1087,I1087)&amp;TIME(O1087,P1087,0))),"")</f>
        <v>6.9444439723156393E-3</v>
      </c>
    </row>
    <row r="1088" spans="3:35">
      <c r="C1088" s="246" t="s">
        <v>423</v>
      </c>
      <c r="D1088" s="246" t="s">
        <v>557</v>
      </c>
      <c r="E1088" s="246" t="s">
        <v>558</v>
      </c>
      <c r="F1088" s="246" t="s">
        <v>559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560</v>
      </c>
      <c r="L1088" s="247">
        <v>3</v>
      </c>
      <c r="M1088" s="246">
        <v>240772</v>
      </c>
      <c r="N1088" s="246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32</v>
      </c>
      <c r="U1088" s="246"/>
      <c r="V1088" t="str">
        <f>INDEX(樣區!H:H,MATCH(F1088,樣區!E:E,0))</f>
        <v>4月,6月</v>
      </c>
      <c r="W1088" s="3" t="str">
        <f>IF(ISNUMBER(AH1088),"Y","N")</f>
        <v>Y</v>
      </c>
      <c r="X1088" s="3" t="str">
        <f>IF(OR(ISBLANK(H1088),ISBLANK(I1088)),"需記錄日期","")</f>
        <v/>
      </c>
      <c r="Y1088" s="3" t="str">
        <f>IF(O1088&gt;9,"時間太晚","")</f>
        <v/>
      </c>
      <c r="Z1088" s="3" t="str">
        <f>IF(ISBLANK(Q1088),"需記錄數量",IF(Q1088&gt;2,"2隻以上，請記為猴群",""))</f>
        <v/>
      </c>
      <c r="AA1088" s="3" t="str">
        <f>IF(OR(Q1088=1,Q1088=2),IF(ISTEXT(R1088),"","需記錄距離"),"")</f>
        <v/>
      </c>
      <c r="AB1088" s="249" t="str">
        <f>IF(S1088="Y",IF(Q1088&lt;&gt;2,"有叫聲應為猴群",""),"")</f>
        <v/>
      </c>
      <c r="AC1088" s="3" t="str">
        <f>IF(ISBLANK(T1088),"需記錄棲地類型",IF(LEN(T1088)&lt;&gt;2,"請填最主要的棲地類型，其餘的可在備注補充說明",""))</f>
        <v/>
      </c>
      <c r="AD1088" s="5" t="str">
        <f t="shared" si="45"/>
        <v/>
      </c>
      <c r="AE1088" s="3" t="str">
        <f>IF(COUNTIF(U1088,"*搖樹*")=1,IF(Q1088&lt;&gt;2,"有搖樹行為應為猴群",""),"")</f>
        <v/>
      </c>
      <c r="AF1088" s="3"/>
      <c r="AH1088">
        <f>MATCH(ROUND(M1088,0)&amp;ROUND(N1088,0),樣點!N:N,0)</f>
        <v>2167</v>
      </c>
      <c r="AI1088" s="5">
        <f>IF((F1089&amp;J1089)=(F1088&amp;J1088),ABS((DATE(G1089,H1089,I1089)&amp;TIME(O1089,P1089,0))-(DATE(G1088,H1088,I1088)&amp;TIME(O1088,P1088,0))),"")</f>
        <v>9.0277779963798821E-3</v>
      </c>
    </row>
    <row r="1089" spans="3:35">
      <c r="C1089" s="246" t="s">
        <v>423</v>
      </c>
      <c r="D1089" s="246" t="s">
        <v>557</v>
      </c>
      <c r="E1089" s="246" t="s">
        <v>558</v>
      </c>
      <c r="F1089" s="246" t="s">
        <v>559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560</v>
      </c>
      <c r="L1089" s="247">
        <v>4</v>
      </c>
      <c r="M1089" s="246">
        <v>241068</v>
      </c>
      <c r="N1089" s="246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26</v>
      </c>
      <c r="U1089" s="246"/>
      <c r="V1089" t="str">
        <f>INDEX(樣區!H:H,MATCH(F1089,樣區!E:E,0))</f>
        <v>4月,6月</v>
      </c>
      <c r="W1089" s="3" t="str">
        <f>IF(ISNUMBER(AH1089),"Y","N")</f>
        <v>Y</v>
      </c>
      <c r="X1089" s="3" t="str">
        <f>IF(OR(ISBLANK(H1089),ISBLANK(I1089)),"需記錄日期","")</f>
        <v/>
      </c>
      <c r="Y1089" s="3" t="str">
        <f>IF(O1089&gt;9,"時間太晚","")</f>
        <v/>
      </c>
      <c r="Z1089" s="3" t="str">
        <f>IF(ISBLANK(Q1089),"需記錄數量",IF(Q1089&gt;2,"2隻以上，請記為猴群",""))</f>
        <v/>
      </c>
      <c r="AA1089" s="3" t="str">
        <f>IF(OR(Q1089=1,Q1089=2),IF(ISTEXT(R1089),"","需記錄距離"),"")</f>
        <v/>
      </c>
      <c r="AB1089" s="249" t="str">
        <f>IF(S1089="Y",IF(Q1089&lt;&gt;2,"有叫聲應為猴群",""),"")</f>
        <v/>
      </c>
      <c r="AC1089" s="3" t="str">
        <f>IF(ISBLANK(T1089),"需記錄棲地類型",IF(LEN(T1089)&lt;&gt;2,"請填最主要的棲地類型，其餘的可在備注補充說明",""))</f>
        <v/>
      </c>
      <c r="AD1089" s="5" t="str">
        <f t="shared" si="45"/>
        <v/>
      </c>
      <c r="AE1089" s="3" t="str">
        <f>IF(COUNTIF(U1089,"*搖樹*")=1,IF(Q1089&lt;&gt;2,"有搖樹行為應為猴群",""),"")</f>
        <v/>
      </c>
      <c r="AF1089" s="3"/>
      <c r="AH1089">
        <f>MATCH(ROUND(M1089,0)&amp;ROUND(N1089,0),樣點!N:N,0)</f>
        <v>2168</v>
      </c>
      <c r="AI1089" s="5">
        <f>IF((F1090&amp;J1090)=(F1089&amp;J1089),ABS((DATE(G1090,H1090,I1090)&amp;TIME(O1090,P1090,0))-(DATE(G1089,H1089,I1089)&amp;TIME(O1089,P1089,0))),"")</f>
        <v>8.3333330112509429E-3</v>
      </c>
    </row>
    <row r="1090" spans="3:35">
      <c r="C1090" s="246" t="s">
        <v>423</v>
      </c>
      <c r="D1090" s="246" t="s">
        <v>557</v>
      </c>
      <c r="E1090" s="246" t="s">
        <v>558</v>
      </c>
      <c r="F1090" s="246" t="s">
        <v>559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560</v>
      </c>
      <c r="L1090" s="247">
        <v>5</v>
      </c>
      <c r="M1090" s="246">
        <v>241147</v>
      </c>
      <c r="N1090" s="246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32</v>
      </c>
      <c r="U1090" s="246"/>
      <c r="V1090" t="str">
        <f>INDEX(樣區!H:H,MATCH(F1090,樣區!E:E,0))</f>
        <v>4月,6月</v>
      </c>
      <c r="W1090" s="3" t="str">
        <f>IF(ISNUMBER(AH1090),"Y","N")</f>
        <v>Y</v>
      </c>
      <c r="X1090" s="3" t="str">
        <f>IF(OR(ISBLANK(H1090),ISBLANK(I1090)),"需記錄日期","")</f>
        <v/>
      </c>
      <c r="Y1090" s="3" t="str">
        <f>IF(O1090&gt;9,"時間太晚","")</f>
        <v/>
      </c>
      <c r="Z1090" s="3" t="str">
        <f>IF(ISBLANK(Q1090),"需記錄數量",IF(Q1090&gt;2,"2隻以上，請記為猴群",""))</f>
        <v/>
      </c>
      <c r="AA1090" s="3" t="str">
        <f>IF(OR(Q1090=1,Q1090=2),IF(ISTEXT(R1090),"","需記錄距離"),"")</f>
        <v/>
      </c>
      <c r="AB1090" s="249" t="str">
        <f>IF(S1090="Y",IF(Q1090&lt;&gt;2,"有叫聲應為猴群",""),"")</f>
        <v/>
      </c>
      <c r="AC1090" s="3" t="str">
        <f>IF(ISBLANK(T1090),"需記錄棲地類型",IF(LEN(T1090)&lt;&gt;2,"請填最主要的棲地類型，其餘的可在備注補充說明",""))</f>
        <v/>
      </c>
      <c r="AD1090" s="5" t="str">
        <f t="shared" si="45"/>
        <v/>
      </c>
      <c r="AE1090" s="3" t="str">
        <f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>IF((F1091&amp;J1091)=(F1090&amp;J1090),ABS((DATE(G1091,H1091,I1091)&amp;TIME(O1091,P1091,0))-(DATE(G1090,H1090,I1090)&amp;TIME(O1090,P1090,0))),"")</f>
        <v>6.9444450200535357E-3</v>
      </c>
    </row>
    <row r="1091" spans="3:35">
      <c r="C1091" s="246" t="s">
        <v>423</v>
      </c>
      <c r="D1091" s="246" t="s">
        <v>557</v>
      </c>
      <c r="E1091" s="246" t="s">
        <v>558</v>
      </c>
      <c r="F1091" s="246" t="s">
        <v>559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560</v>
      </c>
      <c r="L1091" s="247">
        <v>6</v>
      </c>
      <c r="M1091" s="246">
        <v>241434</v>
      </c>
      <c r="N1091" s="246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32</v>
      </c>
      <c r="U1091" s="246"/>
      <c r="V1091" t="str">
        <f>INDEX(樣區!H:H,MATCH(F1091,樣區!E:E,0))</f>
        <v>4月,6月</v>
      </c>
      <c r="W1091" s="3" t="str">
        <f>IF(ISNUMBER(AH1091),"Y","N")</f>
        <v>Y</v>
      </c>
      <c r="X1091" s="3" t="str">
        <f>IF(OR(ISBLANK(H1091),ISBLANK(I1091)),"需記錄日期","")</f>
        <v/>
      </c>
      <c r="Y1091" s="3" t="str">
        <f>IF(O1091&gt;9,"時間太晚","")</f>
        <v/>
      </c>
      <c r="Z1091" s="3" t="str">
        <f>IF(ISBLANK(Q1091),"需記錄數量",IF(Q1091&gt;2,"2隻以上，請記為猴群",""))</f>
        <v/>
      </c>
      <c r="AA1091" s="3" t="str">
        <f>IF(OR(Q1091=1,Q1091=2),IF(ISTEXT(R1091),"","需記錄距離"),"")</f>
        <v/>
      </c>
      <c r="AB1091" s="249" t="str">
        <f>IF(S1091="Y",IF(Q1091&lt;&gt;2,"有叫聲應為猴群",""),"")</f>
        <v/>
      </c>
      <c r="AC1091" s="3" t="str">
        <f>IF(ISBLANK(T1091),"需記錄棲地類型",IF(LEN(T1091)&lt;&gt;2,"請填最主要的棲地類型，其餘的可在備注補充說明",""))</f>
        <v/>
      </c>
      <c r="AD1091" s="5" t="str">
        <f t="shared" si="45"/>
        <v/>
      </c>
      <c r="AE1091" s="3" t="str">
        <f>IF(COUNTIF(U1091,"*搖樹*")=1,IF(Q1091&lt;&gt;2,"有搖樹行為應為猴群",""),"")</f>
        <v/>
      </c>
      <c r="AF1091" s="3"/>
      <c r="AH1091">
        <f>MATCH(ROUND(M1091,0)&amp;ROUND(N1091,0),樣點!N:N,0)</f>
        <v>2170</v>
      </c>
      <c r="AI1091" s="5" t="str">
        <f>IF((F1092&amp;J1092)=(F1091&amp;J1091),ABS((DATE(G1092,H1092,I1092)&amp;TIME(O1092,P1092,0))-(DATE(G1091,H1091,I1091)&amp;TIME(O1091,P1091,0))),"")</f>
        <v/>
      </c>
    </row>
    <row r="1092" spans="3:35">
      <c r="C1092" s="246" t="s">
        <v>423</v>
      </c>
      <c r="D1092" s="246" t="s">
        <v>557</v>
      </c>
      <c r="E1092" s="246" t="s">
        <v>561</v>
      </c>
      <c r="F1092" s="246" t="s">
        <v>562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563</v>
      </c>
      <c r="L1092" s="247">
        <v>1</v>
      </c>
      <c r="M1092" s="246">
        <v>235744</v>
      </c>
      <c r="N1092" s="246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32</v>
      </c>
      <c r="U1092" s="246"/>
      <c r="V1092" t="str">
        <f>INDEX(樣區!H:H,MATCH(F1092,樣區!E:E,0))</f>
        <v>4月,6月</v>
      </c>
      <c r="W1092" s="3" t="str">
        <f>IF(ISNUMBER(AH1092),"Y","N")</f>
        <v>Y</v>
      </c>
      <c r="X1092" s="3" t="str">
        <f>IF(OR(ISBLANK(H1092),ISBLANK(I1092)),"需記錄日期","")</f>
        <v/>
      </c>
      <c r="Y1092" s="3" t="str">
        <f>IF(O1092&gt;9,"時間太晚","")</f>
        <v/>
      </c>
      <c r="Z1092" s="3" t="str">
        <f>IF(ISBLANK(Q1092),"需記錄數量",IF(Q1092&gt;2,"2隻以上，請記為猴群",""))</f>
        <v/>
      </c>
      <c r="AA1092" s="3" t="str">
        <f>IF(OR(Q1092=1,Q1092=2),IF(ISTEXT(R1092),"","需記錄距離"),"")</f>
        <v/>
      </c>
      <c r="AB1092" s="249" t="str">
        <f>IF(S1092="Y",IF(Q1092&lt;&gt;2,"有叫聲應為猴群",""),"")</f>
        <v/>
      </c>
      <c r="AC1092" s="3" t="str">
        <f>IF(ISBLANK(T1092),"需記錄棲地類型",IF(LEN(T1092)&lt;&gt;2,"請填最主要的棲地類型，其餘的可在備注補充說明",""))</f>
        <v/>
      </c>
      <c r="AD1092" s="5" t="str">
        <f t="shared" si="45"/>
        <v/>
      </c>
      <c r="AE1092" s="3" t="str">
        <f>IF(COUNTIF(U1092,"*搖樹*")=1,IF(Q1092&lt;&gt;2,"有搖樹行為應為猴群",""),"")</f>
        <v/>
      </c>
      <c r="AF1092" s="3"/>
      <c r="AH1092">
        <f>MATCH(ROUND(M1092,0)&amp;ROUND(N1092,0),樣點!N:N,0)</f>
        <v>2171</v>
      </c>
      <c r="AI1092" s="5">
        <f>IF((F1093&amp;J1093)=(F1092&amp;J1092),ABS((DATE(G1093,H1093,I1093)&amp;TIME(O1093,P1093,0))-(DATE(G1092,H1092,I1092)&amp;TIME(O1092,P1092,0))),"")</f>
        <v>7.6388890156522393E-3</v>
      </c>
    </row>
    <row r="1093" spans="3:35">
      <c r="C1093" s="246" t="s">
        <v>423</v>
      </c>
      <c r="D1093" s="246" t="s">
        <v>557</v>
      </c>
      <c r="E1093" s="246" t="s">
        <v>561</v>
      </c>
      <c r="F1093" s="246" t="s">
        <v>562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563</v>
      </c>
      <c r="L1093" s="247">
        <v>2</v>
      </c>
      <c r="M1093" s="246">
        <v>235548</v>
      </c>
      <c r="N1093" s="246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32</v>
      </c>
      <c r="U1093" s="246" t="s">
        <v>564</v>
      </c>
      <c r="V1093" t="str">
        <f>INDEX(樣區!H:H,MATCH(F1093,樣區!E:E,0))</f>
        <v>4月,6月</v>
      </c>
      <c r="W1093" s="3" t="str">
        <f>IF(ISNUMBER(AH1093),"Y","N")</f>
        <v>Y</v>
      </c>
      <c r="X1093" s="3" t="str">
        <f>IF(OR(ISBLANK(H1093),ISBLANK(I1093)),"需記錄日期","")</f>
        <v/>
      </c>
      <c r="Y1093" s="3" t="str">
        <f>IF(O1093&gt;9,"時間太晚","")</f>
        <v/>
      </c>
      <c r="Z1093" s="3" t="str">
        <f>IF(ISBLANK(Q1093),"需記錄數量",IF(Q1093&gt;2,"2隻以上，請記為猴群",""))</f>
        <v/>
      </c>
      <c r="AA1093" s="3" t="str">
        <f>IF(OR(Q1093=1,Q1093=2),IF(ISTEXT(R1093),"","需記錄距離"),"")</f>
        <v/>
      </c>
      <c r="AB1093" s="249" t="str">
        <f>IF(S1093="Y",IF(Q1093&lt;&gt;2,"有叫聲應為猴群",""),"")</f>
        <v/>
      </c>
      <c r="AC1093" s="3" t="str">
        <f>IF(ISBLANK(T1093),"需記錄棲地類型",IF(LEN(T1093)&lt;&gt;2,"請填最主要的棲地類型，其餘的可在備注補充說明",""))</f>
        <v/>
      </c>
      <c r="AD1093" s="5" t="str">
        <f t="shared" si="45"/>
        <v/>
      </c>
      <c r="AE1093" s="3" t="str">
        <f>IF(COUNTIF(U1093,"*搖樹*")=1,IF(Q1093&lt;&gt;2,"有搖樹行為應為猴群",""),"")</f>
        <v/>
      </c>
      <c r="AF1093" s="3"/>
      <c r="AH1093">
        <f>MATCH(ROUND(M1093,0)&amp;ROUND(N1093,0),樣點!N:N,0)</f>
        <v>2172</v>
      </c>
      <c r="AI1093" s="5">
        <f>IF((F1094&amp;J1094)=(F1093&amp;J1093),ABS((DATE(G1094,H1094,I1094)&amp;TIME(O1094,P1094,0))-(DATE(G1093,H1093,I1093)&amp;TIME(O1093,P1093,0))),"")</f>
        <v>6.9444439723156393E-3</v>
      </c>
    </row>
    <row r="1094" spans="3:35">
      <c r="C1094" s="246" t="s">
        <v>423</v>
      </c>
      <c r="D1094" s="246" t="s">
        <v>557</v>
      </c>
      <c r="E1094" s="246" t="s">
        <v>561</v>
      </c>
      <c r="F1094" s="246" t="s">
        <v>562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563</v>
      </c>
      <c r="L1094" s="247">
        <v>3</v>
      </c>
      <c r="M1094" s="246">
        <v>235380</v>
      </c>
      <c r="N1094" s="246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32</v>
      </c>
      <c r="U1094" s="246" t="s">
        <v>565</v>
      </c>
      <c r="V1094" t="str">
        <f>INDEX(樣區!H:H,MATCH(F1094,樣區!E:E,0))</f>
        <v>4月,6月</v>
      </c>
      <c r="W1094" s="3" t="str">
        <f>IF(ISNUMBER(AH1094),"Y","N")</f>
        <v>Y</v>
      </c>
      <c r="X1094" s="3" t="str">
        <f>IF(OR(ISBLANK(H1094),ISBLANK(I1094)),"需記錄日期","")</f>
        <v/>
      </c>
      <c r="Y1094" s="3" t="str">
        <f>IF(O1094&gt;9,"時間太晚","")</f>
        <v/>
      </c>
      <c r="Z1094" s="3" t="str">
        <f>IF(ISBLANK(Q1094),"需記錄數量",IF(Q1094&gt;2,"2隻以上，請記為猴群",""))</f>
        <v/>
      </c>
      <c r="AA1094" s="3" t="str">
        <f>IF(OR(Q1094=1,Q1094=2),IF(ISTEXT(R1094),"","需記錄距離"),"")</f>
        <v/>
      </c>
      <c r="AB1094" s="249" t="str">
        <f>IF(S1094="Y",IF(Q1094&lt;&gt;2,"有叫聲應為猴群",""),"")</f>
        <v/>
      </c>
      <c r="AC1094" s="3" t="str">
        <f>IF(ISBLANK(T1094),"需記錄棲地類型",IF(LEN(T1094)&lt;&gt;2,"請填最主要的棲地類型，其餘的可在備注補充說明",""))</f>
        <v/>
      </c>
      <c r="AD1094" s="5" t="str">
        <f t="shared" si="45"/>
        <v/>
      </c>
      <c r="AE1094" s="3" t="str">
        <f>IF(COUNTIF(U1094,"*搖樹*")=1,IF(Q1094&lt;&gt;2,"有搖樹行為應為猴群",""),"")</f>
        <v/>
      </c>
      <c r="AF1094" s="3"/>
      <c r="AH1094">
        <f>MATCH(ROUND(M1094,0)&amp;ROUND(N1094,0),樣點!N:N,0)</f>
        <v>2173</v>
      </c>
      <c r="AI1094" s="5">
        <f>IF((F1095&amp;J1095)=(F1094&amp;J1094),ABS((DATE(G1095,H1095,I1095)&amp;TIME(O1095,P1095,0))-(DATE(G1094,H1094,I1094)&amp;TIME(O1094,P1094,0))),"")</f>
        <v>8.3333330112509429E-3</v>
      </c>
    </row>
    <row r="1095" spans="3:35">
      <c r="C1095" s="246" t="s">
        <v>423</v>
      </c>
      <c r="D1095" s="246" t="s">
        <v>557</v>
      </c>
      <c r="E1095" s="246" t="s">
        <v>561</v>
      </c>
      <c r="F1095" s="246" t="s">
        <v>562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563</v>
      </c>
      <c r="L1095" s="247">
        <v>4</v>
      </c>
      <c r="M1095" s="246">
        <v>235205</v>
      </c>
      <c r="N1095" s="246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32</v>
      </c>
      <c r="U1095" s="246" t="s">
        <v>566</v>
      </c>
      <c r="V1095" t="str">
        <f>INDEX(樣區!H:H,MATCH(F1095,樣區!E:E,0))</f>
        <v>4月,6月</v>
      </c>
      <c r="W1095" s="3" t="str">
        <f>IF(ISNUMBER(AH1095),"Y","N")</f>
        <v>Y</v>
      </c>
      <c r="X1095" s="3" t="str">
        <f>IF(OR(ISBLANK(H1095),ISBLANK(I1095)),"需記錄日期","")</f>
        <v/>
      </c>
      <c r="Y1095" s="3" t="str">
        <f>IF(O1095&gt;9,"時間太晚","")</f>
        <v/>
      </c>
      <c r="Z1095" s="3" t="str">
        <f>IF(ISBLANK(Q1095),"需記錄數量",IF(Q1095&gt;2,"2隻以上，請記為猴群",""))</f>
        <v/>
      </c>
      <c r="AA1095" s="3" t="str">
        <f>IF(OR(Q1095=1,Q1095=2),IF(ISTEXT(R1095),"","需記錄距離"),"")</f>
        <v/>
      </c>
      <c r="AB1095" s="249" t="str">
        <f>IF(S1095="Y",IF(Q1095&lt;&gt;2,"有叫聲應為猴群",""),"")</f>
        <v/>
      </c>
      <c r="AC1095" s="3" t="str">
        <f>IF(ISBLANK(T1095),"需記錄棲地類型",IF(LEN(T1095)&lt;&gt;2,"請填最主要的棲地類型，其餘的可在備注補充說明",""))</f>
        <v/>
      </c>
      <c r="AD1095" s="5" t="str">
        <f t="shared" si="45"/>
        <v/>
      </c>
      <c r="AE1095" s="3" t="str">
        <f>IF(COUNTIF(U1095,"*搖樹*")=1,IF(Q1095&lt;&gt;2,"有搖樹行為應為猴群",""),"")</f>
        <v/>
      </c>
      <c r="AF1095" s="3"/>
      <c r="AH1095">
        <f>MATCH(ROUND(M1095,0)&amp;ROUND(N1095,0),樣點!N:N,0)</f>
        <v>2174</v>
      </c>
      <c r="AI1095" s="5">
        <f>IF((F1096&amp;J1096)=(F1095&amp;J1095),ABS((DATE(G1096,H1096,I1096)&amp;TIME(O1096,P1096,0))-(DATE(G1095,H1095,I1095)&amp;TIME(O1095,P1095,0))),"")</f>
        <v>9.0277779963798821E-3</v>
      </c>
    </row>
    <row r="1096" spans="3:35">
      <c r="C1096" s="246" t="s">
        <v>423</v>
      </c>
      <c r="D1096" s="246" t="s">
        <v>557</v>
      </c>
      <c r="E1096" s="246" t="s">
        <v>561</v>
      </c>
      <c r="F1096" s="246" t="s">
        <v>562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563</v>
      </c>
      <c r="L1096" s="247">
        <v>5</v>
      </c>
      <c r="M1096" s="246">
        <v>235124</v>
      </c>
      <c r="N1096" s="246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32</v>
      </c>
      <c r="U1096" s="246" t="s">
        <v>567</v>
      </c>
      <c r="V1096" t="str">
        <f>INDEX(樣區!H:H,MATCH(F1096,樣區!E:E,0))</f>
        <v>4月,6月</v>
      </c>
      <c r="W1096" s="3" t="str">
        <f>IF(ISNUMBER(AH1096),"Y","N")</f>
        <v>Y</v>
      </c>
      <c r="X1096" s="3" t="str">
        <f>IF(OR(ISBLANK(H1096),ISBLANK(I1096)),"需記錄日期","")</f>
        <v/>
      </c>
      <c r="Y1096" s="3" t="str">
        <f>IF(O1096&gt;9,"時間太晚","")</f>
        <v>時間太晚</v>
      </c>
      <c r="Z1096" s="3" t="str">
        <f>IF(ISBLANK(Q1096),"需記錄數量",IF(Q1096&gt;2,"2隻以上，請記為猴群",""))</f>
        <v/>
      </c>
      <c r="AA1096" s="3" t="str">
        <f>IF(OR(Q1096=1,Q1096=2),IF(ISTEXT(R1096),"","需記錄距離"),"")</f>
        <v/>
      </c>
      <c r="AB1096" s="249" t="str">
        <f>IF(S1096="Y",IF(Q1096&lt;&gt;2,"有叫聲應為猴群",""),"")</f>
        <v/>
      </c>
      <c r="AC1096" s="3" t="str">
        <f>IF(ISBLANK(T1096),"需記錄棲地類型",IF(LEN(T1096)&lt;&gt;2,"請填最主要的棲地類型，其餘的可在備注補充說明",""))</f>
        <v/>
      </c>
      <c r="AD1096" s="5" t="str">
        <f t="shared" si="45"/>
        <v/>
      </c>
      <c r="AE1096" s="3" t="str">
        <f>IF(COUNTIF(U1096,"*搖樹*")=1,IF(Q1096&lt;&gt;2,"有搖樹行為應為猴群",""),"")</f>
        <v/>
      </c>
      <c r="AF1096" s="3"/>
      <c r="AH1096">
        <f>MATCH(ROUND(M1096,0)&amp;ROUND(N1096,0),樣點!N:N,0)</f>
        <v>2175</v>
      </c>
      <c r="AI1096" s="5">
        <f>IF((F1097&amp;J1097)=(F1096&amp;J1096),ABS((DATE(G1097,H1097,I1097)&amp;TIME(O1097,P1097,0))-(DATE(G1096,H1096,I1096)&amp;TIME(O1096,P1096,0))),"")</f>
        <v>6.9444450200535357E-3</v>
      </c>
    </row>
    <row r="1097" spans="3:35">
      <c r="C1097" s="246" t="s">
        <v>423</v>
      </c>
      <c r="D1097" s="246" t="s">
        <v>557</v>
      </c>
      <c r="E1097" s="246" t="s">
        <v>561</v>
      </c>
      <c r="F1097" s="246" t="s">
        <v>562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563</v>
      </c>
      <c r="L1097" s="247">
        <v>6</v>
      </c>
      <c r="M1097" s="246">
        <v>234850</v>
      </c>
      <c r="N1097" s="246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32</v>
      </c>
      <c r="U1097" s="246" t="s">
        <v>568</v>
      </c>
      <c r="V1097" t="str">
        <f>INDEX(樣區!H:H,MATCH(F1097,樣區!E:E,0))</f>
        <v>4月,6月</v>
      </c>
      <c r="W1097" s="3" t="str">
        <f>IF(ISNUMBER(AH1097),"Y","N")</f>
        <v>Y</v>
      </c>
      <c r="X1097" s="3" t="str">
        <f>IF(OR(ISBLANK(H1097),ISBLANK(I1097)),"需記錄日期","")</f>
        <v/>
      </c>
      <c r="Y1097" s="3" t="str">
        <f>IF(O1097&gt;9,"時間太晚","")</f>
        <v>時間太晚</v>
      </c>
      <c r="Z1097" s="3" t="str">
        <f>IF(ISBLANK(Q1097),"需記錄數量",IF(Q1097&gt;2,"2隻以上，請記為猴群",""))</f>
        <v/>
      </c>
      <c r="AA1097" s="3" t="str">
        <f>IF(OR(Q1097=1,Q1097=2),IF(ISTEXT(R1097),"","需記錄距離"),"")</f>
        <v/>
      </c>
      <c r="AB1097" s="249" t="str">
        <f>IF(S1097="Y",IF(Q1097&lt;&gt;2,"有叫聲應為猴群",""),"")</f>
        <v/>
      </c>
      <c r="AC1097" s="3" t="str">
        <f>IF(ISBLANK(T1097),"需記錄棲地類型",IF(LEN(T1097)&lt;&gt;2,"請填最主要的棲地類型，其餘的可在備注補充說明",""))</f>
        <v/>
      </c>
      <c r="AD1097" s="5" t="str">
        <f t="shared" si="45"/>
        <v/>
      </c>
      <c r="AE1097" s="3" t="str">
        <f>IF(COUNTIF(U1097,"*搖樹*")=1,IF(Q1097&lt;&gt;2,"有搖樹行為應為猴群",""),"")</f>
        <v/>
      </c>
      <c r="AF1097" s="3"/>
      <c r="AH1097">
        <f>MATCH(ROUND(M1097,0)&amp;ROUND(N1097,0),樣點!N:N,0)</f>
        <v>2176</v>
      </c>
      <c r="AI1097" s="5">
        <f>IF((F1098&amp;J1098)=(F1097&amp;J1097),ABS((DATE(G1098,H1098,I1098)&amp;TIME(O1098,P1098,0))-(DATE(G1097,H1097,I1097)&amp;TIME(O1097,P1097,0))),"")</f>
        <v>6.9444439723156393E-3</v>
      </c>
    </row>
    <row r="1098" spans="3:35">
      <c r="C1098" s="246" t="s">
        <v>423</v>
      </c>
      <c r="D1098" s="246" t="s">
        <v>557</v>
      </c>
      <c r="E1098" s="246" t="s">
        <v>561</v>
      </c>
      <c r="F1098" s="246" t="s">
        <v>562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563</v>
      </c>
      <c r="L1098" s="247">
        <v>7</v>
      </c>
      <c r="M1098" s="246">
        <v>234750</v>
      </c>
      <c r="N1098" s="246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32</v>
      </c>
      <c r="U1098" s="246" t="s">
        <v>569</v>
      </c>
      <c r="V1098" t="str">
        <f>INDEX(樣區!H:H,MATCH(F1098,樣區!E:E,0))</f>
        <v>4月,6月</v>
      </c>
      <c r="W1098" s="3" t="str">
        <f>IF(ISNUMBER(AH1098),"Y","N")</f>
        <v>Y</v>
      </c>
      <c r="X1098" s="3" t="str">
        <f>IF(OR(ISBLANK(H1098),ISBLANK(I1098)),"需記錄日期","")</f>
        <v/>
      </c>
      <c r="Y1098" s="3" t="str">
        <f>IF(O1098&gt;9,"時間太晚","")</f>
        <v>時間太晚</v>
      </c>
      <c r="Z1098" s="3" t="str">
        <f>IF(ISBLANK(Q1098),"需記錄數量",IF(Q1098&gt;2,"2隻以上，請記為猴群",""))</f>
        <v/>
      </c>
      <c r="AA1098" s="3" t="str">
        <f>IF(OR(Q1098=1,Q1098=2),IF(ISTEXT(R1098),"","需記錄距離"),"")</f>
        <v/>
      </c>
      <c r="AB1098" s="249" t="str">
        <f>IF(S1098="Y",IF(Q1098&lt;&gt;2,"有叫聲應為猴群",""),"")</f>
        <v/>
      </c>
      <c r="AC1098" s="3" t="str">
        <f>IF(ISBLANK(T1098),"需記錄棲地類型",IF(LEN(T1098)&lt;&gt;2,"請填最主要的棲地類型，其餘的可在備注補充說明",""))</f>
        <v/>
      </c>
      <c r="AD1098" s="5" t="str">
        <f t="shared" si="45"/>
        <v/>
      </c>
      <c r="AE1098" s="3" t="str">
        <f>IF(COUNTIF(U1098,"*搖樹*")=1,IF(Q1098&lt;&gt;2,"有搖樹行為應為猴群",""),"")</f>
        <v/>
      </c>
      <c r="AF1098" s="3"/>
      <c r="AH1098">
        <f>MATCH(ROUND(M1098,0)&amp;ROUND(N1098,0),樣點!N:N,0)</f>
        <v>2177</v>
      </c>
      <c r="AI1098" s="5" t="str">
        <f>IF((F1099&amp;J1099)=(F1098&amp;J1098),ABS((DATE(G1099,H1099,I1099)&amp;TIME(O1099,P1099,0))-(DATE(G1098,H1098,I1098)&amp;TIME(O1098,P1098,0))),"")</f>
        <v/>
      </c>
    </row>
    <row r="1099" spans="3:35">
      <c r="C1099" s="246" t="s">
        <v>423</v>
      </c>
      <c r="D1099" s="246" t="s">
        <v>557</v>
      </c>
      <c r="E1099" s="246" t="s">
        <v>570</v>
      </c>
      <c r="F1099" s="246" t="s">
        <v>571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572</v>
      </c>
      <c r="L1099" s="247">
        <v>1</v>
      </c>
      <c r="M1099" s="246">
        <v>238082</v>
      </c>
      <c r="N1099" s="246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26</v>
      </c>
      <c r="U1099" s="246"/>
      <c r="V1099" t="str">
        <f>INDEX(樣區!H:H,MATCH(F1099,樣區!E:E,0))</f>
        <v>4月,6月</v>
      </c>
      <c r="W1099" s="3" t="str">
        <f>IF(ISNUMBER(AH1099),"Y","N")</f>
        <v>Y</v>
      </c>
      <c r="X1099" s="3" t="str">
        <f>IF(OR(ISBLANK(H1099),ISBLANK(I1099)),"需記錄日期","")</f>
        <v/>
      </c>
      <c r="Y1099" s="3" t="str">
        <f>IF(O1099&gt;9,"時間太晚","")</f>
        <v/>
      </c>
      <c r="Z1099" s="3" t="str">
        <f>IF(ISBLANK(Q1099),"需記錄數量",IF(Q1099&gt;2,"2隻以上，請記為猴群",""))</f>
        <v/>
      </c>
      <c r="AA1099" s="3" t="str">
        <f>IF(OR(Q1099=1,Q1099=2),IF(ISTEXT(R1099),"","需記錄距離"),"")</f>
        <v/>
      </c>
      <c r="AB1099" s="249" t="str">
        <f>IF(S1099="Y",IF(Q1099&lt;&gt;2,"有叫聲應為猴群",""),"")</f>
        <v/>
      </c>
      <c r="AC1099" s="3" t="str">
        <f>IF(ISBLANK(T1099),"需記錄棲地類型",IF(LEN(T1099)&lt;&gt;2,"請填最主要的棲地類型，其餘的可在備注補充說明",""))</f>
        <v/>
      </c>
      <c r="AD1099" s="5" t="str">
        <f t="shared" si="45"/>
        <v/>
      </c>
      <c r="AE1099" s="3" t="str">
        <f>IF(COUNTIF(U1099,"*搖樹*")=1,IF(Q1099&lt;&gt;2,"有搖樹行為應為猴群",""),"")</f>
        <v/>
      </c>
      <c r="AF1099" s="3"/>
      <c r="AH1099">
        <f>MATCH(ROUND(M1099,0)&amp;ROUND(N1099,0),樣點!N:N,0)</f>
        <v>2178</v>
      </c>
      <c r="AI1099" s="5">
        <f>IF((F1100&amp;J1100)=(F1099&amp;J1099),ABS((DATE(G1100,H1100,I1100)&amp;TIME(O1100,P1100,0))-(DATE(G1099,H1099,I1099)&amp;TIME(O1099,P1099,0))),"")</f>
        <v>6.9444439723156393E-3</v>
      </c>
    </row>
    <row r="1100" spans="3:35">
      <c r="C1100" s="246" t="s">
        <v>423</v>
      </c>
      <c r="D1100" s="246" t="s">
        <v>557</v>
      </c>
      <c r="E1100" s="246" t="s">
        <v>570</v>
      </c>
      <c r="F1100" s="246" t="s">
        <v>571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572</v>
      </c>
      <c r="L1100" s="247">
        <v>2</v>
      </c>
      <c r="M1100" s="246">
        <v>238108</v>
      </c>
      <c r="N1100" s="246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32</v>
      </c>
      <c r="U1100" s="246"/>
      <c r="V1100" t="str">
        <f>INDEX(樣區!H:H,MATCH(F1100,樣區!E:E,0))</f>
        <v>4月,6月</v>
      </c>
      <c r="W1100" s="3" t="str">
        <f>IF(ISNUMBER(AH1100),"Y","N")</f>
        <v>Y</v>
      </c>
      <c r="X1100" s="3" t="str">
        <f>IF(OR(ISBLANK(H1100),ISBLANK(I1100)),"需記錄日期","")</f>
        <v/>
      </c>
      <c r="Y1100" s="3" t="str">
        <f>IF(O1100&gt;9,"時間太晚","")</f>
        <v/>
      </c>
      <c r="Z1100" s="3" t="str">
        <f>IF(ISBLANK(Q1100),"需記錄數量",IF(Q1100&gt;2,"2隻以上，請記為猴群",""))</f>
        <v/>
      </c>
      <c r="AA1100" s="3" t="str">
        <f>IF(OR(Q1100=1,Q1100=2),IF(ISTEXT(R1100),"","需記錄距離"),"")</f>
        <v/>
      </c>
      <c r="AB1100" s="249" t="str">
        <f>IF(S1100="Y",IF(Q1100&lt;&gt;2,"有叫聲應為猴群",""),"")</f>
        <v/>
      </c>
      <c r="AC1100" s="3" t="str">
        <f>IF(ISBLANK(T1100),"需記錄棲地類型",IF(LEN(T1100)&lt;&gt;2,"請填最主要的棲地類型，其餘的可在備注補充說明",""))</f>
        <v/>
      </c>
      <c r="AD1100" s="5" t="str">
        <f t="shared" si="45"/>
        <v/>
      </c>
      <c r="AE1100" s="3" t="str">
        <f>IF(COUNTIF(U1100,"*搖樹*")=1,IF(Q1100&lt;&gt;2,"有搖樹行為應為猴群",""),"")</f>
        <v/>
      </c>
      <c r="AF1100" s="3"/>
      <c r="AH1100">
        <f>MATCH(ROUND(M1100,0)&amp;ROUND(N1100,0),樣點!N:N,0)</f>
        <v>2179</v>
      </c>
      <c r="AI1100" s="5">
        <f>IF((F1101&amp;J1101)=(F1100&amp;J1100),ABS((DATE(G1101,H1101,I1101)&amp;TIME(O1101,P1101,0))-(DATE(G1100,H1100,I1100)&amp;TIME(O1100,P1100,0))),"")</f>
        <v>9.0277779963798821E-3</v>
      </c>
    </row>
    <row r="1101" spans="3:35">
      <c r="C1101" s="246" t="s">
        <v>423</v>
      </c>
      <c r="D1101" s="246" t="s">
        <v>557</v>
      </c>
      <c r="E1101" s="246" t="s">
        <v>570</v>
      </c>
      <c r="F1101" s="246" t="s">
        <v>571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572</v>
      </c>
      <c r="L1101" s="247">
        <v>3</v>
      </c>
      <c r="M1101" s="246">
        <v>238150</v>
      </c>
      <c r="N1101" s="246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32</v>
      </c>
      <c r="U1101" s="246"/>
      <c r="V1101" t="str">
        <f>INDEX(樣區!H:H,MATCH(F1101,樣區!E:E,0))</f>
        <v>4月,6月</v>
      </c>
      <c r="W1101" s="3" t="str">
        <f>IF(ISNUMBER(AH1101),"Y","N")</f>
        <v>Y</v>
      </c>
      <c r="X1101" s="3" t="str">
        <f>IF(OR(ISBLANK(H1101),ISBLANK(I1101)),"需記錄日期","")</f>
        <v/>
      </c>
      <c r="Y1101" s="3" t="str">
        <f>IF(O1101&gt;9,"時間太晚","")</f>
        <v/>
      </c>
      <c r="Z1101" s="3" t="str">
        <f>IF(ISBLANK(Q1101),"需記錄數量",IF(Q1101&gt;2,"2隻以上，請記為猴群",""))</f>
        <v/>
      </c>
      <c r="AA1101" s="3" t="str">
        <f>IF(OR(Q1101=1,Q1101=2),IF(ISTEXT(R1101),"","需記錄距離"),"")</f>
        <v/>
      </c>
      <c r="AB1101" s="249" t="str">
        <f>IF(S1101="Y",IF(Q1101&lt;&gt;2,"有叫聲應為猴群",""),"")</f>
        <v/>
      </c>
      <c r="AC1101" s="3" t="str">
        <f>IF(ISBLANK(T1101),"需記錄棲地類型",IF(LEN(T1101)&lt;&gt;2,"請填最主要的棲地類型，其餘的可在備注補充說明",""))</f>
        <v/>
      </c>
      <c r="AD1101" s="5" t="str">
        <f t="shared" si="45"/>
        <v/>
      </c>
      <c r="AE1101" s="3" t="str">
        <f>IF(COUNTIF(U1101,"*搖樹*")=1,IF(Q1101&lt;&gt;2,"有搖樹行為應為猴群",""),"")</f>
        <v/>
      </c>
      <c r="AF1101" s="3"/>
      <c r="AH1101">
        <f>MATCH(ROUND(M1101,0)&amp;ROUND(N1101,0),樣點!N:N,0)</f>
        <v>2180</v>
      </c>
      <c r="AI1101" s="5">
        <f>IF((F1102&amp;J1102)=(F1101&amp;J1101),ABS((DATE(G1102,H1102,I1102)&amp;TIME(O1102,P1102,0))-(DATE(G1101,H1101,I1101)&amp;TIME(O1101,P1101,0))),"")</f>
        <v>9.7222219919785857E-3</v>
      </c>
    </row>
    <row r="1102" spans="3:35">
      <c r="C1102" s="246" t="s">
        <v>423</v>
      </c>
      <c r="D1102" s="246" t="s">
        <v>557</v>
      </c>
      <c r="E1102" s="246" t="s">
        <v>570</v>
      </c>
      <c r="F1102" s="246" t="s">
        <v>571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572</v>
      </c>
      <c r="L1102" s="247">
        <v>4</v>
      </c>
      <c r="M1102" s="246">
        <v>238319</v>
      </c>
      <c r="N1102" s="246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32</v>
      </c>
      <c r="U1102" s="246"/>
      <c r="V1102" t="str">
        <f>INDEX(樣區!H:H,MATCH(F1102,樣區!E:E,0))</f>
        <v>4月,6月</v>
      </c>
      <c r="W1102" s="3" t="str">
        <f>IF(ISNUMBER(AH1102),"Y","N")</f>
        <v>Y</v>
      </c>
      <c r="X1102" s="3" t="str">
        <f>IF(OR(ISBLANK(H1102),ISBLANK(I1102)),"需記錄日期","")</f>
        <v/>
      </c>
      <c r="Y1102" s="3" t="str">
        <f>IF(O1102&gt;9,"時間太晚","")</f>
        <v>時間太晚</v>
      </c>
      <c r="Z1102" s="3" t="str">
        <f>IF(ISBLANK(Q1102),"需記錄數量",IF(Q1102&gt;2,"2隻以上，請記為猴群",""))</f>
        <v/>
      </c>
      <c r="AA1102" s="3" t="str">
        <f>IF(OR(Q1102=1,Q1102=2),IF(ISTEXT(R1102),"","需記錄距離"),"")</f>
        <v/>
      </c>
      <c r="AB1102" s="249" t="str">
        <f>IF(S1102="Y",IF(Q1102&lt;&gt;2,"有叫聲應為猴群",""),"")</f>
        <v/>
      </c>
      <c r="AC1102" s="3" t="str">
        <f>IF(ISBLANK(T1102),"需記錄棲地類型",IF(LEN(T1102)&lt;&gt;2,"請填最主要的棲地類型，其餘的可在備注補充說明",""))</f>
        <v/>
      </c>
      <c r="AD1102" s="5" t="str">
        <f t="shared" si="45"/>
        <v/>
      </c>
      <c r="AE1102" s="3" t="str">
        <f>IF(COUNTIF(U1102,"*搖樹*")=1,IF(Q1102&lt;&gt;2,"有搖樹行為應為猴群",""),"")</f>
        <v/>
      </c>
      <c r="AF1102" s="3"/>
      <c r="AH1102">
        <f>MATCH(ROUND(M1102,0)&amp;ROUND(N1102,0),樣點!N:N,0)</f>
        <v>2181</v>
      </c>
      <c r="AI1102" s="5">
        <f>IF((F1103&amp;J1103)=(F1102&amp;J1102),ABS((DATE(G1103,H1103,I1103)&amp;TIME(O1103,P1103,0))-(DATE(G1102,H1102,I1102)&amp;TIME(O1102,P1102,0))),"")</f>
        <v>9.0277779963798821E-3</v>
      </c>
    </row>
    <row r="1103" spans="3:35">
      <c r="C1103" s="246" t="s">
        <v>423</v>
      </c>
      <c r="D1103" s="246" t="s">
        <v>557</v>
      </c>
      <c r="E1103" s="246" t="s">
        <v>570</v>
      </c>
      <c r="F1103" s="246" t="s">
        <v>571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572</v>
      </c>
      <c r="L1103" s="247">
        <v>5</v>
      </c>
      <c r="M1103" s="246">
        <v>238353</v>
      </c>
      <c r="N1103" s="246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26</v>
      </c>
      <c r="U1103" s="246"/>
      <c r="V1103" t="str">
        <f>INDEX(樣區!H:H,MATCH(F1103,樣區!E:E,0))</f>
        <v>4月,6月</v>
      </c>
      <c r="W1103" s="3" t="str">
        <f>IF(ISNUMBER(AH1103),"Y","N")</f>
        <v>Y</v>
      </c>
      <c r="X1103" s="3" t="str">
        <f>IF(OR(ISBLANK(H1103),ISBLANK(I1103)),"需記錄日期","")</f>
        <v/>
      </c>
      <c r="Y1103" s="3" t="str">
        <f>IF(O1103&gt;9,"時間太晚","")</f>
        <v>時間太晚</v>
      </c>
      <c r="Z1103" s="3" t="str">
        <f>IF(ISBLANK(Q1103),"需記錄數量",IF(Q1103&gt;2,"2隻以上，請記為猴群",""))</f>
        <v/>
      </c>
      <c r="AA1103" s="3" t="str">
        <f>IF(OR(Q1103=1,Q1103=2),IF(ISTEXT(R1103),"","需記錄距離"),"")</f>
        <v/>
      </c>
      <c r="AB1103" s="249" t="str">
        <f>IF(S1103="Y",IF(Q1103&lt;&gt;2,"有叫聲應為猴群",""),"")</f>
        <v/>
      </c>
      <c r="AC1103" s="3" t="str">
        <f>IF(ISBLANK(T1103),"需記錄棲地類型",IF(LEN(T1103)&lt;&gt;2,"請填最主要的棲地類型，其餘的可在備注補充說明",""))</f>
        <v/>
      </c>
      <c r="AD1103" s="5" t="str">
        <f t="shared" si="45"/>
        <v/>
      </c>
      <c r="AE1103" s="3" t="str">
        <f>IF(COUNTIF(U1103,"*搖樹*")=1,IF(Q1103&lt;&gt;2,"有搖樹行為應為猴群",""),"")</f>
        <v/>
      </c>
      <c r="AF1103" s="3"/>
      <c r="AH1103">
        <f>MATCH(ROUND(M1103,0)&amp;ROUND(N1103,0),樣點!N:N,0)</f>
        <v>2182</v>
      </c>
      <c r="AI1103" s="5">
        <f>IF((F1104&amp;J1104)=(F1103&amp;J1103),ABS((DATE(G1104,H1104,I1104)&amp;TIME(O1104,P1104,0))-(DATE(G1103,H1103,I1103)&amp;TIME(O1103,P1103,0))),"")</f>
        <v>1.1805556016042829E-2</v>
      </c>
    </row>
    <row r="1104" spans="3:35">
      <c r="C1104" s="246" t="s">
        <v>423</v>
      </c>
      <c r="D1104" s="246" t="s">
        <v>557</v>
      </c>
      <c r="E1104" s="246" t="s">
        <v>570</v>
      </c>
      <c r="F1104" s="246" t="s">
        <v>571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572</v>
      </c>
      <c r="L1104" s="247">
        <v>6</v>
      </c>
      <c r="M1104" s="246">
        <v>238458</v>
      </c>
      <c r="N1104" s="246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26</v>
      </c>
      <c r="U1104" s="246"/>
      <c r="V1104" t="str">
        <f>INDEX(樣區!H:H,MATCH(F1104,樣區!E:E,0))</f>
        <v>4月,6月</v>
      </c>
      <c r="W1104" s="3" t="str">
        <f>IF(ISNUMBER(AH1104),"Y","N")</f>
        <v>Y</v>
      </c>
      <c r="X1104" s="3" t="str">
        <f>IF(OR(ISBLANK(H1104),ISBLANK(I1104)),"需記錄日期","")</f>
        <v/>
      </c>
      <c r="Y1104" s="3" t="str">
        <f>IF(O1104&gt;9,"時間太晚","")</f>
        <v>時間太晚</v>
      </c>
      <c r="Z1104" s="3" t="str">
        <f>IF(ISBLANK(Q1104),"需記錄數量",IF(Q1104&gt;2,"2隻以上，請記為猴群",""))</f>
        <v/>
      </c>
      <c r="AA1104" s="3" t="str">
        <f>IF(OR(Q1104=1,Q1104=2),IF(ISTEXT(R1104),"","需記錄距離"),"")</f>
        <v/>
      </c>
      <c r="AB1104" s="249" t="str">
        <f>IF(S1104="Y",IF(Q1104&lt;&gt;2,"有叫聲應為猴群",""),"")</f>
        <v/>
      </c>
      <c r="AC1104" s="3" t="str">
        <f>IF(ISBLANK(T1104),"需記錄棲地類型",IF(LEN(T1104)&lt;&gt;2,"請填最主要的棲地類型，其餘的可在備注補充說明",""))</f>
        <v/>
      </c>
      <c r="AD1104" s="5" t="str">
        <f t="shared" si="45"/>
        <v/>
      </c>
      <c r="AE1104" s="3" t="str">
        <f>IF(COUNTIF(U1104,"*搖樹*")=1,IF(Q1104&lt;&gt;2,"有搖樹行為應為猴群",""),"")</f>
        <v/>
      </c>
      <c r="AF1104" s="3"/>
      <c r="AH1104">
        <f>MATCH(ROUND(M1104,0)&amp;ROUND(N1104,0),樣點!N:N,0)</f>
        <v>2183</v>
      </c>
      <c r="AI1104" s="5" t="str">
        <f>IF((F1105&amp;J1105)=(F1104&amp;J1104),ABS((DATE(G1105,H1105,I1105)&amp;TIME(O1105,P1105,0))-(DATE(G1104,H1104,I1104)&amp;TIME(O1104,P1104,0))),"")</f>
        <v/>
      </c>
    </row>
    <row r="1105" spans="3:35">
      <c r="C1105" s="246" t="s">
        <v>423</v>
      </c>
      <c r="D1105" s="246" t="s">
        <v>557</v>
      </c>
      <c r="E1105" s="246" t="s">
        <v>573</v>
      </c>
      <c r="F1105" s="246" t="s">
        <v>574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575</v>
      </c>
      <c r="L1105" s="247">
        <v>1</v>
      </c>
      <c r="M1105" s="246">
        <v>241156</v>
      </c>
      <c r="N1105" s="246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32</v>
      </c>
      <c r="U1105" s="246"/>
      <c r="V1105" t="str">
        <f>INDEX(樣區!H:H,MATCH(F1105,樣區!E:E,0))</f>
        <v>4月,6月</v>
      </c>
      <c r="W1105" s="3" t="str">
        <f>IF(ISNUMBER(AH1105),"Y","N")</f>
        <v>Y</v>
      </c>
      <c r="X1105" s="3" t="str">
        <f>IF(OR(ISBLANK(H1105),ISBLANK(I1105)),"需記錄日期","")</f>
        <v/>
      </c>
      <c r="Y1105" s="3" t="str">
        <f>IF(O1105&gt;9,"時間太晚","")</f>
        <v/>
      </c>
      <c r="Z1105" s="3" t="str">
        <f>IF(ISBLANK(Q1105),"需記錄數量",IF(Q1105&gt;2,"2隻以上，請記為猴群",""))</f>
        <v/>
      </c>
      <c r="AA1105" s="3" t="str">
        <f>IF(OR(Q1105=1,Q1105=2),IF(ISTEXT(R1105),"","需記錄距離"),"")</f>
        <v/>
      </c>
      <c r="AB1105" s="249" t="str">
        <f>IF(S1105="Y",IF(Q1105&lt;&gt;2,"有叫聲應為猴群",""),"")</f>
        <v/>
      </c>
      <c r="AC1105" s="3" t="str">
        <f>IF(ISBLANK(T1105),"需記錄棲地類型",IF(LEN(T1105)&lt;&gt;2,"請填最主要的棲地類型，其餘的可在備注補充說明",""))</f>
        <v/>
      </c>
      <c r="AD1105" s="5" t="str">
        <f t="shared" si="45"/>
        <v/>
      </c>
      <c r="AE1105" s="3" t="str">
        <f>IF(COUNTIF(U1105,"*搖樹*")=1,IF(Q1105&lt;&gt;2,"有搖樹行為應為猴群",""),"")</f>
        <v/>
      </c>
      <c r="AF1105" s="3"/>
      <c r="AH1105">
        <f>MATCH(ROUND(M1105,0)&amp;ROUND(N1105,0),樣點!N:N,0)</f>
        <v>2184</v>
      </c>
      <c r="AI1105" s="5">
        <f>IF((F1106&amp;J1106)=(F1105&amp;J1105),ABS((DATE(G1106,H1106,I1106)&amp;TIME(O1106,P1106,0))-(DATE(G1105,H1105,I1105)&amp;TIME(O1105,P1105,0))),"")</f>
        <v>6.2500000349245965E-3</v>
      </c>
    </row>
    <row r="1106" spans="3:35">
      <c r="C1106" s="246" t="s">
        <v>423</v>
      </c>
      <c r="D1106" s="246" t="s">
        <v>557</v>
      </c>
      <c r="E1106" s="246" t="s">
        <v>573</v>
      </c>
      <c r="F1106" s="246" t="s">
        <v>574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575</v>
      </c>
      <c r="L1106" s="247">
        <v>2</v>
      </c>
      <c r="M1106" s="246">
        <v>241356</v>
      </c>
      <c r="N1106" s="246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32</v>
      </c>
      <c r="U1106" s="246"/>
      <c r="V1106" t="str">
        <f>INDEX(樣區!H:H,MATCH(F1106,樣區!E:E,0))</f>
        <v>4月,6月</v>
      </c>
      <c r="W1106" s="3" t="str">
        <f>IF(ISNUMBER(AH1106),"Y","N")</f>
        <v>Y</v>
      </c>
      <c r="X1106" s="3" t="str">
        <f>IF(OR(ISBLANK(H1106),ISBLANK(I1106)),"需記錄日期","")</f>
        <v/>
      </c>
      <c r="Y1106" s="3" t="str">
        <f>IF(O1106&gt;9,"時間太晚","")</f>
        <v/>
      </c>
      <c r="Z1106" s="3" t="str">
        <f>IF(ISBLANK(Q1106),"需記錄數量",IF(Q1106&gt;2,"2隻以上，請記為猴群",""))</f>
        <v/>
      </c>
      <c r="AA1106" s="3" t="str">
        <f>IF(OR(Q1106=1,Q1106=2),IF(ISTEXT(R1106),"","需記錄距離"),"")</f>
        <v/>
      </c>
      <c r="AB1106" s="249" t="str">
        <f>IF(S1106="Y",IF(Q1106&lt;&gt;2,"有叫聲應為猴群",""),"")</f>
        <v/>
      </c>
      <c r="AC1106" s="3" t="str">
        <f>IF(ISBLANK(T1106),"需記錄棲地類型",IF(LEN(T1106)&lt;&gt;2,"請填最主要的棲地類型，其餘的可在備注補充說明",""))</f>
        <v/>
      </c>
      <c r="AD1106" s="5" t="str">
        <f t="shared" si="45"/>
        <v/>
      </c>
      <c r="AE1106" s="3" t="str">
        <f>IF(COUNTIF(U1106,"*搖樹*")=1,IF(Q1106&lt;&gt;2,"有搖樹行為應為猴群",""),"")</f>
        <v/>
      </c>
      <c r="AF1106" s="3"/>
      <c r="AH1106">
        <f>MATCH(ROUND(M1106,0)&amp;ROUND(N1106,0),樣點!N:N,0)</f>
        <v>2185</v>
      </c>
      <c r="AI1106" s="5">
        <f>IF((F1107&amp;J1107)=(F1106&amp;J1106),ABS((DATE(G1107,H1107,I1107)&amp;TIME(O1107,P1107,0))-(DATE(G1106,H1106,I1106)&amp;TIME(O1106,P1106,0))),"")</f>
        <v>6.9444449618458748E-3</v>
      </c>
    </row>
    <row r="1107" spans="3:35">
      <c r="C1107" s="246" t="s">
        <v>423</v>
      </c>
      <c r="D1107" s="246" t="s">
        <v>557</v>
      </c>
      <c r="E1107" s="246" t="s">
        <v>573</v>
      </c>
      <c r="F1107" s="246" t="s">
        <v>574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575</v>
      </c>
      <c r="L1107" s="247">
        <v>3</v>
      </c>
      <c r="M1107" s="246">
        <v>241649</v>
      </c>
      <c r="N1107" s="246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32</v>
      </c>
      <c r="U1107" s="246"/>
      <c r="V1107" t="str">
        <f>INDEX(樣區!H:H,MATCH(F1107,樣區!E:E,0))</f>
        <v>4月,6月</v>
      </c>
      <c r="W1107" s="3" t="str">
        <f>IF(ISNUMBER(AH1107),"Y","N")</f>
        <v>Y</v>
      </c>
      <c r="X1107" s="3" t="str">
        <f>IF(OR(ISBLANK(H1107),ISBLANK(I1107)),"需記錄日期","")</f>
        <v/>
      </c>
      <c r="Y1107" s="3" t="str">
        <f>IF(O1107&gt;9,"時間太晚","")</f>
        <v/>
      </c>
      <c r="Z1107" s="3" t="str">
        <f>IF(ISBLANK(Q1107),"需記錄數量",IF(Q1107&gt;2,"2隻以上，請記為猴群",""))</f>
        <v/>
      </c>
      <c r="AA1107" s="3" t="str">
        <f>IF(OR(Q1107=1,Q1107=2),IF(ISTEXT(R1107),"","需記錄距離"),"")</f>
        <v/>
      </c>
      <c r="AB1107" s="249" t="str">
        <f>IF(S1107="Y",IF(Q1107&lt;&gt;2,"有叫聲應為猴群",""),"")</f>
        <v/>
      </c>
      <c r="AC1107" s="3" t="str">
        <f>IF(ISBLANK(T1107),"需記錄棲地類型",IF(LEN(T1107)&lt;&gt;2,"請填最主要的棲地類型，其餘的可在備注補充說明",""))</f>
        <v/>
      </c>
      <c r="AD1107" s="5" t="str">
        <f t="shared" si="45"/>
        <v/>
      </c>
      <c r="AE1107" s="3" t="str">
        <f>IF(COUNTIF(U1107,"*搖樹*")=1,IF(Q1107&lt;&gt;2,"有搖樹行為應為猴群",""),"")</f>
        <v/>
      </c>
      <c r="AF1107" s="3"/>
      <c r="AH1107">
        <f>MATCH(ROUND(M1107,0)&amp;ROUND(N1107,0),樣點!N:N,0)</f>
        <v>2186</v>
      </c>
      <c r="AI1107" s="5">
        <f>IF((F1108&amp;J1108)=(F1107&amp;J1107),ABS((DATE(G1108,H1108,I1108)&amp;TIME(O1108,P1108,0))-(DATE(G1107,H1107,I1107)&amp;TIME(O1107,P1107,0))),"")</f>
        <v>7.6388890156522393E-3</v>
      </c>
    </row>
    <row r="1108" spans="3:35">
      <c r="C1108" s="246" t="s">
        <v>423</v>
      </c>
      <c r="D1108" s="246" t="s">
        <v>557</v>
      </c>
      <c r="E1108" s="246" t="s">
        <v>573</v>
      </c>
      <c r="F1108" s="246" t="s">
        <v>574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575</v>
      </c>
      <c r="L1108" s="247">
        <v>4</v>
      </c>
      <c r="M1108" s="246">
        <v>241856</v>
      </c>
      <c r="N1108" s="246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32</v>
      </c>
      <c r="U1108" s="246"/>
      <c r="V1108" t="str">
        <f>INDEX(樣區!H:H,MATCH(F1108,樣區!E:E,0))</f>
        <v>4月,6月</v>
      </c>
      <c r="W1108" s="3" t="str">
        <f>IF(ISNUMBER(AH1108),"Y","N")</f>
        <v>Y</v>
      </c>
      <c r="X1108" s="3" t="str">
        <f>IF(OR(ISBLANK(H1108),ISBLANK(I1108)),"需記錄日期","")</f>
        <v/>
      </c>
      <c r="Y1108" s="3" t="str">
        <f>IF(O1108&gt;9,"時間太晚","")</f>
        <v/>
      </c>
      <c r="Z1108" s="3" t="str">
        <f>IF(ISBLANK(Q1108),"需記錄數量",IF(Q1108&gt;2,"2隻以上，請記為猴群",""))</f>
        <v/>
      </c>
      <c r="AA1108" s="3" t="str">
        <f>IF(OR(Q1108=1,Q1108=2),IF(ISTEXT(R1108),"","需記錄距離"),"")</f>
        <v/>
      </c>
      <c r="AB1108" s="249" t="str">
        <f>IF(S1108="Y",IF(Q1108&lt;&gt;2,"有叫聲應為猴群",""),"")</f>
        <v/>
      </c>
      <c r="AC1108" s="3" t="str">
        <f>IF(ISBLANK(T1108),"需記錄棲地類型",IF(LEN(T1108)&lt;&gt;2,"請填最主要的棲地類型，其餘的可在備注補充說明",""))</f>
        <v/>
      </c>
      <c r="AD1108" s="5" t="str">
        <f t="shared" si="45"/>
        <v/>
      </c>
      <c r="AE1108" s="3" t="str">
        <f>IF(COUNTIF(U1108,"*搖樹*")=1,IF(Q1108&lt;&gt;2,"有搖樹行為應為猴群",""),"")</f>
        <v/>
      </c>
      <c r="AF1108" s="3"/>
      <c r="AH1108">
        <f>MATCH(ROUND(M1108,0)&amp;ROUND(N1108,0),樣點!N:N,0)</f>
        <v>2187</v>
      </c>
      <c r="AI1108" s="5">
        <f>IF((F1109&amp;J1109)=(F1108&amp;J1108),ABS((DATE(G1109,H1109,I1109)&amp;TIME(O1109,P1109,0))-(DATE(G1108,H1108,I1108)&amp;TIME(O1108,P1108,0))),"")</f>
        <v>6.2499999767169356E-3</v>
      </c>
    </row>
    <row r="1109" spans="3:35">
      <c r="C1109" s="246" t="s">
        <v>423</v>
      </c>
      <c r="D1109" s="246" t="s">
        <v>557</v>
      </c>
      <c r="E1109" s="246" t="s">
        <v>573</v>
      </c>
      <c r="F1109" s="246" t="s">
        <v>574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575</v>
      </c>
      <c r="L1109" s="247">
        <v>5</v>
      </c>
      <c r="M1109" s="246">
        <v>242298</v>
      </c>
      <c r="N1109" s="246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26</v>
      </c>
      <c r="U1109" s="246"/>
      <c r="V1109" t="str">
        <f>INDEX(樣區!H:H,MATCH(F1109,樣區!E:E,0))</f>
        <v>4月,6月</v>
      </c>
      <c r="W1109" s="3" t="str">
        <f>IF(ISNUMBER(AH1109),"Y","N")</f>
        <v>Y</v>
      </c>
      <c r="X1109" s="3" t="str">
        <f>IF(OR(ISBLANK(H1109),ISBLANK(I1109)),"需記錄日期","")</f>
        <v/>
      </c>
      <c r="Y1109" s="3" t="str">
        <f>IF(O1109&gt;9,"時間太晚","")</f>
        <v/>
      </c>
      <c r="Z1109" s="3" t="str">
        <f>IF(ISBLANK(Q1109),"需記錄數量",IF(Q1109&gt;2,"2隻以上，請記為猴群",""))</f>
        <v/>
      </c>
      <c r="AA1109" s="3" t="str">
        <f>IF(OR(Q1109=1,Q1109=2),IF(ISTEXT(R1109),"","需記錄距離"),"")</f>
        <v/>
      </c>
      <c r="AB1109" s="249" t="str">
        <f>IF(S1109="Y",IF(Q1109&lt;&gt;2,"有叫聲應為猴群",""),"")</f>
        <v/>
      </c>
      <c r="AC1109" s="3" t="str">
        <f>IF(ISBLANK(T1109),"需記錄棲地類型",IF(LEN(T1109)&lt;&gt;2,"請填最主要的棲地類型，其餘的可在備注補充說明",""))</f>
        <v/>
      </c>
      <c r="AD1109" s="5" t="str">
        <f t="shared" si="45"/>
        <v/>
      </c>
      <c r="AE1109" s="3" t="str">
        <f>IF(COUNTIF(U1109,"*搖樹*")=1,IF(Q1109&lt;&gt;2,"有搖樹行為應為猴群",""),"")</f>
        <v/>
      </c>
      <c r="AF1109" s="3"/>
      <c r="AH1109">
        <f>MATCH(ROUND(M1109,0)&amp;ROUND(N1109,0),樣點!N:N,0)</f>
        <v>2188</v>
      </c>
      <c r="AI1109" s="5">
        <f>IF((F1110&amp;J1110)=(F1109&amp;J1109),ABS((DATE(G1110,H1110,I1110)&amp;TIME(O1110,P1110,0))-(DATE(G1109,H1109,I1109)&amp;TIME(O1109,P1109,0))),"")</f>
        <v>9.7222220501862466E-3</v>
      </c>
    </row>
    <row r="1110" spans="3:35">
      <c r="C1110" s="246" t="s">
        <v>423</v>
      </c>
      <c r="D1110" s="246" t="s">
        <v>557</v>
      </c>
      <c r="E1110" s="246" t="s">
        <v>573</v>
      </c>
      <c r="F1110" s="246" t="s">
        <v>574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575</v>
      </c>
      <c r="L1110" s="247">
        <v>6</v>
      </c>
      <c r="M1110" s="246">
        <v>242478</v>
      </c>
      <c r="N1110" s="246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32</v>
      </c>
      <c r="U1110" s="246"/>
      <c r="V1110" t="str">
        <f>INDEX(樣區!H:H,MATCH(F1110,樣區!E:E,0))</f>
        <v>4月,6月</v>
      </c>
      <c r="W1110" s="3" t="str">
        <f>IF(ISNUMBER(AH1110),"Y","N")</f>
        <v>Y</v>
      </c>
      <c r="X1110" s="3" t="str">
        <f>IF(OR(ISBLANK(H1110),ISBLANK(I1110)),"需記錄日期","")</f>
        <v/>
      </c>
      <c r="Y1110" s="3" t="str">
        <f>IF(O1110&gt;9,"時間太晚","")</f>
        <v/>
      </c>
      <c r="Z1110" s="3" t="str">
        <f>IF(ISBLANK(Q1110),"需記錄數量",IF(Q1110&gt;2,"2隻以上，請記為猴群",""))</f>
        <v/>
      </c>
      <c r="AA1110" s="3" t="str">
        <f>IF(OR(Q1110=1,Q1110=2),IF(ISTEXT(R1110),"","需記錄距離"),"")</f>
        <v/>
      </c>
      <c r="AB1110" s="249" t="str">
        <f>IF(S1110="Y",IF(Q1110&lt;&gt;2,"有叫聲應為猴群",""),"")</f>
        <v/>
      </c>
      <c r="AC1110" s="3" t="str">
        <f>IF(ISBLANK(T1110),"需記錄棲地類型",IF(LEN(T1110)&lt;&gt;2,"請填最主要的棲地類型，其餘的可在備注補充說明",""))</f>
        <v/>
      </c>
      <c r="AD1110" s="5" t="str">
        <f t="shared" si="45"/>
        <v/>
      </c>
      <c r="AE1110" s="3" t="str">
        <f>IF(COUNTIF(U1110,"*搖樹*")=1,IF(Q1110&lt;&gt;2,"有搖樹行為應為猴群",""),"")</f>
        <v/>
      </c>
      <c r="AF1110" s="3"/>
      <c r="AH1110">
        <f>MATCH(ROUND(M1110,0)&amp;ROUND(N1110,0),樣點!N:N,0)</f>
        <v>2189</v>
      </c>
      <c r="AI1110" s="5" t="str">
        <f>IF((F1111&amp;J1111)=(F1110&amp;J1110),ABS((DATE(G1111,H1111,I1111)&amp;TIME(O1111,P1111,0))-(DATE(G1110,H1110,I1110)&amp;TIME(O1110,P1110,0))),"")</f>
        <v/>
      </c>
    </row>
    <row r="1111" spans="3:35">
      <c r="C1111" s="246" t="s">
        <v>423</v>
      </c>
      <c r="D1111" s="246" t="s">
        <v>557</v>
      </c>
      <c r="E1111" s="246" t="s">
        <v>576</v>
      </c>
      <c r="F1111" s="246" t="s">
        <v>577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578</v>
      </c>
      <c r="L1111" s="247">
        <v>1</v>
      </c>
      <c r="M1111" s="246">
        <v>239828</v>
      </c>
      <c r="N1111" s="246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133</v>
      </c>
      <c r="U1111" s="246"/>
      <c r="V1111" t="str">
        <f>INDEX(樣區!H:H,MATCH(F1111,樣區!E:E,0))</f>
        <v>4月,6月</v>
      </c>
      <c r="W1111" s="3" t="str">
        <f>IF(ISNUMBER(AH1111),"Y","N")</f>
        <v>Y</v>
      </c>
      <c r="X1111" s="3" t="str">
        <f>IF(OR(ISBLANK(H1111),ISBLANK(I1111)),"需記錄日期","")</f>
        <v/>
      </c>
      <c r="Y1111" s="3" t="str">
        <f>IF(O1111&gt;9,"時間太晚","")</f>
        <v/>
      </c>
      <c r="Z1111" s="3" t="str">
        <f>IF(ISBLANK(Q1111),"需記錄數量",IF(Q1111&gt;2,"2隻以上，請記為猴群",""))</f>
        <v/>
      </c>
      <c r="AA1111" s="3" t="str">
        <f>IF(OR(Q1111=1,Q1111=2),IF(ISTEXT(R1111),"","需記錄距離"),"")</f>
        <v/>
      </c>
      <c r="AB1111" s="249" t="str">
        <f>IF(S1111="Y",IF(Q1111&lt;&gt;2,"有叫聲應為猴群",""),"")</f>
        <v/>
      </c>
      <c r="AC1111" s="3" t="str">
        <f>IF(ISBLANK(T1111),"需記錄棲地類型",IF(LEN(T1111)&lt;&gt;2,"請填最主要的棲地類型，其餘的可在備注補充說明",""))</f>
        <v/>
      </c>
      <c r="AD1111" s="5" t="str">
        <f t="shared" si="45"/>
        <v/>
      </c>
      <c r="AE1111" s="3" t="str">
        <f>IF(COUNTIF(U1111,"*搖樹*")=1,IF(Q1111&lt;&gt;2,"有搖樹行為應為猴群",""),"")</f>
        <v/>
      </c>
      <c r="AF1111" s="3"/>
      <c r="AH1111">
        <f>MATCH(ROUND(M1111,0)&amp;ROUND(N1111,0),樣點!N:N,0)</f>
        <v>2190</v>
      </c>
      <c r="AI1111" s="5">
        <f>IF((F1112&amp;J1112)=(F1111&amp;J1111),ABS((DATE(G1112,H1112,I1112)&amp;TIME(O1112,P1112,0))-(DATE(G1111,H1111,I1111)&amp;TIME(O1111,P1111,0))),"")</f>
        <v>7.6388890156522393E-3</v>
      </c>
    </row>
    <row r="1112" spans="3:35">
      <c r="C1112" s="246" t="s">
        <v>423</v>
      </c>
      <c r="D1112" s="246" t="s">
        <v>557</v>
      </c>
      <c r="E1112" s="246" t="s">
        <v>576</v>
      </c>
      <c r="F1112" s="246" t="s">
        <v>577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578</v>
      </c>
      <c r="L1112" s="247">
        <v>2</v>
      </c>
      <c r="M1112" s="246">
        <v>239960</v>
      </c>
      <c r="N1112" s="246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32</v>
      </c>
      <c r="U1112" s="246"/>
      <c r="V1112" t="str">
        <f>INDEX(樣區!H:H,MATCH(F1112,樣區!E:E,0))</f>
        <v>4月,6月</v>
      </c>
      <c r="W1112" s="3" t="str">
        <f>IF(ISNUMBER(AH1112),"Y","N")</f>
        <v>Y</v>
      </c>
      <c r="X1112" s="3" t="str">
        <f>IF(OR(ISBLANK(H1112),ISBLANK(I1112)),"需記錄日期","")</f>
        <v/>
      </c>
      <c r="Y1112" s="3" t="str">
        <f>IF(O1112&gt;9,"時間太晚","")</f>
        <v/>
      </c>
      <c r="Z1112" s="3" t="str">
        <f>IF(ISBLANK(Q1112),"需記錄數量",IF(Q1112&gt;2,"2隻以上，請記為猴群",""))</f>
        <v/>
      </c>
      <c r="AA1112" s="3" t="str">
        <f>IF(OR(Q1112=1,Q1112=2),IF(ISTEXT(R1112),"","需記錄距離"),"")</f>
        <v/>
      </c>
      <c r="AB1112" s="249" t="str">
        <f>IF(S1112="Y",IF(Q1112&lt;&gt;2,"有叫聲應為猴群",""),"")</f>
        <v/>
      </c>
      <c r="AC1112" s="3" t="str">
        <f>IF(ISBLANK(T1112),"需記錄棲地類型",IF(LEN(T1112)&lt;&gt;2,"請填最主要的棲地類型，其餘的可在備注補充說明",""))</f>
        <v/>
      </c>
      <c r="AD1112" s="5" t="str">
        <f t="shared" si="45"/>
        <v/>
      </c>
      <c r="AE1112" s="3" t="str">
        <f>IF(COUNTIF(U1112,"*搖樹*")=1,IF(Q1112&lt;&gt;2,"有搖樹行為應為猴群",""),"")</f>
        <v/>
      </c>
      <c r="AF1112" s="3"/>
      <c r="AH1112">
        <f>MATCH(ROUND(M1112,0)&amp;ROUND(N1112,0),樣點!N:N,0)</f>
        <v>2191</v>
      </c>
      <c r="AI1112" s="5">
        <f>IF((F1113&amp;J1113)=(F1112&amp;J1112),ABS((DATE(G1113,H1113,I1113)&amp;TIME(O1113,P1113,0))-(DATE(G1112,H1112,I1112)&amp;TIME(O1112,P1112,0))),"")</f>
        <v>5.5555549915879965E-3</v>
      </c>
    </row>
    <row r="1113" spans="3:35">
      <c r="C1113" s="246" t="s">
        <v>423</v>
      </c>
      <c r="D1113" s="246" t="s">
        <v>557</v>
      </c>
      <c r="E1113" s="246" t="s">
        <v>576</v>
      </c>
      <c r="F1113" s="246" t="s">
        <v>577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578</v>
      </c>
      <c r="L1113" s="247">
        <v>3</v>
      </c>
      <c r="M1113" s="246">
        <v>240076</v>
      </c>
      <c r="N1113" s="246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54</v>
      </c>
      <c r="U1113" s="246"/>
      <c r="V1113" t="str">
        <f>INDEX(樣區!H:H,MATCH(F1113,樣區!E:E,0))</f>
        <v>4月,6月</v>
      </c>
      <c r="W1113" s="3" t="str">
        <f>IF(ISNUMBER(AH1113),"Y","N")</f>
        <v>Y</v>
      </c>
      <c r="X1113" s="3" t="str">
        <f>IF(OR(ISBLANK(H1113),ISBLANK(I1113)),"需記錄日期","")</f>
        <v/>
      </c>
      <c r="Y1113" s="3" t="str">
        <f>IF(O1113&gt;9,"時間太晚","")</f>
        <v/>
      </c>
      <c r="Z1113" s="3" t="str">
        <f>IF(ISBLANK(Q1113),"需記錄數量",IF(Q1113&gt;2,"2隻以上，請記為猴群",""))</f>
        <v/>
      </c>
      <c r="AA1113" s="3" t="str">
        <f>IF(OR(Q1113=1,Q1113=2),IF(ISTEXT(R1113),"","需記錄距離"),"")</f>
        <v/>
      </c>
      <c r="AB1113" s="249" t="str">
        <f>IF(S1113="Y",IF(Q1113&lt;&gt;2,"有叫聲應為猴群",""),"")</f>
        <v/>
      </c>
      <c r="AC1113" s="3" t="str">
        <f>IF(ISBLANK(T1113),"需記錄棲地類型",IF(LEN(T1113)&lt;&gt;2,"請填最主要的棲地類型，其餘的可在備注補充說明",""))</f>
        <v/>
      </c>
      <c r="AD1113" s="5" t="str">
        <f t="shared" si="45"/>
        <v>需計滿6分鐘</v>
      </c>
      <c r="AE1113" s="3" t="str">
        <f>IF(COUNTIF(U1113,"*搖樹*")=1,IF(Q1113&lt;&gt;2,"有搖樹行為應為猴群",""),"")</f>
        <v/>
      </c>
      <c r="AF1113" s="3"/>
      <c r="AH1113">
        <f>MATCH(ROUND(M1113,0)&amp;ROUND(N1113,0),樣點!N:N,0)</f>
        <v>2192</v>
      </c>
      <c r="AI1113" s="5">
        <f>IF((F1114&amp;J1114)=(F1113&amp;J1113),ABS((DATE(G1114,H1114,I1114)&amp;TIME(O1114,P1114,0))-(DATE(G1113,H1113,I1113)&amp;TIME(O1113,P1113,0))),"")</f>
        <v>2.0833329763263464E-3</v>
      </c>
    </row>
    <row r="1114" spans="3:35">
      <c r="C1114" s="246" t="s">
        <v>423</v>
      </c>
      <c r="D1114" s="246" t="s">
        <v>557</v>
      </c>
      <c r="E1114" s="246" t="s">
        <v>576</v>
      </c>
      <c r="F1114" s="246" t="s">
        <v>577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578</v>
      </c>
      <c r="L1114" s="247">
        <v>4</v>
      </c>
      <c r="M1114" s="246">
        <v>240189</v>
      </c>
      <c r="N1114" s="246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54</v>
      </c>
      <c r="U1114" s="246"/>
      <c r="V1114" t="str">
        <f>INDEX(樣區!H:H,MATCH(F1114,樣區!E:E,0))</f>
        <v>4月,6月</v>
      </c>
      <c r="W1114" s="3" t="str">
        <f>IF(ISNUMBER(AH1114),"Y","N")</f>
        <v>Y</v>
      </c>
      <c r="X1114" s="3" t="str">
        <f>IF(OR(ISBLANK(H1114),ISBLANK(I1114)),"需記錄日期","")</f>
        <v/>
      </c>
      <c r="Y1114" s="3" t="str">
        <f>IF(O1114&gt;9,"時間太晚","")</f>
        <v/>
      </c>
      <c r="Z1114" s="3" t="str">
        <f>IF(ISBLANK(Q1114),"需記錄數量",IF(Q1114&gt;2,"2隻以上，請記為猴群",""))</f>
        <v/>
      </c>
      <c r="AA1114" s="3" t="str">
        <f>IF(OR(Q1114=1,Q1114=2),IF(ISTEXT(R1114),"","需記錄距離"),"")</f>
        <v/>
      </c>
      <c r="AB1114" s="249" t="str">
        <f>IF(S1114="Y",IF(Q1114&lt;&gt;2,"有叫聲應為猴群",""),"")</f>
        <v/>
      </c>
      <c r="AC1114" s="3" t="str">
        <f>IF(ISBLANK(T1114),"需記錄棲地類型",IF(LEN(T1114)&lt;&gt;2,"請填最主要的棲地類型，其餘的可在備注補充說明",""))</f>
        <v/>
      </c>
      <c r="AD1114" s="5" t="str">
        <f t="shared" si="45"/>
        <v/>
      </c>
      <c r="AE1114" s="3" t="str">
        <f>IF(COUNTIF(U1114,"*搖樹*")=1,IF(Q1114&lt;&gt;2,"有搖樹行為應為猴群",""),"")</f>
        <v/>
      </c>
      <c r="AF1114" s="3"/>
      <c r="AH1114">
        <f>MATCH(ROUND(M1114,0)&amp;ROUND(N1114,0),樣點!N:N,0)</f>
        <v>2193</v>
      </c>
      <c r="AI1114" s="5">
        <f>IF((F1115&amp;J1115)=(F1114&amp;J1114),ABS((DATE(G1115,H1115,I1115)&amp;TIME(O1115,P1115,0))-(DATE(G1114,H1114,I1114)&amp;TIME(O1114,P1114,0))),"")</f>
        <v>8.3333340007811785E-3</v>
      </c>
    </row>
    <row r="1115" spans="3:35">
      <c r="C1115" s="246" t="s">
        <v>423</v>
      </c>
      <c r="D1115" s="246" t="s">
        <v>557</v>
      </c>
      <c r="E1115" s="246" t="s">
        <v>576</v>
      </c>
      <c r="F1115" s="246" t="s">
        <v>577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578</v>
      </c>
      <c r="L1115" s="247">
        <v>5</v>
      </c>
      <c r="M1115" s="246">
        <v>240348</v>
      </c>
      <c r="N1115" s="246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54</v>
      </c>
      <c r="U1115" s="246"/>
      <c r="V1115" t="str">
        <f>INDEX(樣區!H:H,MATCH(F1115,樣區!E:E,0))</f>
        <v>4月,6月</v>
      </c>
      <c r="W1115" s="3" t="str">
        <f>IF(ISNUMBER(AH1115),"Y","N")</f>
        <v>Y</v>
      </c>
      <c r="X1115" s="3" t="str">
        <f>IF(OR(ISBLANK(H1115),ISBLANK(I1115)),"需記錄日期","")</f>
        <v/>
      </c>
      <c r="Y1115" s="3" t="str">
        <f>IF(O1115&gt;9,"時間太晚","")</f>
        <v/>
      </c>
      <c r="Z1115" s="3" t="str">
        <f>IF(ISBLANK(Q1115),"需記錄數量",IF(Q1115&gt;2,"2隻以上，請記為猴群",""))</f>
        <v/>
      </c>
      <c r="AA1115" s="3" t="str">
        <f>IF(OR(Q1115=1,Q1115=2),IF(ISTEXT(R1115),"","需記錄距離"),"")</f>
        <v/>
      </c>
      <c r="AB1115" s="249" t="str">
        <f>IF(S1115="Y",IF(Q1115&lt;&gt;2,"有叫聲應為猴群",""),"")</f>
        <v/>
      </c>
      <c r="AC1115" s="3" t="str">
        <f>IF(ISBLANK(T1115),"需記錄棲地類型",IF(LEN(T1115)&lt;&gt;2,"請填最主要的棲地類型，其餘的可在備注補充說明",""))</f>
        <v/>
      </c>
      <c r="AD1115" s="5" t="str">
        <f t="shared" si="45"/>
        <v/>
      </c>
      <c r="AE1115" s="3" t="str">
        <f>IF(COUNTIF(U1115,"*搖樹*")=1,IF(Q1115&lt;&gt;2,"有搖樹行為應為猴群",""),"")</f>
        <v/>
      </c>
      <c r="AF1115" s="3"/>
      <c r="AH1115">
        <f>MATCH(ROUND(M1115,0)&amp;ROUND(N1115,0),樣點!N:N,0)</f>
        <v>2194</v>
      </c>
      <c r="AI1115" s="5">
        <f>IF((F1116&amp;J1116)=(F1115&amp;J1115),ABS((DATE(G1116,H1116,I1116)&amp;TIME(O1116,P1116,0))-(DATE(G1115,H1115,I1115)&amp;TIME(O1115,P1115,0))),"")</f>
        <v>6.9444440305233002E-3</v>
      </c>
    </row>
    <row r="1116" spans="3:35">
      <c r="C1116" s="246" t="s">
        <v>423</v>
      </c>
      <c r="D1116" s="246" t="s">
        <v>557</v>
      </c>
      <c r="E1116" s="246" t="s">
        <v>576</v>
      </c>
      <c r="F1116" s="246" t="s">
        <v>577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578</v>
      </c>
      <c r="L1116" s="247">
        <v>6</v>
      </c>
      <c r="M1116" s="246">
        <v>240532</v>
      </c>
      <c r="N1116" s="246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32</v>
      </c>
      <c r="U1116" s="246"/>
      <c r="V1116" t="str">
        <f>INDEX(樣區!H:H,MATCH(F1116,樣區!E:E,0))</f>
        <v>4月,6月</v>
      </c>
      <c r="W1116" s="3" t="str">
        <f>IF(ISNUMBER(AH1116),"Y","N")</f>
        <v>Y</v>
      </c>
      <c r="X1116" s="3" t="str">
        <f>IF(OR(ISBLANK(H1116),ISBLANK(I1116)),"需記錄日期","")</f>
        <v/>
      </c>
      <c r="Y1116" s="3" t="str">
        <f>IF(O1116&gt;9,"時間太晚","")</f>
        <v/>
      </c>
      <c r="Z1116" s="3" t="str">
        <f>IF(ISBLANK(Q1116),"需記錄數量",IF(Q1116&gt;2,"2隻以上，請記為猴群",""))</f>
        <v/>
      </c>
      <c r="AA1116" s="3" t="str">
        <f>IF(OR(Q1116=1,Q1116=2),IF(ISTEXT(R1116),"","需記錄距離"),"")</f>
        <v/>
      </c>
      <c r="AB1116" s="249" t="str">
        <f>IF(S1116="Y",IF(Q1116&lt;&gt;2,"有叫聲應為猴群",""),"")</f>
        <v/>
      </c>
      <c r="AC1116" s="3" t="str">
        <f>IF(ISBLANK(T1116),"需記錄棲地類型",IF(LEN(T1116)&lt;&gt;2,"請填最主要的棲地類型，其餘的可在備注補充說明",""))</f>
        <v/>
      </c>
      <c r="AD1116" s="5" t="str">
        <f t="shared" si="45"/>
        <v/>
      </c>
      <c r="AE1116" s="3" t="str">
        <f>IF(COUNTIF(U1116,"*搖樹*")=1,IF(Q1116&lt;&gt;2,"有搖樹行為應為猴群",""),"")</f>
        <v/>
      </c>
      <c r="AF1116" s="3"/>
      <c r="AH1116">
        <f>MATCH(ROUND(M1116,0)&amp;ROUND(N1116,0),樣點!N:N,0)</f>
        <v>2195</v>
      </c>
      <c r="AI1116" s="5" t="str">
        <f>IF((F1117&amp;J1117)=(F1116&amp;J1116),ABS((DATE(G1117,H1117,I1117)&amp;TIME(O1117,P1117,0))-(DATE(G1116,H1116,I1116)&amp;TIME(O1116,P1116,0))),"")</f>
        <v/>
      </c>
    </row>
    <row r="1117" spans="3:35">
      <c r="C1117" s="246" t="s">
        <v>423</v>
      </c>
      <c r="D1117" s="246" t="s">
        <v>557</v>
      </c>
      <c r="E1117" s="246" t="s">
        <v>579</v>
      </c>
      <c r="F1117" s="246" t="s">
        <v>580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581</v>
      </c>
      <c r="L1117" s="247">
        <v>1</v>
      </c>
      <c r="M1117" s="246">
        <v>237985</v>
      </c>
      <c r="N1117" s="246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32</v>
      </c>
      <c r="U1117" s="246"/>
      <c r="V1117" t="str">
        <f>INDEX(樣區!H:H,MATCH(F1117,樣區!E:E,0))</f>
        <v>3月,5月</v>
      </c>
      <c r="W1117" s="3" t="str">
        <f>IF(ISNUMBER(AH1117),"Y","N")</f>
        <v>Y</v>
      </c>
      <c r="X1117" s="3" t="str">
        <f>IF(OR(ISBLANK(H1117),ISBLANK(I1117)),"需記錄日期","")</f>
        <v/>
      </c>
      <c r="Y1117" s="3" t="str">
        <f>IF(O1117&gt;9,"時間太晚","")</f>
        <v/>
      </c>
      <c r="Z1117" s="3" t="str">
        <f>IF(ISBLANK(Q1117),"需記錄數量",IF(Q1117&gt;2,"2隻以上，請記為猴群",""))</f>
        <v/>
      </c>
      <c r="AA1117" s="3" t="str">
        <f>IF(OR(Q1117=1,Q1117=2),IF(ISTEXT(R1117),"","需記錄距離"),"")</f>
        <v/>
      </c>
      <c r="AB1117" s="249" t="str">
        <f>IF(S1117="Y",IF(Q1117&lt;&gt;2,"有叫聲應為猴群",""),"")</f>
        <v/>
      </c>
      <c r="AC1117" s="3" t="str">
        <f>IF(ISBLANK(T1117),"需記錄棲地類型",IF(LEN(T1117)&lt;&gt;2,"請填最主要的棲地類型，其餘的可在備注補充說明",""))</f>
        <v/>
      </c>
      <c r="AD1117" s="5" t="str">
        <f t="shared" si="45"/>
        <v/>
      </c>
      <c r="AE1117" s="3" t="str">
        <f>IF(COUNTIF(U1117,"*搖樹*")=1,IF(Q1117&lt;&gt;2,"有搖樹行為應為猴群",""),"")</f>
        <v/>
      </c>
      <c r="AF1117" s="3"/>
      <c r="AH1117">
        <f>MATCH(ROUND(M1117,0)&amp;ROUND(N1117,0),樣點!N:N,0)</f>
        <v>2196</v>
      </c>
      <c r="AI1117" s="5">
        <f>IF((F1118&amp;J1118)=(F1117&amp;J1117),ABS((DATE(G1118,H1118,I1118)&amp;TIME(O1118,P1118,0))-(DATE(G1117,H1117,I1117)&amp;TIME(O1117,P1117,0))),"")</f>
        <v>6.9444440305233002E-3</v>
      </c>
    </row>
    <row r="1118" spans="3:35">
      <c r="C1118" s="246" t="s">
        <v>423</v>
      </c>
      <c r="D1118" s="246" t="s">
        <v>557</v>
      </c>
      <c r="E1118" s="246" t="s">
        <v>579</v>
      </c>
      <c r="F1118" s="246" t="s">
        <v>580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581</v>
      </c>
      <c r="L1118" s="247">
        <v>2</v>
      </c>
      <c r="M1118" s="246">
        <v>237878</v>
      </c>
      <c r="N1118" s="246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133</v>
      </c>
      <c r="U1118" s="246"/>
      <c r="V1118" t="str">
        <f>INDEX(樣區!H:H,MATCH(F1118,樣區!E:E,0))</f>
        <v>3月,5月</v>
      </c>
      <c r="W1118" s="3" t="str">
        <f>IF(ISNUMBER(AH1118),"Y","N")</f>
        <v>Y</v>
      </c>
      <c r="X1118" s="3" t="str">
        <f>IF(OR(ISBLANK(H1118),ISBLANK(I1118)),"需記錄日期","")</f>
        <v/>
      </c>
      <c r="Y1118" s="3" t="str">
        <f>IF(O1118&gt;9,"時間太晚","")</f>
        <v/>
      </c>
      <c r="Z1118" s="3" t="str">
        <f>IF(ISBLANK(Q1118),"需記錄數量",IF(Q1118&gt;2,"2隻以上，請記為猴群",""))</f>
        <v/>
      </c>
      <c r="AA1118" s="3" t="str">
        <f>IF(OR(Q1118=1,Q1118=2),IF(ISTEXT(R1118),"","需記錄距離"),"")</f>
        <v/>
      </c>
      <c r="AB1118" s="249" t="str">
        <f>IF(S1118="Y",IF(Q1118&lt;&gt;2,"有叫聲應為猴群",""),"")</f>
        <v/>
      </c>
      <c r="AC1118" s="3" t="str">
        <f>IF(ISBLANK(T1118),"需記錄棲地類型",IF(LEN(T1118)&lt;&gt;2,"請填最主要的棲地類型，其餘的可在備注補充說明",""))</f>
        <v/>
      </c>
      <c r="AD1118" s="5" t="str">
        <f t="shared" si="45"/>
        <v/>
      </c>
      <c r="AE1118" s="3" t="str">
        <f>IF(COUNTIF(U1118,"*搖樹*")=1,IF(Q1118&lt;&gt;2,"有搖樹行為應為猴群",""),"")</f>
        <v/>
      </c>
      <c r="AF1118" s="3"/>
      <c r="AH1118">
        <f>MATCH(ROUND(M1118,0)&amp;ROUND(N1118,0),樣點!N:N,0)</f>
        <v>2197</v>
      </c>
      <c r="AI1118" s="5">
        <f>IF((F1119&amp;J1119)=(F1118&amp;J1118),ABS((DATE(G1119,H1119,I1119)&amp;TIME(O1119,P1119,0))-(DATE(G1118,H1118,I1118)&amp;TIME(O1118,P1118,0))),"")</f>
        <v>5.555555981118232E-3</v>
      </c>
    </row>
    <row r="1119" spans="3:35">
      <c r="C1119" s="246" t="s">
        <v>423</v>
      </c>
      <c r="D1119" s="246" t="s">
        <v>557</v>
      </c>
      <c r="E1119" s="246" t="s">
        <v>579</v>
      </c>
      <c r="F1119" s="246" t="s">
        <v>580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581</v>
      </c>
      <c r="L1119" s="247">
        <v>3</v>
      </c>
      <c r="M1119" s="246">
        <v>238125</v>
      </c>
      <c r="N1119" s="246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133</v>
      </c>
      <c r="U1119" s="246"/>
      <c r="V1119" t="str">
        <f>INDEX(樣區!H:H,MATCH(F1119,樣區!E:E,0))</f>
        <v>3月,5月</v>
      </c>
      <c r="W1119" s="3" t="str">
        <f>IF(ISNUMBER(AH1119),"Y","N")</f>
        <v>Y</v>
      </c>
      <c r="X1119" s="3" t="str">
        <f>IF(OR(ISBLANK(H1119),ISBLANK(I1119)),"需記錄日期","")</f>
        <v/>
      </c>
      <c r="Y1119" s="3" t="str">
        <f>IF(O1119&gt;9,"時間太晚","")</f>
        <v/>
      </c>
      <c r="Z1119" s="3" t="str">
        <f>IF(ISBLANK(Q1119),"需記錄數量",IF(Q1119&gt;2,"2隻以上，請記為猴群",""))</f>
        <v/>
      </c>
      <c r="AA1119" s="3" t="str">
        <f>IF(OR(Q1119=1,Q1119=2),IF(ISTEXT(R1119),"","需記錄距離"),"")</f>
        <v/>
      </c>
      <c r="AB1119" s="249" t="str">
        <f>IF(S1119="Y",IF(Q1119&lt;&gt;2,"有叫聲應為猴群",""),"")</f>
        <v/>
      </c>
      <c r="AC1119" s="3" t="str">
        <f>IF(ISBLANK(T1119),"需記錄棲地類型",IF(LEN(T1119)&lt;&gt;2,"請填最主要的棲地類型，其餘的可在備注補充說明",""))</f>
        <v/>
      </c>
      <c r="AD1119" s="5" t="str">
        <f t="shared" si="45"/>
        <v/>
      </c>
      <c r="AE1119" s="3" t="str">
        <f>IF(COUNTIF(U1119,"*搖樹*")=1,IF(Q1119&lt;&gt;2,"有搖樹行為應為猴群",""),"")</f>
        <v/>
      </c>
      <c r="AF1119" s="3"/>
      <c r="AH1119">
        <f>MATCH(ROUND(M1119,0)&amp;ROUND(N1119,0),樣點!N:N,0)</f>
        <v>2198</v>
      </c>
      <c r="AI1119" s="5">
        <f>IF((F1120&amp;J1120)=(F1119&amp;J1119),ABS((DATE(G1120,H1120,I1120)&amp;TIME(O1120,P1120,0))-(DATE(G1119,H1119,I1119)&amp;TIME(O1119,P1119,0))),"")</f>
        <v>5.555555981118232E-3</v>
      </c>
    </row>
    <row r="1120" spans="3:35">
      <c r="C1120" s="246" t="s">
        <v>423</v>
      </c>
      <c r="D1120" s="246" t="s">
        <v>557</v>
      </c>
      <c r="E1120" s="246" t="s">
        <v>579</v>
      </c>
      <c r="F1120" s="246" t="s">
        <v>580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581</v>
      </c>
      <c r="L1120" s="247">
        <v>4</v>
      </c>
      <c r="M1120" s="246">
        <v>238290</v>
      </c>
      <c r="N1120" s="246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32</v>
      </c>
      <c r="U1120" s="246"/>
      <c r="V1120" t="str">
        <f>INDEX(樣區!H:H,MATCH(F1120,樣區!E:E,0))</f>
        <v>3月,5月</v>
      </c>
      <c r="W1120" s="3" t="str">
        <f>IF(ISNUMBER(AH1120),"Y","N")</f>
        <v>Y</v>
      </c>
      <c r="X1120" s="3" t="str">
        <f>IF(OR(ISBLANK(H1120),ISBLANK(I1120)),"需記錄日期","")</f>
        <v/>
      </c>
      <c r="Y1120" s="3" t="str">
        <f>IF(O1120&gt;9,"時間太晚","")</f>
        <v/>
      </c>
      <c r="Z1120" s="3" t="str">
        <f>IF(ISBLANK(Q1120),"需記錄數量",IF(Q1120&gt;2,"2隻以上，請記為猴群",""))</f>
        <v/>
      </c>
      <c r="AA1120" s="3" t="str">
        <f>IF(OR(Q1120=1,Q1120=2),IF(ISTEXT(R1120),"","需記錄距離"),"")</f>
        <v/>
      </c>
      <c r="AB1120" s="249" t="str">
        <f>IF(S1120="Y",IF(Q1120&lt;&gt;2,"有叫聲應為猴群",""),"")</f>
        <v/>
      </c>
      <c r="AC1120" s="3" t="str">
        <f>IF(ISBLANK(T1120),"需記錄棲地類型",IF(LEN(T1120)&lt;&gt;2,"請填最主要的棲地類型，其餘的可在備注補充說明",""))</f>
        <v/>
      </c>
      <c r="AD1120" s="5" t="str">
        <f t="shared" si="45"/>
        <v/>
      </c>
      <c r="AE1120" s="3" t="str">
        <f>IF(COUNTIF(U1120,"*搖樹*")=1,IF(Q1120&lt;&gt;2,"有搖樹行為應為猴群",""),"")</f>
        <v/>
      </c>
      <c r="AF1120" s="3"/>
      <c r="AH1120">
        <f>MATCH(ROUND(M1120,0)&amp;ROUND(N1120,0),樣點!N:N,0)</f>
        <v>2199</v>
      </c>
      <c r="AI1120" s="5">
        <f>IF((F1121&amp;J1121)=(F1120&amp;J1120),ABS((DATE(G1121,H1121,I1121)&amp;TIME(O1121,P1121,0))-(DATE(G1120,H1120,I1120)&amp;TIME(O1120,P1120,0))),"")</f>
        <v>5.5555550497956574E-3</v>
      </c>
    </row>
    <row r="1121" spans="3:35">
      <c r="C1121" s="246" t="s">
        <v>423</v>
      </c>
      <c r="D1121" s="246" t="s">
        <v>557</v>
      </c>
      <c r="E1121" s="246" t="s">
        <v>579</v>
      </c>
      <c r="F1121" s="246" t="s">
        <v>580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581</v>
      </c>
      <c r="L1121" s="247">
        <v>5</v>
      </c>
      <c r="M1121" s="246">
        <v>238528</v>
      </c>
      <c r="N1121" s="246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26</v>
      </c>
      <c r="U1121" s="246"/>
      <c r="V1121" t="str">
        <f>INDEX(樣區!H:H,MATCH(F1121,樣區!E:E,0))</f>
        <v>3月,5月</v>
      </c>
      <c r="W1121" s="3" t="str">
        <f>IF(ISNUMBER(AH1121),"Y","N")</f>
        <v>Y</v>
      </c>
      <c r="X1121" s="3" t="str">
        <f>IF(OR(ISBLANK(H1121),ISBLANK(I1121)),"需記錄日期","")</f>
        <v/>
      </c>
      <c r="Y1121" s="3" t="str">
        <f>IF(O1121&gt;9,"時間太晚","")</f>
        <v>時間太晚</v>
      </c>
      <c r="Z1121" s="3" t="str">
        <f>IF(ISBLANK(Q1121),"需記錄數量",IF(Q1121&gt;2,"2隻以上，請記為猴群",""))</f>
        <v/>
      </c>
      <c r="AA1121" s="3" t="str">
        <f>IF(OR(Q1121=1,Q1121=2),IF(ISTEXT(R1121),"","需記錄距離"),"")</f>
        <v/>
      </c>
      <c r="AB1121" s="249" t="str">
        <f>IF(S1121="Y",IF(Q1121&lt;&gt;2,"有叫聲應為猴群",""),"")</f>
        <v/>
      </c>
      <c r="AC1121" s="3" t="str">
        <f>IF(ISBLANK(T1121),"需記錄棲地類型",IF(LEN(T1121)&lt;&gt;2,"請填最主要的棲地類型，其餘的可在備注補充說明",""))</f>
        <v/>
      </c>
      <c r="AD1121" s="5" t="str">
        <f t="shared" si="45"/>
        <v/>
      </c>
      <c r="AE1121" s="3" t="str">
        <f>IF(COUNTIF(U1121,"*搖樹*")=1,IF(Q1121&lt;&gt;2,"有搖樹行為應為猴群",""),"")</f>
        <v/>
      </c>
      <c r="AF1121" s="3"/>
      <c r="AH1121">
        <f>MATCH(ROUND(M1121,0)&amp;ROUND(N1121,0),樣點!N:N,0)</f>
        <v>2200</v>
      </c>
      <c r="AI1121" s="5">
        <f>IF((F1122&amp;J1122)=(F1121&amp;J1121),ABS((DATE(G1122,H1122,I1122)&amp;TIME(O1122,P1122,0))-(DATE(G1121,H1121,I1121)&amp;TIME(O1121,P1121,0))),"")</f>
        <v>6.2499999767169356E-3</v>
      </c>
    </row>
    <row r="1122" spans="3:35">
      <c r="C1122" s="246" t="s">
        <v>423</v>
      </c>
      <c r="D1122" s="246" t="s">
        <v>557</v>
      </c>
      <c r="E1122" s="246" t="s">
        <v>579</v>
      </c>
      <c r="F1122" s="246" t="s">
        <v>580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581</v>
      </c>
      <c r="L1122" s="247">
        <v>6</v>
      </c>
      <c r="M1122" s="246">
        <v>238680</v>
      </c>
      <c r="N1122" s="246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32</v>
      </c>
      <c r="U1122" s="246"/>
      <c r="V1122" t="str">
        <f>INDEX(樣區!H:H,MATCH(F1122,樣區!E:E,0))</f>
        <v>3月,5月</v>
      </c>
      <c r="W1122" s="3" t="str">
        <f>IF(ISNUMBER(AH1122),"Y","N")</f>
        <v>Y</v>
      </c>
      <c r="X1122" s="3" t="str">
        <f>IF(OR(ISBLANK(H1122),ISBLANK(I1122)),"需記錄日期","")</f>
        <v/>
      </c>
      <c r="Y1122" s="3" t="str">
        <f>IF(O1122&gt;9,"時間太晚","")</f>
        <v>時間太晚</v>
      </c>
      <c r="Z1122" s="3" t="str">
        <f>IF(ISBLANK(Q1122),"需記錄數量",IF(Q1122&gt;2,"2隻以上，請記為猴群",""))</f>
        <v/>
      </c>
      <c r="AA1122" s="3" t="str">
        <f>IF(OR(Q1122=1,Q1122=2),IF(ISTEXT(R1122),"","需記錄距離"),"")</f>
        <v/>
      </c>
      <c r="AB1122" s="249" t="str">
        <f>IF(S1122="Y",IF(Q1122&lt;&gt;2,"有叫聲應為猴群",""),"")</f>
        <v/>
      </c>
      <c r="AC1122" s="3" t="str">
        <f>IF(ISBLANK(T1122),"需記錄棲地類型",IF(LEN(T1122)&lt;&gt;2,"請填最主要的棲地類型，其餘的可在備注補充說明",""))</f>
        <v/>
      </c>
      <c r="AD1122" s="5" t="str">
        <f t="shared" si="45"/>
        <v/>
      </c>
      <c r="AE1122" s="3" t="str">
        <f>IF(COUNTIF(U1122,"*搖樹*")=1,IF(Q1122&lt;&gt;2,"有搖樹行為應為猴群",""),"")</f>
        <v/>
      </c>
      <c r="AF1122" s="3"/>
      <c r="AH1122">
        <f>MATCH(ROUND(M1122,0)&amp;ROUND(N1122,0),樣點!N:N,0)</f>
        <v>2201</v>
      </c>
      <c r="AI1122" s="5" t="str">
        <f>IF((F1123&amp;J1123)=(F1122&amp;J1122),ABS((DATE(G1123,H1123,I1123)&amp;TIME(O1123,P1123,0))-(DATE(G1122,H1122,I1122)&amp;TIME(O1122,P1122,0))),"")</f>
        <v/>
      </c>
    </row>
    <row r="1123" spans="3:35">
      <c r="C1123" s="246" t="s">
        <v>423</v>
      </c>
      <c r="D1123" s="246" t="s">
        <v>557</v>
      </c>
      <c r="E1123" s="246" t="s">
        <v>582</v>
      </c>
      <c r="F1123" s="246" t="s">
        <v>583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563</v>
      </c>
      <c r="L1123" s="247">
        <v>1</v>
      </c>
      <c r="M1123" s="246">
        <v>236035</v>
      </c>
      <c r="N1123" s="246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32</v>
      </c>
      <c r="U1123" s="246"/>
      <c r="V1123" t="str">
        <f>INDEX(樣區!H:H,MATCH(F1123,樣區!E:E,0))</f>
        <v>3月,5月</v>
      </c>
      <c r="W1123" s="3" t="str">
        <f>IF(ISNUMBER(AH1123),"Y","N")</f>
        <v>Y</v>
      </c>
      <c r="X1123" s="3" t="str">
        <f>IF(OR(ISBLANK(H1123),ISBLANK(I1123)),"需記錄日期","")</f>
        <v/>
      </c>
      <c r="Y1123" s="3" t="str">
        <f>IF(O1123&gt;9,"時間太晚","")</f>
        <v>時間太晚</v>
      </c>
      <c r="Z1123" s="3" t="str">
        <f>IF(ISBLANK(Q1123),"需記錄數量",IF(Q1123&gt;2,"2隻以上，請記為猴群",""))</f>
        <v/>
      </c>
      <c r="AA1123" s="3" t="str">
        <f>IF(OR(Q1123=1,Q1123=2),IF(ISTEXT(R1123),"","需記錄距離"),"")</f>
        <v/>
      </c>
      <c r="AB1123" s="249" t="str">
        <f>IF(S1123="Y",IF(Q1123&lt;&gt;2,"有叫聲應為猴群",""),"")</f>
        <v/>
      </c>
      <c r="AC1123" s="3" t="str">
        <f>IF(ISBLANK(T1123),"需記錄棲地類型",IF(LEN(T1123)&lt;&gt;2,"請填最主要的棲地類型，其餘的可在備注補充說明",""))</f>
        <v/>
      </c>
      <c r="AD1123" s="5" t="str">
        <f t="shared" si="45"/>
        <v/>
      </c>
      <c r="AE1123" s="3" t="str">
        <f>IF(COUNTIF(U1123,"*搖樹*")=1,IF(Q1123&lt;&gt;2,"有搖樹行為應為猴群",""),"")</f>
        <v/>
      </c>
      <c r="AF1123" s="3"/>
      <c r="AH1123">
        <f>MATCH(ROUND(M1123,0)&amp;ROUND(N1123,0),樣點!N:N,0)</f>
        <v>2202</v>
      </c>
      <c r="AI1123" s="5">
        <f>IF((F1124&amp;J1124)=(F1123&amp;J1123),ABS((DATE(G1124,H1124,I1124)&amp;TIME(O1124,P1124,0))-(DATE(G1123,H1123,I1123)&amp;TIME(O1123,P1123,0))),"")</f>
        <v>5.5555554979946464E-2</v>
      </c>
    </row>
    <row r="1124" spans="3:35">
      <c r="C1124" s="246" t="s">
        <v>423</v>
      </c>
      <c r="D1124" s="246" t="s">
        <v>557</v>
      </c>
      <c r="E1124" s="246" t="s">
        <v>582</v>
      </c>
      <c r="F1124" s="246" t="s">
        <v>583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563</v>
      </c>
      <c r="L1124" s="247">
        <v>2</v>
      </c>
      <c r="M1124" s="246">
        <v>235808</v>
      </c>
      <c r="N1124" s="246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32</v>
      </c>
      <c r="U1124" s="246"/>
      <c r="V1124" t="str">
        <f>INDEX(樣區!H:H,MATCH(F1124,樣區!E:E,0))</f>
        <v>3月,5月</v>
      </c>
      <c r="W1124" s="3" t="str">
        <f>IF(ISNUMBER(AH1124),"Y","N")</f>
        <v>Y</v>
      </c>
      <c r="X1124" s="3" t="str">
        <f>IF(OR(ISBLANK(H1124),ISBLANK(I1124)),"需記錄日期","")</f>
        <v/>
      </c>
      <c r="Y1124" s="3" t="str">
        <f>IF(O1124&gt;9,"時間太晚","")</f>
        <v/>
      </c>
      <c r="Z1124" s="3" t="str">
        <f>IF(ISBLANK(Q1124),"需記錄數量",IF(Q1124&gt;2,"2隻以上，請記為猴群",""))</f>
        <v/>
      </c>
      <c r="AA1124" s="3" t="str">
        <f>IF(OR(Q1124=1,Q1124=2),IF(ISTEXT(R1124),"","需記錄距離"),"")</f>
        <v/>
      </c>
      <c r="AB1124" s="249" t="str">
        <f>IF(S1124="Y",IF(Q1124&lt;&gt;2,"有叫聲應為猴群",""),"")</f>
        <v/>
      </c>
      <c r="AC1124" s="3" t="str">
        <f>IF(ISBLANK(T1124),"需記錄棲地類型",IF(LEN(T1124)&lt;&gt;2,"請填最主要的棲地類型，其餘的可在備注補充說明",""))</f>
        <v/>
      </c>
      <c r="AD1124" s="5" t="str">
        <f t="shared" si="45"/>
        <v/>
      </c>
      <c r="AE1124" s="3" t="str">
        <f>IF(COUNTIF(U1124,"*搖樹*")=1,IF(Q1124&lt;&gt;2,"有搖樹行為應為猴群",""),"")</f>
        <v/>
      </c>
      <c r="AF1124" s="3"/>
      <c r="AH1124">
        <f>MATCH(ROUND(M1124,0)&amp;ROUND(N1124,0),樣點!N:N,0)</f>
        <v>2203</v>
      </c>
      <c r="AI1124" s="5">
        <f>IF((F1125&amp;J1125)=(F1124&amp;J1124),ABS((DATE(G1125,H1125,I1125)&amp;TIME(O1125,P1125,0))-(DATE(G1124,H1124,I1124)&amp;TIME(O1124,P1124,0))),"")</f>
        <v>1.0416666977107525E-2</v>
      </c>
    </row>
    <row r="1125" spans="3:35">
      <c r="C1125" s="246" t="s">
        <v>423</v>
      </c>
      <c r="D1125" s="246" t="s">
        <v>557</v>
      </c>
      <c r="E1125" s="246" t="s">
        <v>582</v>
      </c>
      <c r="F1125" s="246" t="s">
        <v>583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563</v>
      </c>
      <c r="L1125" s="247">
        <v>3</v>
      </c>
      <c r="M1125" s="246">
        <v>235516</v>
      </c>
      <c r="N1125" s="246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32</v>
      </c>
      <c r="U1125" s="246"/>
      <c r="V1125" t="str">
        <f>INDEX(樣區!H:H,MATCH(F1125,樣區!E:E,0))</f>
        <v>3月,5月</v>
      </c>
      <c r="W1125" s="3" t="str">
        <f>IF(ISNUMBER(AH1125),"Y","N")</f>
        <v>Y</v>
      </c>
      <c r="X1125" s="3" t="str">
        <f>IF(OR(ISBLANK(H1125),ISBLANK(I1125)),"需記錄日期","")</f>
        <v/>
      </c>
      <c r="Y1125" s="3" t="str">
        <f>IF(O1125&gt;9,"時間太晚","")</f>
        <v/>
      </c>
      <c r="Z1125" s="3" t="str">
        <f>IF(ISBLANK(Q1125),"需記錄數量",IF(Q1125&gt;2,"2隻以上，請記為猴群",""))</f>
        <v/>
      </c>
      <c r="AA1125" s="3" t="str">
        <f>IF(OR(Q1125=1,Q1125=2),IF(ISTEXT(R1125),"","需記錄距離"),"")</f>
        <v/>
      </c>
      <c r="AB1125" s="249" t="str">
        <f>IF(S1125="Y",IF(Q1125&lt;&gt;2,"有叫聲應為猴群",""),"")</f>
        <v/>
      </c>
      <c r="AC1125" s="3" t="str">
        <f>IF(ISBLANK(T1125),"需記錄棲地類型",IF(LEN(T1125)&lt;&gt;2,"請填最主要的棲地類型，其餘的可在備注補充說明",""))</f>
        <v/>
      </c>
      <c r="AD1125" s="5" t="str">
        <f t="shared" si="45"/>
        <v/>
      </c>
      <c r="AE1125" s="3" t="str">
        <f>IF(COUNTIF(U1125,"*搖樹*")=1,IF(Q1125&lt;&gt;2,"有搖樹行為應為猴群",""),"")</f>
        <v/>
      </c>
      <c r="AF1125" s="3"/>
      <c r="AH1125">
        <f>MATCH(ROUND(M1125,0)&amp;ROUND(N1125,0),樣點!N:N,0)</f>
        <v>2204</v>
      </c>
      <c r="AI1125" s="5">
        <f>IF((F1126&amp;J1126)=(F1125&amp;J1125),ABS((DATE(G1126,H1126,I1126)&amp;TIME(O1126,P1126,0))-(DATE(G1125,H1125,I1125)&amp;TIME(O1125,P1125,0))),"")</f>
        <v>3.472222201526165E-2</v>
      </c>
    </row>
    <row r="1126" spans="3:35">
      <c r="C1126" s="246" t="s">
        <v>423</v>
      </c>
      <c r="D1126" s="246" t="s">
        <v>557</v>
      </c>
      <c r="E1126" s="246" t="s">
        <v>582</v>
      </c>
      <c r="F1126" s="246" t="s">
        <v>583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563</v>
      </c>
      <c r="L1126" s="247">
        <v>4</v>
      </c>
      <c r="M1126" s="246">
        <v>235398</v>
      </c>
      <c r="N1126" s="246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32</v>
      </c>
      <c r="U1126" s="246"/>
      <c r="V1126" t="str">
        <f>INDEX(樣區!H:H,MATCH(F1126,樣區!E:E,0))</f>
        <v>3月,5月</v>
      </c>
      <c r="W1126" s="3" t="str">
        <f>IF(ISNUMBER(AH1126),"Y","N")</f>
        <v>Y</v>
      </c>
      <c r="X1126" s="3" t="str">
        <f>IF(OR(ISBLANK(H1126),ISBLANK(I1126)),"需記錄日期","")</f>
        <v/>
      </c>
      <c r="Y1126" s="3" t="str">
        <f>IF(O1126&gt;9,"時間太晚","")</f>
        <v>時間太晚</v>
      </c>
      <c r="Z1126" s="3" t="str">
        <f>IF(ISBLANK(Q1126),"需記錄數量",IF(Q1126&gt;2,"2隻以上，請記為猴群",""))</f>
        <v/>
      </c>
      <c r="AA1126" s="3" t="str">
        <f>IF(OR(Q1126=1,Q1126=2),IF(ISTEXT(R1126),"","需記錄距離"),"")</f>
        <v/>
      </c>
      <c r="AB1126" s="249" t="str">
        <f>IF(S1126="Y",IF(Q1126&lt;&gt;2,"有叫聲應為猴群",""),"")</f>
        <v/>
      </c>
      <c r="AC1126" s="3" t="str">
        <f>IF(ISBLANK(T1126),"需記錄棲地類型",IF(LEN(T1126)&lt;&gt;2,"請填最主要的棲地類型，其餘的可在備注補充說明",""))</f>
        <v/>
      </c>
      <c r="AD1126" s="5" t="str">
        <f t="shared" si="45"/>
        <v/>
      </c>
      <c r="AE1126" s="3" t="str">
        <f>IF(COUNTIF(U1126,"*搖樹*")=1,IF(Q1126&lt;&gt;2,"有搖樹行為應為猴群",""),"")</f>
        <v/>
      </c>
      <c r="AF1126" s="3"/>
      <c r="AH1126">
        <f>MATCH(ROUND(M1126,0)&amp;ROUND(N1126,0),樣點!N:N,0)</f>
        <v>2205</v>
      </c>
      <c r="AI1126" s="5">
        <f>IF((F1127&amp;J1127)=(F1126&amp;J1126),ABS((DATE(G1127,H1127,I1127)&amp;TIME(O1127,P1127,0))-(DATE(G1126,H1126,I1126)&amp;TIME(O1126,P1126,0))),"")</f>
        <v>6.9444450200535357E-3</v>
      </c>
    </row>
    <row r="1127" spans="3:35">
      <c r="C1127" s="246" t="s">
        <v>423</v>
      </c>
      <c r="D1127" s="246" t="s">
        <v>557</v>
      </c>
      <c r="E1127" s="246" t="s">
        <v>582</v>
      </c>
      <c r="F1127" s="246" t="s">
        <v>583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563</v>
      </c>
      <c r="L1127" s="247">
        <v>5</v>
      </c>
      <c r="M1127" s="246">
        <v>235173</v>
      </c>
      <c r="N1127" s="246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32</v>
      </c>
      <c r="U1127" s="246"/>
      <c r="V1127" t="str">
        <f>INDEX(樣區!H:H,MATCH(F1127,樣區!E:E,0))</f>
        <v>3月,5月</v>
      </c>
      <c r="W1127" s="3" t="str">
        <f>IF(ISNUMBER(AH1127),"Y","N")</f>
        <v>Y</v>
      </c>
      <c r="X1127" s="3" t="str">
        <f>IF(OR(ISBLANK(H1127),ISBLANK(I1127)),"需記錄日期","")</f>
        <v/>
      </c>
      <c r="Y1127" s="3" t="str">
        <f>IF(O1127&gt;9,"時間太晚","")</f>
        <v>時間太晚</v>
      </c>
      <c r="Z1127" s="3" t="str">
        <f>IF(ISBLANK(Q1127),"需記錄數量",IF(Q1127&gt;2,"2隻以上，請記為猴群",""))</f>
        <v/>
      </c>
      <c r="AA1127" s="3" t="str">
        <f>IF(OR(Q1127=1,Q1127=2),IF(ISTEXT(R1127),"","需記錄距離"),"")</f>
        <v/>
      </c>
      <c r="AB1127" s="249" t="str">
        <f>IF(S1127="Y",IF(Q1127&lt;&gt;2,"有叫聲應為猴群",""),"")</f>
        <v/>
      </c>
      <c r="AC1127" s="3" t="str">
        <f>IF(ISBLANK(T1127),"需記錄棲地類型",IF(LEN(T1127)&lt;&gt;2,"請填最主要的棲地類型，其餘的可在備注補充說明",""))</f>
        <v/>
      </c>
      <c r="AD1127" s="5" t="str">
        <f t="shared" si="45"/>
        <v/>
      </c>
      <c r="AE1127" s="3" t="str">
        <f>IF(COUNTIF(U1127,"*搖樹*")=1,IF(Q1127&lt;&gt;2,"有搖樹行為應為猴群",""),"")</f>
        <v/>
      </c>
      <c r="AF1127" s="3"/>
      <c r="AH1127">
        <f>MATCH(ROUND(M1127,0)&amp;ROUND(N1127,0),樣點!N:N,0)</f>
        <v>2206</v>
      </c>
      <c r="AI1127" s="5">
        <f>IF((F1128&amp;J1128)=(F1127&amp;J1127),ABS((DATE(G1128,H1128,I1128)&amp;TIME(O1128,P1128,0))-(DATE(G1127,H1127,I1127)&amp;TIME(O1127,P1127,0))),"")</f>
        <v>8.3333330112509429E-3</v>
      </c>
    </row>
    <row r="1128" spans="3:35">
      <c r="C1128" s="246" t="s">
        <v>423</v>
      </c>
      <c r="D1128" s="246" t="s">
        <v>557</v>
      </c>
      <c r="E1128" s="246" t="s">
        <v>582</v>
      </c>
      <c r="F1128" s="246" t="s">
        <v>583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563</v>
      </c>
      <c r="L1128" s="247">
        <v>6</v>
      </c>
      <c r="M1128" s="246">
        <v>234996</v>
      </c>
      <c r="N1128" s="246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32</v>
      </c>
      <c r="U1128" s="246"/>
      <c r="V1128" t="str">
        <f>INDEX(樣區!H:H,MATCH(F1128,樣區!E:E,0))</f>
        <v>3月,5月</v>
      </c>
      <c r="W1128" s="3" t="str">
        <f>IF(ISNUMBER(AH1128),"Y","N")</f>
        <v>Y</v>
      </c>
      <c r="X1128" s="3" t="str">
        <f>IF(OR(ISBLANK(H1128),ISBLANK(I1128)),"需記錄日期","")</f>
        <v/>
      </c>
      <c r="Y1128" s="3" t="str">
        <f>IF(O1128&gt;9,"時間太晚","")</f>
        <v>時間太晚</v>
      </c>
      <c r="Z1128" s="3" t="str">
        <f>IF(ISBLANK(Q1128),"需記錄數量",IF(Q1128&gt;2,"2隻以上，請記為猴群",""))</f>
        <v/>
      </c>
      <c r="AA1128" s="3" t="str">
        <f>IF(OR(Q1128=1,Q1128=2),IF(ISTEXT(R1128),"","需記錄距離"),"")</f>
        <v/>
      </c>
      <c r="AB1128" s="249" t="str">
        <f>IF(S1128="Y",IF(Q1128&lt;&gt;2,"有叫聲應為猴群",""),"")</f>
        <v/>
      </c>
      <c r="AC1128" s="3" t="str">
        <f>IF(ISBLANK(T1128),"需記錄棲地類型",IF(LEN(T1128)&lt;&gt;2,"請填最主要的棲地類型，其餘的可在備注補充說明",""))</f>
        <v/>
      </c>
      <c r="AD1128" s="5" t="str">
        <f t="shared" si="45"/>
        <v/>
      </c>
      <c r="AE1128" s="3" t="str">
        <f>IF(COUNTIF(U1128,"*搖樹*")=1,IF(Q1128&lt;&gt;2,"有搖樹行為應為猴群",""),"")</f>
        <v/>
      </c>
      <c r="AF1128" s="3"/>
      <c r="AH1128">
        <f>MATCH(ROUND(M1128,0)&amp;ROUND(N1128,0),樣點!N:N,0)</f>
        <v>2207</v>
      </c>
      <c r="AI1128" s="5" t="str">
        <f>IF((F1129&amp;J1129)=(F1128&amp;J1128),ABS((DATE(G1129,H1129,I1129)&amp;TIME(O1129,P1129,0))-(DATE(G1128,H1128,I1128)&amp;TIME(O1128,P1128,0))),"")</f>
        <v/>
      </c>
    </row>
    <row r="1129" spans="3:35">
      <c r="C1129" s="246" t="s">
        <v>423</v>
      </c>
      <c r="D1129" s="246" t="s">
        <v>557</v>
      </c>
      <c r="E1129" s="246" t="s">
        <v>584</v>
      </c>
      <c r="F1129" s="246" t="s">
        <v>585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572</v>
      </c>
      <c r="L1129" s="247">
        <v>1</v>
      </c>
      <c r="M1129" s="246">
        <v>239996</v>
      </c>
      <c r="N1129" s="246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32</v>
      </c>
      <c r="U1129" s="246"/>
      <c r="V1129" t="str">
        <f>INDEX(樣區!H:H,MATCH(F1129,樣區!E:E,0))</f>
        <v>4月,6月</v>
      </c>
      <c r="W1129" s="3" t="str">
        <f>IF(ISNUMBER(AH1129),"Y","N")</f>
        <v>Y</v>
      </c>
      <c r="X1129" s="3" t="str">
        <f>IF(OR(ISBLANK(H1129),ISBLANK(I1129)),"需記錄日期","")</f>
        <v/>
      </c>
      <c r="Y1129" s="3" t="str">
        <f>IF(O1129&gt;9,"時間太晚","")</f>
        <v>時間太晚</v>
      </c>
      <c r="Z1129" s="3" t="str">
        <f>IF(ISBLANK(Q1129),"需記錄數量",IF(Q1129&gt;2,"2隻以上，請記為猴群",""))</f>
        <v/>
      </c>
      <c r="AA1129" s="3" t="str">
        <f>IF(OR(Q1129=1,Q1129=2),IF(ISTEXT(R1129),"","需記錄距離"),"")</f>
        <v/>
      </c>
      <c r="AB1129" s="249" t="str">
        <f>IF(S1129="Y",IF(Q1129&lt;&gt;2,"有叫聲應為猴群",""),"")</f>
        <v/>
      </c>
      <c r="AC1129" s="3" t="str">
        <f>IF(ISBLANK(T1129),"需記錄棲地類型",IF(LEN(T1129)&lt;&gt;2,"請填最主要的棲地類型，其餘的可在備注補充說明",""))</f>
        <v/>
      </c>
      <c r="AD1129" s="5" t="str">
        <f t="shared" si="45"/>
        <v/>
      </c>
      <c r="AE1129" s="3" t="str">
        <f>IF(COUNTIF(U1129,"*搖樹*")=1,IF(Q1129&lt;&gt;2,"有搖樹行為應為猴群",""),"")</f>
        <v/>
      </c>
      <c r="AF1129" s="3"/>
      <c r="AH1129">
        <f>MATCH(ROUND(M1129,0)&amp;ROUND(N1129,0),樣點!N:N,0)</f>
        <v>2208</v>
      </c>
      <c r="AI1129" s="5">
        <f>IF((F1130&amp;J1130)=(F1129&amp;J1129),ABS((DATE(G1130,H1130,I1130)&amp;TIME(O1130,P1130,0))-(DATE(G1129,H1129,I1129)&amp;TIME(O1129,P1129,0))),"")</f>
        <v>5.555555981118232E-3</v>
      </c>
    </row>
    <row r="1130" spans="3:35">
      <c r="C1130" s="246" t="s">
        <v>423</v>
      </c>
      <c r="D1130" s="246" t="s">
        <v>557</v>
      </c>
      <c r="E1130" s="246" t="s">
        <v>584</v>
      </c>
      <c r="F1130" s="246" t="s">
        <v>585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572</v>
      </c>
      <c r="L1130" s="247">
        <v>2</v>
      </c>
      <c r="M1130" s="246">
        <v>240127</v>
      </c>
      <c r="N1130" s="246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133</v>
      </c>
      <c r="U1130" s="246"/>
      <c r="V1130" t="str">
        <f>INDEX(樣區!H:H,MATCH(F1130,樣區!E:E,0))</f>
        <v>4月,6月</v>
      </c>
      <c r="W1130" s="3" t="str">
        <f>IF(ISNUMBER(AH1130),"Y","N")</f>
        <v>Y</v>
      </c>
      <c r="X1130" s="3" t="str">
        <f>IF(OR(ISBLANK(H1130),ISBLANK(I1130)),"需記錄日期","")</f>
        <v/>
      </c>
      <c r="Y1130" s="3" t="str">
        <f>IF(O1130&gt;9,"時間太晚","")</f>
        <v>時間太晚</v>
      </c>
      <c r="Z1130" s="3" t="str">
        <f>IF(ISBLANK(Q1130),"需記錄數量",IF(Q1130&gt;2,"2隻以上，請記為猴群",""))</f>
        <v/>
      </c>
      <c r="AA1130" s="3" t="str">
        <f>IF(OR(Q1130=1,Q1130=2),IF(ISTEXT(R1130),"","需記錄距離"),"")</f>
        <v/>
      </c>
      <c r="AB1130" s="249" t="str">
        <f>IF(S1130="Y",IF(Q1130&lt;&gt;2,"有叫聲應為猴群",""),"")</f>
        <v/>
      </c>
      <c r="AC1130" s="3" t="str">
        <f>IF(ISBLANK(T1130),"需記錄棲地類型",IF(LEN(T1130)&lt;&gt;2,"請填最主要的棲地類型，其餘的可在備注補充說明",""))</f>
        <v/>
      </c>
      <c r="AD1130" s="5" t="str">
        <f t="shared" si="45"/>
        <v/>
      </c>
      <c r="AE1130" s="3" t="str">
        <f>IF(COUNTIF(U1130,"*搖樹*")=1,IF(Q1130&lt;&gt;2,"有搖樹行為應為猴群",""),"")</f>
        <v/>
      </c>
      <c r="AF1130" s="3"/>
      <c r="AH1130">
        <f>MATCH(ROUND(M1130,0)&amp;ROUND(N1130,0),樣點!N:N,0)</f>
        <v>2209</v>
      </c>
      <c r="AI1130" s="5">
        <f>IF((F1131&amp;J1131)=(F1130&amp;J1130),ABS((DATE(G1131,H1131,I1131)&amp;TIME(O1131,P1131,0))-(DATE(G1130,H1130,I1130)&amp;TIME(O1130,P1130,0))),"")</f>
        <v>1.0416667035315186E-2</v>
      </c>
    </row>
    <row r="1131" spans="3:35">
      <c r="C1131" s="246" t="s">
        <v>423</v>
      </c>
      <c r="D1131" s="246" t="s">
        <v>557</v>
      </c>
      <c r="E1131" s="246" t="s">
        <v>584</v>
      </c>
      <c r="F1131" s="246" t="s">
        <v>585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572</v>
      </c>
      <c r="L1131" s="247">
        <v>3</v>
      </c>
      <c r="M1131" s="246">
        <v>240166</v>
      </c>
      <c r="N1131" s="246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32</v>
      </c>
      <c r="U1131" s="246"/>
      <c r="V1131" t="str">
        <f>INDEX(樣區!H:H,MATCH(F1131,樣區!E:E,0))</f>
        <v>4月,6月</v>
      </c>
      <c r="W1131" s="3" t="str">
        <f>IF(ISNUMBER(AH1131),"Y","N")</f>
        <v>Y</v>
      </c>
      <c r="X1131" s="3" t="str">
        <f>IF(OR(ISBLANK(H1131),ISBLANK(I1131)),"需記錄日期","")</f>
        <v/>
      </c>
      <c r="Y1131" s="3" t="str">
        <f>IF(O1131&gt;9,"時間太晚","")</f>
        <v>時間太晚</v>
      </c>
      <c r="Z1131" s="3" t="str">
        <f>IF(ISBLANK(Q1131),"需記錄數量",IF(Q1131&gt;2,"2隻以上，請記為猴群",""))</f>
        <v/>
      </c>
      <c r="AA1131" s="3" t="str">
        <f>IF(OR(Q1131=1,Q1131=2),IF(ISTEXT(R1131),"","需記錄距離"),"")</f>
        <v/>
      </c>
      <c r="AB1131" s="249" t="str">
        <f>IF(S1131="Y",IF(Q1131&lt;&gt;2,"有叫聲應為猴群",""),"")</f>
        <v/>
      </c>
      <c r="AC1131" s="3" t="str">
        <f>IF(ISBLANK(T1131),"需記錄棲地類型",IF(LEN(T1131)&lt;&gt;2,"請填最主要的棲地類型，其餘的可在備注補充說明",""))</f>
        <v/>
      </c>
      <c r="AD1131" s="5" t="str">
        <f t="shared" si="45"/>
        <v/>
      </c>
      <c r="AE1131" s="3" t="str">
        <f>IF(COUNTIF(U1131,"*搖樹*")=1,IF(Q1131&lt;&gt;2,"有搖樹行為應為猴群",""),"")</f>
        <v/>
      </c>
      <c r="AF1131" s="3"/>
      <c r="AH1131">
        <f>MATCH(ROUND(M1131,0)&amp;ROUND(N1131,0),樣點!N:N,0)</f>
        <v>2210</v>
      </c>
      <c r="AI1131" s="5">
        <f>IF((F1132&amp;J1132)=(F1131&amp;J1131),ABS((DATE(G1132,H1132,I1132)&amp;TIME(O1132,P1132,0))-(DATE(G1131,H1131,I1131)&amp;TIME(O1131,P1131,0))),"")</f>
        <v>9.0277770068496466E-3</v>
      </c>
    </row>
    <row r="1132" spans="3:35">
      <c r="C1132" s="246" t="s">
        <v>423</v>
      </c>
      <c r="D1132" s="246" t="s">
        <v>557</v>
      </c>
      <c r="E1132" s="246" t="s">
        <v>584</v>
      </c>
      <c r="F1132" s="246" t="s">
        <v>585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572</v>
      </c>
      <c r="L1132" s="247">
        <v>4</v>
      </c>
      <c r="M1132" s="246">
        <v>240255</v>
      </c>
      <c r="N1132" s="246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32</v>
      </c>
      <c r="U1132" s="246"/>
      <c r="V1132" t="str">
        <f>INDEX(樣區!H:H,MATCH(F1132,樣區!E:E,0))</f>
        <v>4月,6月</v>
      </c>
      <c r="W1132" s="3" t="str">
        <f>IF(ISNUMBER(AH1132),"Y","N")</f>
        <v>Y</v>
      </c>
      <c r="X1132" s="3" t="str">
        <f>IF(OR(ISBLANK(H1132),ISBLANK(I1132)),"需記錄日期","")</f>
        <v/>
      </c>
      <c r="Y1132" s="3" t="str">
        <f>IF(O1132&gt;9,"時間太晚","")</f>
        <v>時間太晚</v>
      </c>
      <c r="Z1132" s="3" t="str">
        <f>IF(ISBLANK(Q1132),"需記錄數量",IF(Q1132&gt;2,"2隻以上，請記為猴群",""))</f>
        <v/>
      </c>
      <c r="AA1132" s="3" t="str">
        <f>IF(OR(Q1132=1,Q1132=2),IF(ISTEXT(R1132),"","需記錄距離"),"")</f>
        <v/>
      </c>
      <c r="AB1132" s="249" t="str">
        <f>IF(S1132="Y",IF(Q1132&lt;&gt;2,"有叫聲應為猴群",""),"")</f>
        <v/>
      </c>
      <c r="AC1132" s="3" t="str">
        <f>IF(ISBLANK(T1132),"需記錄棲地類型",IF(LEN(T1132)&lt;&gt;2,"請填最主要的棲地類型，其餘的可在備注補充說明",""))</f>
        <v/>
      </c>
      <c r="AD1132" s="5" t="str">
        <f t="shared" si="45"/>
        <v/>
      </c>
      <c r="AE1132" s="3" t="str">
        <f>IF(COUNTIF(U1132,"*搖樹*")=1,IF(Q1132&lt;&gt;2,"有搖樹行為應為猴群",""),"")</f>
        <v/>
      </c>
      <c r="AF1132" s="3"/>
      <c r="AH1132">
        <f>MATCH(ROUND(M1132,0)&amp;ROUND(N1132,0),樣點!N:N,0)</f>
        <v>2211</v>
      </c>
      <c r="AI1132" s="5">
        <f>IF((F1133&amp;J1133)=(F1132&amp;J1132),ABS((DATE(G1133,H1133,I1133)&amp;TIME(O1133,P1133,0))-(DATE(G1132,H1132,I1132)&amp;TIME(O1132,P1132,0))),"")</f>
        <v>6.9444449618458748E-3</v>
      </c>
    </row>
    <row r="1133" spans="3:35">
      <c r="C1133" s="246" t="s">
        <v>423</v>
      </c>
      <c r="D1133" s="246" t="s">
        <v>557</v>
      </c>
      <c r="E1133" s="246" t="s">
        <v>584</v>
      </c>
      <c r="F1133" s="246" t="s">
        <v>585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572</v>
      </c>
      <c r="L1133" s="247">
        <v>5</v>
      </c>
      <c r="M1133" s="246">
        <v>240411</v>
      </c>
      <c r="N1133" s="246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32</v>
      </c>
      <c r="U1133" s="246"/>
      <c r="V1133" t="str">
        <f>INDEX(樣區!H:H,MATCH(F1133,樣區!E:E,0))</f>
        <v>4月,6月</v>
      </c>
      <c r="W1133" s="3" t="str">
        <f>IF(ISNUMBER(AH1133),"Y","N")</f>
        <v>Y</v>
      </c>
      <c r="X1133" s="3" t="str">
        <f>IF(OR(ISBLANK(H1133),ISBLANK(I1133)),"需記錄日期","")</f>
        <v/>
      </c>
      <c r="Y1133" s="3" t="str">
        <f>IF(O1133&gt;9,"時間太晚","")</f>
        <v>時間太晚</v>
      </c>
      <c r="Z1133" s="3" t="str">
        <f>IF(ISBLANK(Q1133),"需記錄數量",IF(Q1133&gt;2,"2隻以上，請記為猴群",""))</f>
        <v/>
      </c>
      <c r="AA1133" s="3" t="str">
        <f>IF(OR(Q1133=1,Q1133=2),IF(ISTEXT(R1133),"","需記錄距離"),"")</f>
        <v/>
      </c>
      <c r="AB1133" s="249" t="str">
        <f>IF(S1133="Y",IF(Q1133&lt;&gt;2,"有叫聲應為猴群",""),"")</f>
        <v/>
      </c>
      <c r="AC1133" s="3" t="str">
        <f>IF(ISBLANK(T1133),"需記錄棲地類型",IF(LEN(T1133)&lt;&gt;2,"請填最主要的棲地類型，其餘的可在備注補充說明",""))</f>
        <v/>
      </c>
      <c r="AD1133" s="5" t="str">
        <f t="shared" si="45"/>
        <v/>
      </c>
      <c r="AE1133" s="3" t="str">
        <f>IF(COUNTIF(U1133,"*搖樹*")=1,IF(Q1133&lt;&gt;2,"有搖樹行為應為猴群",""),"")</f>
        <v/>
      </c>
      <c r="AF1133" s="3"/>
      <c r="AH1133">
        <f>MATCH(ROUND(M1133,0)&amp;ROUND(N1133,0),樣點!N:N,0)</f>
        <v>2212</v>
      </c>
      <c r="AI1133" s="5">
        <f>IF((F1134&amp;J1134)=(F1133&amp;J1133),ABS((DATE(G1134,H1134,I1134)&amp;TIME(O1134,P1134,0))-(DATE(G1133,H1133,I1133)&amp;TIME(O1133,P1133,0))),"")</f>
        <v>8.3333330112509429E-3</v>
      </c>
    </row>
    <row r="1134" spans="3:35">
      <c r="C1134" s="246" t="s">
        <v>423</v>
      </c>
      <c r="D1134" s="246" t="s">
        <v>557</v>
      </c>
      <c r="E1134" s="246" t="s">
        <v>584</v>
      </c>
      <c r="F1134" s="246" t="s">
        <v>585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572</v>
      </c>
      <c r="L1134" s="247">
        <v>6</v>
      </c>
      <c r="M1134" s="246">
        <v>240666</v>
      </c>
      <c r="N1134" s="246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32</v>
      </c>
      <c r="U1134" s="246"/>
      <c r="V1134" t="str">
        <f>INDEX(樣區!H:H,MATCH(F1134,樣區!E:E,0))</f>
        <v>4月,6月</v>
      </c>
      <c r="W1134" s="3" t="str">
        <f>IF(ISNUMBER(AH1134),"Y","N")</f>
        <v>Y</v>
      </c>
      <c r="X1134" s="3" t="str">
        <f>IF(OR(ISBLANK(H1134),ISBLANK(I1134)),"需記錄日期","")</f>
        <v/>
      </c>
      <c r="Y1134" s="3" t="str">
        <f>IF(O1134&gt;9,"時間太晚","")</f>
        <v>時間太晚</v>
      </c>
      <c r="Z1134" s="3" t="str">
        <f>IF(ISBLANK(Q1134),"需記錄數量",IF(Q1134&gt;2,"2隻以上，請記為猴群",""))</f>
        <v/>
      </c>
      <c r="AA1134" s="3" t="str">
        <f>IF(OR(Q1134=1,Q1134=2),IF(ISTEXT(R1134),"","需記錄距離"),"")</f>
        <v/>
      </c>
      <c r="AB1134" s="249" t="str">
        <f>IF(S1134="Y",IF(Q1134&lt;&gt;2,"有叫聲應為猴群",""),"")</f>
        <v/>
      </c>
      <c r="AC1134" s="3" t="str">
        <f>IF(ISBLANK(T1134),"需記錄棲地類型",IF(LEN(T1134)&lt;&gt;2,"請填最主要的棲地類型，其餘的可在備注補充說明",""))</f>
        <v/>
      </c>
      <c r="AD1134" s="5" t="str">
        <f t="shared" si="45"/>
        <v/>
      </c>
      <c r="AE1134" s="3" t="str">
        <f>IF(COUNTIF(U1134,"*搖樹*")=1,IF(Q1134&lt;&gt;2,"有搖樹行為應為猴群",""),"")</f>
        <v/>
      </c>
      <c r="AF1134" s="3"/>
      <c r="AH1134">
        <f>MATCH(ROUND(M1134,0)&amp;ROUND(N1134,0),樣點!N:N,0)</f>
        <v>2213</v>
      </c>
      <c r="AI1134" s="5" t="str">
        <f>IF((F1135&amp;J1135)=(F1134&amp;J1134),ABS((DATE(G1135,H1135,I1135)&amp;TIME(O1135,P1135,0))-(DATE(G1134,H1134,I1134)&amp;TIME(O1134,P1134,0))),"")</f>
        <v/>
      </c>
    </row>
    <row r="1135" spans="3:35">
      <c r="C1135" s="246" t="s">
        <v>423</v>
      </c>
      <c r="D1135" s="246" t="s">
        <v>557</v>
      </c>
      <c r="E1135" s="246" t="s">
        <v>586</v>
      </c>
      <c r="F1135" s="246" t="s">
        <v>587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588</v>
      </c>
      <c r="L1135" s="247">
        <v>1</v>
      </c>
      <c r="M1135" s="246">
        <v>239962</v>
      </c>
      <c r="N1135" s="246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32</v>
      </c>
      <c r="U1135" s="246"/>
      <c r="V1135" t="str">
        <f>INDEX(樣區!H:H,MATCH(F1135,樣區!E:E,0))</f>
        <v>4月,6月</v>
      </c>
      <c r="W1135" s="3" t="str">
        <f>IF(ISNUMBER(AH1135),"Y","N")</f>
        <v>Y</v>
      </c>
      <c r="X1135" s="3" t="str">
        <f>IF(OR(ISBLANK(H1135),ISBLANK(I1135)),"需記錄日期","")</f>
        <v/>
      </c>
      <c r="Y1135" s="3" t="str">
        <f>IF(O1135&gt;9,"時間太晚","")</f>
        <v/>
      </c>
      <c r="Z1135" s="3" t="str">
        <f>IF(ISBLANK(Q1135),"需記錄數量",IF(Q1135&gt;2,"2隻以上，請記為猴群",""))</f>
        <v/>
      </c>
      <c r="AA1135" s="3" t="str">
        <f>IF(OR(Q1135=1,Q1135=2),IF(ISTEXT(R1135),"","需記錄距離"),"")</f>
        <v/>
      </c>
      <c r="AB1135" s="249" t="str">
        <f>IF(S1135="Y",IF(Q1135&lt;&gt;2,"有叫聲應為猴群",""),"")</f>
        <v/>
      </c>
      <c r="AC1135" s="3" t="str">
        <f>IF(ISBLANK(T1135),"需記錄棲地類型",IF(LEN(T1135)&lt;&gt;2,"請填最主要的棲地類型，其餘的可在備注補充說明",""))</f>
        <v/>
      </c>
      <c r="AD1135" s="5" t="str">
        <f t="shared" si="45"/>
        <v/>
      </c>
      <c r="AE1135" s="3" t="str">
        <f>IF(COUNTIF(U1135,"*搖樹*")=1,IF(Q1135&lt;&gt;2,"有搖樹行為應為猴群",""),"")</f>
        <v/>
      </c>
      <c r="AF1135" s="3"/>
      <c r="AH1135">
        <f>MATCH(ROUND(M1135,0)&amp;ROUND(N1135,0),樣點!N:N,0)</f>
        <v>2214</v>
      </c>
      <c r="AI1135" s="5">
        <f>IF((F1136&amp;J1136)=(F1135&amp;J1135),ABS((DATE(G1136,H1136,I1136)&amp;TIME(O1136,P1136,0))-(DATE(G1135,H1135,I1135)&amp;TIME(O1135,P1135,0))),"")</f>
        <v>6.9444450200535357E-3</v>
      </c>
    </row>
    <row r="1136" spans="3:35">
      <c r="C1136" s="246" t="s">
        <v>423</v>
      </c>
      <c r="D1136" s="246" t="s">
        <v>557</v>
      </c>
      <c r="E1136" s="246" t="s">
        <v>586</v>
      </c>
      <c r="F1136" s="246" t="s">
        <v>587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588</v>
      </c>
      <c r="L1136" s="247">
        <v>2</v>
      </c>
      <c r="M1136" s="246">
        <v>240105</v>
      </c>
      <c r="N1136" s="246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32</v>
      </c>
      <c r="U1136" s="246"/>
      <c r="V1136" t="str">
        <f>INDEX(樣區!H:H,MATCH(F1136,樣區!E:E,0))</f>
        <v>4月,6月</v>
      </c>
      <c r="W1136" s="3" t="str">
        <f>IF(ISNUMBER(AH1136),"Y","N")</f>
        <v>Y</v>
      </c>
      <c r="X1136" s="3" t="str">
        <f>IF(OR(ISBLANK(H1136),ISBLANK(I1136)),"需記錄日期","")</f>
        <v/>
      </c>
      <c r="Y1136" s="3" t="str">
        <f>IF(O1136&gt;9,"時間太晚","")</f>
        <v/>
      </c>
      <c r="Z1136" s="3" t="str">
        <f>IF(ISBLANK(Q1136),"需記錄數量",IF(Q1136&gt;2,"2隻以上，請記為猴群",""))</f>
        <v/>
      </c>
      <c r="AA1136" s="3" t="str">
        <f>IF(OR(Q1136=1,Q1136=2),IF(ISTEXT(R1136),"","需記錄距離"),"")</f>
        <v/>
      </c>
      <c r="AB1136" s="249" t="str">
        <f>IF(S1136="Y",IF(Q1136&lt;&gt;2,"有叫聲應為猴群",""),"")</f>
        <v/>
      </c>
      <c r="AC1136" s="3" t="str">
        <f>IF(ISBLANK(T1136),"需記錄棲地類型",IF(LEN(T1136)&lt;&gt;2,"請填最主要的棲地類型，其餘的可在備注補充說明",""))</f>
        <v/>
      </c>
      <c r="AD1136" s="5" t="str">
        <f t="shared" si="45"/>
        <v/>
      </c>
      <c r="AE1136" s="3" t="str">
        <f>IF(COUNTIF(U1136,"*搖樹*")=1,IF(Q1136&lt;&gt;2,"有搖樹行為應為猴群",""),"")</f>
        <v/>
      </c>
      <c r="AF1136" s="3"/>
      <c r="AH1136">
        <f>MATCH(ROUND(M1136,0)&amp;ROUND(N1136,0),樣點!N:N,0)</f>
        <v>2215</v>
      </c>
      <c r="AI1136" s="5">
        <f>IF((F1137&amp;J1137)=(F1136&amp;J1136),ABS((DATE(G1137,H1137,I1137)&amp;TIME(O1137,P1137,0))-(DATE(G1136,H1136,I1136)&amp;TIME(O1136,P1136,0))),"")</f>
        <v>6.9444439723156393E-3</v>
      </c>
    </row>
    <row r="1137" spans="3:35">
      <c r="C1137" s="246" t="s">
        <v>423</v>
      </c>
      <c r="D1137" s="246" t="s">
        <v>557</v>
      </c>
      <c r="E1137" s="246" t="s">
        <v>586</v>
      </c>
      <c r="F1137" s="246" t="s">
        <v>587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588</v>
      </c>
      <c r="L1137" s="247">
        <v>3</v>
      </c>
      <c r="M1137" s="246">
        <v>240266</v>
      </c>
      <c r="N1137" s="246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32</v>
      </c>
      <c r="U1137" s="246"/>
      <c r="V1137" t="str">
        <f>INDEX(樣區!H:H,MATCH(F1137,樣區!E:E,0))</f>
        <v>4月,6月</v>
      </c>
      <c r="W1137" s="3" t="str">
        <f>IF(ISNUMBER(AH1137),"Y","N")</f>
        <v>Y</v>
      </c>
      <c r="X1137" s="3" t="str">
        <f>IF(OR(ISBLANK(H1137),ISBLANK(I1137)),"需記錄日期","")</f>
        <v/>
      </c>
      <c r="Y1137" s="3" t="str">
        <f>IF(O1137&gt;9,"時間太晚","")</f>
        <v/>
      </c>
      <c r="Z1137" s="3" t="str">
        <f>IF(ISBLANK(Q1137),"需記錄數量",IF(Q1137&gt;2,"2隻以上，請記為猴群",""))</f>
        <v/>
      </c>
      <c r="AA1137" s="3" t="str">
        <f>IF(OR(Q1137=1,Q1137=2),IF(ISTEXT(R1137),"","需記錄距離"),"")</f>
        <v/>
      </c>
      <c r="AB1137" s="249" t="str">
        <f>IF(S1137="Y",IF(Q1137&lt;&gt;2,"有叫聲應為猴群",""),"")</f>
        <v/>
      </c>
      <c r="AC1137" s="3" t="str">
        <f>IF(ISBLANK(T1137),"需記錄棲地類型",IF(LEN(T1137)&lt;&gt;2,"請填最主要的棲地類型，其餘的可在備注補充說明",""))</f>
        <v/>
      </c>
      <c r="AD1137" s="5" t="str">
        <f t="shared" si="45"/>
        <v/>
      </c>
      <c r="AE1137" s="3" t="str">
        <f>IF(COUNTIF(U1137,"*搖樹*")=1,IF(Q1137&lt;&gt;2,"有搖樹行為應為猴群",""),"")</f>
        <v/>
      </c>
      <c r="AF1137" s="3"/>
      <c r="AH1137">
        <f>MATCH(ROUND(M1137,0)&amp;ROUND(N1137,0),樣點!N:N,0)</f>
        <v>2216</v>
      </c>
      <c r="AI1137" s="5">
        <f>IF((F1138&amp;J1138)=(F1137&amp;J1137),ABS((DATE(G1138,H1138,I1138)&amp;TIME(O1138,P1138,0))-(DATE(G1137,H1137,I1137)&amp;TIME(O1137,P1137,0))),"")</f>
        <v>6.9444450200535357E-3</v>
      </c>
    </row>
    <row r="1138" spans="3:35">
      <c r="C1138" s="246" t="s">
        <v>423</v>
      </c>
      <c r="D1138" s="246" t="s">
        <v>557</v>
      </c>
      <c r="E1138" s="246" t="s">
        <v>586</v>
      </c>
      <c r="F1138" s="246" t="s">
        <v>587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588</v>
      </c>
      <c r="L1138" s="247">
        <v>4</v>
      </c>
      <c r="M1138" s="246">
        <v>240473</v>
      </c>
      <c r="N1138" s="246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26</v>
      </c>
      <c r="U1138" s="246"/>
      <c r="V1138" t="str">
        <f>INDEX(樣區!H:H,MATCH(F1138,樣區!E:E,0))</f>
        <v>4月,6月</v>
      </c>
      <c r="W1138" s="3" t="str">
        <f>IF(ISNUMBER(AH1138),"Y","N")</f>
        <v>Y</v>
      </c>
      <c r="X1138" s="3" t="str">
        <f>IF(OR(ISBLANK(H1138),ISBLANK(I1138)),"需記錄日期","")</f>
        <v/>
      </c>
      <c r="Y1138" s="3" t="str">
        <f>IF(O1138&gt;9,"時間太晚","")</f>
        <v/>
      </c>
      <c r="Z1138" s="3" t="str">
        <f>IF(ISBLANK(Q1138),"需記錄數量",IF(Q1138&gt;2,"2隻以上，請記為猴群",""))</f>
        <v/>
      </c>
      <c r="AA1138" s="3" t="str">
        <f>IF(OR(Q1138=1,Q1138=2),IF(ISTEXT(R1138),"","需記錄距離"),"")</f>
        <v/>
      </c>
      <c r="AB1138" s="249" t="str">
        <f>IF(S1138="Y",IF(Q1138&lt;&gt;2,"有叫聲應為猴群",""),"")</f>
        <v/>
      </c>
      <c r="AC1138" s="3" t="str">
        <f>IF(ISBLANK(T1138),"需記錄棲地類型",IF(LEN(T1138)&lt;&gt;2,"請填最主要的棲地類型，其餘的可在備注補充說明",""))</f>
        <v/>
      </c>
      <c r="AD1138" s="5" t="str">
        <f t="shared" si="45"/>
        <v/>
      </c>
      <c r="AE1138" s="3" t="str">
        <f>IF(COUNTIF(U1138,"*搖樹*")=1,IF(Q1138&lt;&gt;2,"有搖樹行為應為猴群",""),"")</f>
        <v/>
      </c>
      <c r="AF1138" s="3"/>
      <c r="AH1138">
        <f>MATCH(ROUND(M1138,0)&amp;ROUND(N1138,0),樣點!N:N,0)</f>
        <v>2217</v>
      </c>
      <c r="AI1138" s="5">
        <f>IF((F1139&amp;J1139)=(F1138&amp;J1138),ABS((DATE(G1139,H1139,I1139)&amp;TIME(O1139,P1139,0))-(DATE(G1138,H1138,I1138)&amp;TIME(O1138,P1138,0))),"")</f>
        <v>6.9444439723156393E-3</v>
      </c>
    </row>
    <row r="1139" spans="3:35">
      <c r="C1139" s="246" t="s">
        <v>423</v>
      </c>
      <c r="D1139" s="246" t="s">
        <v>557</v>
      </c>
      <c r="E1139" s="246" t="s">
        <v>586</v>
      </c>
      <c r="F1139" s="246" t="s">
        <v>587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588</v>
      </c>
      <c r="L1139" s="247">
        <v>5</v>
      </c>
      <c r="M1139" s="246">
        <v>240599</v>
      </c>
      <c r="N1139" s="246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26</v>
      </c>
      <c r="U1139" s="246"/>
      <c r="V1139" t="str">
        <f>INDEX(樣區!H:H,MATCH(F1139,樣區!E:E,0))</f>
        <v>4月,6月</v>
      </c>
      <c r="W1139" s="3" t="str">
        <f>IF(ISNUMBER(AH1139),"Y","N")</f>
        <v>Y</v>
      </c>
      <c r="X1139" s="3" t="str">
        <f>IF(OR(ISBLANK(H1139),ISBLANK(I1139)),"需記錄日期","")</f>
        <v/>
      </c>
      <c r="Y1139" s="3" t="str">
        <f>IF(O1139&gt;9,"時間太晚","")</f>
        <v/>
      </c>
      <c r="Z1139" s="3" t="str">
        <f>IF(ISBLANK(Q1139),"需記錄數量",IF(Q1139&gt;2,"2隻以上，請記為猴群",""))</f>
        <v/>
      </c>
      <c r="AA1139" s="3" t="str">
        <f>IF(OR(Q1139=1,Q1139=2),IF(ISTEXT(R1139),"","需記錄距離"),"")</f>
        <v/>
      </c>
      <c r="AB1139" s="249" t="str">
        <f>IF(S1139="Y",IF(Q1139&lt;&gt;2,"有叫聲應為猴群",""),"")</f>
        <v/>
      </c>
      <c r="AC1139" s="3" t="str">
        <f>IF(ISBLANK(T1139),"需記錄棲地類型",IF(LEN(T1139)&lt;&gt;2,"請填最主要的棲地類型，其餘的可在備注補充說明",""))</f>
        <v/>
      </c>
      <c r="AD1139" s="5" t="str">
        <f t="shared" si="45"/>
        <v/>
      </c>
      <c r="AE1139" s="3" t="str">
        <f>IF(COUNTIF(U1139,"*搖樹*")=1,IF(Q1139&lt;&gt;2,"有搖樹行為應為猴群",""),"")</f>
        <v/>
      </c>
      <c r="AF1139" s="3"/>
      <c r="AH1139">
        <f>MATCH(ROUND(M1139,0)&amp;ROUND(N1139,0),樣點!N:N,0)</f>
        <v>2218</v>
      </c>
      <c r="AI1139" s="5">
        <f>IF((F1140&amp;J1140)=(F1139&amp;J1139),ABS((DATE(G1140,H1140,I1140)&amp;TIME(O1140,P1140,0))-(DATE(G1139,H1139,I1139)&amp;TIME(O1139,P1139,0))),"")</f>
        <v>6.9444440305233002E-3</v>
      </c>
    </row>
    <row r="1140" spans="3:35">
      <c r="C1140" s="246" t="s">
        <v>423</v>
      </c>
      <c r="D1140" s="246" t="s">
        <v>557</v>
      </c>
      <c r="E1140" s="246" t="s">
        <v>586</v>
      </c>
      <c r="F1140" s="246" t="s">
        <v>587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588</v>
      </c>
      <c r="L1140" s="247">
        <v>6</v>
      </c>
      <c r="M1140" s="246">
        <v>240803</v>
      </c>
      <c r="N1140" s="246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26</v>
      </c>
      <c r="U1140" s="246"/>
      <c r="V1140" t="str">
        <f>INDEX(樣區!H:H,MATCH(F1140,樣區!E:E,0))</f>
        <v>4月,6月</v>
      </c>
      <c r="W1140" s="3" t="str">
        <f>IF(ISNUMBER(AH1140),"Y","N")</f>
        <v>Y</v>
      </c>
      <c r="X1140" s="3" t="str">
        <f>IF(OR(ISBLANK(H1140),ISBLANK(I1140)),"需記錄日期","")</f>
        <v/>
      </c>
      <c r="Y1140" s="3" t="str">
        <f>IF(O1140&gt;9,"時間太晚","")</f>
        <v>時間太晚</v>
      </c>
      <c r="Z1140" s="3" t="str">
        <f>IF(ISBLANK(Q1140),"需記錄數量",IF(Q1140&gt;2,"2隻以上，請記為猴群",""))</f>
        <v/>
      </c>
      <c r="AA1140" s="3" t="str">
        <f>IF(OR(Q1140=1,Q1140=2),IF(ISTEXT(R1140),"","需記錄距離"),"")</f>
        <v/>
      </c>
      <c r="AB1140" s="249" t="str">
        <f>IF(S1140="Y",IF(Q1140&lt;&gt;2,"有叫聲應為猴群",""),"")</f>
        <v/>
      </c>
      <c r="AC1140" s="3" t="str">
        <f>IF(ISBLANK(T1140),"需記錄棲地類型",IF(LEN(T1140)&lt;&gt;2,"請填最主要的棲地類型，其餘的可在備注補充說明",""))</f>
        <v/>
      </c>
      <c r="AD1140" s="5" t="str">
        <f t="shared" si="45"/>
        <v/>
      </c>
      <c r="AE1140" s="3" t="str">
        <f>IF(COUNTIF(U1140,"*搖樹*")=1,IF(Q1140&lt;&gt;2,"有搖樹行為應為猴群",""),"")</f>
        <v/>
      </c>
      <c r="AF1140" s="3"/>
      <c r="AH1140">
        <f>MATCH(ROUND(M1140,0)&amp;ROUND(N1140,0),樣點!N:N,0)</f>
        <v>2219</v>
      </c>
      <c r="AI1140" s="5" t="str">
        <f>IF((F1141&amp;J1141)=(F1140&amp;J1140),ABS((DATE(G1141,H1141,I1141)&amp;TIME(O1141,P1141,0))-(DATE(G1140,H1140,I1140)&amp;TIME(O1140,P1140,0))),"")</f>
        <v/>
      </c>
    </row>
    <row r="1141" spans="3:35" hidden="1">
      <c r="C1141" s="246" t="s">
        <v>423</v>
      </c>
      <c r="D1141" s="246" t="s">
        <v>557</v>
      </c>
      <c r="E1141" s="246" t="s">
        <v>589</v>
      </c>
      <c r="F1141" s="246" t="s">
        <v>590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591</v>
      </c>
      <c r="L1141" s="247">
        <v>1</v>
      </c>
      <c r="M1141" s="246">
        <v>233739</v>
      </c>
      <c r="N1141" s="246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32</v>
      </c>
      <c r="U1141" s="246"/>
      <c r="V1141" t="str">
        <f>INDEX(樣區!H:H,MATCH(F1141,樣區!E:E,0))</f>
        <v>4月,6月</v>
      </c>
      <c r="W1141" s="3" t="str">
        <f>IF(ISNUMBER(AH1141),"Y","N")</f>
        <v>N</v>
      </c>
      <c r="X1141" s="3" t="str">
        <f>IF(OR(ISBLANK(H1141),ISBLANK(I1141)),"需記錄日期","")</f>
        <v/>
      </c>
      <c r="Y1141" s="3" t="str">
        <f>IF(O1141&gt;9,"時間太晚","")</f>
        <v/>
      </c>
      <c r="Z1141" s="3" t="str">
        <f>IF(ISBLANK(Q1141),"需記錄數量",IF(Q1141&gt;2,"2隻以上，請記為猴群",""))</f>
        <v/>
      </c>
      <c r="AA1141" s="3" t="str">
        <f>IF(OR(Q1141=1,Q1141=2),IF(ISTEXT(R1141),"","需記錄距離"),"")</f>
        <v/>
      </c>
      <c r="AB1141" s="2" t="str">
        <f>IF(S1141="Y",IF(Q1141&lt;&gt;2,"有叫聲應為猴群",""),"")</f>
        <v/>
      </c>
      <c r="AC1141" s="3" t="str">
        <f>IF(ISBLANK(T1141),"需記錄棲地類型",IF(LEN(T1141)&lt;&gt;2,"請填最主要的棲地類型，其餘的可在備注補充說明",""))</f>
        <v/>
      </c>
      <c r="AD1141" s="5" t="str">
        <f>IF(ISBLANK(O1141),"需記錄時間",IFERROR(IF((AI1141-TIME(0,5,59))&lt;0,"需計滿6分鍾",""),""))</f>
        <v/>
      </c>
      <c r="AE1141" s="3" t="str">
        <f>IF(COUNTIF(U1141,"*搖樹*")=1,IF(Q1141&lt;&gt;2,"有搖樹行為應為猴群",""),"")</f>
        <v/>
      </c>
      <c r="AF1141" s="3"/>
      <c r="AH1141" t="e">
        <f>MATCH(ROUND(M1141,0)&amp;ROUND(N1141,0),樣點!N:N,0)</f>
        <v>#N/A</v>
      </c>
      <c r="AI1141" s="5">
        <f>IF((F1142&amp;J1142)=(F1141&amp;J1141),ABS((DATE(G1142,H1142,I1142)&amp;TIME(O1142,P1142,0))-(DATE(G1141,H1141,I1141)&amp;TIME(O1141,P1141,0))),"")</f>
        <v>2.8472221980337054E-2</v>
      </c>
    </row>
    <row r="1142" spans="3:35" hidden="1">
      <c r="C1142" s="246" t="s">
        <v>423</v>
      </c>
      <c r="D1142" s="246" t="s">
        <v>557</v>
      </c>
      <c r="E1142" s="246" t="s">
        <v>589</v>
      </c>
      <c r="F1142" s="246" t="s">
        <v>590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591</v>
      </c>
      <c r="L1142" s="247">
        <v>3</v>
      </c>
      <c r="M1142" s="246">
        <v>233494</v>
      </c>
      <c r="N1142" s="246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26</v>
      </c>
      <c r="U1142" s="246"/>
      <c r="V1142" t="str">
        <f>INDEX(樣區!H:H,MATCH(F1142,樣區!E:E,0))</f>
        <v>4月,6月</v>
      </c>
      <c r="W1142" s="3" t="str">
        <f>IF(ISNUMBER(AH1142),"Y","N")</f>
        <v>N</v>
      </c>
      <c r="X1142" s="3" t="str">
        <f>IF(OR(ISBLANK(H1142),ISBLANK(I1142)),"需記錄日期","")</f>
        <v/>
      </c>
      <c r="Y1142" s="3" t="str">
        <f>IF(O1142&gt;9,"時間太晚","")</f>
        <v/>
      </c>
      <c r="Z1142" s="3" t="str">
        <f>IF(ISBLANK(Q1142),"需記錄數量",IF(Q1142&gt;2,"2隻以上，請記為猴群",""))</f>
        <v/>
      </c>
      <c r="AA1142" s="3" t="str">
        <f>IF(OR(Q1142=1,Q1142=2),IF(ISTEXT(R1142),"","需記錄距離"),"")</f>
        <v/>
      </c>
      <c r="AB1142" s="2" t="str">
        <f>IF(S1142="Y",IF(Q1142&lt;&gt;2,"有叫聲應為猴群",""),"")</f>
        <v/>
      </c>
      <c r="AC1142" s="3" t="str">
        <f>IF(ISBLANK(T1142),"需記錄棲地類型",IF(LEN(T1142)&lt;&gt;2,"請填最主要的棲地類型，其餘的可在備注補充說明",""))</f>
        <v/>
      </c>
      <c r="AD1142" s="5" t="str">
        <f>IF(ISBLANK(O1142),"需記錄時間",IFERROR(IF((AI1142-TIME(0,5,59))&lt;0,"需計滿6分鍾",""),""))</f>
        <v/>
      </c>
      <c r="AE1142" s="3" t="str">
        <f>IF(COUNTIF(U1142,"*搖樹*")=1,IF(Q1142&lt;&gt;2,"有搖樹行為應為猴群",""),"")</f>
        <v/>
      </c>
      <c r="AF1142" s="3"/>
      <c r="AH1142" t="e">
        <f>MATCH(ROUND(M1142,0)&amp;ROUND(N1142,0),樣點!N:N,0)</f>
        <v>#N/A</v>
      </c>
      <c r="AI1142" s="5">
        <f>IF((F1143&amp;J1143)=(F1142&amp;J1142),ABS((DATE(G1143,H1143,I1143)&amp;TIME(O1143,P1143,0))-(DATE(G1142,H1142,I1142)&amp;TIME(O1142,P1142,0))),"")</f>
        <v>1.4583332987967879E-2</v>
      </c>
    </row>
    <row r="1143" spans="3:35" hidden="1">
      <c r="C1143" s="246" t="s">
        <v>423</v>
      </c>
      <c r="D1143" s="246" t="s">
        <v>557</v>
      </c>
      <c r="E1143" s="246" t="s">
        <v>589</v>
      </c>
      <c r="F1143" s="246" t="s">
        <v>590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591</v>
      </c>
      <c r="L1143" s="247">
        <v>4</v>
      </c>
      <c r="M1143" s="246">
        <v>233376</v>
      </c>
      <c r="N1143" s="246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32</v>
      </c>
      <c r="U1143" s="246"/>
      <c r="V1143" t="str">
        <f>INDEX(樣區!H:H,MATCH(F1143,樣區!E:E,0))</f>
        <v>4月,6月</v>
      </c>
      <c r="W1143" s="3" t="str">
        <f>IF(ISNUMBER(AH1143),"Y","N")</f>
        <v>N</v>
      </c>
      <c r="X1143" s="3" t="str">
        <f>IF(OR(ISBLANK(H1143),ISBLANK(I1143)),"需記錄日期","")</f>
        <v/>
      </c>
      <c r="Y1143" s="3" t="str">
        <f>IF(O1143&gt;9,"時間太晚","")</f>
        <v/>
      </c>
      <c r="Z1143" s="3" t="str">
        <f>IF(ISBLANK(Q1143),"需記錄數量",IF(Q1143&gt;2,"2隻以上，請記為猴群",""))</f>
        <v/>
      </c>
      <c r="AA1143" s="3" t="str">
        <f>IF(OR(Q1143=1,Q1143=2),IF(ISTEXT(R1143),"","需記錄距離"),"")</f>
        <v/>
      </c>
      <c r="AB1143" s="2" t="str">
        <f>IF(S1143="Y",IF(Q1143&lt;&gt;2,"有叫聲應為猴群",""),"")</f>
        <v/>
      </c>
      <c r="AC1143" s="3" t="str">
        <f>IF(ISBLANK(T1143),"需記錄棲地類型",IF(LEN(T1143)&lt;&gt;2,"請填最主要的棲地類型，其餘的可在備注補充說明",""))</f>
        <v/>
      </c>
      <c r="AD1143" s="5" t="str">
        <f>IF(ISBLANK(O1143),"需記錄時間",IFERROR(IF((AI1143-TIME(0,5,59))&lt;0,"需計滿6分鍾",""),""))</f>
        <v/>
      </c>
      <c r="AE1143" s="3" t="str">
        <f>IF(COUNTIF(U1143,"*搖樹*")=1,IF(Q1143&lt;&gt;2,"有搖樹行為應為猴群",""),"")</f>
        <v/>
      </c>
      <c r="AF1143" s="3"/>
      <c r="AH1143" t="e">
        <f>MATCH(ROUND(M1143,0)&amp;ROUND(N1143,0),樣點!N:N,0)</f>
        <v>#N/A</v>
      </c>
      <c r="AI1143" s="5">
        <f>IF((F1144&amp;J1144)=(F1143&amp;J1143),ABS((DATE(G1144,H1144,I1144)&amp;TIME(O1144,P1144,0))-(DATE(G1143,H1143,I1143)&amp;TIME(O1143,P1143,0))),"")</f>
        <v>1.8750000046566129E-2</v>
      </c>
    </row>
    <row r="1144" spans="3:35" hidden="1">
      <c r="C1144" s="246" t="s">
        <v>423</v>
      </c>
      <c r="D1144" s="246" t="s">
        <v>557</v>
      </c>
      <c r="E1144" s="246" t="s">
        <v>589</v>
      </c>
      <c r="F1144" s="246" t="s">
        <v>590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591</v>
      </c>
      <c r="L1144" s="247">
        <v>5</v>
      </c>
      <c r="M1144" s="246">
        <v>233188</v>
      </c>
      <c r="N1144" s="246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32</v>
      </c>
      <c r="U1144" s="246"/>
      <c r="V1144" t="str">
        <f>INDEX(樣區!H:H,MATCH(F1144,樣區!E:E,0))</f>
        <v>4月,6月</v>
      </c>
      <c r="W1144" s="3" t="str">
        <f>IF(ISNUMBER(AH1144),"Y","N")</f>
        <v>N</v>
      </c>
      <c r="X1144" s="3" t="str">
        <f>IF(OR(ISBLANK(H1144),ISBLANK(I1144)),"需記錄日期","")</f>
        <v/>
      </c>
      <c r="Y1144" s="3" t="str">
        <f>IF(O1144&gt;9,"時間太晚","")</f>
        <v/>
      </c>
      <c r="Z1144" s="3" t="str">
        <f>IF(ISBLANK(Q1144),"需記錄數量",IF(Q1144&gt;2,"2隻以上，請記為猴群",""))</f>
        <v/>
      </c>
      <c r="AA1144" s="3" t="str">
        <f>IF(OR(Q1144=1,Q1144=2),IF(ISTEXT(R1144),"","需記錄距離"),"")</f>
        <v/>
      </c>
      <c r="AB1144" s="2" t="str">
        <f>IF(S1144="Y",IF(Q1144&lt;&gt;2,"有叫聲應為猴群",""),"")</f>
        <v/>
      </c>
      <c r="AC1144" s="3" t="str">
        <f>IF(ISBLANK(T1144),"需記錄棲地類型",IF(LEN(T1144)&lt;&gt;2,"請填最主要的棲地類型，其餘的可在備注補充說明",""))</f>
        <v/>
      </c>
      <c r="AD1144" s="5" t="str">
        <f>IF(ISBLANK(O1144),"需記錄時間",IFERROR(IF((AI1144-TIME(0,5,59))&lt;0,"需計滿6分鍾",""),""))</f>
        <v/>
      </c>
      <c r="AE1144" s="3" t="str">
        <f>IF(COUNTIF(U1144,"*搖樹*")=1,IF(Q1144&lt;&gt;2,"有搖樹行為應為猴群",""),"")</f>
        <v/>
      </c>
      <c r="AF1144" s="3"/>
      <c r="AH1144" t="e">
        <f>MATCH(ROUND(M1144,0)&amp;ROUND(N1144,0),樣點!N:N,0)</f>
        <v>#N/A</v>
      </c>
      <c r="AI1144" s="5">
        <f>IF((F1145&amp;J1145)=(F1144&amp;J1144),ABS((DATE(G1145,H1145,I1145)&amp;TIME(O1145,P1145,0))-(DATE(G1144,H1144,I1144)&amp;TIME(O1144,P1144,0))),"")</f>
        <v>1.7361110949423164E-2</v>
      </c>
    </row>
    <row r="1145" spans="3:35" hidden="1">
      <c r="C1145" s="246" t="s">
        <v>423</v>
      </c>
      <c r="D1145" s="246" t="s">
        <v>557</v>
      </c>
      <c r="E1145" s="246" t="s">
        <v>589</v>
      </c>
      <c r="F1145" s="246" t="s">
        <v>590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591</v>
      </c>
      <c r="L1145" s="247">
        <v>6</v>
      </c>
      <c r="M1145" s="246">
        <v>232968</v>
      </c>
      <c r="N1145" s="246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26</v>
      </c>
      <c r="U1145" s="246"/>
      <c r="V1145" t="str">
        <f>INDEX(樣區!H:H,MATCH(F1145,樣區!E:E,0))</f>
        <v>4月,6月</v>
      </c>
      <c r="W1145" s="3" t="str">
        <f>IF(ISNUMBER(AH1145),"Y","N")</f>
        <v>N</v>
      </c>
      <c r="X1145" s="3" t="str">
        <f>IF(OR(ISBLANK(H1145),ISBLANK(I1145)),"需記錄日期","")</f>
        <v/>
      </c>
      <c r="Y1145" s="3" t="str">
        <f>IF(O1145&gt;9,"時間太晚","")</f>
        <v/>
      </c>
      <c r="Z1145" s="3" t="str">
        <f>IF(ISBLANK(Q1145),"需記錄數量",IF(Q1145&gt;2,"2隻以上，請記為猴群",""))</f>
        <v/>
      </c>
      <c r="AA1145" s="3" t="str">
        <f>IF(OR(Q1145=1,Q1145=2),IF(ISTEXT(R1145),"","需記錄距離"),"")</f>
        <v/>
      </c>
      <c r="AB1145" s="2" t="str">
        <f>IF(S1145="Y",IF(Q1145&lt;&gt;2,"有叫聲應為猴群",""),"")</f>
        <v/>
      </c>
      <c r="AC1145" s="3" t="str">
        <f>IF(ISBLANK(T1145),"需記錄棲地類型",IF(LEN(T1145)&lt;&gt;2,"請填最主要的棲地類型，其餘的可在備注補充說明",""))</f>
        <v/>
      </c>
      <c r="AD1145" s="5" t="str">
        <f>IF(ISBLANK(O1145),"需記錄時間",IFERROR(IF((AI1145-TIME(0,5,59))&lt;0,"需計滿6分鍾",""),""))</f>
        <v/>
      </c>
      <c r="AE1145" s="3" t="str">
        <f>IF(COUNTIF(U1145,"*搖樹*")=1,IF(Q1145&lt;&gt;2,"有搖樹行為應為猴群",""),"")</f>
        <v/>
      </c>
      <c r="AF1145" s="3"/>
      <c r="AH1145" t="e">
        <f>MATCH(ROUND(M1145,0)&amp;ROUND(N1145,0),樣點!N:N,0)</f>
        <v>#N/A</v>
      </c>
      <c r="AI1145" s="5" t="str">
        <f>IF((F1146&amp;J1146)=(F1145&amp;J1145),ABS((DATE(G1146,H1146,I1146)&amp;TIME(O1146,P1146,0))-(DATE(G1145,H1145,I1145)&amp;TIME(O1145,P1145,0))),"")</f>
        <v/>
      </c>
    </row>
    <row r="1146" spans="3:35">
      <c r="C1146" s="246" t="s">
        <v>423</v>
      </c>
      <c r="D1146" s="246" t="s">
        <v>592</v>
      </c>
      <c r="E1146" s="246" t="s">
        <v>593</v>
      </c>
      <c r="F1146" s="246" t="s">
        <v>594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595</v>
      </c>
      <c r="L1146" s="247">
        <v>1</v>
      </c>
      <c r="M1146" s="246">
        <v>256650</v>
      </c>
      <c r="N1146" s="246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26</v>
      </c>
      <c r="U1146" s="246"/>
      <c r="V1146" t="str">
        <f>INDEX(樣區!H:H,MATCH(F1146,樣區!E:E,0))</f>
        <v>3月,5月</v>
      </c>
      <c r="W1146" s="3" t="str">
        <f>IF(ISNUMBER(AH1146),"Y","N")</f>
        <v>Y</v>
      </c>
      <c r="X1146" s="3" t="str">
        <f>IF(OR(ISBLANK(H1146),ISBLANK(I1146)),"需記錄日期","")</f>
        <v/>
      </c>
      <c r="Y1146" s="3" t="str">
        <f>IF(O1146&gt;9,"時間太晚","")</f>
        <v>時間太晚</v>
      </c>
      <c r="Z1146" s="3" t="str">
        <f>IF(ISBLANK(Q1146),"需記錄數量",IF(Q1146&gt;2,"2隻以上，請記為猴群",""))</f>
        <v/>
      </c>
      <c r="AA1146" s="3" t="str">
        <f>IF(OR(Q1146=1,Q1146=2),IF(ISTEXT(R1146),"","需記錄距離"),"")</f>
        <v/>
      </c>
      <c r="AB1146" s="249" t="str">
        <f>IF(S1146="Y",IF(Q1146&lt;&gt;2,"有叫聲應為猴群",""),"")</f>
        <v/>
      </c>
      <c r="AC1146" s="3" t="str">
        <f>IF(ISBLANK(T1146),"需記錄棲地類型",IF(LEN(T1146)&lt;&gt;2,"請填最主要的棲地類型，其餘的可在備注補充說明",""))</f>
        <v/>
      </c>
      <c r="AD1146" s="5" t="str">
        <f t="shared" ref="AD1146:AD1157" si="46">IF(ISBLANK(O1146),"需記錄時間",IFERROR(IF((AI1146-TIME(0,5,59))&lt;0,"需計滿6分鐘",""),""))</f>
        <v/>
      </c>
      <c r="AE1146" s="3" t="str">
        <f>IF(COUNTIF(U1146,"*搖樹*")=1,IF(Q1146&lt;&gt;2,"有搖樹行為應為猴群",""),"")</f>
        <v/>
      </c>
      <c r="AF1146" s="3"/>
      <c r="AH1146">
        <f>MATCH(ROUND(M1146,0)&amp;ROUND(N1146,0),樣點!N:N,0)</f>
        <v>2437</v>
      </c>
      <c r="AI1146" s="5">
        <f>IF((F1147&amp;J1147)=(F1146&amp;J1146),ABS((DATE(G1147,H1147,I1147)&amp;TIME(O1147,P1147,0))-(DATE(G1146,H1146,I1146)&amp;TIME(O1146,P1146,0))),"")</f>
        <v>4.1666659526526928E-3</v>
      </c>
    </row>
    <row r="1147" spans="3:35">
      <c r="C1147" s="246" t="s">
        <v>423</v>
      </c>
      <c r="D1147" s="246" t="s">
        <v>592</v>
      </c>
      <c r="E1147" s="246" t="s">
        <v>593</v>
      </c>
      <c r="F1147" s="246" t="s">
        <v>594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595</v>
      </c>
      <c r="L1147" s="247">
        <v>2</v>
      </c>
      <c r="M1147" s="246">
        <v>256369</v>
      </c>
      <c r="N1147" s="246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26</v>
      </c>
      <c r="U1147" s="246"/>
      <c r="V1147" t="str">
        <f>INDEX(樣區!H:H,MATCH(F1147,樣區!E:E,0))</f>
        <v>3月,5月</v>
      </c>
      <c r="W1147" s="3" t="str">
        <f>IF(ISNUMBER(AH1147),"Y","N")</f>
        <v>Y</v>
      </c>
      <c r="X1147" s="3" t="str">
        <f>IF(OR(ISBLANK(H1147),ISBLANK(I1147)),"需記錄日期","")</f>
        <v/>
      </c>
      <c r="Y1147" s="3" t="str">
        <f>IF(O1147&gt;9,"時間太晚","")</f>
        <v>時間太晚</v>
      </c>
      <c r="Z1147" s="3" t="str">
        <f>IF(ISBLANK(Q1147),"需記錄數量",IF(Q1147&gt;2,"2隻以上，請記為猴群",""))</f>
        <v/>
      </c>
      <c r="AA1147" s="3" t="str">
        <f>IF(OR(Q1147=1,Q1147=2),IF(ISTEXT(R1147),"","需記錄距離"),"")</f>
        <v/>
      </c>
      <c r="AB1147" s="249" t="str">
        <f>IF(S1147="Y",IF(Q1147&lt;&gt;2,"有叫聲應為猴群",""),"")</f>
        <v/>
      </c>
      <c r="AC1147" s="3" t="str">
        <f>IF(ISBLANK(T1147),"需記錄棲地類型",IF(LEN(T1147)&lt;&gt;2,"請填最主要的棲地類型，其餘的可在備注補充說明",""))</f>
        <v/>
      </c>
      <c r="AD1147" s="5" t="str">
        <f t="shared" si="46"/>
        <v>需計滿6分鐘</v>
      </c>
      <c r="AE1147" s="3" t="str">
        <f>IF(COUNTIF(U1147,"*搖樹*")=1,IF(Q1147&lt;&gt;2,"有搖樹行為應為猴群",""),"")</f>
        <v/>
      </c>
      <c r="AF1147" s="3"/>
      <c r="AH1147">
        <f>MATCH(ROUND(M1147,0)&amp;ROUND(N1147,0),樣點!N:N,0)</f>
        <v>2438</v>
      </c>
      <c r="AI1147" s="5">
        <f>IF((F1148&amp;J1148)=(F1147&amp;J1147),ABS((DATE(G1148,H1148,I1148)&amp;TIME(O1148,P1148,0))-(DATE(G1147,H1147,I1147)&amp;TIME(O1147,P1147,0))),"")</f>
        <v>1.3888890389353037E-3</v>
      </c>
    </row>
    <row r="1148" spans="3:35">
      <c r="C1148" s="246" t="s">
        <v>423</v>
      </c>
      <c r="D1148" s="246" t="s">
        <v>592</v>
      </c>
      <c r="E1148" s="246" t="s">
        <v>593</v>
      </c>
      <c r="F1148" s="246" t="s">
        <v>594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595</v>
      </c>
      <c r="L1148" s="247">
        <v>3</v>
      </c>
      <c r="M1148" s="246">
        <v>256236</v>
      </c>
      <c r="N1148" s="246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26</v>
      </c>
      <c r="U1148" s="246"/>
      <c r="V1148" t="str">
        <f>INDEX(樣區!H:H,MATCH(F1148,樣區!E:E,0))</f>
        <v>3月,5月</v>
      </c>
      <c r="W1148" s="3" t="str">
        <f>IF(ISNUMBER(AH1148),"Y","N")</f>
        <v>Y</v>
      </c>
      <c r="X1148" s="3" t="str">
        <f>IF(OR(ISBLANK(H1148),ISBLANK(I1148)),"需記錄日期","")</f>
        <v/>
      </c>
      <c r="Y1148" s="3" t="str">
        <f>IF(O1148&gt;9,"時間太晚","")</f>
        <v>時間太晚</v>
      </c>
      <c r="Z1148" s="3" t="str">
        <f>IF(ISBLANK(Q1148),"需記錄數量",IF(Q1148&gt;2,"2隻以上，請記為猴群",""))</f>
        <v/>
      </c>
      <c r="AA1148" s="3" t="str">
        <f>IF(OR(Q1148=1,Q1148=2),IF(ISTEXT(R1148),"","需記錄距離"),"")</f>
        <v/>
      </c>
      <c r="AB1148" s="249" t="str">
        <f>IF(S1148="Y",IF(Q1148&lt;&gt;2,"有叫聲應為猴群",""),"")</f>
        <v/>
      </c>
      <c r="AC1148" s="3" t="str">
        <f>IF(ISBLANK(T1148),"需記錄棲地類型",IF(LEN(T1148)&lt;&gt;2,"請填最主要的棲地類型，其餘的可在備注補充說明",""))</f>
        <v/>
      </c>
      <c r="AD1148" s="5" t="str">
        <f t="shared" si="46"/>
        <v>需計滿6分鐘</v>
      </c>
      <c r="AE1148" s="3" t="str">
        <f>IF(COUNTIF(U1148,"*搖樹*")=1,IF(Q1148&lt;&gt;2,"有搖樹行為應為猴群",""),"")</f>
        <v/>
      </c>
      <c r="AF1148" s="3"/>
      <c r="AH1148">
        <f>MATCH(ROUND(M1148,0)&amp;ROUND(N1148,0),樣點!N:N,0)</f>
        <v>2439</v>
      </c>
      <c r="AI1148" s="5">
        <f>IF((F1149&amp;J1149)=(F1148&amp;J1148),ABS((DATE(G1149,H1149,I1149)&amp;TIME(O1149,P1149,0))-(DATE(G1148,H1148,I1148)&amp;TIME(O1148,P1148,0))),"")</f>
        <v>2.0833329763263464E-3</v>
      </c>
    </row>
    <row r="1149" spans="3:35">
      <c r="C1149" s="246" t="s">
        <v>423</v>
      </c>
      <c r="D1149" s="246" t="s">
        <v>592</v>
      </c>
      <c r="E1149" s="246" t="s">
        <v>593</v>
      </c>
      <c r="F1149" s="246" t="s">
        <v>594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595</v>
      </c>
      <c r="L1149" s="247">
        <v>4</v>
      </c>
      <c r="M1149" s="246">
        <v>256075</v>
      </c>
      <c r="N1149" s="246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26</v>
      </c>
      <c r="U1149" s="246"/>
      <c r="V1149" t="str">
        <f>INDEX(樣區!H:H,MATCH(F1149,樣區!E:E,0))</f>
        <v>3月,5月</v>
      </c>
      <c r="W1149" s="3" t="str">
        <f>IF(ISNUMBER(AH1149),"Y","N")</f>
        <v>Y</v>
      </c>
      <c r="X1149" s="3" t="str">
        <f>IF(OR(ISBLANK(H1149),ISBLANK(I1149)),"需記錄日期","")</f>
        <v/>
      </c>
      <c r="Y1149" s="3" t="str">
        <f>IF(O1149&gt;9,"時間太晚","")</f>
        <v>時間太晚</v>
      </c>
      <c r="Z1149" s="3" t="str">
        <f>IF(ISBLANK(Q1149),"需記錄數量",IF(Q1149&gt;2,"2隻以上，請記為猴群",""))</f>
        <v/>
      </c>
      <c r="AA1149" s="3" t="str">
        <f>IF(OR(Q1149=1,Q1149=2),IF(ISTEXT(R1149),"","需記錄距離"),"")</f>
        <v/>
      </c>
      <c r="AB1149" s="249" t="str">
        <f>IF(S1149="Y",IF(Q1149&lt;&gt;2,"有叫聲應為猴群",""),"")</f>
        <v/>
      </c>
      <c r="AC1149" s="3" t="str">
        <f>IF(ISBLANK(T1149),"需記錄棲地類型",IF(LEN(T1149)&lt;&gt;2,"請填最主要的棲地類型，其餘的可在備注補充說明",""))</f>
        <v/>
      </c>
      <c r="AD1149" s="5" t="str">
        <f t="shared" si="46"/>
        <v>需計滿6分鐘</v>
      </c>
      <c r="AE1149" s="3" t="str">
        <f>IF(COUNTIF(U1149,"*搖樹*")=1,IF(Q1149&lt;&gt;2,"有搖樹行為應為猴群",""),"")</f>
        <v/>
      </c>
      <c r="AF1149" s="3"/>
      <c r="AH1149">
        <f>MATCH(ROUND(M1149,0)&amp;ROUND(N1149,0),樣點!N:N,0)</f>
        <v>2440</v>
      </c>
      <c r="AI1149" s="5">
        <f>IF((F1150&amp;J1150)=(F1149&amp;J1149),ABS((DATE(G1150,H1150,I1150)&amp;TIME(O1150,P1150,0))-(DATE(G1149,H1149,I1149)&amp;TIME(O1149,P1149,0))),"")</f>
        <v>2.0833340240642428E-3</v>
      </c>
    </row>
    <row r="1150" spans="3:35">
      <c r="C1150" s="246" t="s">
        <v>423</v>
      </c>
      <c r="D1150" s="246" t="s">
        <v>592</v>
      </c>
      <c r="E1150" s="246" t="s">
        <v>593</v>
      </c>
      <c r="F1150" s="246" t="s">
        <v>594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595</v>
      </c>
      <c r="L1150" s="247">
        <v>5</v>
      </c>
      <c r="M1150" s="246">
        <v>255686</v>
      </c>
      <c r="N1150" s="246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26</v>
      </c>
      <c r="U1150" s="246"/>
      <c r="V1150" t="str">
        <f>INDEX(樣區!H:H,MATCH(F1150,樣區!E:E,0))</f>
        <v>3月,5月</v>
      </c>
      <c r="W1150" s="3" t="str">
        <f>IF(ISNUMBER(AH1150),"Y","N")</f>
        <v>Y</v>
      </c>
      <c r="X1150" s="3" t="str">
        <f>IF(OR(ISBLANK(H1150),ISBLANK(I1150)),"需記錄日期","")</f>
        <v/>
      </c>
      <c r="Y1150" s="3" t="str">
        <f>IF(O1150&gt;9,"時間太晚","")</f>
        <v>時間太晚</v>
      </c>
      <c r="Z1150" s="3" t="str">
        <f>IF(ISBLANK(Q1150),"需記錄數量",IF(Q1150&gt;2,"2隻以上，請記為猴群",""))</f>
        <v/>
      </c>
      <c r="AA1150" s="3" t="str">
        <f>IF(OR(Q1150=1,Q1150=2),IF(ISTEXT(R1150),"","需記錄距離"),"")</f>
        <v/>
      </c>
      <c r="AB1150" s="249" t="str">
        <f>IF(S1150="Y",IF(Q1150&lt;&gt;2,"有叫聲應為猴群",""),"")</f>
        <v/>
      </c>
      <c r="AC1150" s="3" t="str">
        <f>IF(ISBLANK(T1150),"需記錄棲地類型",IF(LEN(T1150)&lt;&gt;2,"請填最主要的棲地類型，其餘的可在備注補充說明",""))</f>
        <v/>
      </c>
      <c r="AD1150" s="5" t="str">
        <f t="shared" si="46"/>
        <v>需計滿6分鐘</v>
      </c>
      <c r="AE1150" s="3" t="str">
        <f>IF(COUNTIF(U1150,"*搖樹*")=1,IF(Q1150&lt;&gt;2,"有搖樹行為應為猴群",""),"")</f>
        <v/>
      </c>
      <c r="AF1150" s="3"/>
      <c r="AH1150">
        <f>MATCH(ROUND(M1150,0)&amp;ROUND(N1150,0),樣點!N:N,0)</f>
        <v>2441</v>
      </c>
      <c r="AI1150" s="5">
        <f>IF((F1151&amp;J1151)=(F1150&amp;J1150),ABS((DATE(G1151,H1151,I1151)&amp;TIME(O1151,P1151,0))-(DATE(G1150,H1150,I1150)&amp;TIME(O1150,P1150,0))),"")</f>
        <v>2.0833329763263464E-3</v>
      </c>
    </row>
    <row r="1151" spans="3:35">
      <c r="C1151" s="246" t="s">
        <v>423</v>
      </c>
      <c r="D1151" s="246" t="s">
        <v>592</v>
      </c>
      <c r="E1151" s="246" t="s">
        <v>593</v>
      </c>
      <c r="F1151" s="246" t="s">
        <v>594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595</v>
      </c>
      <c r="L1151" s="247">
        <v>6</v>
      </c>
      <c r="M1151" s="246">
        <v>255508</v>
      </c>
      <c r="N1151" s="246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26</v>
      </c>
      <c r="U1151" s="246"/>
      <c r="V1151" t="str">
        <f>INDEX(樣區!H:H,MATCH(F1151,樣區!E:E,0))</f>
        <v>3月,5月</v>
      </c>
      <c r="W1151" s="3" t="str">
        <f>IF(ISNUMBER(AH1151),"Y","N")</f>
        <v>Y</v>
      </c>
      <c r="X1151" s="3" t="str">
        <f>IF(OR(ISBLANK(H1151),ISBLANK(I1151)),"需記錄日期","")</f>
        <v/>
      </c>
      <c r="Y1151" s="3" t="str">
        <f>IF(O1151&gt;9,"時間太晚","")</f>
        <v>時間太晚</v>
      </c>
      <c r="Z1151" s="3" t="str">
        <f>IF(ISBLANK(Q1151),"需記錄數量",IF(Q1151&gt;2,"2隻以上，請記為猴群",""))</f>
        <v/>
      </c>
      <c r="AA1151" s="3" t="str">
        <f>IF(OR(Q1151=1,Q1151=2),IF(ISTEXT(R1151),"","需記錄距離"),"")</f>
        <v/>
      </c>
      <c r="AB1151" s="249" t="str">
        <f>IF(S1151="Y",IF(Q1151&lt;&gt;2,"有叫聲應為猴群",""),"")</f>
        <v/>
      </c>
      <c r="AC1151" s="3" t="str">
        <f>IF(ISBLANK(T1151),"需記錄棲地類型",IF(LEN(T1151)&lt;&gt;2,"請填最主要的棲地類型，其餘的可在備注補充說明",""))</f>
        <v/>
      </c>
      <c r="AD1151" s="5" t="str">
        <f t="shared" si="46"/>
        <v/>
      </c>
      <c r="AE1151" s="3" t="str">
        <f>IF(COUNTIF(U1151,"*搖樹*")=1,IF(Q1151&lt;&gt;2,"有搖樹行為應為猴群",""),"")</f>
        <v/>
      </c>
      <c r="AF1151" s="3"/>
      <c r="AH1151">
        <f>MATCH(ROUND(M1151,0)&amp;ROUND(N1151,0),樣點!N:N,0)</f>
        <v>2442</v>
      </c>
      <c r="AI1151" s="5" t="str">
        <f>IF((F1152&amp;J1152)=(F1151&amp;J1151),ABS((DATE(G1152,H1152,I1152)&amp;TIME(O1152,P1152,0))-(DATE(G1151,H1151,I1151)&amp;TIME(O1151,P1151,0))),"")</f>
        <v/>
      </c>
    </row>
    <row r="1152" spans="3:35">
      <c r="C1152" s="246" t="s">
        <v>423</v>
      </c>
      <c r="D1152" s="246" t="s">
        <v>592</v>
      </c>
      <c r="E1152" s="246" t="s">
        <v>596</v>
      </c>
      <c r="F1152" s="246" t="s">
        <v>597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595</v>
      </c>
      <c r="L1152" s="247">
        <v>1</v>
      </c>
      <c r="M1152" s="246">
        <v>256007</v>
      </c>
      <c r="N1152" s="246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26</v>
      </c>
      <c r="U1152" s="246"/>
      <c r="V1152" t="str">
        <f>INDEX(樣區!H:H,MATCH(F1152,樣區!E:E,0))</f>
        <v>3月,5月</v>
      </c>
      <c r="W1152" s="3" t="str">
        <f>IF(ISNUMBER(AH1152),"Y","N")</f>
        <v>Y</v>
      </c>
      <c r="X1152" s="3" t="str">
        <f>IF(OR(ISBLANK(H1152),ISBLANK(I1152)),"需記錄日期","")</f>
        <v/>
      </c>
      <c r="Y1152" s="3" t="str">
        <f>IF(O1152&gt;9,"時間太晚","")</f>
        <v>時間太晚</v>
      </c>
      <c r="Z1152" s="3" t="str">
        <f>IF(ISBLANK(Q1152),"需記錄數量",IF(Q1152&gt;2,"2隻以上，請記為猴群",""))</f>
        <v/>
      </c>
      <c r="AA1152" s="3" t="str">
        <f>IF(OR(Q1152=1,Q1152=2),IF(ISTEXT(R1152),"","需記錄距離"),"")</f>
        <v/>
      </c>
      <c r="AB1152" s="249" t="str">
        <f>IF(S1152="Y",IF(Q1152&lt;&gt;2,"有叫聲應為猴群",""),"")</f>
        <v/>
      </c>
      <c r="AC1152" s="3" t="str">
        <f>IF(ISBLANK(T1152),"需記錄棲地類型",IF(LEN(T1152)&lt;&gt;2,"請填最主要的棲地類型，其餘的可在備注補充說明",""))</f>
        <v/>
      </c>
      <c r="AD1152" s="5" t="str">
        <f t="shared" si="46"/>
        <v>需計滿6分鐘</v>
      </c>
      <c r="AE1152" s="3" t="str">
        <f>IF(COUNTIF(U1152,"*搖樹*")=1,IF(Q1152&lt;&gt;2,"有搖樹行為應為猴群",""),"")</f>
        <v/>
      </c>
      <c r="AF1152" s="3"/>
      <c r="AH1152">
        <f>MATCH(ROUND(M1152,0)&amp;ROUND(N1152,0),樣點!N:N,0)</f>
        <v>2467</v>
      </c>
      <c r="AI1152" s="5">
        <f>IF((F1153&amp;J1153)=(F1152&amp;J1152),ABS((DATE(G1153,H1153,I1153)&amp;TIME(O1153,P1153,0))-(DATE(G1152,H1152,I1152)&amp;TIME(O1152,P1152,0))),"")</f>
        <v>2.0833329763263464E-3</v>
      </c>
    </row>
    <row r="1153" spans="3:35">
      <c r="C1153" s="246" t="s">
        <v>423</v>
      </c>
      <c r="D1153" s="246" t="s">
        <v>592</v>
      </c>
      <c r="E1153" s="246" t="s">
        <v>596</v>
      </c>
      <c r="F1153" s="246" t="s">
        <v>597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595</v>
      </c>
      <c r="L1153" s="247">
        <v>2</v>
      </c>
      <c r="M1153" s="246">
        <v>256572</v>
      </c>
      <c r="N1153" s="246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26</v>
      </c>
      <c r="U1153" s="246"/>
      <c r="V1153" t="str">
        <f>INDEX(樣區!H:H,MATCH(F1153,樣區!E:E,0))</f>
        <v>3月,5月</v>
      </c>
      <c r="W1153" s="3" t="str">
        <f>IF(ISNUMBER(AH1153),"Y","N")</f>
        <v>Y</v>
      </c>
      <c r="X1153" s="3" t="str">
        <f>IF(OR(ISBLANK(H1153),ISBLANK(I1153)),"需記錄日期","")</f>
        <v/>
      </c>
      <c r="Y1153" s="3" t="str">
        <f>IF(O1153&gt;9,"時間太晚","")</f>
        <v>時間太晚</v>
      </c>
      <c r="Z1153" s="3" t="str">
        <f>IF(ISBLANK(Q1153),"需記錄數量",IF(Q1153&gt;2,"2隻以上，請記為猴群",""))</f>
        <v/>
      </c>
      <c r="AA1153" s="3" t="str">
        <f>IF(OR(Q1153=1,Q1153=2),IF(ISTEXT(R1153),"","需記錄距離"),"")</f>
        <v/>
      </c>
      <c r="AB1153" s="249" t="str">
        <f>IF(S1153="Y",IF(Q1153&lt;&gt;2,"有叫聲應為猴群",""),"")</f>
        <v/>
      </c>
      <c r="AC1153" s="3" t="str">
        <f>IF(ISBLANK(T1153),"需記錄棲地類型",IF(LEN(T1153)&lt;&gt;2,"請填最主要的棲地類型，其餘的可在備注補充說明",""))</f>
        <v/>
      </c>
      <c r="AD1153" s="5" t="str">
        <f t="shared" si="46"/>
        <v>需計滿6分鐘</v>
      </c>
      <c r="AE1153" s="3" t="str">
        <f>IF(COUNTIF(U1153,"*搖樹*")=1,IF(Q1153&lt;&gt;2,"有搖樹行為應為猴群",""),"")</f>
        <v/>
      </c>
      <c r="AF1153" s="3"/>
      <c r="AH1153">
        <f>MATCH(ROUND(M1153,0)&amp;ROUND(N1153,0),樣點!N:N,0)</f>
        <v>2468</v>
      </c>
      <c r="AI1153" s="5">
        <f>IF((F1154&amp;J1154)=(F1153&amp;J1153),ABS((DATE(G1154,H1154,I1154)&amp;TIME(O1154,P1154,0))-(DATE(G1153,H1153,I1153)&amp;TIME(O1153,P1153,0))),"")</f>
        <v>2.0833330345340073E-3</v>
      </c>
    </row>
    <row r="1154" spans="3:35">
      <c r="C1154" s="246" t="s">
        <v>423</v>
      </c>
      <c r="D1154" s="246" t="s">
        <v>592</v>
      </c>
      <c r="E1154" s="246" t="s">
        <v>596</v>
      </c>
      <c r="F1154" s="246" t="s">
        <v>597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595</v>
      </c>
      <c r="L1154" s="247">
        <v>3</v>
      </c>
      <c r="M1154" s="246">
        <v>256727</v>
      </c>
      <c r="N1154" s="246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26</v>
      </c>
      <c r="U1154" s="246"/>
      <c r="V1154" t="str">
        <f>INDEX(樣區!H:H,MATCH(F1154,樣區!E:E,0))</f>
        <v>3月,5月</v>
      </c>
      <c r="W1154" s="3" t="str">
        <f>IF(ISNUMBER(AH1154),"Y","N")</f>
        <v>Y</v>
      </c>
      <c r="X1154" s="3" t="str">
        <f>IF(OR(ISBLANK(H1154),ISBLANK(I1154)),"需記錄日期","")</f>
        <v/>
      </c>
      <c r="Y1154" s="3" t="str">
        <f>IF(O1154&gt;9,"時間太晚","")</f>
        <v>時間太晚</v>
      </c>
      <c r="Z1154" s="3" t="str">
        <f>IF(ISBLANK(Q1154),"需記錄數量",IF(Q1154&gt;2,"2隻以上，請記為猴群",""))</f>
        <v/>
      </c>
      <c r="AA1154" s="3" t="str">
        <f>IF(OR(Q1154=1,Q1154=2),IF(ISTEXT(R1154),"","需記錄距離"),"")</f>
        <v/>
      </c>
      <c r="AB1154" s="249" t="str">
        <f>IF(S1154="Y",IF(Q1154&lt;&gt;2,"有叫聲應為猴群",""),"")</f>
        <v/>
      </c>
      <c r="AC1154" s="3" t="str">
        <f>IF(ISBLANK(T1154),"需記錄棲地類型",IF(LEN(T1154)&lt;&gt;2,"請填最主要的棲地類型，其餘的可在備注補充說明",""))</f>
        <v/>
      </c>
      <c r="AD1154" s="5" t="str">
        <f t="shared" si="46"/>
        <v/>
      </c>
      <c r="AE1154" s="3" t="str">
        <f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>IF((F1155&amp;J1155)=(F1154&amp;J1154),ABS((DATE(G1155,H1155,I1155)&amp;TIME(O1155,P1155,0))-(DATE(G1154,H1154,I1154)&amp;TIME(O1154,P1154,0))),"")</f>
        <v>4.8611109959892929E-3</v>
      </c>
    </row>
    <row r="1155" spans="3:35">
      <c r="C1155" s="246" t="s">
        <v>423</v>
      </c>
      <c r="D1155" s="246" t="s">
        <v>592</v>
      </c>
      <c r="E1155" s="246" t="s">
        <v>596</v>
      </c>
      <c r="F1155" s="246" t="s">
        <v>597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595</v>
      </c>
      <c r="L1155" s="247">
        <v>4</v>
      </c>
      <c r="M1155" s="246">
        <v>256955</v>
      </c>
      <c r="N1155" s="246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26</v>
      </c>
      <c r="U1155" s="246"/>
      <c r="V1155" t="str">
        <f>INDEX(樣區!H:H,MATCH(F1155,樣區!E:E,0))</f>
        <v>3月,5月</v>
      </c>
      <c r="W1155" s="3" t="str">
        <f>IF(ISNUMBER(AH1155),"Y","N")</f>
        <v>Y</v>
      </c>
      <c r="X1155" s="3" t="str">
        <f>IF(OR(ISBLANK(H1155),ISBLANK(I1155)),"需記錄日期","")</f>
        <v/>
      </c>
      <c r="Y1155" s="3" t="str">
        <f>IF(O1155&gt;9,"時間太晚","")</f>
        <v>時間太晚</v>
      </c>
      <c r="Z1155" s="3" t="str">
        <f>IF(ISBLANK(Q1155),"需記錄數量",IF(Q1155&gt;2,"2隻以上，請記為猴群",""))</f>
        <v/>
      </c>
      <c r="AA1155" s="3" t="str">
        <f>IF(OR(Q1155=1,Q1155=2),IF(ISTEXT(R1155),"","需記錄距離"),"")</f>
        <v/>
      </c>
      <c r="AB1155" s="249" t="str">
        <f>IF(S1155="Y",IF(Q1155&lt;&gt;2,"有叫聲應為猴群",""),"")</f>
        <v/>
      </c>
      <c r="AC1155" s="3" t="str">
        <f>IF(ISBLANK(T1155),"需記錄棲地類型",IF(LEN(T1155)&lt;&gt;2,"請填最主要的棲地類型，其餘的可在備注補充說明",""))</f>
        <v/>
      </c>
      <c r="AD1155" s="5" t="str">
        <f t="shared" si="46"/>
        <v/>
      </c>
      <c r="AE1155" s="3" t="str">
        <f>IF(COUNTIF(U1155,"*搖樹*")=1,IF(Q1155&lt;&gt;2,"有搖樹行為應為猴群",""),"")</f>
        <v/>
      </c>
      <c r="AF1155" s="3"/>
      <c r="AH1155">
        <f>MATCH(ROUND(M1155,0)&amp;ROUND(N1155,0),樣點!N:N,0)</f>
        <v>2470</v>
      </c>
      <c r="AI1155" s="5">
        <f>IF((F1156&amp;J1156)=(F1155&amp;J1155),ABS((DATE(G1156,H1156,I1156)&amp;TIME(O1156,P1156,0))-(DATE(G1155,H1155,I1155)&amp;TIME(O1155,P1155,0))),"")</f>
        <v>2.2916665999218822E-2</v>
      </c>
    </row>
    <row r="1156" spans="3:35">
      <c r="C1156" s="246" t="s">
        <v>423</v>
      </c>
      <c r="D1156" s="246" t="s">
        <v>592</v>
      </c>
      <c r="E1156" s="246" t="s">
        <v>596</v>
      </c>
      <c r="F1156" s="246" t="s">
        <v>597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595</v>
      </c>
      <c r="L1156" s="247">
        <v>5</v>
      </c>
      <c r="M1156" s="246">
        <v>257244</v>
      </c>
      <c r="N1156" s="246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32</v>
      </c>
      <c r="U1156" s="246"/>
      <c r="V1156" t="str">
        <f>INDEX(樣區!H:H,MATCH(F1156,樣區!E:E,0))</f>
        <v>3月,5月</v>
      </c>
      <c r="W1156" s="3" t="str">
        <f>IF(ISNUMBER(AH1156),"Y","N")</f>
        <v>Y</v>
      </c>
      <c r="X1156" s="3" t="str">
        <f>IF(OR(ISBLANK(H1156),ISBLANK(I1156)),"需記錄日期","")</f>
        <v/>
      </c>
      <c r="Y1156" s="3" t="str">
        <f>IF(O1156&gt;9,"時間太晚","")</f>
        <v>時間太晚</v>
      </c>
      <c r="Z1156" s="3" t="str">
        <f>IF(ISBLANK(Q1156),"需記錄數量",IF(Q1156&gt;2,"2隻以上，請記為猴群",""))</f>
        <v/>
      </c>
      <c r="AA1156" s="3" t="str">
        <f>IF(OR(Q1156=1,Q1156=2),IF(ISTEXT(R1156),"","需記錄距離"),"")</f>
        <v/>
      </c>
      <c r="AB1156" s="249" t="str">
        <f>IF(S1156="Y",IF(Q1156&lt;&gt;2,"有叫聲應為猴群",""),"")</f>
        <v/>
      </c>
      <c r="AC1156" s="3" t="str">
        <f>IF(ISBLANK(T1156),"需記錄棲地類型",IF(LEN(T1156)&lt;&gt;2,"請填最主要的棲地類型，其餘的可在備注補充說明",""))</f>
        <v/>
      </c>
      <c r="AD1156" s="5" t="str">
        <f t="shared" si="46"/>
        <v/>
      </c>
      <c r="AE1156" s="3" t="str">
        <f>IF(COUNTIF(U1156,"*搖樹*")=1,IF(Q1156&lt;&gt;2,"有搖樹行為應為猴群",""),"")</f>
        <v/>
      </c>
      <c r="AF1156" s="3"/>
      <c r="AH1156">
        <f>MATCH(ROUND(M1156,0)&amp;ROUND(N1156,0),樣點!N:N,0)</f>
        <v>2471</v>
      </c>
      <c r="AI1156" s="5">
        <f>IF((F1157&amp;J1157)=(F1156&amp;J1156),ABS((DATE(G1157,H1157,I1157)&amp;TIME(O1157,P1157,0))-(DATE(G1156,H1156,I1156)&amp;TIME(O1156,P1156,0))),"")</f>
        <v>3.2638888980727643E-2</v>
      </c>
    </row>
    <row r="1157" spans="3:35">
      <c r="C1157" s="246" t="s">
        <v>423</v>
      </c>
      <c r="D1157" s="246" t="s">
        <v>592</v>
      </c>
      <c r="E1157" s="246" t="s">
        <v>596</v>
      </c>
      <c r="F1157" s="246" t="s">
        <v>597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595</v>
      </c>
      <c r="L1157" s="247">
        <v>6</v>
      </c>
      <c r="M1157" s="246">
        <v>257463</v>
      </c>
      <c r="N1157" s="246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230</v>
      </c>
      <c r="U1157" s="246"/>
      <c r="V1157" t="str">
        <f>INDEX(樣區!H:H,MATCH(F1157,樣區!E:E,0))</f>
        <v>3月,5月</v>
      </c>
      <c r="W1157" s="3" t="str">
        <f>IF(ISNUMBER(AH1157),"Y","N")</f>
        <v>Y</v>
      </c>
      <c r="X1157" s="3" t="str">
        <f>IF(OR(ISBLANK(H1157),ISBLANK(I1157)),"需記錄日期","")</f>
        <v/>
      </c>
      <c r="Y1157" s="3" t="str">
        <f>IF(O1157&gt;9,"時間太晚","")</f>
        <v>時間太晚</v>
      </c>
      <c r="Z1157" s="3" t="str">
        <f>IF(ISBLANK(Q1157),"需記錄數量",IF(Q1157&gt;2,"2隻以上，請記為猴群",""))</f>
        <v/>
      </c>
      <c r="AA1157" s="3" t="str">
        <f>IF(OR(Q1157=1,Q1157=2),IF(ISTEXT(R1157),"","需記錄距離"),"")</f>
        <v/>
      </c>
      <c r="AB1157" s="249" t="str">
        <f>IF(S1157="Y",IF(Q1157&lt;&gt;2,"有叫聲應為猴群",""),"")</f>
        <v/>
      </c>
      <c r="AC1157" s="3" t="str">
        <f>IF(ISBLANK(T1157),"需記錄棲地類型",IF(LEN(T1157)&lt;&gt;2,"請填最主要的棲地類型，其餘的可在備注補充說明",""))</f>
        <v/>
      </c>
      <c r="AD1157" s="5" t="str">
        <f t="shared" si="46"/>
        <v/>
      </c>
      <c r="AE1157" s="3" t="str">
        <f>IF(COUNTIF(U1157,"*搖樹*")=1,IF(Q1157&lt;&gt;2,"有搖樹行為應為猴群",""),"")</f>
        <v/>
      </c>
      <c r="AF1157" s="3"/>
      <c r="AH1157">
        <f>MATCH(ROUND(M1157,0)&amp;ROUND(N1157,0),樣點!N:N,0)</f>
        <v>2472</v>
      </c>
      <c r="AI1157" s="5" t="str">
        <f>IF((F1158&amp;J1158)=(F1157&amp;J1157),ABS((DATE(G1158,H1158,I1158)&amp;TIME(O1158,P1158,0))-(DATE(G1157,H1157,I1157)&amp;TIME(O1157,P1157,0))),"")</f>
        <v/>
      </c>
    </row>
    <row r="1158" spans="3:35" hidden="1">
      <c r="C1158" s="246" t="s">
        <v>423</v>
      </c>
      <c r="D1158" s="246" t="s">
        <v>592</v>
      </c>
      <c r="E1158" s="246" t="s">
        <v>598</v>
      </c>
      <c r="F1158" s="246" t="s">
        <v>599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600</v>
      </c>
      <c r="L1158" s="247">
        <v>1</v>
      </c>
      <c r="M1158" s="246">
        <v>270032</v>
      </c>
      <c r="N1158" s="246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26</v>
      </c>
      <c r="U1158" s="246"/>
      <c r="V1158" t="str">
        <f>INDEX(樣區!H:H,MATCH(F1158,樣區!E:E,0))</f>
        <v>4月,6月</v>
      </c>
      <c r="W1158" s="3" t="str">
        <f>IF(ISNUMBER(AH1158),"Y","N")</f>
        <v>N</v>
      </c>
      <c r="X1158" s="3" t="str">
        <f>IF(OR(ISBLANK(H1158),ISBLANK(I1158)),"需記錄日期","")</f>
        <v/>
      </c>
      <c r="Y1158" s="3" t="str">
        <f>IF(O1158&gt;9,"時間太晚","")</f>
        <v/>
      </c>
      <c r="Z1158" s="3" t="str">
        <f>IF(ISBLANK(Q1158),"需記錄數量",IF(Q1158&gt;2,"2隻以上，請記為猴群",""))</f>
        <v/>
      </c>
      <c r="AA1158" s="3" t="str">
        <f>IF(OR(Q1158=1,Q1158=2),IF(ISTEXT(R1158),"","需記錄距離"),"")</f>
        <v/>
      </c>
      <c r="AB1158" s="2" t="str">
        <f>IF(S1158="Y",IF(Q1158&lt;&gt;2,"有叫聲應為猴群",""),"")</f>
        <v/>
      </c>
      <c r="AC1158" s="3" t="str">
        <f>IF(ISBLANK(T1158),"需記錄棲地類型",IF(LEN(T1158)&lt;&gt;2,"請填最主要的棲地類型，其餘的可在備注補充說明",""))</f>
        <v/>
      </c>
      <c r="AD1158" s="5" t="str">
        <f>IF(ISBLANK(O1158),"需記錄時間",IFERROR(IF((AI1158-TIME(0,5,59))&lt;0,"需計滿6分鍾",""),""))</f>
        <v/>
      </c>
      <c r="AE1158" s="3" t="str">
        <f>IF(COUNTIF(U1158,"*搖樹*")=1,IF(Q1158&lt;&gt;2,"有搖樹行為應為猴群",""),"")</f>
        <v/>
      </c>
      <c r="AF1158" s="3"/>
      <c r="AH1158" t="e">
        <f>MATCH(ROUND(M1158,0)&amp;ROUND(N1158,0),樣點!N:N,0)</f>
        <v>#N/A</v>
      </c>
      <c r="AI1158" s="5">
        <f>IF((F1159&amp;J1159)=(F1158&amp;J1158),ABS((DATE(G1159,H1159,I1159)&amp;TIME(O1159,P1159,0))-(DATE(G1158,H1158,I1158)&amp;TIME(O1158,P1158,0))),"")</f>
        <v>1.3888888992369175E-2</v>
      </c>
    </row>
    <row r="1159" spans="3:35" hidden="1">
      <c r="C1159" s="246" t="s">
        <v>423</v>
      </c>
      <c r="D1159" s="246" t="s">
        <v>592</v>
      </c>
      <c r="E1159" s="246" t="s">
        <v>598</v>
      </c>
      <c r="F1159" s="246" t="s">
        <v>599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600</v>
      </c>
      <c r="L1159" s="247">
        <v>2</v>
      </c>
      <c r="M1159" s="246">
        <v>270163</v>
      </c>
      <c r="N1159" s="246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26</v>
      </c>
      <c r="U1159" s="246"/>
      <c r="V1159" t="str">
        <f>INDEX(樣區!H:H,MATCH(F1159,樣區!E:E,0))</f>
        <v>4月,6月</v>
      </c>
      <c r="W1159" s="3" t="str">
        <f>IF(ISNUMBER(AH1159),"Y","N")</f>
        <v>N</v>
      </c>
      <c r="X1159" s="3" t="str">
        <f>IF(OR(ISBLANK(H1159),ISBLANK(I1159)),"需記錄日期","")</f>
        <v/>
      </c>
      <c r="Y1159" s="3" t="str">
        <f>IF(O1159&gt;9,"時間太晚","")</f>
        <v/>
      </c>
      <c r="Z1159" s="3" t="str">
        <f>IF(ISBLANK(Q1159),"需記錄數量",IF(Q1159&gt;2,"2隻以上，請記為猴群",""))</f>
        <v/>
      </c>
      <c r="AA1159" s="3" t="str">
        <f>IF(OR(Q1159=1,Q1159=2),IF(ISTEXT(R1159),"","需記錄距離"),"")</f>
        <v/>
      </c>
      <c r="AB1159" s="2" t="str">
        <f>IF(S1159="Y",IF(Q1159&lt;&gt;2,"有叫聲應為猴群",""),"")</f>
        <v/>
      </c>
      <c r="AC1159" s="3" t="str">
        <f>IF(ISBLANK(T1159),"需記錄棲地類型",IF(LEN(T1159)&lt;&gt;2,"請填最主要的棲地類型，其餘的可在備注補充說明",""))</f>
        <v/>
      </c>
      <c r="AD1159" s="5" t="str">
        <f>IF(ISBLANK(O1159),"需記錄時間",IFERROR(IF((AI1159-TIME(0,5,59))&lt;0,"需計滿6分鍾",""),""))</f>
        <v/>
      </c>
      <c r="AE1159" s="3" t="str">
        <f>IF(COUNTIF(U1159,"*搖樹*")=1,IF(Q1159&lt;&gt;2,"有搖樹行為應為猴群",""),"")</f>
        <v/>
      </c>
      <c r="AF1159" s="3"/>
      <c r="AH1159" t="e">
        <f>MATCH(ROUND(M1159,0)&amp;ROUND(N1159,0),樣點!N:N,0)</f>
        <v>#N/A</v>
      </c>
      <c r="AI1159" s="5">
        <f>IF((F1160&amp;J1160)=(F1159&amp;J1159),ABS((DATE(G1160,H1160,I1160)&amp;TIME(O1160,P1160,0))-(DATE(G1159,H1159,I1159)&amp;TIME(O1159,P1159,0))),"")</f>
        <v>1.0416667035315186E-2</v>
      </c>
    </row>
    <row r="1160" spans="3:35" hidden="1">
      <c r="C1160" s="246" t="s">
        <v>423</v>
      </c>
      <c r="D1160" s="246" t="s">
        <v>592</v>
      </c>
      <c r="E1160" s="246" t="s">
        <v>598</v>
      </c>
      <c r="F1160" s="246" t="s">
        <v>599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600</v>
      </c>
      <c r="L1160" s="247">
        <v>3</v>
      </c>
      <c r="M1160" s="246">
        <v>270212</v>
      </c>
      <c r="N1160" s="246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26</v>
      </c>
      <c r="U1160" s="246"/>
      <c r="V1160" t="str">
        <f>INDEX(樣區!H:H,MATCH(F1160,樣區!E:E,0))</f>
        <v>4月,6月</v>
      </c>
      <c r="W1160" s="3" t="str">
        <f>IF(ISNUMBER(AH1160),"Y","N")</f>
        <v>N</v>
      </c>
      <c r="X1160" s="3" t="str">
        <f>IF(OR(ISBLANK(H1160),ISBLANK(I1160)),"需記錄日期","")</f>
        <v/>
      </c>
      <c r="Y1160" s="3" t="str">
        <f>IF(O1160&gt;9,"時間太晚","")</f>
        <v/>
      </c>
      <c r="Z1160" s="3" t="str">
        <f>IF(ISBLANK(Q1160),"需記錄數量",IF(Q1160&gt;2,"2隻以上，請記為猴群",""))</f>
        <v/>
      </c>
      <c r="AA1160" s="3" t="str">
        <f>IF(OR(Q1160=1,Q1160=2),IF(ISTEXT(R1160),"","需記錄距離"),"")</f>
        <v/>
      </c>
      <c r="AB1160" s="2" t="str">
        <f>IF(S1160="Y",IF(Q1160&lt;&gt;2,"有叫聲應為猴群",""),"")</f>
        <v/>
      </c>
      <c r="AC1160" s="3" t="str">
        <f>IF(ISBLANK(T1160),"需記錄棲地類型",IF(LEN(T1160)&lt;&gt;2,"請填最主要的棲地類型，其餘的可在備注補充說明",""))</f>
        <v/>
      </c>
      <c r="AD1160" s="5" t="str">
        <f>IF(ISBLANK(O1160),"需記錄時間",IFERROR(IF((AI1160-TIME(0,5,59))&lt;0,"需計滿6分鍾",""),""))</f>
        <v/>
      </c>
      <c r="AE1160" s="3" t="str">
        <f>IF(COUNTIF(U1160,"*搖樹*")=1,IF(Q1160&lt;&gt;2,"有搖樹行為應為猴群",""),"")</f>
        <v/>
      </c>
      <c r="AF1160" s="3"/>
      <c r="AH1160" t="e">
        <f>MATCH(ROUND(M1160,0)&amp;ROUND(N1160,0),樣點!N:N,0)</f>
        <v>#N/A</v>
      </c>
      <c r="AI1160" s="5">
        <f>IF((F1161&amp;J1161)=(F1160&amp;J1160),ABS((DATE(G1161,H1161,I1161)&amp;TIME(O1161,P1161,0))-(DATE(G1160,H1160,I1160)&amp;TIME(O1160,P1160,0))),"")</f>
        <v>1.1111110972706228E-2</v>
      </c>
    </row>
    <row r="1161" spans="3:35">
      <c r="C1161" s="246" t="s">
        <v>423</v>
      </c>
      <c r="D1161" s="246" t="s">
        <v>592</v>
      </c>
      <c r="E1161" s="246" t="s">
        <v>598</v>
      </c>
      <c r="F1161" s="246" t="s">
        <v>599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600</v>
      </c>
      <c r="L1161" s="247">
        <v>4</v>
      </c>
      <c r="M1161" s="246">
        <v>270463</v>
      </c>
      <c r="N1161" s="246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26</v>
      </c>
      <c r="U1161" s="246"/>
      <c r="V1161" t="str">
        <f>INDEX(樣區!H:H,MATCH(F1161,樣區!E:E,0))</f>
        <v>4月,6月</v>
      </c>
      <c r="W1161" s="3" t="str">
        <f>IF(ISNUMBER(AH1161),"Y","N")</f>
        <v>Y</v>
      </c>
      <c r="X1161" s="3" t="str">
        <f>IF(OR(ISBLANK(H1161),ISBLANK(I1161)),"需記錄日期","")</f>
        <v/>
      </c>
      <c r="Y1161" s="3" t="str">
        <f>IF(O1161&gt;9,"時間太晚","")</f>
        <v/>
      </c>
      <c r="Z1161" s="3" t="str">
        <f>IF(ISBLANK(Q1161),"需記錄數量",IF(Q1161&gt;2,"2隻以上，請記為猴群",""))</f>
        <v/>
      </c>
      <c r="AA1161" s="3" t="str">
        <f>IF(OR(Q1161=1,Q1161=2),IF(ISTEXT(R1161),"","需記錄距離"),"")</f>
        <v/>
      </c>
      <c r="AB1161" s="249" t="str">
        <f>IF(S1161="Y",IF(Q1161&lt;&gt;2,"有叫聲應為猴群",""),"")</f>
        <v/>
      </c>
      <c r="AC1161" s="3" t="str">
        <f>IF(ISBLANK(T1161),"需記錄棲地類型",IF(LEN(T1161)&lt;&gt;2,"請填最主要的棲地類型，其餘的可在備注補充說明",""))</f>
        <v/>
      </c>
      <c r="AD1161" s="5" t="str">
        <f t="shared" ref="AD1161:AD1179" si="47">IF(ISBLANK(O1161),"需記錄時間",IFERROR(IF((AI1161-TIME(0,5,59))&lt;0,"需計滿6分鐘",""),""))</f>
        <v/>
      </c>
      <c r="AE1161" s="3" t="str">
        <f>IF(COUNTIF(U1161,"*搖樹*")=1,IF(Q1161&lt;&gt;2,"有搖樹行為應為猴群",""),"")</f>
        <v/>
      </c>
      <c r="AF1161" s="3"/>
      <c r="AH1161">
        <f>MATCH(ROUND(M1161,0)&amp;ROUND(N1161,0),樣點!N:N,0)</f>
        <v>2443</v>
      </c>
      <c r="AI1161" s="5">
        <f>IF((F1162&amp;J1162)=(F1161&amp;J1161),ABS((DATE(G1162,H1162,I1162)&amp;TIME(O1162,P1162,0))-(DATE(G1161,H1161,I1161)&amp;TIME(O1161,P1161,0))),"")</f>
        <v>1.1111111030913889E-2</v>
      </c>
    </row>
    <row r="1162" spans="3:35">
      <c r="C1162" s="246" t="s">
        <v>423</v>
      </c>
      <c r="D1162" s="246" t="s">
        <v>592</v>
      </c>
      <c r="E1162" s="246" t="s">
        <v>598</v>
      </c>
      <c r="F1162" s="246" t="s">
        <v>599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600</v>
      </c>
      <c r="L1162" s="247">
        <v>5</v>
      </c>
      <c r="M1162" s="246">
        <v>270709</v>
      </c>
      <c r="N1162" s="246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26</v>
      </c>
      <c r="U1162" s="246"/>
      <c r="V1162" t="str">
        <f>INDEX(樣區!H:H,MATCH(F1162,樣區!E:E,0))</f>
        <v>4月,6月</v>
      </c>
      <c r="W1162" s="3" t="str">
        <f>IF(ISNUMBER(AH1162),"Y","N")</f>
        <v>Y</v>
      </c>
      <c r="X1162" s="3" t="str">
        <f>IF(OR(ISBLANK(H1162),ISBLANK(I1162)),"需記錄日期","")</f>
        <v/>
      </c>
      <c r="Y1162" s="3" t="str">
        <f>IF(O1162&gt;9,"時間太晚","")</f>
        <v/>
      </c>
      <c r="Z1162" s="3" t="str">
        <f>IF(ISBLANK(Q1162),"需記錄數量",IF(Q1162&gt;2,"2隻以上，請記為猴群",""))</f>
        <v/>
      </c>
      <c r="AA1162" s="3" t="str">
        <f>IF(OR(Q1162=1,Q1162=2),IF(ISTEXT(R1162),"","需記錄距離"),"")</f>
        <v/>
      </c>
      <c r="AB1162" s="249" t="str">
        <f>IF(S1162="Y",IF(Q1162&lt;&gt;2,"有叫聲應為猴群",""),"")</f>
        <v/>
      </c>
      <c r="AC1162" s="3" t="str">
        <f>IF(ISBLANK(T1162),"需記錄棲地類型",IF(LEN(T1162)&lt;&gt;2,"請填最主要的棲地類型，其餘的可在備注補充說明",""))</f>
        <v/>
      </c>
      <c r="AD1162" s="5" t="str">
        <f t="shared" si="47"/>
        <v/>
      </c>
      <c r="AE1162" s="3" t="str">
        <f>IF(COUNTIF(U1162,"*搖樹*")=1,IF(Q1162&lt;&gt;2,"有搖樹行為應為猴群",""),"")</f>
        <v/>
      </c>
      <c r="AF1162" s="3"/>
      <c r="AH1162">
        <f>MATCH(ROUND(M1162,0)&amp;ROUND(N1162,0),樣點!N:N,0)</f>
        <v>2444</v>
      </c>
      <c r="AI1162" s="5">
        <f>IF((F1163&amp;J1163)=(F1162&amp;J1162),ABS((DATE(G1163,H1163,I1163)&amp;TIME(O1163,P1163,0))-(DATE(G1162,H1162,I1162)&amp;TIME(O1162,P1162,0))),"")</f>
        <v>9.7222219919785857E-3</v>
      </c>
    </row>
    <row r="1163" spans="3:35">
      <c r="C1163" s="246" t="s">
        <v>423</v>
      </c>
      <c r="D1163" s="246" t="s">
        <v>592</v>
      </c>
      <c r="E1163" s="246" t="s">
        <v>598</v>
      </c>
      <c r="F1163" s="246" t="s">
        <v>599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600</v>
      </c>
      <c r="L1163" s="247">
        <v>6</v>
      </c>
      <c r="M1163" s="246">
        <v>270892</v>
      </c>
      <c r="N1163" s="246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26</v>
      </c>
      <c r="U1163" s="246"/>
      <c r="V1163" t="str">
        <f>INDEX(樣區!H:H,MATCH(F1163,樣區!E:E,0))</f>
        <v>4月,6月</v>
      </c>
      <c r="W1163" s="3" t="str">
        <f>IF(ISNUMBER(AH1163),"Y","N")</f>
        <v>Y</v>
      </c>
      <c r="X1163" s="3" t="str">
        <f>IF(OR(ISBLANK(H1163),ISBLANK(I1163)),"需記錄日期","")</f>
        <v/>
      </c>
      <c r="Y1163" s="3" t="str">
        <f>IF(O1163&gt;9,"時間太晚","")</f>
        <v/>
      </c>
      <c r="Z1163" s="3" t="str">
        <f>IF(ISBLANK(Q1163),"需記錄數量",IF(Q1163&gt;2,"2隻以上，請記為猴群",""))</f>
        <v/>
      </c>
      <c r="AA1163" s="3" t="str">
        <f>IF(OR(Q1163=1,Q1163=2),IF(ISTEXT(R1163),"","需記錄距離"),"")</f>
        <v/>
      </c>
      <c r="AB1163" s="249" t="str">
        <f>IF(S1163="Y",IF(Q1163&lt;&gt;2,"有叫聲應為猴群",""),"")</f>
        <v/>
      </c>
      <c r="AC1163" s="3" t="str">
        <f>IF(ISBLANK(T1163),"需記錄棲地類型",IF(LEN(T1163)&lt;&gt;2,"請填最主要的棲地類型，其餘的可在備注補充說明",""))</f>
        <v/>
      </c>
      <c r="AD1163" s="5" t="str">
        <f t="shared" si="47"/>
        <v/>
      </c>
      <c r="AE1163" s="3" t="str">
        <f>IF(COUNTIF(U1163,"*搖樹*")=1,IF(Q1163&lt;&gt;2,"有搖樹行為應為猴群",""),"")</f>
        <v/>
      </c>
      <c r="AF1163" s="3"/>
      <c r="AH1163">
        <f>MATCH(ROUND(M1163,0)&amp;ROUND(N1163,0),樣點!N:N,0)</f>
        <v>2445</v>
      </c>
      <c r="AI1163" s="5" t="str">
        <f>IF((F1164&amp;J1164)=(F1163&amp;J1163),ABS((DATE(G1164,H1164,I1164)&amp;TIME(O1164,P1164,0))-(DATE(G1163,H1163,I1163)&amp;TIME(O1163,P1163,0))),"")</f>
        <v/>
      </c>
    </row>
    <row r="1164" spans="3:35">
      <c r="C1164" s="246" t="s">
        <v>423</v>
      </c>
      <c r="D1164" s="246" t="s">
        <v>592</v>
      </c>
      <c r="E1164" s="246" t="s">
        <v>601</v>
      </c>
      <c r="F1164" s="246" t="s">
        <v>602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603</v>
      </c>
      <c r="L1164" s="247">
        <v>1</v>
      </c>
      <c r="M1164" s="246">
        <v>259999</v>
      </c>
      <c r="N1164" s="246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26</v>
      </c>
      <c r="U1164" s="246"/>
      <c r="V1164" t="str">
        <f>INDEX(樣區!H:H,MATCH(F1164,樣區!E:E,0))</f>
        <v>4月,6月</v>
      </c>
      <c r="W1164" s="3" t="str">
        <f>IF(ISNUMBER(AH1164),"Y","N")</f>
        <v>Y</v>
      </c>
      <c r="X1164" s="3" t="str">
        <f>IF(OR(ISBLANK(H1164),ISBLANK(I1164)),"需記錄日期","")</f>
        <v/>
      </c>
      <c r="Y1164" s="3" t="str">
        <f>IF(O1164&gt;9,"時間太晚","")</f>
        <v/>
      </c>
      <c r="Z1164" s="3" t="str">
        <f>IF(ISBLANK(Q1164),"需記錄數量",IF(Q1164&gt;2,"2隻以上，請記為猴群",""))</f>
        <v/>
      </c>
      <c r="AA1164" s="3" t="str">
        <f>IF(OR(Q1164=1,Q1164=2),IF(ISTEXT(R1164),"","需記錄距離"),"")</f>
        <v/>
      </c>
      <c r="AB1164" s="249" t="str">
        <f>IF(S1164="Y",IF(Q1164&lt;&gt;2,"有叫聲應為猴群",""),"")</f>
        <v/>
      </c>
      <c r="AC1164" s="3" t="str">
        <f>IF(ISBLANK(T1164),"需記錄棲地類型",IF(LEN(T1164)&lt;&gt;2,"請填最主要的棲地類型，其餘的可在備注補充說明",""))</f>
        <v/>
      </c>
      <c r="AD1164" s="5" t="str">
        <f t="shared" si="47"/>
        <v/>
      </c>
      <c r="AE1164" s="3" t="str">
        <f>IF(COUNTIF(U1164,"*搖樹*")=1,IF(Q1164&lt;&gt;2,"有搖樹行為應為猴群",""),"")</f>
        <v/>
      </c>
      <c r="AF1164" s="3"/>
      <c r="AH1164">
        <f>MATCH(ROUND(M1164,0)&amp;ROUND(N1164,0),樣點!N:N,0)</f>
        <v>2449</v>
      </c>
      <c r="AI1164" s="5">
        <f>IF((F1165&amp;J1165)=(F1164&amp;J1164),ABS((DATE(G1165,H1165,I1165)&amp;TIME(O1165,P1165,0))-(DATE(G1164,H1164,I1164)&amp;TIME(O1164,P1164,0))),"")</f>
        <v>6.9444439723156393E-3</v>
      </c>
    </row>
    <row r="1165" spans="3:35">
      <c r="C1165" s="246" t="s">
        <v>423</v>
      </c>
      <c r="D1165" s="246" t="s">
        <v>592</v>
      </c>
      <c r="E1165" s="246" t="s">
        <v>601</v>
      </c>
      <c r="F1165" s="246" t="s">
        <v>602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603</v>
      </c>
      <c r="L1165" s="247">
        <v>2</v>
      </c>
      <c r="M1165" s="246">
        <v>260154</v>
      </c>
      <c r="N1165" s="246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26</v>
      </c>
      <c r="U1165" s="246"/>
      <c r="V1165" t="str">
        <f>INDEX(樣區!H:H,MATCH(F1165,樣區!E:E,0))</f>
        <v>4月,6月</v>
      </c>
      <c r="W1165" s="3" t="str">
        <f>IF(ISNUMBER(AH1165),"Y","N")</f>
        <v>Y</v>
      </c>
      <c r="X1165" s="3" t="str">
        <f>IF(OR(ISBLANK(H1165),ISBLANK(I1165)),"需記錄日期","")</f>
        <v/>
      </c>
      <c r="Y1165" s="3" t="str">
        <f>IF(O1165&gt;9,"時間太晚","")</f>
        <v/>
      </c>
      <c r="Z1165" s="3" t="str">
        <f>IF(ISBLANK(Q1165),"需記錄數量",IF(Q1165&gt;2,"2隻以上，請記為猴群",""))</f>
        <v/>
      </c>
      <c r="AA1165" s="3" t="str">
        <f>IF(OR(Q1165=1,Q1165=2),IF(ISTEXT(R1165),"","需記錄距離"),"")</f>
        <v/>
      </c>
      <c r="AB1165" s="249" t="str">
        <f>IF(S1165="Y",IF(Q1165&lt;&gt;2,"有叫聲應為猴群",""),"")</f>
        <v/>
      </c>
      <c r="AC1165" s="3" t="str">
        <f>IF(ISBLANK(T1165),"需記錄棲地類型",IF(LEN(T1165)&lt;&gt;2,"請填最主要的棲地類型，其餘的可在備注補充說明",""))</f>
        <v/>
      </c>
      <c r="AD1165" s="5" t="str">
        <f t="shared" si="47"/>
        <v/>
      </c>
      <c r="AE1165" s="3" t="str">
        <f>IF(COUNTIF(U1165,"*搖樹*")=1,IF(Q1165&lt;&gt;2,"有搖樹行為應為猴群",""),"")</f>
        <v/>
      </c>
      <c r="AF1165" s="3"/>
      <c r="AH1165">
        <f>MATCH(ROUND(M1165,0)&amp;ROUND(N1165,0),樣點!N:N,0)</f>
        <v>2450</v>
      </c>
      <c r="AI1165" s="5">
        <f>IF((F1166&amp;J1166)=(F1165&amp;J1165),ABS((DATE(G1166,H1166,I1166)&amp;TIME(O1166,P1166,0))-(DATE(G1165,H1165,I1165)&amp;TIME(O1165,P1165,0))),"")</f>
        <v>9.0277779963798821E-3</v>
      </c>
    </row>
    <row r="1166" spans="3:35">
      <c r="C1166" s="246" t="s">
        <v>423</v>
      </c>
      <c r="D1166" s="246" t="s">
        <v>592</v>
      </c>
      <c r="E1166" s="246" t="s">
        <v>601</v>
      </c>
      <c r="F1166" s="246" t="s">
        <v>602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603</v>
      </c>
      <c r="L1166" s="247">
        <v>3</v>
      </c>
      <c r="M1166" s="246">
        <v>260064</v>
      </c>
      <c r="N1166" s="246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26</v>
      </c>
      <c r="U1166" s="246"/>
      <c r="V1166" t="str">
        <f>INDEX(樣區!H:H,MATCH(F1166,樣區!E:E,0))</f>
        <v>4月,6月</v>
      </c>
      <c r="W1166" s="3" t="str">
        <f>IF(ISNUMBER(AH1166),"Y","N")</f>
        <v>Y</v>
      </c>
      <c r="X1166" s="3" t="str">
        <f>IF(OR(ISBLANK(H1166),ISBLANK(I1166)),"需記錄日期","")</f>
        <v/>
      </c>
      <c r="Y1166" s="3" t="str">
        <f>IF(O1166&gt;9,"時間太晚","")</f>
        <v/>
      </c>
      <c r="Z1166" s="3" t="str">
        <f>IF(ISBLANK(Q1166),"需記錄數量",IF(Q1166&gt;2,"2隻以上，請記為猴群",""))</f>
        <v/>
      </c>
      <c r="AA1166" s="3" t="str">
        <f>IF(OR(Q1166=1,Q1166=2),IF(ISTEXT(R1166),"","需記錄距離"),"")</f>
        <v/>
      </c>
      <c r="AB1166" s="249" t="str">
        <f>IF(S1166="Y",IF(Q1166&lt;&gt;2,"有叫聲應為猴群",""),"")</f>
        <v/>
      </c>
      <c r="AC1166" s="3" t="str">
        <f>IF(ISBLANK(T1166),"需記錄棲地類型",IF(LEN(T1166)&lt;&gt;2,"請填最主要的棲地類型，其餘的可在備注補充說明",""))</f>
        <v/>
      </c>
      <c r="AD1166" s="5" t="str">
        <f t="shared" si="47"/>
        <v/>
      </c>
      <c r="AE1166" s="3" t="str">
        <f>IF(COUNTIF(U1166,"*搖樹*")=1,IF(Q1166&lt;&gt;2,"有搖樹行為應為猴群",""),"")</f>
        <v/>
      </c>
      <c r="AF1166" s="3"/>
      <c r="AH1166">
        <f>MATCH(ROUND(M1166,0)&amp;ROUND(N1166,0),樣點!N:N,0)</f>
        <v>2451</v>
      </c>
      <c r="AI1166" s="5">
        <f>IF((F1167&amp;J1167)=(F1166&amp;J1166),ABS((DATE(G1167,H1167,I1167)&amp;TIME(O1167,P1167,0))-(DATE(G1166,H1166,I1166)&amp;TIME(O1166,P1166,0))),"")</f>
        <v>2.4305556027684361E-2</v>
      </c>
    </row>
    <row r="1167" spans="3:35">
      <c r="C1167" s="246" t="s">
        <v>423</v>
      </c>
      <c r="D1167" s="246" t="s">
        <v>592</v>
      </c>
      <c r="E1167" s="246" t="s">
        <v>601</v>
      </c>
      <c r="F1167" s="246" t="s">
        <v>602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603</v>
      </c>
      <c r="L1167" s="247">
        <v>4</v>
      </c>
      <c r="M1167" s="246">
        <v>259763</v>
      </c>
      <c r="N1167" s="246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54</v>
      </c>
      <c r="U1167" s="246"/>
      <c r="V1167" t="str">
        <f>INDEX(樣區!H:H,MATCH(F1167,樣區!E:E,0))</f>
        <v>4月,6月</v>
      </c>
      <c r="W1167" s="3" t="str">
        <f>IF(ISNUMBER(AH1167),"Y","N")</f>
        <v>Y</v>
      </c>
      <c r="X1167" s="3" t="str">
        <f>IF(OR(ISBLANK(H1167),ISBLANK(I1167)),"需記錄日期","")</f>
        <v/>
      </c>
      <c r="Y1167" s="3" t="str">
        <f>IF(O1167&gt;9,"時間太晚","")</f>
        <v>時間太晚</v>
      </c>
      <c r="Z1167" s="3" t="str">
        <f>IF(ISBLANK(Q1167),"需記錄數量",IF(Q1167&gt;2,"2隻以上，請記為猴群",""))</f>
        <v/>
      </c>
      <c r="AA1167" s="3" t="str">
        <f>IF(OR(Q1167=1,Q1167=2),IF(ISTEXT(R1167),"","需記錄距離"),"")</f>
        <v/>
      </c>
      <c r="AB1167" s="249" t="str">
        <f>IF(S1167="Y",IF(Q1167&lt;&gt;2,"有叫聲應為猴群",""),"")</f>
        <v/>
      </c>
      <c r="AC1167" s="3" t="str">
        <f>IF(ISBLANK(T1167),"需記錄棲地類型",IF(LEN(T1167)&lt;&gt;2,"請填最主要的棲地類型，其餘的可在備注補充說明",""))</f>
        <v/>
      </c>
      <c r="AD1167" s="5" t="str">
        <f t="shared" si="47"/>
        <v/>
      </c>
      <c r="AE1167" s="3" t="str">
        <f>IF(COUNTIF(U1167,"*搖樹*")=1,IF(Q1167&lt;&gt;2,"有搖樹行為應為猴群",""),"")</f>
        <v/>
      </c>
      <c r="AF1167" s="3"/>
      <c r="AH1167">
        <f>MATCH(ROUND(M1167,0)&amp;ROUND(N1167,0),樣點!N:N,0)</f>
        <v>2452</v>
      </c>
      <c r="AI1167" s="5">
        <f>IF((F1168&amp;J1168)=(F1167&amp;J1167),ABS((DATE(G1168,H1168,I1168)&amp;TIME(O1168,P1168,0))-(DATE(G1167,H1167,I1167)&amp;TIME(O1167,P1167,0))),"")</f>
        <v>1.7361111007630825E-2</v>
      </c>
    </row>
    <row r="1168" spans="3:35">
      <c r="C1168" s="246" t="s">
        <v>423</v>
      </c>
      <c r="D1168" s="246" t="s">
        <v>592</v>
      </c>
      <c r="E1168" s="246" t="s">
        <v>601</v>
      </c>
      <c r="F1168" s="246" t="s">
        <v>602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603</v>
      </c>
      <c r="L1168" s="247">
        <v>5</v>
      </c>
      <c r="M1168" s="246">
        <v>259530</v>
      </c>
      <c r="N1168" s="246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54</v>
      </c>
      <c r="U1168" s="246"/>
      <c r="V1168" t="str">
        <f>INDEX(樣區!H:H,MATCH(F1168,樣區!E:E,0))</f>
        <v>4月,6月</v>
      </c>
      <c r="W1168" s="3" t="str">
        <f>IF(ISNUMBER(AH1168),"Y","N")</f>
        <v>Y</v>
      </c>
      <c r="X1168" s="3" t="str">
        <f>IF(OR(ISBLANK(H1168),ISBLANK(I1168)),"需記錄日期","")</f>
        <v/>
      </c>
      <c r="Y1168" s="3" t="str">
        <f>IF(O1168&gt;9,"時間太晚","")</f>
        <v>時間太晚</v>
      </c>
      <c r="Z1168" s="3" t="str">
        <f>IF(ISBLANK(Q1168),"需記錄數量",IF(Q1168&gt;2,"2隻以上，請記為猴群",""))</f>
        <v/>
      </c>
      <c r="AA1168" s="3" t="str">
        <f>IF(OR(Q1168=1,Q1168=2),IF(ISTEXT(R1168),"","需記錄距離"),"")</f>
        <v/>
      </c>
      <c r="AB1168" s="249" t="str">
        <f>IF(S1168="Y",IF(Q1168&lt;&gt;2,"有叫聲應為猴群",""),"")</f>
        <v/>
      </c>
      <c r="AC1168" s="3" t="str">
        <f>IF(ISBLANK(T1168),"需記錄棲地類型",IF(LEN(T1168)&lt;&gt;2,"請填最主要的棲地類型，其餘的可在備注補充說明",""))</f>
        <v/>
      </c>
      <c r="AD1168" s="5" t="str">
        <f t="shared" si="47"/>
        <v/>
      </c>
      <c r="AE1168" s="3" t="str">
        <f>IF(COUNTIF(U1168,"*搖樹*")=1,IF(Q1168&lt;&gt;2,"有搖樹行為應為猴群",""),"")</f>
        <v/>
      </c>
      <c r="AF1168" s="3"/>
      <c r="AH1168">
        <f>MATCH(ROUND(M1168,0)&amp;ROUND(N1168,0),樣點!N:N,0)</f>
        <v>2453</v>
      </c>
      <c r="AI1168" s="5">
        <f>IF((F1169&amp;J1169)=(F1168&amp;J1168),ABS((DATE(G1169,H1169,I1169)&amp;TIME(O1169,P1169,0))-(DATE(G1168,H1168,I1168)&amp;TIME(O1168,P1168,0))),"")</f>
        <v>1.5277776983566582E-2</v>
      </c>
    </row>
    <row r="1169" spans="3:35">
      <c r="C1169" s="246" t="s">
        <v>423</v>
      </c>
      <c r="D1169" s="246" t="s">
        <v>592</v>
      </c>
      <c r="E1169" s="246" t="s">
        <v>601</v>
      </c>
      <c r="F1169" s="246" t="s">
        <v>602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603</v>
      </c>
      <c r="L1169" s="247">
        <v>6</v>
      </c>
      <c r="M1169" s="246">
        <v>259487</v>
      </c>
      <c r="N1169" s="246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54</v>
      </c>
      <c r="U1169" s="246"/>
      <c r="V1169" t="str">
        <f>INDEX(樣區!H:H,MATCH(F1169,樣區!E:E,0))</f>
        <v>4月,6月</v>
      </c>
      <c r="W1169" s="3" t="str">
        <f>IF(ISNUMBER(AH1169),"Y","N")</f>
        <v>Y</v>
      </c>
      <c r="X1169" s="3" t="str">
        <f>IF(OR(ISBLANK(H1169),ISBLANK(I1169)),"需記錄日期","")</f>
        <v/>
      </c>
      <c r="Y1169" s="3" t="str">
        <f>IF(O1169&gt;9,"時間太晚","")</f>
        <v>時間太晚</v>
      </c>
      <c r="Z1169" s="3" t="str">
        <f>IF(ISBLANK(Q1169),"需記錄數量",IF(Q1169&gt;2,"2隻以上，請記為猴群",""))</f>
        <v/>
      </c>
      <c r="AA1169" s="3" t="str">
        <f>IF(OR(Q1169=1,Q1169=2),IF(ISTEXT(R1169),"","需記錄距離"),"")</f>
        <v/>
      </c>
      <c r="AB1169" s="249" t="str">
        <f>IF(S1169="Y",IF(Q1169&lt;&gt;2,"有叫聲應為猴群",""),"")</f>
        <v/>
      </c>
      <c r="AC1169" s="3" t="str">
        <f>IF(ISBLANK(T1169),"需記錄棲地類型",IF(LEN(T1169)&lt;&gt;2,"請填最主要的棲地類型，其餘的可在備注補充說明",""))</f>
        <v/>
      </c>
      <c r="AD1169" s="5" t="str">
        <f t="shared" si="47"/>
        <v/>
      </c>
      <c r="AE1169" s="3" t="str">
        <f>IF(COUNTIF(U1169,"*搖樹*")=1,IF(Q1169&lt;&gt;2,"有搖樹行為應為猴群",""),"")</f>
        <v/>
      </c>
      <c r="AF1169" s="3"/>
      <c r="AH1169">
        <f>MATCH(ROUND(M1169,0)&amp;ROUND(N1169,0),樣點!N:N,0)</f>
        <v>2454</v>
      </c>
      <c r="AI1169" s="5" t="str">
        <f>IF((F1170&amp;J1170)=(F1169&amp;J1169),ABS((DATE(G1170,H1170,I1170)&amp;TIME(O1170,P1170,0))-(DATE(G1169,H1169,I1169)&amp;TIME(O1169,P1169,0))),"")</f>
        <v/>
      </c>
    </row>
    <row r="1170" spans="3:35">
      <c r="C1170" s="246" t="s">
        <v>423</v>
      </c>
      <c r="D1170" s="246" t="s">
        <v>592</v>
      </c>
      <c r="E1170" s="246" t="s">
        <v>604</v>
      </c>
      <c r="F1170" s="246" t="s">
        <v>605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606</v>
      </c>
      <c r="L1170" s="247">
        <v>1</v>
      </c>
      <c r="M1170" s="246">
        <v>251655</v>
      </c>
      <c r="N1170" s="246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26</v>
      </c>
      <c r="U1170" s="246"/>
      <c r="V1170" t="str">
        <f>INDEX(樣區!H:H,MATCH(F1170,樣區!E:E,0))</f>
        <v>4月,6月</v>
      </c>
      <c r="W1170" s="3" t="str">
        <f>IF(ISNUMBER(AH1170),"Y","N")</f>
        <v>Y</v>
      </c>
      <c r="X1170" s="3" t="str">
        <f>IF(OR(ISBLANK(H1170),ISBLANK(I1170)),"需記錄日期","")</f>
        <v/>
      </c>
      <c r="Y1170" s="3" t="str">
        <f>IF(O1170&gt;9,"時間太晚","")</f>
        <v/>
      </c>
      <c r="Z1170" s="3" t="str">
        <f>IF(ISBLANK(Q1170),"需記錄數量",IF(Q1170&gt;2,"2隻以上，請記為猴群",""))</f>
        <v/>
      </c>
      <c r="AA1170" s="3" t="str">
        <f>IF(OR(Q1170=1,Q1170=2),IF(ISTEXT(R1170),"","需記錄距離"),"")</f>
        <v/>
      </c>
      <c r="AB1170" s="249" t="str">
        <f>IF(S1170="Y",IF(Q1170&lt;&gt;2,"有叫聲應為猴群",""),"")</f>
        <v/>
      </c>
      <c r="AC1170" s="3" t="str">
        <f>IF(ISBLANK(T1170),"需記錄棲地類型",IF(LEN(T1170)&lt;&gt;2,"請填最主要的棲地類型，其餘的可在備注補充說明",""))</f>
        <v/>
      </c>
      <c r="AD1170" s="5" t="str">
        <f t="shared" si="47"/>
        <v/>
      </c>
      <c r="AE1170" s="3" t="str">
        <f>IF(COUNTIF(U1170,"*搖樹*")=1,IF(Q1170&lt;&gt;2,"有搖樹行為應為猴群",""),"")</f>
        <v/>
      </c>
      <c r="AF1170" s="3"/>
      <c r="AH1170">
        <f>MATCH(ROUND(M1170,0)&amp;ROUND(N1170,0),樣點!N:N,0)</f>
        <v>2461</v>
      </c>
      <c r="AI1170" s="5">
        <f>IF((F1171&amp;J1171)=(F1170&amp;J1170),ABS((DATE(G1171,H1171,I1171)&amp;TIME(O1171,P1171,0))-(DATE(G1170,H1170,I1170)&amp;TIME(O1170,P1170,0))),"")</f>
        <v>6.9444440305233002E-3</v>
      </c>
    </row>
    <row r="1171" spans="3:35">
      <c r="C1171" s="246" t="s">
        <v>423</v>
      </c>
      <c r="D1171" s="246" t="s">
        <v>592</v>
      </c>
      <c r="E1171" s="246" t="s">
        <v>604</v>
      </c>
      <c r="F1171" s="246" t="s">
        <v>605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606</v>
      </c>
      <c r="L1171" s="247">
        <v>2</v>
      </c>
      <c r="M1171" s="246">
        <v>251320</v>
      </c>
      <c r="N1171" s="246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26</v>
      </c>
      <c r="U1171" s="246"/>
      <c r="V1171" t="str">
        <f>INDEX(樣區!H:H,MATCH(F1171,樣區!E:E,0))</f>
        <v>4月,6月</v>
      </c>
      <c r="W1171" s="3" t="str">
        <f>IF(ISNUMBER(AH1171),"Y","N")</f>
        <v>Y</v>
      </c>
      <c r="X1171" s="3" t="str">
        <f>IF(OR(ISBLANK(H1171),ISBLANK(I1171)),"需記錄日期","")</f>
        <v/>
      </c>
      <c r="Y1171" s="3" t="str">
        <f>IF(O1171&gt;9,"時間太晚","")</f>
        <v/>
      </c>
      <c r="Z1171" s="3" t="str">
        <f>IF(ISBLANK(Q1171),"需記錄數量",IF(Q1171&gt;2,"2隻以上，請記為猴群",""))</f>
        <v/>
      </c>
      <c r="AA1171" s="3" t="str">
        <f>IF(OR(Q1171=1,Q1171=2),IF(ISTEXT(R1171),"","需記錄距離"),"")</f>
        <v/>
      </c>
      <c r="AB1171" s="249" t="str">
        <f>IF(S1171="Y",IF(Q1171&lt;&gt;2,"有叫聲應為猴群",""),"")</f>
        <v/>
      </c>
      <c r="AC1171" s="3" t="str">
        <f>IF(ISBLANK(T1171),"需記錄棲地類型",IF(LEN(T1171)&lt;&gt;2,"請填最主要的棲地類型，其餘的可在備注補充說明",""))</f>
        <v/>
      </c>
      <c r="AD1171" s="5" t="str">
        <f t="shared" si="47"/>
        <v/>
      </c>
      <c r="AE1171" s="3" t="str">
        <f>IF(COUNTIF(U1171,"*搖樹*")=1,IF(Q1171&lt;&gt;2,"有搖樹行為應為猴群",""),"")</f>
        <v/>
      </c>
      <c r="AF1171" s="3"/>
      <c r="AH1171">
        <f>MATCH(ROUND(M1171,0)&amp;ROUND(N1171,0),樣點!N:N,0)</f>
        <v>2462</v>
      </c>
      <c r="AI1171" s="5">
        <f>IF((F1172&amp;J1172)=(F1171&amp;J1171),ABS((DATE(G1172,H1172,I1172)&amp;TIME(O1172,P1172,0))-(DATE(G1171,H1171,I1171)&amp;TIME(O1171,P1171,0))),"")</f>
        <v>4.1666670003905892E-3</v>
      </c>
    </row>
    <row r="1172" spans="3:35">
      <c r="C1172" s="246" t="s">
        <v>423</v>
      </c>
      <c r="D1172" s="246" t="s">
        <v>592</v>
      </c>
      <c r="E1172" s="246" t="s">
        <v>604</v>
      </c>
      <c r="F1172" s="246" t="s">
        <v>605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606</v>
      </c>
      <c r="L1172" s="247">
        <v>3</v>
      </c>
      <c r="M1172" s="246">
        <v>251568</v>
      </c>
      <c r="N1172" s="246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26</v>
      </c>
      <c r="U1172" s="246"/>
      <c r="V1172" t="str">
        <f>INDEX(樣區!H:H,MATCH(F1172,樣區!E:E,0))</f>
        <v>4月,6月</v>
      </c>
      <c r="W1172" s="3" t="str">
        <f>IF(ISNUMBER(AH1172),"Y","N")</f>
        <v>Y</v>
      </c>
      <c r="X1172" s="3" t="str">
        <f>IF(OR(ISBLANK(H1172),ISBLANK(I1172)),"需記錄日期","")</f>
        <v/>
      </c>
      <c r="Y1172" s="3" t="str">
        <f>IF(O1172&gt;9,"時間太晚","")</f>
        <v/>
      </c>
      <c r="Z1172" s="3" t="str">
        <f>IF(ISBLANK(Q1172),"需記錄數量",IF(Q1172&gt;2,"2隻以上，請記為猴群",""))</f>
        <v/>
      </c>
      <c r="AA1172" s="3" t="str">
        <f>IF(OR(Q1172=1,Q1172=2),IF(ISTEXT(R1172),"","需記錄距離"),"")</f>
        <v/>
      </c>
      <c r="AB1172" s="249" t="str">
        <f>IF(S1172="Y",IF(Q1172&lt;&gt;2,"有叫聲應為猴群",""),"")</f>
        <v/>
      </c>
      <c r="AC1172" s="3" t="str">
        <f>IF(ISBLANK(T1172),"需記錄棲地類型",IF(LEN(T1172)&lt;&gt;2,"請填最主要的棲地類型，其餘的可在備注補充說明",""))</f>
        <v/>
      </c>
      <c r="AD1172" s="5" t="str">
        <f t="shared" si="47"/>
        <v/>
      </c>
      <c r="AE1172" s="3" t="str">
        <f>IF(COUNTIF(U1172,"*搖樹*")=1,IF(Q1172&lt;&gt;2,"有搖樹行為應為猴群",""),"")</f>
        <v/>
      </c>
      <c r="AF1172" s="3"/>
      <c r="AH1172">
        <f>MATCH(ROUND(M1172,0)&amp;ROUND(N1172,0),樣點!N:N,0)</f>
        <v>2463</v>
      </c>
      <c r="AI1172" s="5">
        <f>IF((F1173&amp;J1173)=(F1172&amp;J1172),ABS((DATE(G1173,H1173,I1173)&amp;TIME(O1173,P1173,0))-(DATE(G1172,H1172,I1172)&amp;TIME(O1172,P1172,0))),"")</f>
        <v>8.3333330112509429E-3</v>
      </c>
    </row>
    <row r="1173" spans="3:35">
      <c r="C1173" s="246" t="s">
        <v>423</v>
      </c>
      <c r="D1173" s="246" t="s">
        <v>592</v>
      </c>
      <c r="E1173" s="246" t="s">
        <v>604</v>
      </c>
      <c r="F1173" s="246" t="s">
        <v>605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606</v>
      </c>
      <c r="L1173" s="247">
        <v>4</v>
      </c>
      <c r="M1173" s="246">
        <v>251756</v>
      </c>
      <c r="N1173" s="246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32</v>
      </c>
      <c r="U1173" s="246"/>
      <c r="V1173" t="str">
        <f>INDEX(樣區!H:H,MATCH(F1173,樣區!E:E,0))</f>
        <v>4月,6月</v>
      </c>
      <c r="W1173" s="3" t="str">
        <f>IF(ISNUMBER(AH1173),"Y","N")</f>
        <v>Y</v>
      </c>
      <c r="X1173" s="3" t="str">
        <f>IF(OR(ISBLANK(H1173),ISBLANK(I1173)),"需記錄日期","")</f>
        <v/>
      </c>
      <c r="Y1173" s="3" t="str">
        <f>IF(O1173&gt;9,"時間太晚","")</f>
        <v/>
      </c>
      <c r="Z1173" s="3" t="str">
        <f>IF(ISBLANK(Q1173),"需記錄數量",IF(Q1173&gt;2,"2隻以上，請記為猴群",""))</f>
        <v/>
      </c>
      <c r="AA1173" s="3" t="str">
        <f>IF(OR(Q1173=1,Q1173=2),IF(ISTEXT(R1173),"","需記錄距離"),"")</f>
        <v/>
      </c>
      <c r="AB1173" s="249" t="str">
        <f>IF(S1173="Y",IF(Q1173&lt;&gt;2,"有叫聲應為猴群",""),"")</f>
        <v/>
      </c>
      <c r="AC1173" s="3" t="str">
        <f>IF(ISBLANK(T1173),"需記錄棲地類型",IF(LEN(T1173)&lt;&gt;2,"請填最主要的棲地類型，其餘的可在備注補充說明",""))</f>
        <v/>
      </c>
      <c r="AD1173" s="5" t="str">
        <f t="shared" si="47"/>
        <v/>
      </c>
      <c r="AE1173" s="3" t="str">
        <f>IF(COUNTIF(U1173,"*搖樹*")=1,IF(Q1173&lt;&gt;2,"有搖樹行為應為猴群",""),"")</f>
        <v/>
      </c>
      <c r="AF1173" s="3"/>
      <c r="AH1173">
        <f>MATCH(ROUND(M1173,0)&amp;ROUND(N1173,0),樣點!N:N,0)</f>
        <v>2464</v>
      </c>
      <c r="AI1173" s="5">
        <f>IF((F1174&amp;J1174)=(F1173&amp;J1173),ABS((DATE(G1174,H1174,I1174)&amp;TIME(O1174,P1174,0))-(DATE(G1173,H1173,I1173)&amp;TIME(O1173,P1173,0))),"")</f>
        <v>6.9444449618458748E-3</v>
      </c>
    </row>
    <row r="1174" spans="3:35">
      <c r="C1174" s="246" t="s">
        <v>423</v>
      </c>
      <c r="D1174" s="246" t="s">
        <v>592</v>
      </c>
      <c r="E1174" s="246" t="s">
        <v>604</v>
      </c>
      <c r="F1174" s="246" t="s">
        <v>605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606</v>
      </c>
      <c r="L1174" s="247">
        <v>5</v>
      </c>
      <c r="M1174" s="246">
        <v>251821</v>
      </c>
      <c r="N1174" s="246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32</v>
      </c>
      <c r="U1174" s="246"/>
      <c r="V1174" t="str">
        <f>INDEX(樣區!H:H,MATCH(F1174,樣區!E:E,0))</f>
        <v>4月,6月</v>
      </c>
      <c r="W1174" s="3" t="str">
        <f>IF(ISNUMBER(AH1174),"Y","N")</f>
        <v>Y</v>
      </c>
      <c r="X1174" s="3" t="str">
        <f>IF(OR(ISBLANK(H1174),ISBLANK(I1174)),"需記錄日期","")</f>
        <v/>
      </c>
      <c r="Y1174" s="3" t="str">
        <f>IF(O1174&gt;9,"時間太晚","")</f>
        <v/>
      </c>
      <c r="Z1174" s="3" t="str">
        <f>IF(ISBLANK(Q1174),"需記錄數量",IF(Q1174&gt;2,"2隻以上，請記為猴群",""))</f>
        <v/>
      </c>
      <c r="AA1174" s="3" t="str">
        <f>IF(OR(Q1174=1,Q1174=2),IF(ISTEXT(R1174),"","需記錄距離"),"")</f>
        <v/>
      </c>
      <c r="AB1174" s="249" t="str">
        <f>IF(S1174="Y",IF(Q1174&lt;&gt;2,"有叫聲應為猴群",""),"")</f>
        <v/>
      </c>
      <c r="AC1174" s="3" t="str">
        <f>IF(ISBLANK(T1174),"需記錄棲地類型",IF(LEN(T1174)&lt;&gt;2,"請填最主要的棲地類型，其餘的可在備注補充說明",""))</f>
        <v/>
      </c>
      <c r="AD1174" s="5" t="str">
        <f t="shared" si="47"/>
        <v/>
      </c>
      <c r="AE1174" s="3" t="str">
        <f>IF(COUNTIF(U1174,"*搖樹*")=1,IF(Q1174&lt;&gt;2,"有搖樹行為應為猴群",""),"")</f>
        <v/>
      </c>
      <c r="AF1174" s="3"/>
      <c r="AH1174">
        <f>MATCH(ROUND(M1174,0)&amp;ROUND(N1174,0),樣點!N:N,0)</f>
        <v>2465</v>
      </c>
      <c r="AI1174" s="5">
        <f>IF((F1175&amp;J1175)=(F1174&amp;J1174),ABS((DATE(G1175,H1175,I1175)&amp;TIME(O1175,P1175,0))-(DATE(G1174,H1174,I1174)&amp;TIME(O1174,P1174,0))),"")</f>
        <v>5.5555549915879965E-3</v>
      </c>
    </row>
    <row r="1175" spans="3:35">
      <c r="C1175" s="246" t="s">
        <v>423</v>
      </c>
      <c r="D1175" s="246" t="s">
        <v>592</v>
      </c>
      <c r="E1175" s="246" t="s">
        <v>604</v>
      </c>
      <c r="F1175" s="246" t="s">
        <v>605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606</v>
      </c>
      <c r="L1175" s="247">
        <v>6</v>
      </c>
      <c r="M1175" s="246">
        <v>250788</v>
      </c>
      <c r="N1175" s="246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54</v>
      </c>
      <c r="U1175" s="246"/>
      <c r="V1175" t="str">
        <f>INDEX(樣區!H:H,MATCH(F1175,樣區!E:E,0))</f>
        <v>4月,6月</v>
      </c>
      <c r="W1175" s="3" t="str">
        <f>IF(ISNUMBER(AH1175),"Y","N")</f>
        <v>Y</v>
      </c>
      <c r="X1175" s="3" t="str">
        <f>IF(OR(ISBLANK(H1175),ISBLANK(I1175)),"需記錄日期","")</f>
        <v/>
      </c>
      <c r="Y1175" s="3" t="str">
        <f>IF(O1175&gt;9,"時間太晚","")</f>
        <v/>
      </c>
      <c r="Z1175" s="3" t="str">
        <f>IF(ISBLANK(Q1175),"需記錄數量",IF(Q1175&gt;2,"2隻以上，請記為猴群",""))</f>
        <v/>
      </c>
      <c r="AA1175" s="3" t="str">
        <f>IF(OR(Q1175=1,Q1175=2),IF(ISTEXT(R1175),"","需記錄距離"),"")</f>
        <v/>
      </c>
      <c r="AB1175" s="249" t="str">
        <f>IF(S1175="Y",IF(Q1175&lt;&gt;2,"有叫聲應為猴群",""),"")</f>
        <v/>
      </c>
      <c r="AC1175" s="3" t="str">
        <f>IF(ISBLANK(T1175),"需記錄棲地類型",IF(LEN(T1175)&lt;&gt;2,"請填最主要的棲地類型，其餘的可在備注補充說明",""))</f>
        <v/>
      </c>
      <c r="AD1175" s="5" t="str">
        <f t="shared" si="47"/>
        <v/>
      </c>
      <c r="AE1175" s="3" t="str">
        <f>IF(COUNTIF(U1175,"*搖樹*")=1,IF(Q1175&lt;&gt;2,"有搖樹行為應為猴群",""),"")</f>
        <v/>
      </c>
      <c r="AF1175" s="3"/>
      <c r="AH1175">
        <f>MATCH(ROUND(M1175,0)&amp;ROUND(N1175,0),樣點!N:N,0)</f>
        <v>2466</v>
      </c>
      <c r="AI1175" s="5" t="str">
        <f>IF((F1176&amp;J1176)=(F1175&amp;J1175),ABS((DATE(G1176,H1176,I1176)&amp;TIME(O1176,P1176,0))-(DATE(G1175,H1175,I1175)&amp;TIME(O1175,P1175,0))),"")</f>
        <v/>
      </c>
    </row>
    <row r="1176" spans="3:35">
      <c r="C1176" s="246" t="s">
        <v>423</v>
      </c>
      <c r="D1176" s="246" t="s">
        <v>592</v>
      </c>
      <c r="E1176" s="246" t="s">
        <v>607</v>
      </c>
      <c r="F1176" s="246" t="s">
        <v>608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609</v>
      </c>
      <c r="L1176" s="247">
        <v>1</v>
      </c>
      <c r="M1176" s="246">
        <v>272487</v>
      </c>
      <c r="N1176" s="246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26</v>
      </c>
      <c r="U1176" s="246"/>
      <c r="V1176" t="str">
        <f>INDEX(樣區!H:H,MATCH(F1176,樣區!E:E,0))</f>
        <v>4月,6月</v>
      </c>
      <c r="W1176" s="3" t="str">
        <f>IF(ISNUMBER(AH1176),"Y","N")</f>
        <v>Y</v>
      </c>
      <c r="X1176" s="3" t="str">
        <f>IF(OR(ISBLANK(H1176),ISBLANK(I1176)),"需記錄日期","")</f>
        <v/>
      </c>
      <c r="Y1176" s="3" t="str">
        <f>IF(O1176&gt;9,"時間太晚","")</f>
        <v/>
      </c>
      <c r="Z1176" s="3" t="str">
        <f>IF(ISBLANK(Q1176),"需記錄數量",IF(Q1176&gt;2,"2隻以上，請記為猴群",""))</f>
        <v/>
      </c>
      <c r="AA1176" s="3" t="str">
        <f>IF(OR(Q1176=1,Q1176=2),IF(ISTEXT(R1176),"","需記錄距離"),"")</f>
        <v/>
      </c>
      <c r="AB1176" s="249" t="str">
        <f>IF(S1176="Y",IF(Q1176&lt;&gt;2,"有叫聲應為猴群",""),"")</f>
        <v/>
      </c>
      <c r="AC1176" s="3" t="str">
        <f>IF(ISBLANK(T1176),"需記錄棲地類型",IF(LEN(T1176)&lt;&gt;2,"請填最主要的棲地類型，其餘的可在備注補充說明",""))</f>
        <v/>
      </c>
      <c r="AD1176" s="5" t="str">
        <f t="shared" si="47"/>
        <v/>
      </c>
      <c r="AE1176" s="3" t="str">
        <f>IF(COUNTIF(U1176,"*搖樹*")=1,IF(Q1176&lt;&gt;2,"有搖樹行為應為猴群",""),"")</f>
        <v/>
      </c>
      <c r="AF1176" s="3"/>
      <c r="AH1176">
        <f>MATCH(ROUND(M1176,0)&amp;ROUND(N1176,0),樣點!N:N,0)</f>
        <v>2455</v>
      </c>
      <c r="AI1176" s="5">
        <f>IF((F1177&amp;J1177)=(F1176&amp;J1176),ABS((DATE(G1177,H1177,I1177)&amp;TIME(O1177,P1177,0))-(DATE(G1176,H1176,I1176)&amp;TIME(O1176,P1176,0))),"")</f>
        <v>1.1805556016042829E-2</v>
      </c>
    </row>
    <row r="1177" spans="3:35">
      <c r="C1177" s="246" t="s">
        <v>423</v>
      </c>
      <c r="D1177" s="246" t="s">
        <v>592</v>
      </c>
      <c r="E1177" s="246" t="s">
        <v>607</v>
      </c>
      <c r="F1177" s="246" t="s">
        <v>608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609</v>
      </c>
      <c r="L1177" s="247">
        <v>2</v>
      </c>
      <c r="M1177" s="246">
        <v>272638</v>
      </c>
      <c r="N1177" s="246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26</v>
      </c>
      <c r="U1177" s="246"/>
      <c r="V1177" t="str">
        <f>INDEX(樣區!H:H,MATCH(F1177,樣區!E:E,0))</f>
        <v>4月,6月</v>
      </c>
      <c r="W1177" s="3" t="str">
        <f>IF(ISNUMBER(AH1177),"Y","N")</f>
        <v>Y</v>
      </c>
      <c r="X1177" s="3" t="str">
        <f>IF(OR(ISBLANK(H1177),ISBLANK(I1177)),"需記錄日期","")</f>
        <v/>
      </c>
      <c r="Y1177" s="3" t="str">
        <f>IF(O1177&gt;9,"時間太晚","")</f>
        <v/>
      </c>
      <c r="Z1177" s="3" t="str">
        <f>IF(ISBLANK(Q1177),"需記錄數量",IF(Q1177&gt;2,"2隻以上，請記為猴群",""))</f>
        <v/>
      </c>
      <c r="AA1177" s="3" t="str">
        <f>IF(OR(Q1177=1,Q1177=2),IF(ISTEXT(R1177),"","需記錄距離"),"")</f>
        <v/>
      </c>
      <c r="AB1177" s="249" t="str">
        <f>IF(S1177="Y",IF(Q1177&lt;&gt;2,"有叫聲應為猴群",""),"")</f>
        <v/>
      </c>
      <c r="AC1177" s="3" t="str">
        <f>IF(ISBLANK(T1177),"需記錄棲地類型",IF(LEN(T1177)&lt;&gt;2,"請填最主要的棲地類型，其餘的可在備注補充說明",""))</f>
        <v/>
      </c>
      <c r="AD1177" s="5" t="str">
        <f t="shared" si="47"/>
        <v/>
      </c>
      <c r="AE1177" s="3" t="str">
        <f>IF(COUNTIF(U1177,"*搖樹*")=1,IF(Q1177&lt;&gt;2,"有搖樹行為應為猴群",""),"")</f>
        <v/>
      </c>
      <c r="AF1177" s="3"/>
      <c r="AH1177">
        <f>MATCH(ROUND(M1177,0)&amp;ROUND(N1177,0),樣點!N:N,0)</f>
        <v>2456</v>
      </c>
      <c r="AI1177" s="5">
        <f>IF((F1178&amp;J1178)=(F1177&amp;J1177),ABS((DATE(G1178,H1178,I1178)&amp;TIME(O1178,P1178,0))-(DATE(G1177,H1177,I1177)&amp;TIME(O1177,P1177,0))),"")</f>
        <v>1.1111110972706228E-2</v>
      </c>
    </row>
    <row r="1178" spans="3:35">
      <c r="C1178" s="246" t="s">
        <v>423</v>
      </c>
      <c r="D1178" s="246" t="s">
        <v>592</v>
      </c>
      <c r="E1178" s="246" t="s">
        <v>607</v>
      </c>
      <c r="F1178" s="246" t="s">
        <v>608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609</v>
      </c>
      <c r="L1178" s="247">
        <v>3</v>
      </c>
      <c r="M1178" s="246">
        <v>272764</v>
      </c>
      <c r="N1178" s="246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26</v>
      </c>
      <c r="U1178" s="246"/>
      <c r="V1178" t="str">
        <f>INDEX(樣區!H:H,MATCH(F1178,樣區!E:E,0))</f>
        <v>4月,6月</v>
      </c>
      <c r="W1178" s="3" t="str">
        <f>IF(ISNUMBER(AH1178),"Y","N")</f>
        <v>Y</v>
      </c>
      <c r="X1178" s="3" t="str">
        <f>IF(OR(ISBLANK(H1178),ISBLANK(I1178)),"需記錄日期","")</f>
        <v/>
      </c>
      <c r="Y1178" s="3" t="str">
        <f>IF(O1178&gt;9,"時間太晚","")</f>
        <v/>
      </c>
      <c r="Z1178" s="3" t="str">
        <f>IF(ISBLANK(Q1178),"需記錄數量",IF(Q1178&gt;2,"2隻以上，請記為猴群",""))</f>
        <v/>
      </c>
      <c r="AA1178" s="3" t="str">
        <f>IF(OR(Q1178=1,Q1178=2),IF(ISTEXT(R1178),"","需記錄距離"),"")</f>
        <v/>
      </c>
      <c r="AB1178" s="249" t="str">
        <f>IF(S1178="Y",IF(Q1178&lt;&gt;2,"有叫聲應為猴群",""),"")</f>
        <v/>
      </c>
      <c r="AC1178" s="3" t="str">
        <f>IF(ISBLANK(T1178),"需記錄棲地類型",IF(LEN(T1178)&lt;&gt;2,"請填最主要的棲地類型，其餘的可在備注補充說明",""))</f>
        <v/>
      </c>
      <c r="AD1178" s="5" t="str">
        <f t="shared" si="47"/>
        <v/>
      </c>
      <c r="AE1178" s="3" t="str">
        <f>IF(COUNTIF(U1178,"*搖樹*")=1,IF(Q1178&lt;&gt;2,"有搖樹行為應為猴群",""),"")</f>
        <v/>
      </c>
      <c r="AF1178" s="3"/>
      <c r="AH1178">
        <f>MATCH(ROUND(M1178,0)&amp;ROUND(N1178,0),樣點!N:N,0)</f>
        <v>2457</v>
      </c>
      <c r="AI1178" s="5">
        <f>IF((F1179&amp;J1179)=(F1178&amp;J1178),ABS((DATE(G1179,H1179,I1179)&amp;TIME(O1179,P1179,0))-(DATE(G1178,H1178,I1178)&amp;TIME(O1178,P1178,0))),"")</f>
        <v>1.8750000046566129E-2</v>
      </c>
    </row>
    <row r="1179" spans="3:35">
      <c r="C1179" s="246" t="s">
        <v>423</v>
      </c>
      <c r="D1179" s="246" t="s">
        <v>592</v>
      </c>
      <c r="E1179" s="246" t="s">
        <v>607</v>
      </c>
      <c r="F1179" s="246" t="s">
        <v>608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609</v>
      </c>
      <c r="L1179" s="247">
        <v>4</v>
      </c>
      <c r="M1179" s="246">
        <v>272896</v>
      </c>
      <c r="N1179" s="246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26</v>
      </c>
      <c r="U1179" s="246"/>
      <c r="V1179" t="str">
        <f>INDEX(樣區!H:H,MATCH(F1179,樣區!E:E,0))</f>
        <v>4月,6月</v>
      </c>
      <c r="W1179" s="3" t="str">
        <f>IF(ISNUMBER(AH1179),"Y","N")</f>
        <v>Y</v>
      </c>
      <c r="X1179" s="3" t="str">
        <f>IF(OR(ISBLANK(H1179),ISBLANK(I1179)),"需記錄日期","")</f>
        <v/>
      </c>
      <c r="Y1179" s="3" t="str">
        <f>IF(O1179&gt;9,"時間太晚","")</f>
        <v>時間太晚</v>
      </c>
      <c r="Z1179" s="3" t="str">
        <f>IF(ISBLANK(Q1179),"需記錄數量",IF(Q1179&gt;2,"2隻以上，請記為猴群",""))</f>
        <v/>
      </c>
      <c r="AA1179" s="3" t="str">
        <f>IF(OR(Q1179=1,Q1179=2),IF(ISTEXT(R1179),"","需記錄距離"),"")</f>
        <v/>
      </c>
      <c r="AB1179" s="249" t="str">
        <f>IF(S1179="Y",IF(Q1179&lt;&gt;2,"有叫聲應為猴群",""),"")</f>
        <v/>
      </c>
      <c r="AC1179" s="3" t="str">
        <f>IF(ISBLANK(T1179),"需記錄棲地類型",IF(LEN(T1179)&lt;&gt;2,"請填最主要的棲地類型，其餘的可在備注補充說明",""))</f>
        <v/>
      </c>
      <c r="AD1179" s="5" t="str">
        <f t="shared" si="47"/>
        <v/>
      </c>
      <c r="AE1179" s="3" t="str">
        <f>IF(COUNTIF(U1179,"*搖樹*")=1,IF(Q1179&lt;&gt;2,"有搖樹行為應為猴群",""),"")</f>
        <v/>
      </c>
      <c r="AF1179" s="3"/>
      <c r="AH1179">
        <f>MATCH(ROUND(M1179,0)&amp;ROUND(N1179,0),樣點!N:N,0)</f>
        <v>2458</v>
      </c>
      <c r="AI1179" s="5">
        <f>IF((F1180&amp;J1180)=(F1179&amp;J1179),ABS((DATE(G1180,H1180,I1180)&amp;TIME(O1180,P1180,0))-(DATE(G1179,H1179,I1179)&amp;TIME(O1179,P1179,0))),"")</f>
        <v>1.3194443949032575E-2</v>
      </c>
    </row>
    <row r="1180" spans="3:35" hidden="1">
      <c r="C1180" s="246" t="s">
        <v>423</v>
      </c>
      <c r="D1180" s="246" t="s">
        <v>592</v>
      </c>
      <c r="E1180" s="246" t="s">
        <v>607</v>
      </c>
      <c r="F1180" s="246" t="s">
        <v>608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609</v>
      </c>
      <c r="L1180" s="247">
        <v>5</v>
      </c>
      <c r="M1180" s="246">
        <v>272953</v>
      </c>
      <c r="N1180" s="246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54</v>
      </c>
      <c r="U1180" s="246"/>
      <c r="V1180" t="str">
        <f>INDEX(樣區!H:H,MATCH(F1180,樣區!E:E,0))</f>
        <v>4月,6月</v>
      </c>
      <c r="W1180" s="3" t="str">
        <f>IF(ISNUMBER(AH1180),"Y","N")</f>
        <v>N</v>
      </c>
      <c r="X1180" s="3" t="str">
        <f>IF(OR(ISBLANK(H1180),ISBLANK(I1180)),"需記錄日期","")</f>
        <v/>
      </c>
      <c r="Y1180" s="3" t="str">
        <f>IF(O1180&gt;9,"時間太晚","")</f>
        <v>時間太晚</v>
      </c>
      <c r="Z1180" s="3" t="str">
        <f>IF(ISBLANK(Q1180),"需記錄數量",IF(Q1180&gt;2,"2隻以上，請記為猴群",""))</f>
        <v/>
      </c>
      <c r="AA1180" s="3" t="str">
        <f>IF(OR(Q1180=1,Q1180=2),IF(ISTEXT(R1180),"","需記錄距離"),"")</f>
        <v/>
      </c>
      <c r="AB1180" s="2" t="str">
        <f>IF(S1180="Y",IF(Q1180&lt;&gt;2,"有叫聲應為猴群",""),"")</f>
        <v/>
      </c>
      <c r="AC1180" s="3" t="str">
        <f>IF(ISBLANK(T1180),"需記錄棲地類型",IF(LEN(T1180)&lt;&gt;2,"請填最主要的棲地類型，其餘的可在備注補充說明",""))</f>
        <v/>
      </c>
      <c r="AD1180" s="5" t="str">
        <f>IF(ISBLANK(O1180),"需記錄時間",IFERROR(IF((AI1180-TIME(0,5,59))&lt;0,"需計滿6分鍾",""),""))</f>
        <v/>
      </c>
      <c r="AE1180" s="3" t="str">
        <f>IF(COUNTIF(U1180,"*搖樹*")=1,IF(Q1180&lt;&gt;2,"有搖樹行為應為猴群",""),"")</f>
        <v/>
      </c>
      <c r="AF1180" s="3"/>
      <c r="AH1180" t="e">
        <f>MATCH(ROUND(M1180,0)&amp;ROUND(N1180,0),樣點!N:N,0)</f>
        <v>#N/A</v>
      </c>
      <c r="AI1180" s="5">
        <f>IF((F1181&amp;J1181)=(F1180&amp;J1180),ABS((DATE(G1181,H1181,I1181)&amp;TIME(O1181,P1181,0))-(DATE(G1180,H1180,I1180)&amp;TIME(O1180,P1180,0))),"")</f>
        <v>1.2500000011641532E-2</v>
      </c>
    </row>
    <row r="1181" spans="3:35">
      <c r="C1181" s="246" t="s">
        <v>423</v>
      </c>
      <c r="D1181" s="246" t="s">
        <v>592</v>
      </c>
      <c r="E1181" s="246" t="s">
        <v>607</v>
      </c>
      <c r="F1181" s="246" t="s">
        <v>608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609</v>
      </c>
      <c r="L1181" s="247">
        <v>6</v>
      </c>
      <c r="M1181" s="246">
        <v>272977</v>
      </c>
      <c r="N1181" s="246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26</v>
      </c>
      <c r="U1181" s="246"/>
      <c r="V1181" t="str">
        <f>INDEX(樣區!H:H,MATCH(F1181,樣區!E:E,0))</f>
        <v>4月,6月</v>
      </c>
      <c r="W1181" s="3" t="str">
        <f>IF(ISNUMBER(AH1181),"Y","N")</f>
        <v>Y</v>
      </c>
      <c r="X1181" s="3" t="str">
        <f>IF(OR(ISBLANK(H1181),ISBLANK(I1181)),"需記錄日期","")</f>
        <v/>
      </c>
      <c r="Y1181" s="3" t="str">
        <f>IF(O1181&gt;9,"時間太晚","")</f>
        <v>時間太晚</v>
      </c>
      <c r="Z1181" s="3" t="str">
        <f>IF(ISBLANK(Q1181),"需記錄數量",IF(Q1181&gt;2,"2隻以上，請記為猴群",""))</f>
        <v/>
      </c>
      <c r="AA1181" s="3" t="str">
        <f>IF(OR(Q1181=1,Q1181=2),IF(ISTEXT(R1181),"","需記錄距離"),"")</f>
        <v/>
      </c>
      <c r="AB1181" s="249" t="str">
        <f>IF(S1181="Y",IF(Q1181&lt;&gt;2,"有叫聲應為猴群",""),"")</f>
        <v/>
      </c>
      <c r="AC1181" s="3" t="str">
        <f>IF(ISBLANK(T1181),"需記錄棲地類型",IF(LEN(T1181)&lt;&gt;2,"請填最主要的棲地類型，其餘的可在備注補充說明",""))</f>
        <v/>
      </c>
      <c r="AD1181" s="5" t="str">
        <f t="shared" ref="AD1181:AD1194" si="48">IF(ISBLANK(O1181),"需記錄時間",IFERROR(IF((AI1181-TIME(0,5,59))&lt;0,"需計滿6分鐘",""),""))</f>
        <v/>
      </c>
      <c r="AE1181" s="3" t="str">
        <f>IF(COUNTIF(U1181,"*搖樹*")=1,IF(Q1181&lt;&gt;2,"有搖樹行為應為猴群",""),"")</f>
        <v/>
      </c>
      <c r="AF1181" s="3"/>
      <c r="AH1181">
        <f>MATCH(ROUND(M1181,0)&amp;ROUND(N1181,0),樣點!N:N,0)</f>
        <v>2460</v>
      </c>
      <c r="AI1181" s="5" t="str">
        <f>IF((F1182&amp;J1182)=(F1181&amp;J1181),ABS((DATE(G1182,H1182,I1182)&amp;TIME(O1182,P1182,0))-(DATE(G1181,H1181,I1181)&amp;TIME(O1181,P1181,0))),"")</f>
        <v/>
      </c>
    </row>
    <row r="1182" spans="3:35">
      <c r="C1182" s="246" t="s">
        <v>610</v>
      </c>
      <c r="D1182" s="246" t="s">
        <v>611</v>
      </c>
      <c r="E1182" s="246" t="s">
        <v>612</v>
      </c>
      <c r="F1182" s="246" t="s">
        <v>613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614</v>
      </c>
      <c r="L1182" s="247">
        <v>1</v>
      </c>
      <c r="M1182" s="246">
        <v>215112</v>
      </c>
      <c r="N1182" s="246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615</v>
      </c>
      <c r="T1182" s="246" t="s">
        <v>26</v>
      </c>
      <c r="U1182" s="246"/>
      <c r="V1182" t="str">
        <f>INDEX(樣區!H:H,MATCH(F1182,樣區!E:E,0))</f>
        <v>3月,5月</v>
      </c>
      <c r="W1182" s="3" t="str">
        <f>IF(ISNUMBER(AH1182),"Y","N")</f>
        <v>Y</v>
      </c>
      <c r="X1182" s="3" t="str">
        <f>IF(OR(ISBLANK(H1182),ISBLANK(I1182)),"需記錄日期","")</f>
        <v/>
      </c>
      <c r="Y1182" s="3" t="str">
        <f>IF(O1182&gt;9,"時間太晚","")</f>
        <v>時間太晚</v>
      </c>
      <c r="Z1182" s="3" t="str">
        <f>IF(ISBLANK(Q1182),"需記錄數量",IF(Q1182&gt;2,"2隻以上，請記為猴群",""))</f>
        <v/>
      </c>
      <c r="AA1182" s="3" t="str">
        <f>IF(OR(Q1182=1,Q1182=2),IF(ISTEXT(R1182),"","需記錄距離"),"")</f>
        <v/>
      </c>
      <c r="AB1182" s="249" t="str">
        <f>IF(S1182="Y",IF(Q1182&lt;&gt;2,"有叫聲應為猴群",""),"")</f>
        <v/>
      </c>
      <c r="AC1182" s="3" t="str">
        <f>IF(ISBLANK(T1182),"需記錄棲地類型",IF(LEN(T1182)&lt;&gt;2,"請填最主要的棲地類型，其餘的可在備注補充說明",""))</f>
        <v/>
      </c>
      <c r="AD1182" s="5" t="str">
        <f t="shared" si="48"/>
        <v/>
      </c>
      <c r="AE1182" s="3" t="str">
        <f>IF(COUNTIF(U1182,"*搖樹*")=1,IF(Q1182&lt;&gt;2,"有搖樹行為應為猴群",""),"")</f>
        <v/>
      </c>
      <c r="AF1182" s="3"/>
      <c r="AH1182">
        <f>MATCH(ROUND(M1182,0)&amp;ROUND(N1182,0),樣點!N:N,0)</f>
        <v>1384</v>
      </c>
      <c r="AI1182" s="5">
        <f>IF((F1183&amp;J1183)=(F1182&amp;J1182),ABS((DATE(G1183,H1183,I1183)&amp;TIME(O1183,P1183,0))-(DATE(G1182,H1182,I1182)&amp;TIME(O1182,P1182,0))),"")</f>
        <v>6.9444450200535357E-3</v>
      </c>
    </row>
    <row r="1183" spans="3:35">
      <c r="C1183" s="246" t="s">
        <v>610</v>
      </c>
      <c r="D1183" s="246" t="s">
        <v>611</v>
      </c>
      <c r="E1183" s="246" t="s">
        <v>612</v>
      </c>
      <c r="F1183" s="246" t="s">
        <v>613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614</v>
      </c>
      <c r="L1183" s="247">
        <v>2</v>
      </c>
      <c r="M1183" s="246">
        <v>214576</v>
      </c>
      <c r="N1183" s="246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615</v>
      </c>
      <c r="T1183" s="246" t="s">
        <v>26</v>
      </c>
      <c r="U1183" s="246"/>
      <c r="V1183" t="str">
        <f>INDEX(樣區!H:H,MATCH(F1183,樣區!E:E,0))</f>
        <v>3月,5月</v>
      </c>
      <c r="W1183" s="3" t="str">
        <f>IF(ISNUMBER(AH1183),"Y","N")</f>
        <v>Y</v>
      </c>
      <c r="X1183" s="3" t="str">
        <f>IF(OR(ISBLANK(H1183),ISBLANK(I1183)),"需記錄日期","")</f>
        <v/>
      </c>
      <c r="Y1183" s="3" t="str">
        <f>IF(O1183&gt;9,"時間太晚","")</f>
        <v>時間太晚</v>
      </c>
      <c r="Z1183" s="3" t="str">
        <f>IF(ISBLANK(Q1183),"需記錄數量",IF(Q1183&gt;2,"2隻以上，請記為猴群",""))</f>
        <v/>
      </c>
      <c r="AA1183" s="3" t="str">
        <f>IF(OR(Q1183=1,Q1183=2),IF(ISTEXT(R1183),"","需記錄距離"),"")</f>
        <v/>
      </c>
      <c r="AB1183" s="249" t="str">
        <f>IF(S1183="Y",IF(Q1183&lt;&gt;2,"有叫聲應為猴群",""),"")</f>
        <v/>
      </c>
      <c r="AC1183" s="3" t="str">
        <f>IF(ISBLANK(T1183),"需記錄棲地類型",IF(LEN(T1183)&lt;&gt;2,"請填最主要的棲地類型，其餘的可在備注補充說明",""))</f>
        <v/>
      </c>
      <c r="AD1183" s="5" t="str">
        <f t="shared" si="48"/>
        <v/>
      </c>
      <c r="AE1183" s="3" t="str">
        <f>IF(COUNTIF(U1183,"*搖樹*")=1,IF(Q1183&lt;&gt;2,"有搖樹行為應為猴群",""),"")</f>
        <v/>
      </c>
      <c r="AF1183" s="3"/>
      <c r="AH1183">
        <f>MATCH(ROUND(M1183,0)&amp;ROUND(N1183,0),樣點!N:N,0)</f>
        <v>1385</v>
      </c>
      <c r="AI1183" s="5">
        <f>IF((F1184&amp;J1184)=(F1183&amp;J1183),ABS((DATE(G1184,H1184,I1184)&amp;TIME(O1184,P1184,0))-(DATE(G1183,H1183,I1183)&amp;TIME(O1183,P1183,0))),"")</f>
        <v>4.8611109959892929E-3</v>
      </c>
    </row>
    <row r="1184" spans="3:35">
      <c r="C1184" s="246" t="s">
        <v>610</v>
      </c>
      <c r="D1184" s="246" t="s">
        <v>611</v>
      </c>
      <c r="E1184" s="246" t="s">
        <v>612</v>
      </c>
      <c r="F1184" s="246" t="s">
        <v>613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614</v>
      </c>
      <c r="L1184" s="247">
        <v>3</v>
      </c>
      <c r="M1184" s="246">
        <v>214512</v>
      </c>
      <c r="N1184" s="246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615</v>
      </c>
      <c r="T1184" s="246" t="s">
        <v>26</v>
      </c>
      <c r="U1184" s="246"/>
      <c r="V1184" t="str">
        <f>INDEX(樣區!H:H,MATCH(F1184,樣區!E:E,0))</f>
        <v>3月,5月</v>
      </c>
      <c r="W1184" s="3" t="str">
        <f>IF(ISNUMBER(AH1184),"Y","N")</f>
        <v>Y</v>
      </c>
      <c r="X1184" s="3" t="str">
        <f>IF(OR(ISBLANK(H1184),ISBLANK(I1184)),"需記錄日期","")</f>
        <v/>
      </c>
      <c r="Y1184" s="3" t="str">
        <f>IF(O1184&gt;9,"時間太晚","")</f>
        <v>時間太晚</v>
      </c>
      <c r="Z1184" s="3" t="str">
        <f>IF(ISBLANK(Q1184),"需記錄數量",IF(Q1184&gt;2,"2隻以上，請記為猴群",""))</f>
        <v/>
      </c>
      <c r="AA1184" s="3" t="str">
        <f>IF(OR(Q1184=1,Q1184=2),IF(ISTEXT(R1184),"","需記錄距離"),"")</f>
        <v/>
      </c>
      <c r="AB1184" s="249" t="str">
        <f>IF(S1184="Y",IF(Q1184&lt;&gt;2,"有叫聲應為猴群",""),"")</f>
        <v/>
      </c>
      <c r="AC1184" s="3" t="str">
        <f>IF(ISBLANK(T1184),"需記錄棲地類型",IF(LEN(T1184)&lt;&gt;2,"請填最主要的棲地類型，其餘的可在備注補充說明",""))</f>
        <v/>
      </c>
      <c r="AD1184" s="5" t="str">
        <f t="shared" si="48"/>
        <v/>
      </c>
      <c r="AE1184" s="3" t="str">
        <f>IF(COUNTIF(U1184,"*搖樹*")=1,IF(Q1184&lt;&gt;2,"有搖樹行為應為猴群",""),"")</f>
        <v/>
      </c>
      <c r="AF1184" s="3"/>
      <c r="AH1184">
        <f>MATCH(ROUND(M1184,0)&amp;ROUND(N1184,0),樣點!N:N,0)</f>
        <v>1386</v>
      </c>
      <c r="AI1184" s="5">
        <f>IF((F1185&amp;J1185)=(F1184&amp;J1184),ABS((DATE(G1185,H1185,I1185)&amp;TIME(O1185,P1185,0))-(DATE(G1184,H1184,I1184)&amp;TIME(O1184,P1184,0))),"")</f>
        <v>4.8611109959892929E-3</v>
      </c>
    </row>
    <row r="1185" spans="3:35">
      <c r="C1185" s="246" t="s">
        <v>610</v>
      </c>
      <c r="D1185" s="246" t="s">
        <v>611</v>
      </c>
      <c r="E1185" s="246" t="s">
        <v>612</v>
      </c>
      <c r="F1185" s="246" t="s">
        <v>613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614</v>
      </c>
      <c r="L1185" s="247">
        <v>4</v>
      </c>
      <c r="M1185" s="246">
        <v>214508</v>
      </c>
      <c r="N1185" s="246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615</v>
      </c>
      <c r="T1185" s="246" t="s">
        <v>26</v>
      </c>
      <c r="U1185" s="246"/>
      <c r="V1185" t="str">
        <f>INDEX(樣區!H:H,MATCH(F1185,樣區!E:E,0))</f>
        <v>3月,5月</v>
      </c>
      <c r="W1185" s="3" t="str">
        <f>IF(ISNUMBER(AH1185),"Y","N")</f>
        <v>Y</v>
      </c>
      <c r="X1185" s="3" t="str">
        <f>IF(OR(ISBLANK(H1185),ISBLANK(I1185)),"需記錄日期","")</f>
        <v/>
      </c>
      <c r="Y1185" s="3" t="str">
        <f>IF(O1185&gt;9,"時間太晚","")</f>
        <v>時間太晚</v>
      </c>
      <c r="Z1185" s="3" t="str">
        <f>IF(ISBLANK(Q1185),"需記錄數量",IF(Q1185&gt;2,"2隻以上，請記為猴群",""))</f>
        <v/>
      </c>
      <c r="AA1185" s="3" t="str">
        <f>IF(OR(Q1185=1,Q1185=2),IF(ISTEXT(R1185),"","需記錄距離"),"")</f>
        <v/>
      </c>
      <c r="AB1185" s="249" t="str">
        <f>IF(S1185="Y",IF(Q1185&lt;&gt;2,"有叫聲應為猴群",""),"")</f>
        <v/>
      </c>
      <c r="AC1185" s="3" t="str">
        <f>IF(ISBLANK(T1185),"需記錄棲地類型",IF(LEN(T1185)&lt;&gt;2,"請填最主要的棲地類型，其餘的可在備注補充說明",""))</f>
        <v/>
      </c>
      <c r="AD1185" s="5" t="str">
        <f t="shared" si="48"/>
        <v/>
      </c>
      <c r="AE1185" s="3" t="str">
        <f>IF(COUNTIF(U1185,"*搖樹*")=1,IF(Q1185&lt;&gt;2,"有搖樹行為應為猴群",""),"")</f>
        <v/>
      </c>
      <c r="AF1185" s="3"/>
      <c r="AH1185">
        <f>MATCH(ROUND(M1185,0)&amp;ROUND(N1185,0),樣點!N:N,0)</f>
        <v>1387</v>
      </c>
      <c r="AI1185" s="5">
        <f>IF((F1186&amp;J1186)=(F1185&amp;J1185),ABS((DATE(G1186,H1186,I1186)&amp;TIME(O1186,P1186,0))-(DATE(G1185,H1185,I1185)&amp;TIME(O1185,P1185,0))),"")</f>
        <v>6.9444439723156393E-3</v>
      </c>
    </row>
    <row r="1186" spans="3:35">
      <c r="C1186" s="246" t="s">
        <v>610</v>
      </c>
      <c r="D1186" s="246" t="s">
        <v>611</v>
      </c>
      <c r="E1186" s="246" t="s">
        <v>612</v>
      </c>
      <c r="F1186" s="246" t="s">
        <v>613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614</v>
      </c>
      <c r="L1186" s="247">
        <v>5</v>
      </c>
      <c r="M1186" s="246">
        <v>214450</v>
      </c>
      <c r="N1186" s="246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615</v>
      </c>
      <c r="T1186" s="246" t="s">
        <v>26</v>
      </c>
      <c r="U1186" s="246"/>
      <c r="V1186" t="str">
        <f>INDEX(樣區!H:H,MATCH(F1186,樣區!E:E,0))</f>
        <v>3月,5月</v>
      </c>
      <c r="W1186" s="3" t="str">
        <f>IF(ISNUMBER(AH1186),"Y","N")</f>
        <v>Y</v>
      </c>
      <c r="X1186" s="3" t="str">
        <f>IF(OR(ISBLANK(H1186),ISBLANK(I1186)),"需記錄日期","")</f>
        <v/>
      </c>
      <c r="Y1186" s="3" t="str">
        <f>IF(O1186&gt;9,"時間太晚","")</f>
        <v>時間太晚</v>
      </c>
      <c r="Z1186" s="3" t="str">
        <f>IF(ISBLANK(Q1186),"需記錄數量",IF(Q1186&gt;2,"2隻以上，請記為猴群",""))</f>
        <v/>
      </c>
      <c r="AA1186" s="3" t="str">
        <f>IF(OR(Q1186=1,Q1186=2),IF(ISTEXT(R1186),"","需記錄距離"),"")</f>
        <v/>
      </c>
      <c r="AB1186" s="249" t="str">
        <f>IF(S1186="Y",IF(Q1186&lt;&gt;2,"有叫聲應為猴群",""),"")</f>
        <v/>
      </c>
      <c r="AC1186" s="3" t="str">
        <f>IF(ISBLANK(T1186),"需記錄棲地類型",IF(LEN(T1186)&lt;&gt;2,"請填最主要的棲地類型，其餘的可在備注補充說明",""))</f>
        <v/>
      </c>
      <c r="AD1186" s="5" t="str">
        <f t="shared" si="48"/>
        <v/>
      </c>
      <c r="AE1186" s="3" t="str">
        <f>IF(COUNTIF(U1186,"*搖樹*")=1,IF(Q1186&lt;&gt;2,"有搖樹行為應為猴群",""),"")</f>
        <v/>
      </c>
      <c r="AF1186" s="3"/>
      <c r="AH1186">
        <f>MATCH(ROUND(M1186,0)&amp;ROUND(N1186,0),樣點!N:N,0)</f>
        <v>1388</v>
      </c>
      <c r="AI1186" s="5">
        <f>IF((F1187&amp;J1187)=(F1186&amp;J1186),ABS((DATE(G1187,H1187,I1187)&amp;TIME(O1187,P1187,0))-(DATE(G1186,H1186,I1186)&amp;TIME(O1186,P1186,0))),"")</f>
        <v>7.6388890156522393E-3</v>
      </c>
    </row>
    <row r="1187" spans="3:35">
      <c r="C1187" s="246" t="s">
        <v>610</v>
      </c>
      <c r="D1187" s="246" t="s">
        <v>611</v>
      </c>
      <c r="E1187" s="246" t="s">
        <v>612</v>
      </c>
      <c r="F1187" s="246" t="s">
        <v>613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614</v>
      </c>
      <c r="L1187" s="247">
        <v>6</v>
      </c>
      <c r="M1187" s="246">
        <v>214591</v>
      </c>
      <c r="N1187" s="246">
        <v>2540817</v>
      </c>
      <c r="O1187" s="246">
        <v>11</v>
      </c>
      <c r="P1187" s="246">
        <v>10</v>
      </c>
      <c r="Q1187" s="246">
        <v>1</v>
      </c>
      <c r="R1187" s="246" t="s">
        <v>89</v>
      </c>
      <c r="S1187" s="246" t="s">
        <v>615</v>
      </c>
      <c r="T1187" s="246" t="s">
        <v>26</v>
      </c>
      <c r="U1187" s="246"/>
      <c r="V1187" t="str">
        <f>INDEX(樣區!H:H,MATCH(F1187,樣區!E:E,0))</f>
        <v>3月,5月</v>
      </c>
      <c r="W1187" s="3" t="str">
        <f>IF(ISNUMBER(AH1187),"Y","N")</f>
        <v>Y</v>
      </c>
      <c r="X1187" s="3" t="str">
        <f>IF(OR(ISBLANK(H1187),ISBLANK(I1187)),"需記錄日期","")</f>
        <v/>
      </c>
      <c r="Y1187" s="3" t="str">
        <f>IF(O1187&gt;9,"時間太晚","")</f>
        <v>時間太晚</v>
      </c>
      <c r="Z1187" s="3" t="str">
        <f>IF(ISBLANK(Q1187),"需記錄數量",IF(Q1187&gt;2,"2隻以上，請記為猴群",""))</f>
        <v/>
      </c>
      <c r="AA1187" s="3" t="str">
        <f>IF(OR(Q1187=1,Q1187=2),IF(ISTEXT(R1187),"","需記錄距離"),"")</f>
        <v/>
      </c>
      <c r="AB1187" s="249" t="str">
        <f>IF(S1187="Y",IF(Q1187&lt;&gt;2,"有叫聲應為猴群",""),"")</f>
        <v/>
      </c>
      <c r="AC1187" s="3" t="str">
        <f>IF(ISBLANK(T1187),"需記錄棲地類型",IF(LEN(T1187)&lt;&gt;2,"請填最主要的棲地類型，其餘的可在備注補充說明",""))</f>
        <v/>
      </c>
      <c r="AD1187" s="5" t="str">
        <f t="shared" si="48"/>
        <v/>
      </c>
      <c r="AE1187" s="3" t="str">
        <f>IF(COUNTIF(U1187,"*搖樹*")=1,IF(Q1187&lt;&gt;2,"有搖樹行為應為猴群",""),"")</f>
        <v/>
      </c>
      <c r="AF1187" s="3"/>
      <c r="AH1187">
        <f>MATCH(ROUND(M1187,0)&amp;ROUND(N1187,0),樣點!N:N,0)</f>
        <v>1389</v>
      </c>
      <c r="AI1187" s="5" t="str">
        <f>IF((F1188&amp;J1188)=(F1187&amp;J1187),ABS((DATE(G1188,H1188,I1188)&amp;TIME(O1188,P1188,0))-(DATE(G1187,H1187,I1187)&amp;TIME(O1187,P1187,0))),"")</f>
        <v/>
      </c>
    </row>
    <row r="1188" spans="3:35">
      <c r="C1188" s="246" t="s">
        <v>610</v>
      </c>
      <c r="D1188" s="246" t="s">
        <v>611</v>
      </c>
      <c r="E1188" s="246" t="s">
        <v>616</v>
      </c>
      <c r="F1188" s="246" t="s">
        <v>617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618</v>
      </c>
      <c r="L1188" s="247">
        <v>1</v>
      </c>
      <c r="M1188" s="246">
        <v>217951</v>
      </c>
      <c r="N1188" s="246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615</v>
      </c>
      <c r="T1188" s="246" t="s">
        <v>26</v>
      </c>
      <c r="U1188" s="246"/>
      <c r="V1188" t="str">
        <f>INDEX(樣區!H:H,MATCH(F1188,樣區!E:E,0))</f>
        <v>3月,5月</v>
      </c>
      <c r="W1188" s="3" t="str">
        <f>IF(ISNUMBER(AH1188),"Y","N")</f>
        <v>Y</v>
      </c>
      <c r="X1188" s="3" t="str">
        <f>IF(OR(ISBLANK(H1188),ISBLANK(I1188)),"需記錄日期","")</f>
        <v/>
      </c>
      <c r="Y1188" s="3" t="str">
        <f>IF(O1188&gt;9,"時間太晚","")</f>
        <v/>
      </c>
      <c r="Z1188" s="3" t="str">
        <f>IF(ISBLANK(Q1188),"需記錄數量",IF(Q1188&gt;2,"2隻以上，請記為猴群",""))</f>
        <v/>
      </c>
      <c r="AA1188" s="3" t="str">
        <f>IF(OR(Q1188=1,Q1188=2),IF(ISTEXT(R1188),"","需記錄距離"),"")</f>
        <v/>
      </c>
      <c r="AB1188" s="249" t="str">
        <f>IF(S1188="Y",IF(Q1188&lt;&gt;2,"有叫聲應為猴群",""),"")</f>
        <v/>
      </c>
      <c r="AC1188" s="3" t="str">
        <f>IF(ISBLANK(T1188),"需記錄棲地類型",IF(LEN(T1188)&lt;&gt;2,"請填最主要的棲地類型，其餘的可在備注補充說明",""))</f>
        <v/>
      </c>
      <c r="AD1188" s="5" t="str">
        <f t="shared" si="48"/>
        <v/>
      </c>
      <c r="AE1188" s="3" t="str">
        <f>IF(COUNTIF(U1188,"*搖樹*")=1,IF(Q1188&lt;&gt;2,"有搖樹行為應為猴群",""),"")</f>
        <v/>
      </c>
      <c r="AF1188" s="3"/>
      <c r="AH1188">
        <f>MATCH(ROUND(M1188,0)&amp;ROUND(N1188,0),樣點!N:N,0)</f>
        <v>1390</v>
      </c>
      <c r="AI1188" s="5">
        <f>IF((F1189&amp;J1189)=(F1188&amp;J1188),ABS((DATE(G1189,H1189,I1189)&amp;TIME(O1189,P1189,0))-(DATE(G1188,H1188,I1188)&amp;TIME(O1188,P1188,0))),"")</f>
        <v>6.2499999767169356E-3</v>
      </c>
    </row>
    <row r="1189" spans="3:35">
      <c r="C1189" s="246" t="s">
        <v>610</v>
      </c>
      <c r="D1189" s="246" t="s">
        <v>611</v>
      </c>
      <c r="E1189" s="246" t="s">
        <v>616</v>
      </c>
      <c r="F1189" s="246" t="s">
        <v>617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618</v>
      </c>
      <c r="L1189" s="247">
        <v>2</v>
      </c>
      <c r="M1189" s="246">
        <v>217791</v>
      </c>
      <c r="N1189" s="246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615</v>
      </c>
      <c r="T1189" s="246" t="s">
        <v>26</v>
      </c>
      <c r="U1189" s="246"/>
      <c r="V1189" t="str">
        <f>INDEX(樣區!H:H,MATCH(F1189,樣區!E:E,0))</f>
        <v>3月,5月</v>
      </c>
      <c r="W1189" s="3" t="str">
        <f>IF(ISNUMBER(AH1189),"Y","N")</f>
        <v>Y</v>
      </c>
      <c r="X1189" s="3" t="str">
        <f>IF(OR(ISBLANK(H1189),ISBLANK(I1189)),"需記錄日期","")</f>
        <v/>
      </c>
      <c r="Y1189" s="3" t="str">
        <f>IF(O1189&gt;9,"時間太晚","")</f>
        <v/>
      </c>
      <c r="Z1189" s="3" t="str">
        <f>IF(ISBLANK(Q1189),"需記錄數量",IF(Q1189&gt;2,"2隻以上，請記為猴群",""))</f>
        <v/>
      </c>
      <c r="AA1189" s="3" t="str">
        <f>IF(OR(Q1189=1,Q1189=2),IF(ISTEXT(R1189),"","需記錄距離"),"")</f>
        <v/>
      </c>
      <c r="AB1189" s="249" t="str">
        <f>IF(S1189="Y",IF(Q1189&lt;&gt;2,"有叫聲應為猴群",""),"")</f>
        <v/>
      </c>
      <c r="AC1189" s="3" t="str">
        <f>IF(ISBLANK(T1189),"需記錄棲地類型",IF(LEN(T1189)&lt;&gt;2,"請填最主要的棲地類型，其餘的可在備注補充說明",""))</f>
        <v/>
      </c>
      <c r="AD1189" s="5" t="str">
        <f t="shared" si="48"/>
        <v/>
      </c>
      <c r="AE1189" s="3" t="str">
        <f>IF(COUNTIF(U1189,"*搖樹*")=1,IF(Q1189&lt;&gt;2,"有搖樹行為應為猴群",""),"")</f>
        <v/>
      </c>
      <c r="AF1189" s="3"/>
      <c r="AH1189">
        <f>MATCH(ROUND(M1189,0)&amp;ROUND(N1189,0),樣點!N:N,0)</f>
        <v>1391</v>
      </c>
      <c r="AI1189" s="5">
        <f>IF((F1190&amp;J1190)=(F1189&amp;J1189),ABS((DATE(G1190,H1190,I1190)&amp;TIME(O1190,P1190,0))-(DATE(G1189,H1189,I1189)&amp;TIME(O1189,P1189,0))),"")</f>
        <v>7.6388890156522393E-3</v>
      </c>
    </row>
    <row r="1190" spans="3:35">
      <c r="C1190" s="246" t="s">
        <v>610</v>
      </c>
      <c r="D1190" s="246" t="s">
        <v>611</v>
      </c>
      <c r="E1190" s="246" t="s">
        <v>616</v>
      </c>
      <c r="F1190" s="246" t="s">
        <v>617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618</v>
      </c>
      <c r="L1190" s="247">
        <v>3</v>
      </c>
      <c r="M1190" s="246">
        <v>217563</v>
      </c>
      <c r="N1190" s="246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615</v>
      </c>
      <c r="T1190" s="246" t="s">
        <v>54</v>
      </c>
      <c r="U1190" s="246"/>
      <c r="V1190" t="str">
        <f>INDEX(樣區!H:H,MATCH(F1190,樣區!E:E,0))</f>
        <v>3月,5月</v>
      </c>
      <c r="W1190" s="3" t="str">
        <f>IF(ISNUMBER(AH1190),"Y","N")</f>
        <v>Y</v>
      </c>
      <c r="X1190" s="3" t="str">
        <f>IF(OR(ISBLANK(H1190),ISBLANK(I1190)),"需記錄日期","")</f>
        <v/>
      </c>
      <c r="Y1190" s="3" t="str">
        <f>IF(O1190&gt;9,"時間太晚","")</f>
        <v/>
      </c>
      <c r="Z1190" s="3" t="str">
        <f>IF(ISBLANK(Q1190),"需記錄數量",IF(Q1190&gt;2,"2隻以上，請記為猴群",""))</f>
        <v/>
      </c>
      <c r="AA1190" s="3" t="str">
        <f>IF(OR(Q1190=1,Q1190=2),IF(ISTEXT(R1190),"","需記錄距離"),"")</f>
        <v/>
      </c>
      <c r="AB1190" s="249" t="str">
        <f>IF(S1190="Y",IF(Q1190&lt;&gt;2,"有叫聲應為猴群",""),"")</f>
        <v/>
      </c>
      <c r="AC1190" s="3" t="str">
        <f>IF(ISBLANK(T1190),"需記錄棲地類型",IF(LEN(T1190)&lt;&gt;2,"請填最主要的棲地類型，其餘的可在備注補充說明",""))</f>
        <v/>
      </c>
      <c r="AD1190" s="5" t="str">
        <f t="shared" si="48"/>
        <v/>
      </c>
      <c r="AE1190" s="3" t="str">
        <f>IF(COUNTIF(U1190,"*搖樹*")=1,IF(Q1190&lt;&gt;2,"有搖樹行為應為猴群",""),"")</f>
        <v/>
      </c>
      <c r="AF1190" s="3"/>
      <c r="AH1190">
        <f>MATCH(ROUND(M1190,0)&amp;ROUND(N1190,0),樣點!N:N,0)</f>
        <v>1392</v>
      </c>
      <c r="AI1190" s="5">
        <f>IF((F1191&amp;J1191)=(F1190&amp;J1190),ABS((DATE(G1191,H1191,I1191)&amp;TIME(O1191,P1191,0))-(DATE(G1190,H1190,I1190)&amp;TIME(O1190,P1190,0))),"")</f>
        <v>5.555555981118232E-3</v>
      </c>
    </row>
    <row r="1191" spans="3:35">
      <c r="C1191" s="246" t="s">
        <v>610</v>
      </c>
      <c r="D1191" s="246" t="s">
        <v>611</v>
      </c>
      <c r="E1191" s="246" t="s">
        <v>616</v>
      </c>
      <c r="F1191" s="246" t="s">
        <v>617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618</v>
      </c>
      <c r="L1191" s="247">
        <v>4</v>
      </c>
      <c r="M1191" s="246">
        <v>217393</v>
      </c>
      <c r="N1191" s="246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615</v>
      </c>
      <c r="T1191" s="246" t="s">
        <v>26</v>
      </c>
      <c r="U1191" s="246"/>
      <c r="V1191" t="str">
        <f>INDEX(樣區!H:H,MATCH(F1191,樣區!E:E,0))</f>
        <v>3月,5月</v>
      </c>
      <c r="W1191" s="3" t="str">
        <f>IF(ISNUMBER(AH1191),"Y","N")</f>
        <v>Y</v>
      </c>
      <c r="X1191" s="3" t="str">
        <f>IF(OR(ISBLANK(H1191),ISBLANK(I1191)),"需記錄日期","")</f>
        <v/>
      </c>
      <c r="Y1191" s="3" t="str">
        <f>IF(O1191&gt;9,"時間太晚","")</f>
        <v/>
      </c>
      <c r="Z1191" s="3" t="str">
        <f>IF(ISBLANK(Q1191),"需記錄數量",IF(Q1191&gt;2,"2隻以上，請記為猴群",""))</f>
        <v/>
      </c>
      <c r="AA1191" s="3" t="str">
        <f>IF(OR(Q1191=1,Q1191=2),IF(ISTEXT(R1191),"","需記錄距離"),"")</f>
        <v/>
      </c>
      <c r="AB1191" s="249" t="str">
        <f>IF(S1191="Y",IF(Q1191&lt;&gt;2,"有叫聲應為猴群",""),"")</f>
        <v/>
      </c>
      <c r="AC1191" s="3" t="str">
        <f>IF(ISBLANK(T1191),"需記錄棲地類型",IF(LEN(T1191)&lt;&gt;2,"請填最主要的棲地類型，其餘的可在備注補充說明",""))</f>
        <v/>
      </c>
      <c r="AD1191" s="5" t="str">
        <f t="shared" si="48"/>
        <v/>
      </c>
      <c r="AE1191" s="3" t="str">
        <f>IF(COUNTIF(U1191,"*搖樹*")=1,IF(Q1191&lt;&gt;2,"有搖樹行為應為猴群",""),"")</f>
        <v/>
      </c>
      <c r="AF1191" s="3"/>
      <c r="AH1191">
        <f>MATCH(ROUND(M1191,0)&amp;ROUND(N1191,0),樣點!N:N,0)</f>
        <v>1393</v>
      </c>
      <c r="AI1191" s="5">
        <f>IF((F1192&amp;J1192)=(F1191&amp;J1191),ABS((DATE(G1192,H1192,I1192)&amp;TIME(O1192,P1192,0))-(DATE(G1191,H1191,I1191)&amp;TIME(O1191,P1191,0))),"")</f>
        <v>5.5555549915879965E-3</v>
      </c>
    </row>
    <row r="1192" spans="3:35">
      <c r="C1192" s="246" t="s">
        <v>610</v>
      </c>
      <c r="D1192" s="246" t="s">
        <v>611</v>
      </c>
      <c r="E1192" s="246" t="s">
        <v>616</v>
      </c>
      <c r="F1192" s="246" t="s">
        <v>617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618</v>
      </c>
      <c r="L1192" s="247">
        <v>5</v>
      </c>
      <c r="M1192" s="246">
        <v>217272</v>
      </c>
      <c r="N1192" s="246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615</v>
      </c>
      <c r="T1192" s="246" t="s">
        <v>26</v>
      </c>
      <c r="U1192" s="246"/>
      <c r="V1192" t="str">
        <f>INDEX(樣區!H:H,MATCH(F1192,樣區!E:E,0))</f>
        <v>3月,5月</v>
      </c>
      <c r="W1192" s="3" t="str">
        <f>IF(ISNUMBER(AH1192),"Y","N")</f>
        <v>Y</v>
      </c>
      <c r="X1192" s="3" t="str">
        <f>IF(OR(ISBLANK(H1192),ISBLANK(I1192)),"需記錄日期","")</f>
        <v/>
      </c>
      <c r="Y1192" s="3" t="str">
        <f>IF(O1192&gt;9,"時間太晚","")</f>
        <v/>
      </c>
      <c r="Z1192" s="3" t="str">
        <f>IF(ISBLANK(Q1192),"需記錄數量",IF(Q1192&gt;2,"2隻以上，請記為猴群",""))</f>
        <v/>
      </c>
      <c r="AA1192" s="3" t="str">
        <f>IF(OR(Q1192=1,Q1192=2),IF(ISTEXT(R1192),"","需記錄距離"),"")</f>
        <v/>
      </c>
      <c r="AB1192" s="249" t="str">
        <f>IF(S1192="Y",IF(Q1192&lt;&gt;2,"有叫聲應為猴群",""),"")</f>
        <v/>
      </c>
      <c r="AC1192" s="3" t="str">
        <f>IF(ISBLANK(T1192),"需記錄棲地類型",IF(LEN(T1192)&lt;&gt;2,"請填最主要的棲地類型，其餘的可在備注補充說明",""))</f>
        <v/>
      </c>
      <c r="AD1192" s="5" t="str">
        <f t="shared" si="48"/>
        <v/>
      </c>
      <c r="AE1192" s="3" t="str">
        <f>IF(COUNTIF(U1192,"*搖樹*")=1,IF(Q1192&lt;&gt;2,"有搖樹行為應為猴群",""),"")</f>
        <v/>
      </c>
      <c r="AF1192" s="3"/>
      <c r="AH1192">
        <f>MATCH(ROUND(M1192,0)&amp;ROUND(N1192,0),樣點!N:N,0)</f>
        <v>1394</v>
      </c>
      <c r="AI1192" s="5">
        <f>IF((F1193&amp;J1193)=(F1192&amp;J1192),ABS((DATE(G1193,H1193,I1193)&amp;TIME(O1193,P1193,0))-(DATE(G1192,H1192,I1192)&amp;TIME(O1192,P1192,0))),"")</f>
        <v>7.6388890156522393E-3</v>
      </c>
    </row>
    <row r="1193" spans="3:35">
      <c r="C1193" s="246" t="s">
        <v>610</v>
      </c>
      <c r="D1193" s="246" t="s">
        <v>611</v>
      </c>
      <c r="E1193" s="246" t="s">
        <v>616</v>
      </c>
      <c r="F1193" s="246" t="s">
        <v>617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618</v>
      </c>
      <c r="L1193" s="247">
        <v>6</v>
      </c>
      <c r="M1193" s="246">
        <v>217233</v>
      </c>
      <c r="N1193" s="246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615</v>
      </c>
      <c r="T1193" s="246" t="s">
        <v>26</v>
      </c>
      <c r="U1193" s="246"/>
      <c r="V1193" t="str">
        <f>INDEX(樣區!H:H,MATCH(F1193,樣區!E:E,0))</f>
        <v>3月,5月</v>
      </c>
      <c r="W1193" s="3" t="str">
        <f>IF(ISNUMBER(AH1193),"Y","N")</f>
        <v>Y</v>
      </c>
      <c r="X1193" s="3" t="str">
        <f>IF(OR(ISBLANK(H1193),ISBLANK(I1193)),"需記錄日期","")</f>
        <v/>
      </c>
      <c r="Y1193" s="3" t="str">
        <f>IF(O1193&gt;9,"時間太晚","")</f>
        <v/>
      </c>
      <c r="Z1193" s="3" t="str">
        <f>IF(ISBLANK(Q1193),"需記錄數量",IF(Q1193&gt;2,"2隻以上，請記為猴群",""))</f>
        <v/>
      </c>
      <c r="AA1193" s="3" t="str">
        <f>IF(OR(Q1193=1,Q1193=2),IF(ISTEXT(R1193),"","需記錄距離"),"")</f>
        <v/>
      </c>
      <c r="AB1193" s="249" t="str">
        <f>IF(S1193="Y",IF(Q1193&lt;&gt;2,"有叫聲應為猴群",""),"")</f>
        <v/>
      </c>
      <c r="AC1193" s="3" t="str">
        <f>IF(ISBLANK(T1193),"需記錄棲地類型",IF(LEN(T1193)&lt;&gt;2,"請填最主要的棲地類型，其餘的可在備注補充說明",""))</f>
        <v/>
      </c>
      <c r="AD1193" s="5" t="str">
        <f t="shared" si="48"/>
        <v/>
      </c>
      <c r="AE1193" s="3" t="str">
        <f>IF(COUNTIF(U1193,"*搖樹*")=1,IF(Q1193&lt;&gt;2,"有搖樹行為應為猴群",""),"")</f>
        <v/>
      </c>
      <c r="AF1193" s="3"/>
      <c r="AH1193">
        <f>MATCH(ROUND(M1193,0)&amp;ROUND(N1193,0),樣點!N:N,0)</f>
        <v>1395</v>
      </c>
      <c r="AI1193" s="5" t="str">
        <f>IF((F1194&amp;J1194)=(F1193&amp;J1193),ABS((DATE(G1194,H1194,I1194)&amp;TIME(O1194,P1194,0))-(DATE(G1193,H1193,I1193)&amp;TIME(O1193,P1193,0))),"")</f>
        <v/>
      </c>
    </row>
    <row r="1194" spans="3:35">
      <c r="C1194" s="246" t="s">
        <v>610</v>
      </c>
      <c r="D1194" s="246" t="s">
        <v>611</v>
      </c>
      <c r="E1194" s="246" t="s">
        <v>619</v>
      </c>
      <c r="F1194" s="246" t="s">
        <v>620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621</v>
      </c>
      <c r="L1194" s="247">
        <v>1</v>
      </c>
      <c r="M1194" s="246">
        <v>212820</v>
      </c>
      <c r="N1194" s="246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615</v>
      </c>
      <c r="T1194" s="246" t="s">
        <v>26</v>
      </c>
      <c r="U1194" s="246"/>
      <c r="V1194" t="str">
        <f>INDEX(樣區!H:H,MATCH(F1194,樣區!E:E,0))</f>
        <v>3月,5月</v>
      </c>
      <c r="W1194" s="3" t="str">
        <f>IF(ISNUMBER(AH1194),"Y","N")</f>
        <v>Y</v>
      </c>
      <c r="X1194" s="3" t="str">
        <f>IF(OR(ISBLANK(H1194),ISBLANK(I1194)),"需記錄日期","")</f>
        <v/>
      </c>
      <c r="Y1194" s="3" t="str">
        <f>IF(O1194&gt;9,"時間太晚","")</f>
        <v/>
      </c>
      <c r="Z1194" s="3" t="str">
        <f>IF(ISBLANK(Q1194),"需記錄數量",IF(Q1194&gt;2,"2隻以上，請記為猴群",""))</f>
        <v/>
      </c>
      <c r="AA1194" s="3" t="str">
        <f>IF(OR(Q1194=1,Q1194=2),IF(ISTEXT(R1194),"","需記錄距離"),"")</f>
        <v/>
      </c>
      <c r="AB1194" s="249" t="str">
        <f>IF(S1194="Y",IF(Q1194&lt;&gt;2,"有叫聲應為猴群",""),"")</f>
        <v/>
      </c>
      <c r="AC1194" s="3" t="str">
        <f>IF(ISBLANK(T1194),"需記錄棲地類型",IF(LEN(T1194)&lt;&gt;2,"請填最主要的棲地類型，其餘的可在備注補充說明",""))</f>
        <v/>
      </c>
      <c r="AD1194" s="5" t="str">
        <f t="shared" si="48"/>
        <v/>
      </c>
      <c r="AE1194" s="3" t="str">
        <f>IF(COUNTIF(U1194,"*搖樹*")=1,IF(Q1194&lt;&gt;2,"有搖樹行為應為猴群",""),"")</f>
        <v/>
      </c>
      <c r="AF1194" s="3"/>
      <c r="AH1194">
        <f>MATCH(ROUND(M1194,0)&amp;ROUND(N1194,0),樣點!N:N,0)</f>
        <v>1396</v>
      </c>
      <c r="AI1194" s="5">
        <f>IF((F1195&amp;J1195)=(F1194&amp;J1194),ABS((DATE(G1195,H1195,I1195)&amp;TIME(O1195,P1195,0))-(DATE(G1194,H1194,I1194)&amp;TIME(O1194,P1194,0))),"")</f>
        <v>4.1666670003905892E-3</v>
      </c>
    </row>
    <row r="1195" spans="3:35" hidden="1">
      <c r="C1195" s="246" t="s">
        <v>610</v>
      </c>
      <c r="D1195" s="246" t="s">
        <v>611</v>
      </c>
      <c r="E1195" s="246" t="s">
        <v>619</v>
      </c>
      <c r="F1195" s="246" t="s">
        <v>620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621</v>
      </c>
      <c r="L1195" s="247">
        <v>2</v>
      </c>
      <c r="M1195" s="246">
        <v>212771</v>
      </c>
      <c r="N1195" s="246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615</v>
      </c>
      <c r="T1195" s="246" t="s">
        <v>26</v>
      </c>
      <c r="U1195" s="246"/>
      <c r="V1195" t="str">
        <f>INDEX(樣區!H:H,MATCH(F1195,樣區!E:E,0))</f>
        <v>3月,5月</v>
      </c>
      <c r="W1195" s="3" t="str">
        <f>IF(ISNUMBER(AH1195),"Y","N")</f>
        <v>N</v>
      </c>
      <c r="X1195" s="3" t="str">
        <f>IF(OR(ISBLANK(H1195),ISBLANK(I1195)),"需記錄日期","")</f>
        <v/>
      </c>
      <c r="Y1195" s="3" t="str">
        <f>IF(O1195&gt;9,"時間太晚","")</f>
        <v/>
      </c>
      <c r="Z1195" s="3" t="str">
        <f>IF(ISBLANK(Q1195),"需記錄數量",IF(Q1195&gt;2,"2隻以上，請記為猴群",""))</f>
        <v/>
      </c>
      <c r="AA1195" s="3" t="str">
        <f>IF(OR(Q1195=1,Q1195=2),IF(ISTEXT(R1195),"","需記錄距離"),"")</f>
        <v/>
      </c>
      <c r="AB1195" s="2" t="str">
        <f>IF(S1195="Y",IF(Q1195&lt;&gt;2,"有叫聲應為猴群",""),"")</f>
        <v/>
      </c>
      <c r="AC1195" s="3" t="str">
        <f>IF(ISBLANK(T1195),"需記錄棲地類型",IF(LEN(T1195)&lt;&gt;2,"請填最主要的棲地類型，其餘的可在備注補充說明",""))</f>
        <v/>
      </c>
      <c r="AD1195" s="5" t="str">
        <f>IF(ISBLANK(O1195),"需記錄時間",IFERROR(IF((AI1195-TIME(0,5,59))&lt;0,"需計滿6分鍾",""),""))</f>
        <v/>
      </c>
      <c r="AE1195" s="3" t="str">
        <f>IF(COUNTIF(U1195,"*搖樹*")=1,IF(Q1195&lt;&gt;2,"有搖樹行為應為猴群",""),"")</f>
        <v/>
      </c>
      <c r="AF1195" s="3"/>
      <c r="AH1195" t="e">
        <f>MATCH(ROUND(M1195,0)&amp;ROUND(N1195,0),樣點!N:N,0)</f>
        <v>#N/A</v>
      </c>
      <c r="AI1195" s="5">
        <f>IF((F1196&amp;J1196)=(F1195&amp;J1195),ABS((DATE(G1196,H1196,I1196)&amp;TIME(O1196,P1196,0))-(DATE(G1195,H1195,I1195)&amp;TIME(O1195,P1195,0))),"")</f>
        <v>4.1666660108603537E-3</v>
      </c>
    </row>
    <row r="1196" spans="3:35">
      <c r="C1196" s="246" t="s">
        <v>610</v>
      </c>
      <c r="D1196" s="246" t="s">
        <v>611</v>
      </c>
      <c r="E1196" s="246" t="s">
        <v>619</v>
      </c>
      <c r="F1196" s="246" t="s">
        <v>620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621</v>
      </c>
      <c r="L1196" s="247">
        <v>3</v>
      </c>
      <c r="M1196" s="246">
        <v>212800</v>
      </c>
      <c r="N1196" s="246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615</v>
      </c>
      <c r="T1196" s="246" t="s">
        <v>133</v>
      </c>
      <c r="U1196" s="246"/>
      <c r="V1196" t="str">
        <f>INDEX(樣區!H:H,MATCH(F1196,樣區!E:E,0))</f>
        <v>3月,5月</v>
      </c>
      <c r="W1196" s="3" t="str">
        <f>IF(ISNUMBER(AH1196),"Y","N")</f>
        <v>Y</v>
      </c>
      <c r="X1196" s="3" t="str">
        <f>IF(OR(ISBLANK(H1196),ISBLANK(I1196)),"需記錄日期","")</f>
        <v/>
      </c>
      <c r="Y1196" s="3" t="str">
        <f>IF(O1196&gt;9,"時間太晚","")</f>
        <v/>
      </c>
      <c r="Z1196" s="3" t="str">
        <f>IF(ISBLANK(Q1196),"需記錄數量",IF(Q1196&gt;2,"2隻以上，請記為猴群",""))</f>
        <v/>
      </c>
      <c r="AA1196" s="3" t="str">
        <f>IF(OR(Q1196=1,Q1196=2),IF(ISTEXT(R1196),"","需記錄距離"),"")</f>
        <v/>
      </c>
      <c r="AB1196" s="249" t="str">
        <f>IF(S1196="Y",IF(Q1196&lt;&gt;2,"有叫聲應為猴群",""),"")</f>
        <v/>
      </c>
      <c r="AC1196" s="3" t="str">
        <f>IF(ISBLANK(T1196),"需記錄棲地類型",IF(LEN(T1196)&lt;&gt;2,"請填最主要的棲地類型，其餘的可在備注補充說明",""))</f>
        <v/>
      </c>
      <c r="AD1196" s="5" t="str">
        <f t="shared" ref="AD1196:AD1206" si="49">IF(ISBLANK(O1196),"需記錄時間",IFERROR(IF((AI1196-TIME(0,5,59))&lt;0,"需計滿6分鐘",""),""))</f>
        <v>需計滿6分鐘</v>
      </c>
      <c r="AE1196" s="3" t="str">
        <f>IF(COUNTIF(U1196,"*搖樹*")=1,IF(Q1196&lt;&gt;2,"有搖樹行為應為猴群",""),"")</f>
        <v/>
      </c>
      <c r="AF1196" s="3"/>
      <c r="AH1196">
        <f>MATCH(ROUND(M1196,0)&amp;ROUND(N1196,0),樣點!N:N,0)</f>
        <v>1398</v>
      </c>
      <c r="AI1196" s="5">
        <f>IF((F1197&amp;J1197)=(F1196&amp;J1196),ABS((DATE(G1197,H1197,I1197)&amp;TIME(O1197,P1197,0))-(DATE(G1196,H1196,I1196)&amp;TIME(O1196,P1196,0))),"")</f>
        <v>2.0833330345340073E-3</v>
      </c>
    </row>
    <row r="1197" spans="3:35">
      <c r="C1197" s="246" t="s">
        <v>610</v>
      </c>
      <c r="D1197" s="246" t="s">
        <v>611</v>
      </c>
      <c r="E1197" s="246" t="s">
        <v>619</v>
      </c>
      <c r="F1197" s="246" t="s">
        <v>620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621</v>
      </c>
      <c r="L1197" s="247">
        <v>4</v>
      </c>
      <c r="M1197" s="246">
        <v>212934</v>
      </c>
      <c r="N1197" s="246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615</v>
      </c>
      <c r="T1197" s="246" t="s">
        <v>133</v>
      </c>
      <c r="U1197" s="246"/>
      <c r="V1197" t="str">
        <f>INDEX(樣區!H:H,MATCH(F1197,樣區!E:E,0))</f>
        <v>3月,5月</v>
      </c>
      <c r="W1197" s="3" t="str">
        <f>IF(ISNUMBER(AH1197),"Y","N")</f>
        <v>Y</v>
      </c>
      <c r="X1197" s="3" t="str">
        <f>IF(OR(ISBLANK(H1197),ISBLANK(I1197)),"需記錄日期","")</f>
        <v/>
      </c>
      <c r="Y1197" s="3" t="str">
        <f>IF(O1197&gt;9,"時間太晚","")</f>
        <v/>
      </c>
      <c r="Z1197" s="3" t="str">
        <f>IF(ISBLANK(Q1197),"需記錄數量",IF(Q1197&gt;2,"2隻以上，請記為猴群",""))</f>
        <v/>
      </c>
      <c r="AA1197" s="3" t="str">
        <f>IF(OR(Q1197=1,Q1197=2),IF(ISTEXT(R1197),"","需記錄距離"),"")</f>
        <v/>
      </c>
      <c r="AB1197" s="249" t="str">
        <f>IF(S1197="Y",IF(Q1197&lt;&gt;2,"有叫聲應為猴群",""),"")</f>
        <v/>
      </c>
      <c r="AC1197" s="3" t="str">
        <f>IF(ISBLANK(T1197),"需記錄棲地類型",IF(LEN(T1197)&lt;&gt;2,"請填最主要的棲地類型，其餘的可在備注補充說明",""))</f>
        <v/>
      </c>
      <c r="AD1197" s="5" t="str">
        <f t="shared" si="49"/>
        <v/>
      </c>
      <c r="AE1197" s="3" t="str">
        <f>IF(COUNTIF(U1197,"*搖樹*")=1,IF(Q1197&lt;&gt;2,"有搖樹行為應為猴群",""),"")</f>
        <v/>
      </c>
      <c r="AF1197" s="3"/>
      <c r="AH1197">
        <f>MATCH(ROUND(M1197,0)&amp;ROUND(N1197,0),樣點!N:N,0)</f>
        <v>1399</v>
      </c>
      <c r="AI1197" s="5">
        <f>IF((F1198&amp;J1198)=(F1197&amp;J1197),ABS((DATE(G1198,H1198,I1198)&amp;TIME(O1198,P1198,0))-(DATE(G1197,H1197,I1197)&amp;TIME(O1197,P1197,0))),"")</f>
        <v>4.8611109959892929E-3</v>
      </c>
    </row>
    <row r="1198" spans="3:35">
      <c r="C1198" s="246" t="s">
        <v>610</v>
      </c>
      <c r="D1198" s="246" t="s">
        <v>611</v>
      </c>
      <c r="E1198" s="246" t="s">
        <v>619</v>
      </c>
      <c r="F1198" s="246" t="s">
        <v>620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621</v>
      </c>
      <c r="L1198" s="247">
        <v>5</v>
      </c>
      <c r="M1198" s="246">
        <v>213084</v>
      </c>
      <c r="N1198" s="246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615</v>
      </c>
      <c r="T1198" s="246" t="s">
        <v>32</v>
      </c>
      <c r="U1198" s="246"/>
      <c r="V1198" t="str">
        <f>INDEX(樣區!H:H,MATCH(F1198,樣區!E:E,0))</f>
        <v>3月,5月</v>
      </c>
      <c r="W1198" s="3" t="str">
        <f>IF(ISNUMBER(AH1198),"Y","N")</f>
        <v>Y</v>
      </c>
      <c r="X1198" s="3" t="str">
        <f>IF(OR(ISBLANK(H1198),ISBLANK(I1198)),"需記錄日期","")</f>
        <v/>
      </c>
      <c r="Y1198" s="3" t="str">
        <f>IF(O1198&gt;9,"時間太晚","")</f>
        <v/>
      </c>
      <c r="Z1198" s="3" t="str">
        <f>IF(ISBLANK(Q1198),"需記錄數量",IF(Q1198&gt;2,"2隻以上，請記為猴群",""))</f>
        <v/>
      </c>
      <c r="AA1198" s="3" t="str">
        <f>IF(OR(Q1198=1,Q1198=2),IF(ISTEXT(R1198),"","需記錄距離"),"")</f>
        <v/>
      </c>
      <c r="AB1198" s="249" t="str">
        <f>IF(S1198="Y",IF(Q1198&lt;&gt;2,"有叫聲應為猴群",""),"")</f>
        <v/>
      </c>
      <c r="AC1198" s="3" t="str">
        <f>IF(ISBLANK(T1198),"需記錄棲地類型",IF(LEN(T1198)&lt;&gt;2,"請填最主要的棲地類型，其餘的可在備注補充說明",""))</f>
        <v/>
      </c>
      <c r="AD1198" s="5" t="str">
        <f t="shared" si="49"/>
        <v/>
      </c>
      <c r="AE1198" s="3" t="str">
        <f>IF(COUNTIF(U1198,"*搖樹*")=1,IF(Q1198&lt;&gt;2,"有搖樹行為應為猴群",""),"")</f>
        <v/>
      </c>
      <c r="AF1198" s="3"/>
      <c r="AH1198">
        <f>MATCH(ROUND(M1198,0)&amp;ROUND(N1198,0),樣點!N:N,0)</f>
        <v>1400</v>
      </c>
      <c r="AI1198" s="5">
        <f>IF((F1199&amp;J1199)=(F1198&amp;J1198),ABS((DATE(G1199,H1199,I1199)&amp;TIME(O1199,P1199,0))-(DATE(G1198,H1198,I1198)&amp;TIME(O1198,P1198,0))),"")</f>
        <v>4.1666670003905892E-3</v>
      </c>
    </row>
    <row r="1199" spans="3:35">
      <c r="C1199" s="246" t="s">
        <v>610</v>
      </c>
      <c r="D1199" s="246" t="s">
        <v>611</v>
      </c>
      <c r="E1199" s="246" t="s">
        <v>619</v>
      </c>
      <c r="F1199" s="246" t="s">
        <v>620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621</v>
      </c>
      <c r="L1199" s="247">
        <v>6</v>
      </c>
      <c r="M1199" s="246">
        <v>213115</v>
      </c>
      <c r="N1199" s="246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615</v>
      </c>
      <c r="T1199" s="246" t="s">
        <v>32</v>
      </c>
      <c r="U1199" s="246"/>
      <c r="V1199" t="str">
        <f>INDEX(樣區!H:H,MATCH(F1199,樣區!E:E,0))</f>
        <v>3月,5月</v>
      </c>
      <c r="W1199" s="3" t="str">
        <f>IF(ISNUMBER(AH1199),"Y","N")</f>
        <v>Y</v>
      </c>
      <c r="X1199" s="3" t="str">
        <f>IF(OR(ISBLANK(H1199),ISBLANK(I1199)),"需記錄日期","")</f>
        <v/>
      </c>
      <c r="Y1199" s="3" t="str">
        <f>IF(O1199&gt;9,"時間太晚","")</f>
        <v/>
      </c>
      <c r="Z1199" s="3" t="str">
        <f>IF(ISBLANK(Q1199),"需記錄數量",IF(Q1199&gt;2,"2隻以上，請記為猴群",""))</f>
        <v/>
      </c>
      <c r="AA1199" s="3" t="str">
        <f>IF(OR(Q1199=1,Q1199=2),IF(ISTEXT(R1199),"","需記錄距離"),"")</f>
        <v/>
      </c>
      <c r="AB1199" s="249" t="str">
        <f>IF(S1199="Y",IF(Q1199&lt;&gt;2,"有叫聲應為猴群",""),"")</f>
        <v/>
      </c>
      <c r="AC1199" s="3" t="str">
        <f>IF(ISBLANK(T1199),"需記錄棲地類型",IF(LEN(T1199)&lt;&gt;2,"請填最主要的棲地類型，其餘的可在備注補充說明",""))</f>
        <v/>
      </c>
      <c r="AD1199" s="5" t="str">
        <f t="shared" si="49"/>
        <v/>
      </c>
      <c r="AE1199" s="3" t="str">
        <f>IF(COUNTIF(U1199,"*搖樹*")=1,IF(Q1199&lt;&gt;2,"有搖樹行為應為猴群",""),"")</f>
        <v/>
      </c>
      <c r="AF1199" s="3"/>
      <c r="AH1199">
        <f>MATCH(ROUND(M1199,0)&amp;ROUND(N1199,0),樣點!N:N,0)</f>
        <v>1401</v>
      </c>
      <c r="AI1199" s="5" t="str">
        <f>IF((F1200&amp;J1200)=(F1199&amp;J1199),ABS((DATE(G1200,H1200,I1200)&amp;TIME(O1200,P1200,0))-(DATE(G1199,H1199,I1199)&amp;TIME(O1199,P1199,0))),"")</f>
        <v/>
      </c>
    </row>
    <row r="1200" spans="3:35">
      <c r="C1200" s="246" t="s">
        <v>610</v>
      </c>
      <c r="D1200" s="246" t="s">
        <v>611</v>
      </c>
      <c r="E1200" s="246" t="s">
        <v>622</v>
      </c>
      <c r="F1200" s="246" t="s">
        <v>623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624</v>
      </c>
      <c r="L1200" s="247">
        <v>1</v>
      </c>
      <c r="M1200" s="246">
        <v>223169</v>
      </c>
      <c r="N1200" s="246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615</v>
      </c>
      <c r="T1200" s="246" t="s">
        <v>133</v>
      </c>
      <c r="U1200" s="246"/>
      <c r="V1200" t="str">
        <f>INDEX(樣區!H:H,MATCH(F1200,樣區!E:E,0))</f>
        <v>3月,5月</v>
      </c>
      <c r="W1200" s="3" t="str">
        <f>IF(ISNUMBER(AH1200),"Y","N")</f>
        <v>Y</v>
      </c>
      <c r="X1200" s="3" t="str">
        <f>IF(OR(ISBLANK(H1200),ISBLANK(I1200)),"需記錄日期","")</f>
        <v/>
      </c>
      <c r="Y1200" s="3" t="str">
        <f>IF(O1200&gt;9,"時間太晚","")</f>
        <v/>
      </c>
      <c r="Z1200" s="3" t="str">
        <f>IF(ISBLANK(Q1200),"需記錄數量",IF(Q1200&gt;2,"2隻以上，請記為猴群",""))</f>
        <v/>
      </c>
      <c r="AA1200" s="3" t="str">
        <f>IF(OR(Q1200=1,Q1200=2),IF(ISTEXT(R1200),"","需記錄距離"),"")</f>
        <v/>
      </c>
      <c r="AB1200" s="249" t="str">
        <f>IF(S1200="Y",IF(Q1200&lt;&gt;2,"有叫聲應為猴群",""),"")</f>
        <v/>
      </c>
      <c r="AC1200" s="3" t="str">
        <f>IF(ISBLANK(T1200),"需記錄棲地類型",IF(LEN(T1200)&lt;&gt;2,"請填最主要的棲地類型，其餘的可在備注補充說明",""))</f>
        <v/>
      </c>
      <c r="AD1200" s="5" t="str">
        <f t="shared" si="49"/>
        <v/>
      </c>
      <c r="AE1200" s="3" t="str">
        <f>IF(COUNTIF(U1200,"*搖樹*")=1,IF(Q1200&lt;&gt;2,"有搖樹行為應為猴群",""),"")</f>
        <v/>
      </c>
      <c r="AF1200" s="3"/>
      <c r="AH1200">
        <f>MATCH(ROUND(M1200,0)&amp;ROUND(N1200,0),樣點!N:N,0)</f>
        <v>1402</v>
      </c>
      <c r="AI1200" s="5">
        <f>IF((F1201&amp;J1201)=(F1200&amp;J1200),ABS((DATE(G1201,H1201,I1201)&amp;TIME(O1201,P1201,0))-(DATE(G1200,H1200,I1200)&amp;TIME(O1200,P1200,0))),"")</f>
        <v>6.9444440305233002E-3</v>
      </c>
    </row>
    <row r="1201" spans="3:35">
      <c r="C1201" s="246" t="s">
        <v>610</v>
      </c>
      <c r="D1201" s="246" t="s">
        <v>611</v>
      </c>
      <c r="E1201" s="246" t="s">
        <v>622</v>
      </c>
      <c r="F1201" s="246" t="s">
        <v>623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624</v>
      </c>
      <c r="L1201" s="247">
        <v>2</v>
      </c>
      <c r="M1201" s="246">
        <v>223150</v>
      </c>
      <c r="N1201" s="246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615</v>
      </c>
      <c r="T1201" s="246" t="s">
        <v>26</v>
      </c>
      <c r="U1201" s="246"/>
      <c r="V1201" t="str">
        <f>INDEX(樣區!H:H,MATCH(F1201,樣區!E:E,0))</f>
        <v>3月,5月</v>
      </c>
      <c r="W1201" s="3" t="str">
        <f>IF(ISNUMBER(AH1201),"Y","N")</f>
        <v>Y</v>
      </c>
      <c r="X1201" s="3" t="str">
        <f>IF(OR(ISBLANK(H1201),ISBLANK(I1201)),"需記錄日期","")</f>
        <v/>
      </c>
      <c r="Y1201" s="3" t="str">
        <f>IF(O1201&gt;9,"時間太晚","")</f>
        <v/>
      </c>
      <c r="Z1201" s="3" t="str">
        <f>IF(ISBLANK(Q1201),"需記錄數量",IF(Q1201&gt;2,"2隻以上，請記為猴群",""))</f>
        <v/>
      </c>
      <c r="AA1201" s="3" t="str">
        <f>IF(OR(Q1201=1,Q1201=2),IF(ISTEXT(R1201),"","需記錄距離"),"")</f>
        <v/>
      </c>
      <c r="AB1201" s="249" t="str">
        <f>IF(S1201="Y",IF(Q1201&lt;&gt;2,"有叫聲應為猴群",""),"")</f>
        <v/>
      </c>
      <c r="AC1201" s="3" t="str">
        <f>IF(ISBLANK(T1201),"需記錄棲地類型",IF(LEN(T1201)&lt;&gt;2,"請填最主要的棲地類型，其餘的可在備注補充說明",""))</f>
        <v/>
      </c>
      <c r="AD1201" s="5" t="str">
        <f t="shared" si="49"/>
        <v/>
      </c>
      <c r="AE1201" s="3" t="str">
        <f>IF(COUNTIF(U1201,"*搖樹*")=1,IF(Q1201&lt;&gt;2,"有搖樹行為應為猴群",""),"")</f>
        <v/>
      </c>
      <c r="AF1201" s="3"/>
      <c r="AH1201">
        <f>MATCH(ROUND(M1201,0)&amp;ROUND(N1201,0),樣點!N:N,0)</f>
        <v>1403</v>
      </c>
      <c r="AI1201" s="5">
        <f>IF((F1202&amp;J1202)=(F1201&amp;J1201),ABS((DATE(G1202,H1202,I1202)&amp;TIME(O1202,P1202,0))-(DATE(G1201,H1201,I1201)&amp;TIME(O1201,P1201,0))),"")</f>
        <v>6.9444449618458748E-3</v>
      </c>
    </row>
    <row r="1202" spans="3:35">
      <c r="C1202" s="246" t="s">
        <v>610</v>
      </c>
      <c r="D1202" s="246" t="s">
        <v>611</v>
      </c>
      <c r="E1202" s="246" t="s">
        <v>622</v>
      </c>
      <c r="F1202" s="246" t="s">
        <v>623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624</v>
      </c>
      <c r="L1202" s="247">
        <v>3</v>
      </c>
      <c r="M1202" s="246">
        <v>223044</v>
      </c>
      <c r="N1202" s="246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615</v>
      </c>
      <c r="T1202" s="246" t="s">
        <v>26</v>
      </c>
      <c r="U1202" s="246"/>
      <c r="V1202" t="str">
        <f>INDEX(樣區!H:H,MATCH(F1202,樣區!E:E,0))</f>
        <v>3月,5月</v>
      </c>
      <c r="W1202" s="3" t="str">
        <f>IF(ISNUMBER(AH1202),"Y","N")</f>
        <v>Y</v>
      </c>
      <c r="X1202" s="3" t="str">
        <f>IF(OR(ISBLANK(H1202),ISBLANK(I1202)),"需記錄日期","")</f>
        <v/>
      </c>
      <c r="Y1202" s="3" t="str">
        <f>IF(O1202&gt;9,"時間太晚","")</f>
        <v/>
      </c>
      <c r="Z1202" s="3" t="str">
        <f>IF(ISBLANK(Q1202),"需記錄數量",IF(Q1202&gt;2,"2隻以上，請記為猴群",""))</f>
        <v/>
      </c>
      <c r="AA1202" s="3" t="str">
        <f>IF(OR(Q1202=1,Q1202=2),IF(ISTEXT(R1202),"","需記錄距離"),"")</f>
        <v/>
      </c>
      <c r="AB1202" s="249" t="str">
        <f>IF(S1202="Y",IF(Q1202&lt;&gt;2,"有叫聲應為猴群",""),"")</f>
        <v/>
      </c>
      <c r="AC1202" s="3" t="str">
        <f>IF(ISBLANK(T1202),"需記錄棲地類型",IF(LEN(T1202)&lt;&gt;2,"請填最主要的棲地類型，其餘的可在備注補充說明",""))</f>
        <v/>
      </c>
      <c r="AD1202" s="5" t="str">
        <f t="shared" si="49"/>
        <v/>
      </c>
      <c r="AE1202" s="3" t="str">
        <f>IF(COUNTIF(U1202,"*搖樹*")=1,IF(Q1202&lt;&gt;2,"有搖樹行為應為猴群",""),"")</f>
        <v/>
      </c>
      <c r="AF1202" s="3"/>
      <c r="AH1202">
        <f>MATCH(ROUND(M1202,0)&amp;ROUND(N1202,0),樣點!N:N,0)</f>
        <v>1404</v>
      </c>
      <c r="AI1202" s="5">
        <f>IF((F1203&amp;J1203)=(F1202&amp;J1202),ABS((DATE(G1203,H1203,I1203)&amp;TIME(O1203,P1203,0))-(DATE(G1202,H1202,I1202)&amp;TIME(O1202,P1202,0))),"")</f>
        <v>6.2500000349245965E-3</v>
      </c>
    </row>
    <row r="1203" spans="3:35">
      <c r="C1203" s="246" t="s">
        <v>610</v>
      </c>
      <c r="D1203" s="246" t="s">
        <v>611</v>
      </c>
      <c r="E1203" s="246" t="s">
        <v>622</v>
      </c>
      <c r="F1203" s="246" t="s">
        <v>623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624</v>
      </c>
      <c r="L1203" s="247">
        <v>4</v>
      </c>
      <c r="M1203" s="246">
        <v>222894</v>
      </c>
      <c r="N1203" s="246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615</v>
      </c>
      <c r="T1203" s="246" t="s">
        <v>26</v>
      </c>
      <c r="U1203" s="246"/>
      <c r="V1203" t="str">
        <f>INDEX(樣區!H:H,MATCH(F1203,樣區!E:E,0))</f>
        <v>3月,5月</v>
      </c>
      <c r="W1203" s="3" t="str">
        <f>IF(ISNUMBER(AH1203),"Y","N")</f>
        <v>Y</v>
      </c>
      <c r="X1203" s="3" t="str">
        <f>IF(OR(ISBLANK(H1203),ISBLANK(I1203)),"需記錄日期","")</f>
        <v/>
      </c>
      <c r="Y1203" s="3" t="str">
        <f>IF(O1203&gt;9,"時間太晚","")</f>
        <v/>
      </c>
      <c r="Z1203" s="3" t="str">
        <f>IF(ISBLANK(Q1203),"需記錄數量",IF(Q1203&gt;2,"2隻以上，請記為猴群",""))</f>
        <v/>
      </c>
      <c r="AA1203" s="3" t="str">
        <f>IF(OR(Q1203=1,Q1203=2),IF(ISTEXT(R1203),"","需記錄距離"),"")</f>
        <v/>
      </c>
      <c r="AB1203" s="249" t="str">
        <f>IF(S1203="Y",IF(Q1203&lt;&gt;2,"有叫聲應為猴群",""),"")</f>
        <v/>
      </c>
      <c r="AC1203" s="3" t="str">
        <f>IF(ISBLANK(T1203),"需記錄棲地類型",IF(LEN(T1203)&lt;&gt;2,"請填最主要的棲地類型，其餘的可在備注補充說明",""))</f>
        <v/>
      </c>
      <c r="AD1203" s="5" t="str">
        <f t="shared" si="49"/>
        <v/>
      </c>
      <c r="AE1203" s="3" t="str">
        <f>IF(COUNTIF(U1203,"*搖樹*")=1,IF(Q1203&lt;&gt;2,"有搖樹行為應為猴群",""),"")</f>
        <v/>
      </c>
      <c r="AF1203" s="3"/>
      <c r="AH1203">
        <f>MATCH(ROUND(M1203,0)&amp;ROUND(N1203,0),樣點!N:N,0)</f>
        <v>1405</v>
      </c>
      <c r="AI1203" s="5">
        <f>IF((F1204&amp;J1204)=(F1203&amp;J1203),ABS((DATE(G1204,H1204,I1204)&amp;TIME(O1204,P1204,0))-(DATE(G1203,H1203,I1203)&amp;TIME(O1203,P1203,0))),"")</f>
        <v>5.5555549915879965E-3</v>
      </c>
    </row>
    <row r="1204" spans="3:35">
      <c r="C1204" s="246" t="s">
        <v>610</v>
      </c>
      <c r="D1204" s="246" t="s">
        <v>611</v>
      </c>
      <c r="E1204" s="246" t="s">
        <v>622</v>
      </c>
      <c r="F1204" s="246" t="s">
        <v>623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624</v>
      </c>
      <c r="L1204" s="247">
        <v>5</v>
      </c>
      <c r="M1204" s="246">
        <v>222706</v>
      </c>
      <c r="N1204" s="246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615</v>
      </c>
      <c r="T1204" s="246" t="s">
        <v>26</v>
      </c>
      <c r="U1204" s="246"/>
      <c r="V1204" t="str">
        <f>INDEX(樣區!H:H,MATCH(F1204,樣區!E:E,0))</f>
        <v>3月,5月</v>
      </c>
      <c r="W1204" s="3" t="str">
        <f>IF(ISNUMBER(AH1204),"Y","N")</f>
        <v>Y</v>
      </c>
      <c r="X1204" s="3" t="str">
        <f>IF(OR(ISBLANK(H1204),ISBLANK(I1204)),"需記錄日期","")</f>
        <v/>
      </c>
      <c r="Y1204" s="3" t="str">
        <f>IF(O1204&gt;9,"時間太晚","")</f>
        <v/>
      </c>
      <c r="Z1204" s="3" t="str">
        <f>IF(ISBLANK(Q1204),"需記錄數量",IF(Q1204&gt;2,"2隻以上，請記為猴群",""))</f>
        <v/>
      </c>
      <c r="AA1204" s="3" t="str">
        <f>IF(OR(Q1204=1,Q1204=2),IF(ISTEXT(R1204),"","需記錄距離"),"")</f>
        <v/>
      </c>
      <c r="AB1204" s="249" t="str">
        <f>IF(S1204="Y",IF(Q1204&lt;&gt;2,"有叫聲應為猴群",""),"")</f>
        <v/>
      </c>
      <c r="AC1204" s="3" t="str">
        <f>IF(ISBLANK(T1204),"需記錄棲地類型",IF(LEN(T1204)&lt;&gt;2,"請填最主要的棲地類型，其餘的可在備注補充說明",""))</f>
        <v/>
      </c>
      <c r="AD1204" s="5" t="str">
        <f t="shared" si="49"/>
        <v/>
      </c>
      <c r="AE1204" s="3" t="str">
        <f>IF(COUNTIF(U1204,"*搖樹*")=1,IF(Q1204&lt;&gt;2,"有搖樹行為應為猴群",""),"")</f>
        <v/>
      </c>
      <c r="AF1204" s="3"/>
      <c r="AH1204">
        <f>MATCH(ROUND(M1204,0)&amp;ROUND(N1204,0),樣點!N:N,0)</f>
        <v>1406</v>
      </c>
      <c r="AI1204" s="5">
        <f>IF((F1205&amp;J1205)=(F1204&amp;J1204),ABS((DATE(G1205,H1205,I1205)&amp;TIME(O1205,P1205,0))-(DATE(G1204,H1204,I1204)&amp;TIME(O1204,P1204,0))),"")</f>
        <v>7.6388890156522393E-3</v>
      </c>
    </row>
    <row r="1205" spans="3:35">
      <c r="C1205" s="246" t="s">
        <v>610</v>
      </c>
      <c r="D1205" s="246" t="s">
        <v>611</v>
      </c>
      <c r="E1205" s="246" t="s">
        <v>622</v>
      </c>
      <c r="F1205" s="246" t="s">
        <v>623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624</v>
      </c>
      <c r="L1205" s="247">
        <v>6</v>
      </c>
      <c r="M1205" s="246">
        <v>222502</v>
      </c>
      <c r="N1205" s="246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615</v>
      </c>
      <c r="T1205" s="246" t="s">
        <v>26</v>
      </c>
      <c r="U1205" s="246"/>
      <c r="V1205" t="str">
        <f>INDEX(樣區!H:H,MATCH(F1205,樣區!E:E,0))</f>
        <v>3月,5月</v>
      </c>
      <c r="W1205" s="3" t="str">
        <f>IF(ISNUMBER(AH1205),"Y","N")</f>
        <v>Y</v>
      </c>
      <c r="X1205" s="3" t="str">
        <f>IF(OR(ISBLANK(H1205),ISBLANK(I1205)),"需記錄日期","")</f>
        <v/>
      </c>
      <c r="Y1205" s="3" t="str">
        <f>IF(O1205&gt;9,"時間太晚","")</f>
        <v/>
      </c>
      <c r="Z1205" s="3" t="str">
        <f>IF(ISBLANK(Q1205),"需記錄數量",IF(Q1205&gt;2,"2隻以上，請記為猴群",""))</f>
        <v/>
      </c>
      <c r="AA1205" s="3" t="str">
        <f>IF(OR(Q1205=1,Q1205=2),IF(ISTEXT(R1205),"","需記錄距離"),"")</f>
        <v/>
      </c>
      <c r="AB1205" s="249" t="str">
        <f>IF(S1205="Y",IF(Q1205&lt;&gt;2,"有叫聲應為猴群",""),"")</f>
        <v/>
      </c>
      <c r="AC1205" s="3" t="str">
        <f>IF(ISBLANK(T1205),"需記錄棲地類型",IF(LEN(T1205)&lt;&gt;2,"請填最主要的棲地類型，其餘的可在備注補充說明",""))</f>
        <v/>
      </c>
      <c r="AD1205" s="5" t="str">
        <f t="shared" si="49"/>
        <v/>
      </c>
      <c r="AE1205" s="3" t="str">
        <f>IF(COUNTIF(U1205,"*搖樹*")=1,IF(Q1205&lt;&gt;2,"有搖樹行為應為猴群",""),"")</f>
        <v/>
      </c>
      <c r="AF1205" s="3"/>
      <c r="AH1205">
        <f>MATCH(ROUND(M1205,0)&amp;ROUND(N1205,0),樣點!N:N,0)</f>
        <v>1407</v>
      </c>
      <c r="AI1205" s="5" t="str">
        <f>IF((F1206&amp;J1206)=(F1205&amp;J1205),ABS((DATE(G1206,H1206,I1206)&amp;TIME(O1206,P1206,0))-(DATE(G1205,H1205,I1205)&amp;TIME(O1205,P1205,0))),"")</f>
        <v/>
      </c>
    </row>
    <row r="1206" spans="3:35">
      <c r="C1206" s="246" t="s">
        <v>610</v>
      </c>
      <c r="D1206" s="246" t="s">
        <v>611</v>
      </c>
      <c r="E1206" s="246" t="s">
        <v>625</v>
      </c>
      <c r="F1206" s="246" t="s">
        <v>626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627</v>
      </c>
      <c r="L1206" s="247">
        <v>1</v>
      </c>
      <c r="M1206" s="246">
        <v>213245</v>
      </c>
      <c r="N1206" s="246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615</v>
      </c>
      <c r="T1206" s="246" t="s">
        <v>32</v>
      </c>
      <c r="U1206" s="246"/>
      <c r="V1206" t="str">
        <f>INDEX(樣區!H:H,MATCH(F1206,樣區!E:E,0))</f>
        <v>3月,5月</v>
      </c>
      <c r="W1206" s="3" t="str">
        <f>IF(ISNUMBER(AH1206),"Y","N")</f>
        <v>Y</v>
      </c>
      <c r="X1206" s="3" t="str">
        <f>IF(OR(ISBLANK(H1206),ISBLANK(I1206)),"需記錄日期","")</f>
        <v/>
      </c>
      <c r="Y1206" s="3" t="str">
        <f>IF(O1206&gt;9,"時間太晚","")</f>
        <v>時間太晚</v>
      </c>
      <c r="Z1206" s="3" t="str">
        <f>IF(ISBLANK(Q1206),"需記錄數量",IF(Q1206&gt;2,"2隻以上，請記為猴群",""))</f>
        <v/>
      </c>
      <c r="AA1206" s="3" t="str">
        <f>IF(OR(Q1206=1,Q1206=2),IF(ISTEXT(R1206),"","需記錄距離"),"")</f>
        <v/>
      </c>
      <c r="AB1206" s="249" t="str">
        <f>IF(S1206="Y",IF(Q1206&lt;&gt;2,"有叫聲應為猴群",""),"")</f>
        <v/>
      </c>
      <c r="AC1206" s="3" t="str">
        <f>IF(ISBLANK(T1206),"需記錄棲地類型",IF(LEN(T1206)&lt;&gt;2,"請填最主要的棲地類型，其餘的可在備注補充說明",""))</f>
        <v/>
      </c>
      <c r="AD1206" s="5" t="str">
        <f t="shared" si="49"/>
        <v>需計滿6分鐘</v>
      </c>
      <c r="AE1206" s="3" t="str">
        <f>IF(COUNTIF(U1206,"*搖樹*")=1,IF(Q1206&lt;&gt;2,"有搖樹行為應為猴群",""),"")</f>
        <v/>
      </c>
      <c r="AF1206" s="3"/>
      <c r="AH1206">
        <f>MATCH(ROUND(M1206,0)&amp;ROUND(N1206,0),樣點!N:N,0)</f>
        <v>1409</v>
      </c>
      <c r="AI1206" s="5">
        <f>IF((F1207&amp;J1207)=(F1206&amp;J1206),ABS((DATE(G1207,H1207,I1207)&amp;TIME(O1207,P1207,0))-(DATE(G1206,H1206,I1206)&amp;TIME(O1206,P1206,0))),"")</f>
        <v>2.0833340240642428E-3</v>
      </c>
    </row>
    <row r="1207" spans="3:35" hidden="1">
      <c r="C1207" s="246" t="s">
        <v>610</v>
      </c>
      <c r="D1207" s="246" t="s">
        <v>611</v>
      </c>
      <c r="E1207" s="246" t="s">
        <v>625</v>
      </c>
      <c r="F1207" s="246" t="s">
        <v>626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627</v>
      </c>
      <c r="L1207" s="247">
        <v>2</v>
      </c>
      <c r="M1207" s="246">
        <v>213062</v>
      </c>
      <c r="N1207" s="246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615</v>
      </c>
      <c r="T1207" s="246" t="s">
        <v>133</v>
      </c>
      <c r="U1207" s="246"/>
      <c r="V1207" t="str">
        <f>INDEX(樣區!H:H,MATCH(F1207,樣區!E:E,0))</f>
        <v>3月,5月</v>
      </c>
      <c r="W1207" s="3" t="str">
        <f>IF(ISNUMBER(AH1207),"Y","N")</f>
        <v>N</v>
      </c>
      <c r="X1207" s="3" t="str">
        <f>IF(OR(ISBLANK(H1207),ISBLANK(I1207)),"需記錄日期","")</f>
        <v/>
      </c>
      <c r="Y1207" s="3" t="str">
        <f>IF(O1207&gt;9,"時間太晚","")</f>
        <v>時間太晚</v>
      </c>
      <c r="Z1207" s="3" t="str">
        <f>IF(ISBLANK(Q1207),"需記錄數量",IF(Q1207&gt;2,"2隻以上，請記為猴群",""))</f>
        <v/>
      </c>
      <c r="AA1207" s="3" t="str">
        <f>IF(OR(Q1207=1,Q1207=2),IF(ISTEXT(R1207),"","需記錄距離"),"")</f>
        <v/>
      </c>
      <c r="AB1207" s="2" t="str">
        <f>IF(S1207="Y",IF(Q1207&lt;&gt;2,"有叫聲應為猴群",""),"")</f>
        <v/>
      </c>
      <c r="AC1207" s="3" t="str">
        <f>IF(ISBLANK(T1207),"需記錄棲地類型",IF(LEN(T1207)&lt;&gt;2,"請填最主要的棲地類型，其餘的可在備注補充說明",""))</f>
        <v/>
      </c>
      <c r="AD1207" s="5" t="str">
        <f>IF(ISBLANK(O1207),"需記錄時間",IFERROR(IF((AI1207-TIME(0,5,59))&lt;0,"需計滿6分鍾",""),""))</f>
        <v>需計滿6分鍾</v>
      </c>
      <c r="AE1207" s="3" t="str">
        <f>IF(COUNTIF(U1207,"*搖樹*")=1,IF(Q1207&lt;&gt;2,"有搖樹行為應為猴群",""),"")</f>
        <v/>
      </c>
      <c r="AF1207" s="3"/>
      <c r="AH1207" t="e">
        <f>MATCH(ROUND(M1207,0)&amp;ROUND(N1207,0),樣點!N:N,0)</f>
        <v>#N/A</v>
      </c>
      <c r="AI1207" s="5">
        <f>IF((F1208&amp;J1208)=(F1207&amp;J1207),ABS((DATE(G1208,H1208,I1208)&amp;TIME(O1208,P1208,0))-(DATE(G1207,H1207,I1207)&amp;TIME(O1207,P1207,0))),"")</f>
        <v>2.0833329763263464E-3</v>
      </c>
    </row>
    <row r="1208" spans="3:35" hidden="1">
      <c r="C1208" s="246" t="s">
        <v>610</v>
      </c>
      <c r="D1208" s="246" t="s">
        <v>611</v>
      </c>
      <c r="E1208" s="246" t="s">
        <v>625</v>
      </c>
      <c r="F1208" s="246" t="s">
        <v>626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627</v>
      </c>
      <c r="L1208" s="247">
        <v>3</v>
      </c>
      <c r="M1208" s="246">
        <v>212900</v>
      </c>
      <c r="N1208" s="246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615</v>
      </c>
      <c r="T1208" s="246" t="s">
        <v>32</v>
      </c>
      <c r="U1208" s="246"/>
      <c r="V1208" t="str">
        <f>INDEX(樣區!H:H,MATCH(F1208,樣區!E:E,0))</f>
        <v>3月,5月</v>
      </c>
      <c r="W1208" s="3" t="str">
        <f>IF(ISNUMBER(AH1208),"Y","N")</f>
        <v>N</v>
      </c>
      <c r="X1208" s="3" t="str">
        <f>IF(OR(ISBLANK(H1208),ISBLANK(I1208)),"需記錄日期","")</f>
        <v/>
      </c>
      <c r="Y1208" s="3" t="str">
        <f>IF(O1208&gt;9,"時間太晚","")</f>
        <v>時間太晚</v>
      </c>
      <c r="Z1208" s="3" t="str">
        <f>IF(ISBLANK(Q1208),"需記錄數量",IF(Q1208&gt;2,"2隻以上，請記為猴群",""))</f>
        <v/>
      </c>
      <c r="AA1208" s="3" t="str">
        <f>IF(OR(Q1208=1,Q1208=2),IF(ISTEXT(R1208),"","需記錄距離"),"")</f>
        <v/>
      </c>
      <c r="AB1208" s="2" t="str">
        <f>IF(S1208="Y",IF(Q1208&lt;&gt;2,"有叫聲應為猴群",""),"")</f>
        <v/>
      </c>
      <c r="AC1208" s="3" t="str">
        <f>IF(ISBLANK(T1208),"需記錄棲地類型",IF(LEN(T1208)&lt;&gt;2,"請填最主要的棲地類型，其餘的可在備注補充說明",""))</f>
        <v/>
      </c>
      <c r="AD1208" s="5" t="str">
        <f>IF(ISBLANK(O1208),"需記錄時間",IFERROR(IF((AI1208-TIME(0,5,59))&lt;0,"需計滿6分鍾",""),""))</f>
        <v>需計滿6分鍾</v>
      </c>
      <c r="AE1208" s="3" t="str">
        <f>IF(COUNTIF(U1208,"*搖樹*")=1,IF(Q1208&lt;&gt;2,"有搖樹行為應為猴群",""),"")</f>
        <v/>
      </c>
      <c r="AF1208" s="3"/>
      <c r="AH1208" t="e">
        <f>MATCH(ROUND(M1208,0)&amp;ROUND(N1208,0),樣點!N:N,0)</f>
        <v>#N/A</v>
      </c>
      <c r="AI1208" s="5">
        <f>IF((F1209&amp;J1209)=(F1208&amp;J1208),ABS((DATE(G1209,H1209,I1209)&amp;TIME(O1209,P1209,0))-(DATE(G1208,H1208,I1208)&amp;TIME(O1208,P1208,0))),"")</f>
        <v>1.3888890389353037E-3</v>
      </c>
    </row>
    <row r="1209" spans="3:35" hidden="1">
      <c r="C1209" s="246" t="s">
        <v>610</v>
      </c>
      <c r="D1209" s="246" t="s">
        <v>611</v>
      </c>
      <c r="E1209" s="246" t="s">
        <v>625</v>
      </c>
      <c r="F1209" s="246" t="s">
        <v>626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627</v>
      </c>
      <c r="L1209" s="247">
        <v>4</v>
      </c>
      <c r="M1209" s="246">
        <v>212755</v>
      </c>
      <c r="N1209" s="246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615</v>
      </c>
      <c r="T1209" s="246" t="s">
        <v>32</v>
      </c>
      <c r="U1209" s="246"/>
      <c r="V1209" t="str">
        <f>INDEX(樣區!H:H,MATCH(F1209,樣區!E:E,0))</f>
        <v>3月,5月</v>
      </c>
      <c r="W1209" s="3" t="str">
        <f>IF(ISNUMBER(AH1209),"Y","N")</f>
        <v>N</v>
      </c>
      <c r="X1209" s="3" t="str">
        <f>IF(OR(ISBLANK(H1209),ISBLANK(I1209)),"需記錄日期","")</f>
        <v/>
      </c>
      <c r="Y1209" s="3" t="str">
        <f>IF(O1209&gt;9,"時間太晚","")</f>
        <v>時間太晚</v>
      </c>
      <c r="Z1209" s="3" t="str">
        <f>IF(ISBLANK(Q1209),"需記錄數量",IF(Q1209&gt;2,"2隻以上，請記為猴群",""))</f>
        <v/>
      </c>
      <c r="AA1209" s="3" t="str">
        <f>IF(OR(Q1209=1,Q1209=2),IF(ISTEXT(R1209),"","需記錄距離"),"")</f>
        <v/>
      </c>
      <c r="AB1209" s="2" t="str">
        <f>IF(S1209="Y",IF(Q1209&lt;&gt;2,"有叫聲應為猴群",""),"")</f>
        <v/>
      </c>
      <c r="AC1209" s="3" t="str">
        <f>IF(ISBLANK(T1209),"需記錄棲地類型",IF(LEN(T1209)&lt;&gt;2,"請填最主要的棲地類型，其餘的可在備注補充說明",""))</f>
        <v/>
      </c>
      <c r="AD1209" s="5" t="str">
        <f>IF(ISBLANK(O1209),"需記錄時間",IFERROR(IF((AI1209-TIME(0,5,59))&lt;0,"需計滿6分鍾",""),""))</f>
        <v>需計滿6分鍾</v>
      </c>
      <c r="AE1209" s="3" t="str">
        <f>IF(COUNTIF(U1209,"*搖樹*")=1,IF(Q1209&lt;&gt;2,"有搖樹行為應為猴群",""),"")</f>
        <v/>
      </c>
      <c r="AF1209" s="3"/>
      <c r="AH1209" t="e">
        <f>MATCH(ROUND(M1209,0)&amp;ROUND(N1209,0),樣點!N:N,0)</f>
        <v>#N/A</v>
      </c>
      <c r="AI1209" s="5">
        <f>IF((F1210&amp;J1210)=(F1209&amp;J1209),ABS((DATE(G1210,H1210,I1210)&amp;TIME(O1210,P1210,0))-(DATE(G1209,H1209,I1209)&amp;TIME(O1209,P1209,0))),"")</f>
        <v>2.0833329763263464E-3</v>
      </c>
    </row>
    <row r="1210" spans="3:35">
      <c r="C1210" s="246" t="s">
        <v>610</v>
      </c>
      <c r="D1210" s="246" t="s">
        <v>611</v>
      </c>
      <c r="E1210" s="246" t="s">
        <v>625</v>
      </c>
      <c r="F1210" s="246" t="s">
        <v>626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627</v>
      </c>
      <c r="L1210" s="247">
        <v>5</v>
      </c>
      <c r="M1210" s="246">
        <v>212607</v>
      </c>
      <c r="N1210" s="246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615</v>
      </c>
      <c r="T1210" s="246" t="s">
        <v>32</v>
      </c>
      <c r="U1210" s="246"/>
      <c r="V1210" t="str">
        <f>INDEX(樣區!H:H,MATCH(F1210,樣區!E:E,0))</f>
        <v>3月,5月</v>
      </c>
      <c r="W1210" s="3" t="str">
        <f>IF(ISNUMBER(AH1210),"Y","N")</f>
        <v>Y</v>
      </c>
      <c r="X1210" s="3" t="str">
        <f>IF(OR(ISBLANK(H1210),ISBLANK(I1210)),"需記錄日期","")</f>
        <v/>
      </c>
      <c r="Y1210" s="3" t="str">
        <f>IF(O1210&gt;9,"時間太晚","")</f>
        <v>時間太晚</v>
      </c>
      <c r="Z1210" s="3" t="str">
        <f>IF(ISBLANK(Q1210),"需記錄數量",IF(Q1210&gt;2,"2隻以上，請記為猴群",""))</f>
        <v/>
      </c>
      <c r="AA1210" s="3" t="str">
        <f>IF(OR(Q1210=1,Q1210=2),IF(ISTEXT(R1210),"","需記錄距離"),"")</f>
        <v/>
      </c>
      <c r="AB1210" s="249" t="str">
        <f>IF(S1210="Y",IF(Q1210&lt;&gt;2,"有叫聲應為猴群",""),"")</f>
        <v/>
      </c>
      <c r="AC1210" s="3" t="str">
        <f>IF(ISBLANK(T1210),"需記錄棲地類型",IF(LEN(T1210)&lt;&gt;2,"請填最主要的棲地類型，其餘的可在備注補充說明",""))</f>
        <v/>
      </c>
      <c r="AD1210" s="5" t="str">
        <f t="shared" ref="AD1210:AD1221" si="50">IF(ISBLANK(O1210),"需記錄時間",IFERROR(IF((AI1210-TIME(0,5,59))&lt;0,"需計滿6分鐘",""),""))</f>
        <v>需計滿6分鐘</v>
      </c>
      <c r="AE1210" s="3" t="str">
        <f>IF(COUNTIF(U1210,"*搖樹*")=1,IF(Q1210&lt;&gt;2,"有搖樹行為應為猴群",""),"")</f>
        <v/>
      </c>
      <c r="AF1210" s="3"/>
      <c r="AH1210">
        <f>MATCH(ROUND(M1210,0)&amp;ROUND(N1210,0),樣點!N:N,0)</f>
        <v>1412</v>
      </c>
      <c r="AI1210" s="5">
        <f>IF((F1211&amp;J1211)=(F1210&amp;J1210),ABS((DATE(G1211,H1211,I1211)&amp;TIME(O1211,P1211,0))-(DATE(G1210,H1210,I1210)&amp;TIME(O1210,P1210,0))),"")</f>
        <v>3.4722220152616501E-3</v>
      </c>
    </row>
    <row r="1211" spans="3:35">
      <c r="C1211" s="246" t="s">
        <v>610</v>
      </c>
      <c r="D1211" s="246" t="s">
        <v>611</v>
      </c>
      <c r="E1211" s="246" t="s">
        <v>625</v>
      </c>
      <c r="F1211" s="246" t="s">
        <v>626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627</v>
      </c>
      <c r="L1211" s="247">
        <v>6</v>
      </c>
      <c r="M1211" s="246">
        <v>212361</v>
      </c>
      <c r="N1211" s="246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615</v>
      </c>
      <c r="T1211" s="246" t="s">
        <v>133</v>
      </c>
      <c r="U1211" s="246"/>
      <c r="V1211" t="str">
        <f>INDEX(樣區!H:H,MATCH(F1211,樣區!E:E,0))</f>
        <v>3月,5月</v>
      </c>
      <c r="W1211" s="3" t="str">
        <f>IF(ISNUMBER(AH1211),"Y","N")</f>
        <v>Y</v>
      </c>
      <c r="X1211" s="3" t="str">
        <f>IF(OR(ISBLANK(H1211),ISBLANK(I1211)),"需記錄日期","")</f>
        <v/>
      </c>
      <c r="Y1211" s="3" t="str">
        <f>IF(O1211&gt;9,"時間太晚","")</f>
        <v>時間太晚</v>
      </c>
      <c r="Z1211" s="3" t="str">
        <f>IF(ISBLANK(Q1211),"需記錄數量",IF(Q1211&gt;2,"2隻以上，請記為猴群",""))</f>
        <v/>
      </c>
      <c r="AA1211" s="3" t="str">
        <f>IF(OR(Q1211=1,Q1211=2),IF(ISTEXT(R1211),"","需記錄距離"),"")</f>
        <v/>
      </c>
      <c r="AB1211" s="249" t="str">
        <f>IF(S1211="Y",IF(Q1211&lt;&gt;2,"有叫聲應為猴群",""),"")</f>
        <v/>
      </c>
      <c r="AC1211" s="3" t="str">
        <f>IF(ISBLANK(T1211),"需記錄棲地類型",IF(LEN(T1211)&lt;&gt;2,"請填最主要的棲地類型，其餘的可在備注補充說明",""))</f>
        <v/>
      </c>
      <c r="AD1211" s="5" t="str">
        <f t="shared" si="50"/>
        <v/>
      </c>
      <c r="AE1211" s="3" t="str">
        <f>IF(COUNTIF(U1211,"*搖樹*")=1,IF(Q1211&lt;&gt;2,"有搖樹行為應為猴群",""),"")</f>
        <v/>
      </c>
      <c r="AF1211" s="3"/>
      <c r="AH1211">
        <f>MATCH(ROUND(M1211,0)&amp;ROUND(N1211,0),樣點!N:N,0)</f>
        <v>1413</v>
      </c>
      <c r="AI1211" s="5" t="str">
        <f>IF((F1212&amp;J1212)=(F1211&amp;J1211),ABS((DATE(G1212,H1212,I1212)&amp;TIME(O1212,P1212,0))-(DATE(G1211,H1211,I1211)&amp;TIME(O1211,P1211,0))),"")</f>
        <v/>
      </c>
    </row>
    <row r="1212" spans="3:35">
      <c r="C1212" s="246" t="s">
        <v>610</v>
      </c>
      <c r="D1212" s="246" t="s">
        <v>611</v>
      </c>
      <c r="E1212" s="246" t="s">
        <v>628</v>
      </c>
      <c r="F1212" s="246" t="s">
        <v>629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630</v>
      </c>
      <c r="L1212" s="247">
        <v>1</v>
      </c>
      <c r="M1212" s="246">
        <v>215711</v>
      </c>
      <c r="N1212" s="246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615</v>
      </c>
      <c r="T1212" s="246" t="s">
        <v>133</v>
      </c>
      <c r="U1212" s="246" t="s">
        <v>631</v>
      </c>
      <c r="V1212" t="str">
        <f>INDEX(樣區!H:H,MATCH(F1212,樣區!E:E,0))</f>
        <v>3月,5月</v>
      </c>
      <c r="W1212" s="3" t="str">
        <f>IF(ISNUMBER(AH1212),"Y","N")</f>
        <v>Y</v>
      </c>
      <c r="X1212" s="3" t="str">
        <f>IF(OR(ISBLANK(H1212),ISBLANK(I1212)),"需記錄日期","")</f>
        <v/>
      </c>
      <c r="Y1212" s="3" t="str">
        <f>IF(O1212&gt;9,"時間太晚","")</f>
        <v>時間太晚</v>
      </c>
      <c r="Z1212" s="3" t="str">
        <f>IF(ISBLANK(Q1212),"需記錄數量",IF(Q1212&gt;2,"2隻以上，請記為猴群",""))</f>
        <v/>
      </c>
      <c r="AA1212" s="3" t="str">
        <f>IF(OR(Q1212=1,Q1212=2),IF(ISTEXT(R1212),"","需記錄距離"),"")</f>
        <v/>
      </c>
      <c r="AB1212" s="249" t="str">
        <f>IF(S1212="Y",IF(Q1212&lt;&gt;2,"有叫聲應為猴群",""),"")</f>
        <v/>
      </c>
      <c r="AC1212" s="3" t="str">
        <f>IF(ISBLANK(T1212),"需記錄棲地類型",IF(LEN(T1212)&lt;&gt;2,"請填最主要的棲地類型，其餘的可在備注補充說明",""))</f>
        <v/>
      </c>
      <c r="AD1212" s="5" t="str">
        <f t="shared" si="50"/>
        <v/>
      </c>
      <c r="AE1212" s="3" t="str">
        <f>IF(COUNTIF(U1212,"*搖樹*")=1,IF(Q1212&lt;&gt;2,"有搖樹行為應為猴群",""),"")</f>
        <v/>
      </c>
      <c r="AF1212" s="3"/>
      <c r="AH1212">
        <f>MATCH(ROUND(M1212,0)&amp;ROUND(N1212,0),樣點!N:N,0)</f>
        <v>1414</v>
      </c>
      <c r="AI1212" s="5">
        <f>IF((F1213&amp;J1213)=(F1212&amp;J1212),ABS((DATE(G1213,H1213,I1213)&amp;TIME(O1213,P1213,0))-(DATE(G1212,H1212,I1212)&amp;TIME(O1212,P1212,0))),"")</f>
        <v>6.2499999767169356E-3</v>
      </c>
    </row>
    <row r="1213" spans="3:35">
      <c r="C1213" s="246" t="s">
        <v>610</v>
      </c>
      <c r="D1213" s="246" t="s">
        <v>611</v>
      </c>
      <c r="E1213" s="246" t="s">
        <v>628</v>
      </c>
      <c r="F1213" s="246" t="s">
        <v>629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630</v>
      </c>
      <c r="L1213" s="247">
        <v>2</v>
      </c>
      <c r="M1213" s="246">
        <v>215613</v>
      </c>
      <c r="N1213" s="246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615</v>
      </c>
      <c r="T1213" s="246" t="s">
        <v>133</v>
      </c>
      <c r="U1213" s="246"/>
      <c r="V1213" t="str">
        <f>INDEX(樣區!H:H,MATCH(F1213,樣區!E:E,0))</f>
        <v>3月,5月</v>
      </c>
      <c r="W1213" s="3" t="str">
        <f>IF(ISNUMBER(AH1213),"Y","N")</f>
        <v>Y</v>
      </c>
      <c r="X1213" s="3" t="str">
        <f>IF(OR(ISBLANK(H1213),ISBLANK(I1213)),"需記錄日期","")</f>
        <v/>
      </c>
      <c r="Y1213" s="3" t="str">
        <f>IF(O1213&gt;9,"時間太晚","")</f>
        <v>時間太晚</v>
      </c>
      <c r="Z1213" s="3" t="str">
        <f>IF(ISBLANK(Q1213),"需記錄數量",IF(Q1213&gt;2,"2隻以上，請記為猴群",""))</f>
        <v/>
      </c>
      <c r="AA1213" s="3" t="str">
        <f>IF(OR(Q1213=1,Q1213=2),IF(ISTEXT(R1213),"","需記錄距離"),"")</f>
        <v/>
      </c>
      <c r="AB1213" s="249" t="str">
        <f>IF(S1213="Y",IF(Q1213&lt;&gt;2,"有叫聲應為猴群",""),"")</f>
        <v/>
      </c>
      <c r="AC1213" s="3" t="str">
        <f>IF(ISBLANK(T1213),"需記錄棲地類型",IF(LEN(T1213)&lt;&gt;2,"請填最主要的棲地類型，其餘的可在備注補充說明",""))</f>
        <v/>
      </c>
      <c r="AD1213" s="5" t="str">
        <f t="shared" si="50"/>
        <v/>
      </c>
      <c r="AE1213" s="3" t="str">
        <f>IF(COUNTIF(U1213,"*搖樹*")=1,IF(Q1213&lt;&gt;2,"有搖樹行為應為猴群",""),"")</f>
        <v/>
      </c>
      <c r="AF1213" s="3"/>
      <c r="AH1213">
        <f>MATCH(ROUND(M1213,0)&amp;ROUND(N1213,0),樣點!N:N,0)</f>
        <v>1415</v>
      </c>
      <c r="AI1213" s="5">
        <f>IF((F1214&amp;J1214)=(F1213&amp;J1213),ABS((DATE(G1214,H1214,I1214)&amp;TIME(O1214,P1214,0))-(DATE(G1213,H1213,I1213)&amp;TIME(O1213,P1213,0))),"")</f>
        <v>9.027778054587543E-3</v>
      </c>
    </row>
    <row r="1214" spans="3:35">
      <c r="C1214" s="246" t="s">
        <v>610</v>
      </c>
      <c r="D1214" s="246" t="s">
        <v>611</v>
      </c>
      <c r="E1214" s="246" t="s">
        <v>628</v>
      </c>
      <c r="F1214" s="246" t="s">
        <v>629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630</v>
      </c>
      <c r="L1214" s="247">
        <v>3</v>
      </c>
      <c r="M1214" s="246">
        <v>215578</v>
      </c>
      <c r="N1214" s="246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615</v>
      </c>
      <c r="T1214" s="246" t="s">
        <v>32</v>
      </c>
      <c r="U1214" s="246" t="s">
        <v>631</v>
      </c>
      <c r="V1214" t="str">
        <f>INDEX(樣區!H:H,MATCH(F1214,樣區!E:E,0))</f>
        <v>3月,5月</v>
      </c>
      <c r="W1214" s="3" t="str">
        <f>IF(ISNUMBER(AH1214),"Y","N")</f>
        <v>Y</v>
      </c>
      <c r="X1214" s="3" t="str">
        <f>IF(OR(ISBLANK(H1214),ISBLANK(I1214)),"需記錄日期","")</f>
        <v/>
      </c>
      <c r="Y1214" s="3" t="str">
        <f>IF(O1214&gt;9,"時間太晚","")</f>
        <v>時間太晚</v>
      </c>
      <c r="Z1214" s="3" t="str">
        <f>IF(ISBLANK(Q1214),"需記錄數量",IF(Q1214&gt;2,"2隻以上，請記為猴群",""))</f>
        <v/>
      </c>
      <c r="AA1214" s="3" t="str">
        <f>IF(OR(Q1214=1,Q1214=2),IF(ISTEXT(R1214),"","需記錄距離"),"")</f>
        <v/>
      </c>
      <c r="AB1214" s="249" t="str">
        <f>IF(S1214="Y",IF(Q1214&lt;&gt;2,"有叫聲應為猴群",""),"")</f>
        <v/>
      </c>
      <c r="AC1214" s="3" t="str">
        <f>IF(ISBLANK(T1214),"需記錄棲地類型",IF(LEN(T1214)&lt;&gt;2,"請填最主要的棲地類型，其餘的可在備注補充說明",""))</f>
        <v/>
      </c>
      <c r="AD1214" s="5" t="str">
        <f t="shared" si="50"/>
        <v/>
      </c>
      <c r="AE1214" s="3" t="str">
        <f>IF(COUNTIF(U1214,"*搖樹*")=1,IF(Q1214&lt;&gt;2,"有搖樹行為應為猴群",""),"")</f>
        <v/>
      </c>
      <c r="AF1214" s="3"/>
      <c r="AH1214">
        <f>MATCH(ROUND(M1214,0)&amp;ROUND(N1214,0),樣點!N:N,0)</f>
        <v>1416</v>
      </c>
      <c r="AI1214" s="5">
        <f>IF((F1215&amp;J1215)=(F1214&amp;J1214),ABS((DATE(G1215,H1215,I1215)&amp;TIME(O1215,P1215,0))-(DATE(G1214,H1214,I1214)&amp;TIME(O1214,P1214,0))),"")</f>
        <v>1.2499999953433871E-2</v>
      </c>
    </row>
    <row r="1215" spans="3:35">
      <c r="C1215" s="246" t="s">
        <v>610</v>
      </c>
      <c r="D1215" s="246" t="s">
        <v>611</v>
      </c>
      <c r="E1215" s="246" t="s">
        <v>628</v>
      </c>
      <c r="F1215" s="246" t="s">
        <v>629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630</v>
      </c>
      <c r="L1215" s="247">
        <v>4</v>
      </c>
      <c r="M1215" s="246">
        <v>215517</v>
      </c>
      <c r="N1215" s="246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615</v>
      </c>
      <c r="T1215" s="246" t="s">
        <v>32</v>
      </c>
      <c r="U1215" s="246" t="s">
        <v>631</v>
      </c>
      <c r="V1215" t="str">
        <f>INDEX(樣區!H:H,MATCH(F1215,樣區!E:E,0))</f>
        <v>3月,5月</v>
      </c>
      <c r="W1215" s="3" t="str">
        <f>IF(ISNUMBER(AH1215),"Y","N")</f>
        <v>Y</v>
      </c>
      <c r="X1215" s="3" t="str">
        <f>IF(OR(ISBLANK(H1215),ISBLANK(I1215)),"需記錄日期","")</f>
        <v/>
      </c>
      <c r="Y1215" s="3" t="str">
        <f>IF(O1215&gt;9,"時間太晚","")</f>
        <v>時間太晚</v>
      </c>
      <c r="Z1215" s="3" t="str">
        <f>IF(ISBLANK(Q1215),"需記錄數量",IF(Q1215&gt;2,"2隻以上，請記為猴群",""))</f>
        <v/>
      </c>
      <c r="AA1215" s="3" t="str">
        <f>IF(OR(Q1215=1,Q1215=2),IF(ISTEXT(R1215),"","需記錄距離"),"")</f>
        <v/>
      </c>
      <c r="AB1215" s="249" t="str">
        <f>IF(S1215="Y",IF(Q1215&lt;&gt;2,"有叫聲應為猴群",""),"")</f>
        <v/>
      </c>
      <c r="AC1215" s="3" t="str">
        <f>IF(ISBLANK(T1215),"需記錄棲地類型",IF(LEN(T1215)&lt;&gt;2,"請填最主要的棲地類型，其餘的可在備注補充說明",""))</f>
        <v/>
      </c>
      <c r="AD1215" s="5" t="str">
        <f t="shared" si="50"/>
        <v/>
      </c>
      <c r="AE1215" s="3" t="str">
        <f>IF(COUNTIF(U1215,"*搖樹*")=1,IF(Q1215&lt;&gt;2,"有搖樹行為應為猴群",""),"")</f>
        <v/>
      </c>
      <c r="AF1215" s="3"/>
      <c r="AH1215">
        <f>MATCH(ROUND(M1215,0)&amp;ROUND(N1215,0),樣點!N:N,0)</f>
        <v>1417</v>
      </c>
      <c r="AI1215" s="5">
        <f>IF((F1216&amp;J1216)=(F1215&amp;J1215),ABS((DATE(G1216,H1216,I1216)&amp;TIME(O1216,P1216,0))-(DATE(G1215,H1215,I1215)&amp;TIME(O1215,P1215,0))),"")</f>
        <v>8.3333330112509429E-3</v>
      </c>
    </row>
    <row r="1216" spans="3:35">
      <c r="C1216" s="246" t="s">
        <v>610</v>
      </c>
      <c r="D1216" s="246" t="s">
        <v>611</v>
      </c>
      <c r="E1216" s="246" t="s">
        <v>628</v>
      </c>
      <c r="F1216" s="246" t="s">
        <v>629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630</v>
      </c>
      <c r="L1216" s="247">
        <v>5</v>
      </c>
      <c r="M1216" s="246">
        <v>215470</v>
      </c>
      <c r="N1216" s="246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615</v>
      </c>
      <c r="T1216" s="246" t="s">
        <v>32</v>
      </c>
      <c r="U1216" s="246" t="s">
        <v>631</v>
      </c>
      <c r="V1216" t="str">
        <f>INDEX(樣區!H:H,MATCH(F1216,樣區!E:E,0))</f>
        <v>3月,5月</v>
      </c>
      <c r="W1216" s="3" t="str">
        <f>IF(ISNUMBER(AH1216),"Y","N")</f>
        <v>Y</v>
      </c>
      <c r="X1216" s="3" t="str">
        <f>IF(OR(ISBLANK(H1216),ISBLANK(I1216)),"需記錄日期","")</f>
        <v/>
      </c>
      <c r="Y1216" s="3" t="str">
        <f>IF(O1216&gt;9,"時間太晚","")</f>
        <v>時間太晚</v>
      </c>
      <c r="Z1216" s="3" t="str">
        <f>IF(ISBLANK(Q1216),"需記錄數量",IF(Q1216&gt;2,"2隻以上，請記為猴群",""))</f>
        <v/>
      </c>
      <c r="AA1216" s="3" t="str">
        <f>IF(OR(Q1216=1,Q1216=2),IF(ISTEXT(R1216),"","需記錄距離"),"")</f>
        <v/>
      </c>
      <c r="AB1216" s="249" t="str">
        <f>IF(S1216="Y",IF(Q1216&lt;&gt;2,"有叫聲應為猴群",""),"")</f>
        <v/>
      </c>
      <c r="AC1216" s="3" t="str">
        <f>IF(ISBLANK(T1216),"需記錄棲地類型",IF(LEN(T1216)&lt;&gt;2,"請填最主要的棲地類型，其餘的可在備注補充說明",""))</f>
        <v/>
      </c>
      <c r="AD1216" s="5" t="str">
        <f t="shared" si="50"/>
        <v/>
      </c>
      <c r="AE1216" s="3" t="str">
        <f>IF(COUNTIF(U1216,"*搖樹*")=1,IF(Q1216&lt;&gt;2,"有搖樹行為應為猴群",""),"")</f>
        <v/>
      </c>
      <c r="AF1216" s="3"/>
      <c r="AH1216">
        <f>MATCH(ROUND(M1216,0)&amp;ROUND(N1216,0),樣點!N:N,0)</f>
        <v>1418</v>
      </c>
      <c r="AI1216" s="5">
        <f>IF((F1217&amp;J1217)=(F1216&amp;J1216),ABS((DATE(G1217,H1217,I1217)&amp;TIME(O1217,P1217,0))-(DATE(G1216,H1216,I1216)&amp;TIME(O1216,P1216,0))),"")</f>
        <v>6.2500000349245965E-3</v>
      </c>
    </row>
    <row r="1217" spans="3:35">
      <c r="C1217" s="246" t="s">
        <v>610</v>
      </c>
      <c r="D1217" s="246" t="s">
        <v>611</v>
      </c>
      <c r="E1217" s="246" t="s">
        <v>628</v>
      </c>
      <c r="F1217" s="246" t="s">
        <v>629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630</v>
      </c>
      <c r="L1217" s="247">
        <v>6</v>
      </c>
      <c r="M1217" s="246">
        <v>215312</v>
      </c>
      <c r="N1217" s="246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615</v>
      </c>
      <c r="T1217" s="246" t="s">
        <v>32</v>
      </c>
      <c r="U1217" s="246" t="s">
        <v>631</v>
      </c>
      <c r="V1217" t="str">
        <f>INDEX(樣區!H:H,MATCH(F1217,樣區!E:E,0))</f>
        <v>3月,5月</v>
      </c>
      <c r="W1217" s="3" t="str">
        <f>IF(ISNUMBER(AH1217),"Y","N")</f>
        <v>Y</v>
      </c>
      <c r="X1217" s="3" t="str">
        <f>IF(OR(ISBLANK(H1217),ISBLANK(I1217)),"需記錄日期","")</f>
        <v/>
      </c>
      <c r="Y1217" s="3" t="str">
        <f>IF(O1217&gt;9,"時間太晚","")</f>
        <v>時間太晚</v>
      </c>
      <c r="Z1217" s="3" t="str">
        <f>IF(ISBLANK(Q1217),"需記錄數量",IF(Q1217&gt;2,"2隻以上，請記為猴群",""))</f>
        <v/>
      </c>
      <c r="AA1217" s="3" t="str">
        <f>IF(OR(Q1217=1,Q1217=2),IF(ISTEXT(R1217),"","需記錄距離"),"")</f>
        <v/>
      </c>
      <c r="AB1217" s="249" t="str">
        <f>IF(S1217="Y",IF(Q1217&lt;&gt;2,"有叫聲應為猴群",""),"")</f>
        <v/>
      </c>
      <c r="AC1217" s="3" t="str">
        <f>IF(ISBLANK(T1217),"需記錄棲地類型",IF(LEN(T1217)&lt;&gt;2,"請填最主要的棲地類型，其餘的可在備注補充說明",""))</f>
        <v/>
      </c>
      <c r="AD1217" s="5" t="str">
        <f t="shared" si="50"/>
        <v/>
      </c>
      <c r="AE1217" s="3" t="str">
        <f>IF(COUNTIF(U1217,"*搖樹*")=1,IF(Q1217&lt;&gt;2,"有搖樹行為應為猴群",""),"")</f>
        <v/>
      </c>
      <c r="AF1217" s="3"/>
      <c r="AH1217">
        <f>MATCH(ROUND(M1217,0)&amp;ROUND(N1217,0),樣點!N:N,0)</f>
        <v>1419</v>
      </c>
      <c r="AI1217" s="5" t="str">
        <f>IF((F1218&amp;J1218)=(F1217&amp;J1217),ABS((DATE(G1218,H1218,I1218)&amp;TIME(O1218,P1218,0))-(DATE(G1217,H1217,I1217)&amp;TIME(O1217,P1217,0))),"")</f>
        <v/>
      </c>
    </row>
    <row r="1218" spans="3:35">
      <c r="C1218" s="246" t="s">
        <v>610</v>
      </c>
      <c r="D1218" s="246" t="s">
        <v>611</v>
      </c>
      <c r="E1218" s="246" t="s">
        <v>632</v>
      </c>
      <c r="F1218" s="246" t="s">
        <v>633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634</v>
      </c>
      <c r="L1218" s="247">
        <v>1</v>
      </c>
      <c r="M1218" s="246">
        <v>218367</v>
      </c>
      <c r="N1218" s="246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615</v>
      </c>
      <c r="T1218" s="246" t="s">
        <v>32</v>
      </c>
      <c r="U1218" s="246"/>
      <c r="V1218" t="str">
        <f>INDEX(樣區!H:H,MATCH(F1218,樣區!E:E,0))</f>
        <v>3月,5月</v>
      </c>
      <c r="W1218" s="3" t="str">
        <f>IF(ISNUMBER(AH1218),"Y","N")</f>
        <v>Y</v>
      </c>
      <c r="X1218" s="3" t="str">
        <f>IF(OR(ISBLANK(H1218),ISBLANK(I1218)),"需記錄日期","")</f>
        <v/>
      </c>
      <c r="Y1218" s="3" t="str">
        <f>IF(O1218&gt;9,"時間太晚","")</f>
        <v/>
      </c>
      <c r="Z1218" s="3" t="str">
        <f>IF(ISBLANK(Q1218),"需記錄數量",IF(Q1218&gt;2,"2隻以上，請記為猴群",""))</f>
        <v/>
      </c>
      <c r="AA1218" s="3" t="str">
        <f>IF(OR(Q1218=1,Q1218=2),IF(ISTEXT(R1218),"","需記錄距離"),"")</f>
        <v/>
      </c>
      <c r="AB1218" s="249" t="str">
        <f>IF(S1218="Y",IF(Q1218&lt;&gt;2,"有叫聲應為猴群",""),"")</f>
        <v/>
      </c>
      <c r="AC1218" s="3" t="str">
        <f>IF(ISBLANK(T1218),"需記錄棲地類型",IF(LEN(T1218)&lt;&gt;2,"請填最主要的棲地類型，其餘的可在備注補充說明",""))</f>
        <v/>
      </c>
      <c r="AD1218" s="5" t="str">
        <f t="shared" si="50"/>
        <v/>
      </c>
      <c r="AE1218" s="3" t="str">
        <f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>IF((F1219&amp;J1219)=(F1218&amp;J1218),ABS((DATE(G1219,H1219,I1219)&amp;TIME(O1219,P1219,0))-(DATE(G1218,H1218,I1218)&amp;TIME(O1218,P1218,0))),"")</f>
        <v>8.3333330112509429E-3</v>
      </c>
    </row>
    <row r="1219" spans="3:35">
      <c r="C1219" s="246" t="s">
        <v>610</v>
      </c>
      <c r="D1219" s="246" t="s">
        <v>611</v>
      </c>
      <c r="E1219" s="246" t="s">
        <v>632</v>
      </c>
      <c r="F1219" s="246" t="s">
        <v>633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634</v>
      </c>
      <c r="L1219" s="247">
        <v>2</v>
      </c>
      <c r="M1219" s="246">
        <v>218516</v>
      </c>
      <c r="N1219" s="246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615</v>
      </c>
      <c r="T1219" s="246" t="s">
        <v>133</v>
      </c>
      <c r="U1219" s="246"/>
      <c r="V1219" t="str">
        <f>INDEX(樣區!H:H,MATCH(F1219,樣區!E:E,0))</f>
        <v>3月,5月</v>
      </c>
      <c r="W1219" s="3" t="str">
        <f>IF(ISNUMBER(AH1219),"Y","N")</f>
        <v>Y</v>
      </c>
      <c r="X1219" s="3" t="str">
        <f>IF(OR(ISBLANK(H1219),ISBLANK(I1219)),"需記錄日期","")</f>
        <v/>
      </c>
      <c r="Y1219" s="3" t="str">
        <f>IF(O1219&gt;9,"時間太晚","")</f>
        <v/>
      </c>
      <c r="Z1219" s="3" t="str">
        <f>IF(ISBLANK(Q1219),"需記錄數量",IF(Q1219&gt;2,"2隻以上，請記為猴群",""))</f>
        <v/>
      </c>
      <c r="AA1219" s="3" t="str">
        <f>IF(OR(Q1219=1,Q1219=2),IF(ISTEXT(R1219),"","需記錄距離"),"")</f>
        <v/>
      </c>
      <c r="AB1219" s="249" t="str">
        <f>IF(S1219="Y",IF(Q1219&lt;&gt;2,"有叫聲應為猴群",""),"")</f>
        <v/>
      </c>
      <c r="AC1219" s="3" t="str">
        <f>IF(ISBLANK(T1219),"需記錄棲地類型",IF(LEN(T1219)&lt;&gt;2,"請填最主要的棲地類型，其餘的可在備注補充說明",""))</f>
        <v/>
      </c>
      <c r="AD1219" s="5" t="str">
        <f t="shared" si="50"/>
        <v/>
      </c>
      <c r="AE1219" s="3" t="str">
        <f>IF(COUNTIF(U1219,"*搖樹*")=1,IF(Q1219&lt;&gt;2,"有搖樹行為應為猴群",""),"")</f>
        <v/>
      </c>
      <c r="AF1219" s="3"/>
      <c r="AH1219">
        <f>MATCH(ROUND(M1219,0)&amp;ROUND(N1219,0),樣點!N:N,0)</f>
        <v>1422</v>
      </c>
      <c r="AI1219" s="5">
        <f>IF((F1220&amp;J1220)=(F1219&amp;J1219),ABS((DATE(G1220,H1220,I1220)&amp;TIME(O1220,P1220,0))-(DATE(G1219,H1219,I1219)&amp;TIME(O1219,P1219,0))),"")</f>
        <v>1.2499999953433871E-2</v>
      </c>
    </row>
    <row r="1220" spans="3:35">
      <c r="C1220" s="246" t="s">
        <v>610</v>
      </c>
      <c r="D1220" s="246" t="s">
        <v>611</v>
      </c>
      <c r="E1220" s="246" t="s">
        <v>632</v>
      </c>
      <c r="F1220" s="246" t="s">
        <v>633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634</v>
      </c>
      <c r="L1220" s="247">
        <v>3</v>
      </c>
      <c r="M1220" s="246">
        <v>218501</v>
      </c>
      <c r="N1220" s="246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615</v>
      </c>
      <c r="T1220" s="246" t="s">
        <v>31</v>
      </c>
      <c r="U1220" s="246"/>
      <c r="V1220" t="str">
        <f>INDEX(樣區!H:H,MATCH(F1220,樣區!E:E,0))</f>
        <v>3月,5月</v>
      </c>
      <c r="W1220" s="3" t="str">
        <f>IF(ISNUMBER(AH1220),"Y","N")</f>
        <v>Y</v>
      </c>
      <c r="X1220" s="3" t="str">
        <f>IF(OR(ISBLANK(H1220),ISBLANK(I1220)),"需記錄日期","")</f>
        <v/>
      </c>
      <c r="Y1220" s="3" t="str">
        <f>IF(O1220&gt;9,"時間太晚","")</f>
        <v/>
      </c>
      <c r="Z1220" s="3" t="str">
        <f>IF(ISBLANK(Q1220),"需記錄數量",IF(Q1220&gt;2,"2隻以上，請記為猴群",""))</f>
        <v/>
      </c>
      <c r="AA1220" s="3" t="str">
        <f>IF(OR(Q1220=1,Q1220=2),IF(ISTEXT(R1220),"","需記錄距離"),"")</f>
        <v/>
      </c>
      <c r="AB1220" s="249" t="str">
        <f>IF(S1220="Y",IF(Q1220&lt;&gt;2,"有叫聲應為猴群",""),"")</f>
        <v/>
      </c>
      <c r="AC1220" s="3" t="str">
        <f>IF(ISBLANK(T1220),"需記錄棲地類型",IF(LEN(T1220)&lt;&gt;2,"請填最主要的棲地類型，其餘的可在備注補充說明",""))</f>
        <v/>
      </c>
      <c r="AD1220" s="5" t="str">
        <f t="shared" si="50"/>
        <v/>
      </c>
      <c r="AE1220" s="3" t="str">
        <f>IF(COUNTIF(U1220,"*搖樹*")=1,IF(Q1220&lt;&gt;2,"有搖樹行為應為猴群",""),"")</f>
        <v/>
      </c>
      <c r="AF1220" s="3"/>
      <c r="AH1220">
        <f>MATCH(ROUND(M1220,0)&amp;ROUND(N1220,0),樣點!N:N,0)</f>
        <v>1423</v>
      </c>
      <c r="AI1220" s="5">
        <f>IF((F1221&amp;J1221)=(F1220&amp;J1220),ABS((DATE(G1221,H1221,I1221)&amp;TIME(O1221,P1221,0))-(DATE(G1220,H1220,I1220)&amp;TIME(O1220,P1220,0))),"")</f>
        <v>6.2500000349245965E-3</v>
      </c>
    </row>
    <row r="1221" spans="3:35">
      <c r="C1221" s="246" t="s">
        <v>610</v>
      </c>
      <c r="D1221" s="246" t="s">
        <v>611</v>
      </c>
      <c r="E1221" s="246" t="s">
        <v>632</v>
      </c>
      <c r="F1221" s="246" t="s">
        <v>633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634</v>
      </c>
      <c r="L1221" s="247">
        <v>4</v>
      </c>
      <c r="M1221" s="246">
        <v>218640</v>
      </c>
      <c r="N1221" s="246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615</v>
      </c>
      <c r="T1221" s="246" t="s">
        <v>32</v>
      </c>
      <c r="U1221" s="246"/>
      <c r="V1221" t="str">
        <f>INDEX(樣區!H:H,MATCH(F1221,樣區!E:E,0))</f>
        <v>3月,5月</v>
      </c>
      <c r="W1221" s="3" t="str">
        <f>IF(ISNUMBER(AH1221),"Y","N")</f>
        <v>Y</v>
      </c>
      <c r="X1221" s="3" t="str">
        <f>IF(OR(ISBLANK(H1221),ISBLANK(I1221)),"需記錄日期","")</f>
        <v/>
      </c>
      <c r="Y1221" s="3" t="str">
        <f>IF(O1221&gt;9,"時間太晚","")</f>
        <v/>
      </c>
      <c r="Z1221" s="3" t="str">
        <f>IF(ISBLANK(Q1221),"需記錄數量",IF(Q1221&gt;2,"2隻以上，請記為猴群",""))</f>
        <v/>
      </c>
      <c r="AA1221" s="3" t="str">
        <f>IF(OR(Q1221=1,Q1221=2),IF(ISTEXT(R1221),"","需記錄距離"),"")</f>
        <v/>
      </c>
      <c r="AB1221" s="249" t="str">
        <f>IF(S1221="Y",IF(Q1221&lt;&gt;2,"有叫聲應為猴群",""),"")</f>
        <v/>
      </c>
      <c r="AC1221" s="3" t="str">
        <f>IF(ISBLANK(T1221),"需記錄棲地類型",IF(LEN(T1221)&lt;&gt;2,"請填最主要的棲地類型，其餘的可在備注補充說明",""))</f>
        <v/>
      </c>
      <c r="AD1221" s="5" t="str">
        <f t="shared" si="50"/>
        <v/>
      </c>
      <c r="AE1221" s="3" t="str">
        <f>IF(COUNTIF(U1221,"*搖樹*")=1,IF(Q1221&lt;&gt;2,"有搖樹行為應為猴群",""),"")</f>
        <v/>
      </c>
      <c r="AF1221" s="3"/>
      <c r="AH1221">
        <f>MATCH(ROUND(M1221,0)&amp;ROUND(N1221,0),樣點!N:N,0)</f>
        <v>1424</v>
      </c>
      <c r="AI1221" s="5">
        <f>IF((F1222&amp;J1222)=(F1221&amp;J1221),ABS((DATE(G1222,H1222,I1222)&amp;TIME(O1222,P1222,0))-(DATE(G1221,H1221,I1221)&amp;TIME(O1221,P1221,0))),"")</f>
        <v>5.555555981118232E-3</v>
      </c>
    </row>
    <row r="1222" spans="3:35" hidden="1">
      <c r="C1222" s="246" t="s">
        <v>610</v>
      </c>
      <c r="D1222" s="246" t="s">
        <v>611</v>
      </c>
      <c r="E1222" s="246" t="s">
        <v>632</v>
      </c>
      <c r="F1222" s="246" t="s">
        <v>633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634</v>
      </c>
      <c r="L1222" s="247">
        <v>5</v>
      </c>
      <c r="M1222" s="246">
        <v>218706</v>
      </c>
      <c r="N1222" s="246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615</v>
      </c>
      <c r="T1222" s="246" t="s">
        <v>30</v>
      </c>
      <c r="U1222" s="246"/>
      <c r="V1222" t="str">
        <f>INDEX(樣區!H:H,MATCH(F1222,樣區!E:E,0))</f>
        <v>3月,5月</v>
      </c>
      <c r="W1222" s="3" t="str">
        <f>IF(ISNUMBER(AH1222),"Y","N")</f>
        <v>N</v>
      </c>
      <c r="X1222" s="3" t="str">
        <f>IF(OR(ISBLANK(H1222),ISBLANK(I1222)),"需記錄日期","")</f>
        <v/>
      </c>
      <c r="Y1222" s="3" t="str">
        <f>IF(O1222&gt;9,"時間太晚","")</f>
        <v/>
      </c>
      <c r="Z1222" s="3" t="str">
        <f>IF(ISBLANK(Q1222),"需記錄數量",IF(Q1222&gt;2,"2隻以上，請記為猴群",""))</f>
        <v/>
      </c>
      <c r="AA1222" s="3" t="str">
        <f>IF(OR(Q1222=1,Q1222=2),IF(ISTEXT(R1222),"","需記錄距離"),"")</f>
        <v/>
      </c>
      <c r="AB1222" s="2" t="str">
        <f>IF(S1222="Y",IF(Q1222&lt;&gt;2,"有叫聲應為猴群",""),"")</f>
        <v/>
      </c>
      <c r="AC1222" s="3" t="str">
        <f>IF(ISBLANK(T1222),"需記錄棲地類型",IF(LEN(T1222)&lt;&gt;2,"請填最主要的棲地類型，其餘的可在備注補充說明",""))</f>
        <v/>
      </c>
      <c r="AD1222" s="5" t="str">
        <f>IF(ISBLANK(O1222),"需記錄時間",IFERROR(IF((AI1222-TIME(0,5,59))&lt;0,"需計滿6分鍾",""),""))</f>
        <v/>
      </c>
      <c r="AE1222" s="3" t="str">
        <f>IF(COUNTIF(U1222,"*搖樹*")=1,IF(Q1222&lt;&gt;2,"有搖樹行為應為猴群",""),"")</f>
        <v/>
      </c>
      <c r="AF1222" s="3"/>
      <c r="AH1222" t="e">
        <f>MATCH(ROUND(M1222,0)&amp;ROUND(N1222,0),樣點!N:N,0)</f>
        <v>#N/A</v>
      </c>
      <c r="AI1222" s="5">
        <f>IF((F1223&amp;J1223)=(F1222&amp;J1222),ABS((DATE(G1223,H1223,I1223)&amp;TIME(O1223,P1223,0))-(DATE(G1222,H1222,I1222)&amp;TIME(O1222,P1222,0))),"")</f>
        <v>5.5555549915879965E-3</v>
      </c>
    </row>
    <row r="1223" spans="3:35" hidden="1">
      <c r="C1223" s="246" t="s">
        <v>610</v>
      </c>
      <c r="D1223" s="246" t="s">
        <v>611</v>
      </c>
      <c r="E1223" s="246" t="s">
        <v>632</v>
      </c>
      <c r="F1223" s="246" t="s">
        <v>633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634</v>
      </c>
      <c r="L1223" s="247">
        <v>6</v>
      </c>
      <c r="M1223" s="246">
        <v>218510</v>
      </c>
      <c r="N1223" s="246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615</v>
      </c>
      <c r="T1223" s="246" t="s">
        <v>31</v>
      </c>
      <c r="U1223" s="246"/>
      <c r="V1223" t="str">
        <f>INDEX(樣區!H:H,MATCH(F1223,樣區!E:E,0))</f>
        <v>3月,5月</v>
      </c>
      <c r="W1223" s="3" t="str">
        <f>IF(ISNUMBER(AH1223),"Y","N")</f>
        <v>N</v>
      </c>
      <c r="X1223" s="3" t="str">
        <f>IF(OR(ISBLANK(H1223),ISBLANK(I1223)),"需記錄日期","")</f>
        <v/>
      </c>
      <c r="Y1223" s="3" t="str">
        <f>IF(O1223&gt;9,"時間太晚","")</f>
        <v/>
      </c>
      <c r="Z1223" s="3" t="str">
        <f>IF(ISBLANK(Q1223),"需記錄數量",IF(Q1223&gt;2,"2隻以上，請記為猴群",""))</f>
        <v/>
      </c>
      <c r="AA1223" s="3" t="str">
        <f>IF(OR(Q1223=1,Q1223=2),IF(ISTEXT(R1223),"","需記錄距離"),"")</f>
        <v/>
      </c>
      <c r="AB1223" s="2" t="str">
        <f>IF(S1223="Y",IF(Q1223&lt;&gt;2,"有叫聲應為猴群",""),"")</f>
        <v/>
      </c>
      <c r="AC1223" s="3" t="str">
        <f>IF(ISBLANK(T1223),"需記錄棲地類型",IF(LEN(T1223)&lt;&gt;2,"請填最主要的棲地類型，其餘的可在備注補充說明",""))</f>
        <v/>
      </c>
      <c r="AD1223" s="5" t="str">
        <f>IF(ISBLANK(O1223),"需記錄時間",IFERROR(IF((AI1223-TIME(0,5,59))&lt;0,"需計滿6分鍾",""),""))</f>
        <v/>
      </c>
      <c r="AE1223" s="3" t="str">
        <f>IF(COUNTIF(U1223,"*搖樹*")=1,IF(Q1223&lt;&gt;2,"有搖樹行為應為猴群",""),"")</f>
        <v/>
      </c>
      <c r="AF1223" s="3"/>
      <c r="AH1223" t="e">
        <f>MATCH(ROUND(M1223,0)&amp;ROUND(N1223,0),樣點!N:N,0)</f>
        <v>#N/A</v>
      </c>
      <c r="AI1223" s="5" t="str">
        <f>IF((F1224&amp;J1224)=(F1223&amp;J1223),ABS((DATE(G1224,H1224,I1224)&amp;TIME(O1224,P1224,0))-(DATE(G1223,H1223,I1223)&amp;TIME(O1223,P1223,0))),"")</f>
        <v/>
      </c>
    </row>
    <row r="1224" spans="3:35">
      <c r="C1224" s="246" t="s">
        <v>610</v>
      </c>
      <c r="D1224" s="246" t="s">
        <v>611</v>
      </c>
      <c r="E1224" s="246" t="s">
        <v>635</v>
      </c>
      <c r="F1224" s="246" t="s">
        <v>636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634</v>
      </c>
      <c r="L1224" s="247">
        <v>1</v>
      </c>
      <c r="M1224" s="246">
        <v>214169</v>
      </c>
      <c r="N1224" s="246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615</v>
      </c>
      <c r="T1224" s="246" t="s">
        <v>32</v>
      </c>
      <c r="U1224" s="246"/>
      <c r="V1224" t="str">
        <f>INDEX(樣區!H:H,MATCH(F1224,樣區!E:E,0))</f>
        <v>3月,5月</v>
      </c>
      <c r="W1224" s="3" t="str">
        <f>IF(ISNUMBER(AH1224),"Y","N")</f>
        <v>Y</v>
      </c>
      <c r="X1224" s="3" t="str">
        <f>IF(OR(ISBLANK(H1224),ISBLANK(I1224)),"需記錄日期","")</f>
        <v/>
      </c>
      <c r="Y1224" s="3" t="str">
        <f>IF(O1224&gt;9,"時間太晚","")</f>
        <v>時間太晚</v>
      </c>
      <c r="Z1224" s="3" t="str">
        <f>IF(ISBLANK(Q1224),"需記錄數量",IF(Q1224&gt;2,"2隻以上，請記為猴群",""))</f>
        <v/>
      </c>
      <c r="AA1224" s="3" t="str">
        <f>IF(OR(Q1224=1,Q1224=2),IF(ISTEXT(R1224),"","需記錄距離"),"")</f>
        <v/>
      </c>
      <c r="AB1224" s="249" t="str">
        <f>IF(S1224="Y",IF(Q1224&lt;&gt;2,"有叫聲應為猴群",""),"")</f>
        <v/>
      </c>
      <c r="AC1224" s="3" t="str">
        <f>IF(ISBLANK(T1224),"需記錄棲地類型",IF(LEN(T1224)&lt;&gt;2,"請填最主要的棲地類型，其餘的可在備注補充說明",""))</f>
        <v/>
      </c>
      <c r="AD1224" s="5" t="str">
        <f t="shared" ref="AD1224:AD1225" si="51">IF(ISBLANK(O1224),"需記錄時間",IFERROR(IF((AI1224-TIME(0,5,59))&lt;0,"需計滿6分鐘",""),""))</f>
        <v/>
      </c>
      <c r="AE1224" s="3" t="str">
        <f>IF(COUNTIF(U1224,"*搖樹*")=1,IF(Q1224&lt;&gt;2,"有搖樹行為應為猴群",""),"")</f>
        <v/>
      </c>
      <c r="AF1224" s="3"/>
      <c r="AH1224">
        <f>MATCH(ROUND(M1224,0)&amp;ROUND(N1224,0),樣點!N:N,0)</f>
        <v>1426</v>
      </c>
      <c r="AI1224" s="5">
        <f>IF((F1225&amp;J1225)=(F1224&amp;J1224),ABS((DATE(G1225,H1225,I1225)&amp;TIME(O1225,P1225,0))-(DATE(G1224,H1224,I1224)&amp;TIME(O1224,P1224,0))),"")</f>
        <v>5.555555981118232E-3</v>
      </c>
    </row>
    <row r="1225" spans="3:35">
      <c r="C1225" s="246" t="s">
        <v>610</v>
      </c>
      <c r="D1225" s="246" t="s">
        <v>611</v>
      </c>
      <c r="E1225" s="246" t="s">
        <v>635</v>
      </c>
      <c r="F1225" s="246" t="s">
        <v>636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634</v>
      </c>
      <c r="L1225" s="247">
        <v>2</v>
      </c>
      <c r="M1225" s="246">
        <v>214200</v>
      </c>
      <c r="N1225" s="246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615</v>
      </c>
      <c r="T1225" s="246" t="s">
        <v>31</v>
      </c>
      <c r="U1225" s="246"/>
      <c r="V1225" t="str">
        <f>INDEX(樣區!H:H,MATCH(F1225,樣區!E:E,0))</f>
        <v>3月,5月</v>
      </c>
      <c r="W1225" s="3" t="str">
        <f>IF(ISNUMBER(AH1225),"Y","N")</f>
        <v>Y</v>
      </c>
      <c r="X1225" s="3" t="str">
        <f>IF(OR(ISBLANK(H1225),ISBLANK(I1225)),"需記錄日期","")</f>
        <v/>
      </c>
      <c r="Y1225" s="3" t="str">
        <f>IF(O1225&gt;9,"時間太晚","")</f>
        <v>時間太晚</v>
      </c>
      <c r="Z1225" s="3" t="str">
        <f>IF(ISBLANK(Q1225),"需記錄數量",IF(Q1225&gt;2,"2隻以上，請記為猴群",""))</f>
        <v/>
      </c>
      <c r="AA1225" s="3" t="str">
        <f>IF(OR(Q1225=1,Q1225=2),IF(ISTEXT(R1225),"","需記錄距離"),"")</f>
        <v/>
      </c>
      <c r="AB1225" s="249" t="str">
        <f>IF(S1225="Y",IF(Q1225&lt;&gt;2,"有叫聲應為猴群",""),"")</f>
        <v/>
      </c>
      <c r="AC1225" s="3" t="str">
        <f>IF(ISBLANK(T1225),"需記錄棲地類型",IF(LEN(T1225)&lt;&gt;2,"請填最主要的棲地類型，其餘的可在備注補充說明",""))</f>
        <v/>
      </c>
      <c r="AD1225" s="5" t="str">
        <f t="shared" si="51"/>
        <v/>
      </c>
      <c r="AE1225" s="3" t="str">
        <f>IF(COUNTIF(U1225,"*搖樹*")=1,IF(Q1225&lt;&gt;2,"有搖樹行為應為猴群",""),"")</f>
        <v/>
      </c>
      <c r="AF1225" s="3"/>
      <c r="AH1225">
        <f>MATCH(ROUND(M1225,0)&amp;ROUND(N1225,0),樣點!N:N,0)</f>
        <v>1427</v>
      </c>
      <c r="AI1225" s="5">
        <f>IF((F1226&amp;J1226)=(F1225&amp;J1225),ABS((DATE(G1226,H1226,I1226)&amp;TIME(O1226,P1226,0))-(DATE(G1225,H1225,I1225)&amp;TIME(O1225,P1225,0))),"")</f>
        <v>6.2499999767169356E-3</v>
      </c>
    </row>
    <row r="1226" spans="3:35" hidden="1">
      <c r="C1226" s="246" t="s">
        <v>610</v>
      </c>
      <c r="D1226" s="246" t="s">
        <v>611</v>
      </c>
      <c r="E1226" s="246" t="s">
        <v>635</v>
      </c>
      <c r="F1226" s="246" t="s">
        <v>636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634</v>
      </c>
      <c r="L1226" s="247">
        <v>3</v>
      </c>
      <c r="M1226" s="246">
        <v>214180</v>
      </c>
      <c r="N1226" s="246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615</v>
      </c>
      <c r="T1226" s="246" t="s">
        <v>32</v>
      </c>
      <c r="U1226" s="246"/>
      <c r="V1226" t="str">
        <f>INDEX(樣區!H:H,MATCH(F1226,樣區!E:E,0))</f>
        <v>3月,5月</v>
      </c>
      <c r="W1226" s="3" t="str">
        <f>IF(ISNUMBER(AH1226),"Y","N")</f>
        <v>N</v>
      </c>
      <c r="X1226" s="3" t="str">
        <f>IF(OR(ISBLANK(H1226),ISBLANK(I1226)),"需記錄日期","")</f>
        <v/>
      </c>
      <c r="Y1226" s="3" t="str">
        <f>IF(O1226&gt;9,"時間太晚","")</f>
        <v>時間太晚</v>
      </c>
      <c r="Z1226" s="3" t="str">
        <f>IF(ISBLANK(Q1226),"需記錄數量",IF(Q1226&gt;2,"2隻以上，請記為猴群",""))</f>
        <v/>
      </c>
      <c r="AA1226" s="3" t="str">
        <f>IF(OR(Q1226=1,Q1226=2),IF(ISTEXT(R1226),"","需記錄距離"),"")</f>
        <v/>
      </c>
      <c r="AB1226" s="2" t="str">
        <f>IF(S1226="Y",IF(Q1226&lt;&gt;2,"有叫聲應為猴群",""),"")</f>
        <v/>
      </c>
      <c r="AC1226" s="3" t="str">
        <f>IF(ISBLANK(T1226),"需記錄棲地類型",IF(LEN(T1226)&lt;&gt;2,"請填最主要的棲地類型，其餘的可在備注補充說明",""))</f>
        <v/>
      </c>
      <c r="AD1226" s="5" t="str">
        <f>IF(ISBLANK(O1226),"需記錄時間",IFERROR(IF((AI1226-TIME(0,5,59))&lt;0,"需計滿6分鍾",""),""))</f>
        <v/>
      </c>
      <c r="AE1226" s="3" t="str">
        <f>IF(COUNTIF(U1226,"*搖樹*")=1,IF(Q1226&lt;&gt;2,"有搖樹行為應為猴群",""),"")</f>
        <v/>
      </c>
      <c r="AF1226" s="3"/>
      <c r="AH1226" t="e">
        <f>MATCH(ROUND(M1226,0)&amp;ROUND(N1226,0),樣點!N:N,0)</f>
        <v>#N/A</v>
      </c>
      <c r="AI1226" s="5">
        <f>IF((F1227&amp;J1227)=(F1226&amp;J1226),ABS((DATE(G1227,H1227,I1227)&amp;TIME(O1227,P1227,0))-(DATE(G1226,H1226,I1226)&amp;TIME(O1226,P1226,0))),"")</f>
        <v>5.5555549915879965E-3</v>
      </c>
    </row>
    <row r="1227" spans="3:35">
      <c r="C1227" s="246" t="s">
        <v>610</v>
      </c>
      <c r="D1227" s="246" t="s">
        <v>611</v>
      </c>
      <c r="E1227" s="246" t="s">
        <v>635</v>
      </c>
      <c r="F1227" s="246" t="s">
        <v>636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634</v>
      </c>
      <c r="L1227" s="247">
        <v>4</v>
      </c>
      <c r="M1227" s="246">
        <v>214243</v>
      </c>
      <c r="N1227" s="246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615</v>
      </c>
      <c r="T1227" s="246" t="s">
        <v>50</v>
      </c>
      <c r="U1227" s="246"/>
      <c r="V1227" t="str">
        <f>INDEX(樣區!H:H,MATCH(F1227,樣區!E:E,0))</f>
        <v>3月,5月</v>
      </c>
      <c r="W1227" s="3" t="str">
        <f>IF(ISNUMBER(AH1227),"Y","N")</f>
        <v>Y</v>
      </c>
      <c r="X1227" s="3" t="str">
        <f>IF(OR(ISBLANK(H1227),ISBLANK(I1227)),"需記錄日期","")</f>
        <v/>
      </c>
      <c r="Y1227" s="3" t="str">
        <f>IF(O1227&gt;9,"時間太晚","")</f>
        <v>時間太晚</v>
      </c>
      <c r="Z1227" s="3" t="str">
        <f>IF(ISBLANK(Q1227),"需記錄數量",IF(Q1227&gt;2,"2隻以上，請記為猴群",""))</f>
        <v/>
      </c>
      <c r="AA1227" s="3" t="str">
        <f>IF(OR(Q1227=1,Q1227=2),IF(ISTEXT(R1227),"","需記錄距離"),"")</f>
        <v/>
      </c>
      <c r="AB1227" s="249" t="str">
        <f>IF(S1227="Y",IF(Q1227&lt;&gt;2,"有叫聲應為猴群",""),"")</f>
        <v/>
      </c>
      <c r="AC1227" s="3" t="str">
        <f>IF(ISBLANK(T1227),"需記錄棲地類型",IF(LEN(T1227)&lt;&gt;2,"請填最主要的棲地類型，其餘的可在備注補充說明",""))</f>
        <v/>
      </c>
      <c r="AD1227" s="5" t="str">
        <f t="shared" ref="AD1227:AD1229" si="52">IF(ISBLANK(O1227),"需記錄時間",IFERROR(IF((AI1227-TIME(0,5,59))&lt;0,"需計滿6分鐘",""),""))</f>
        <v/>
      </c>
      <c r="AE1227" s="3" t="str">
        <f>IF(COUNTIF(U1227,"*搖樹*")=1,IF(Q1227&lt;&gt;2,"有搖樹行為應為猴群",""),"")</f>
        <v/>
      </c>
      <c r="AF1227" s="3"/>
      <c r="AH1227">
        <f>MATCH(ROUND(M1227,0)&amp;ROUND(N1227,0),樣點!N:N,0)</f>
        <v>1429</v>
      </c>
      <c r="AI1227" s="5">
        <f>IF((F1228&amp;J1228)=(F1227&amp;J1227),ABS((DATE(G1228,H1228,I1228)&amp;TIME(O1228,P1228,0))-(DATE(G1227,H1227,I1227)&amp;TIME(O1227,P1227,0))),"")</f>
        <v>6.2500000349245965E-3</v>
      </c>
    </row>
    <row r="1228" spans="3:35">
      <c r="C1228" s="246" t="s">
        <v>610</v>
      </c>
      <c r="D1228" s="246" t="s">
        <v>611</v>
      </c>
      <c r="E1228" s="246" t="s">
        <v>635</v>
      </c>
      <c r="F1228" s="246" t="s">
        <v>636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634</v>
      </c>
      <c r="L1228" s="247">
        <v>5</v>
      </c>
      <c r="M1228" s="246">
        <v>214281</v>
      </c>
      <c r="N1228" s="246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615</v>
      </c>
      <c r="T1228" s="246" t="s">
        <v>30</v>
      </c>
      <c r="U1228" s="246"/>
      <c r="V1228" t="str">
        <f>INDEX(樣區!H:H,MATCH(F1228,樣區!E:E,0))</f>
        <v>3月,5月</v>
      </c>
      <c r="W1228" s="3" t="str">
        <f>IF(ISNUMBER(AH1228),"Y","N")</f>
        <v>Y</v>
      </c>
      <c r="X1228" s="3" t="str">
        <f>IF(OR(ISBLANK(H1228),ISBLANK(I1228)),"需記錄日期","")</f>
        <v/>
      </c>
      <c r="Y1228" s="3" t="str">
        <f>IF(O1228&gt;9,"時間太晚","")</f>
        <v>時間太晚</v>
      </c>
      <c r="Z1228" s="3" t="str">
        <f>IF(ISBLANK(Q1228),"需記錄數量",IF(Q1228&gt;2,"2隻以上，請記為猴群",""))</f>
        <v/>
      </c>
      <c r="AA1228" s="3" t="str">
        <f>IF(OR(Q1228=1,Q1228=2),IF(ISTEXT(R1228),"","需記錄距離"),"")</f>
        <v/>
      </c>
      <c r="AB1228" s="249" t="str">
        <f>IF(S1228="Y",IF(Q1228&lt;&gt;2,"有叫聲應為猴群",""),"")</f>
        <v/>
      </c>
      <c r="AC1228" s="3" t="str">
        <f>IF(ISBLANK(T1228),"需記錄棲地類型",IF(LEN(T1228)&lt;&gt;2,"請填最主要的棲地類型，其餘的可在備注補充說明",""))</f>
        <v/>
      </c>
      <c r="AD1228" s="5" t="str">
        <f t="shared" si="52"/>
        <v/>
      </c>
      <c r="AE1228" s="3" t="str">
        <f>IF(COUNTIF(U1228,"*搖樹*")=1,IF(Q1228&lt;&gt;2,"有搖樹行為應為猴群",""),"")</f>
        <v/>
      </c>
      <c r="AF1228" s="3"/>
      <c r="AH1228">
        <f>MATCH(ROUND(M1228,0)&amp;ROUND(N1228,0),樣點!N:N,0)</f>
        <v>1430</v>
      </c>
      <c r="AI1228" s="5">
        <f>IF((F1229&amp;J1229)=(F1228&amp;J1228),ABS((DATE(G1229,H1229,I1229)&amp;TIME(O1229,P1229,0))-(DATE(G1228,H1228,I1228)&amp;TIME(O1228,P1228,0))),"")</f>
        <v>6.2499999767169356E-3</v>
      </c>
    </row>
    <row r="1229" spans="3:35">
      <c r="C1229" s="246" t="s">
        <v>610</v>
      </c>
      <c r="D1229" s="246" t="s">
        <v>611</v>
      </c>
      <c r="E1229" s="246" t="s">
        <v>635</v>
      </c>
      <c r="F1229" s="246" t="s">
        <v>636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634</v>
      </c>
      <c r="L1229" s="247">
        <v>6</v>
      </c>
      <c r="M1229" s="246">
        <v>214349</v>
      </c>
      <c r="N1229" s="246">
        <v>2536247</v>
      </c>
      <c r="O1229" s="246">
        <v>10</v>
      </c>
      <c r="P1229" s="246">
        <v>45</v>
      </c>
      <c r="Q1229" s="246">
        <v>2</v>
      </c>
      <c r="R1229" s="246" t="s">
        <v>43</v>
      </c>
      <c r="S1229" s="246" t="s">
        <v>615</v>
      </c>
      <c r="T1229" s="246" t="s">
        <v>32</v>
      </c>
      <c r="U1229" s="246" t="s">
        <v>637</v>
      </c>
      <c r="V1229" t="str">
        <f>INDEX(樣區!H:H,MATCH(F1229,樣區!E:E,0))</f>
        <v>3月,5月</v>
      </c>
      <c r="W1229" s="3" t="str">
        <f>IF(ISNUMBER(AH1229),"Y","N")</f>
        <v>Y</v>
      </c>
      <c r="X1229" s="3" t="str">
        <f>IF(OR(ISBLANK(H1229),ISBLANK(I1229)),"需記錄日期","")</f>
        <v/>
      </c>
      <c r="Y1229" s="3" t="str">
        <f>IF(O1229&gt;9,"時間太晚","")</f>
        <v>時間太晚</v>
      </c>
      <c r="Z1229" s="3" t="str">
        <f>IF(ISBLANK(Q1229),"需記錄數量",IF(Q1229&gt;2,"2隻以上，請記為猴群",""))</f>
        <v/>
      </c>
      <c r="AA1229" s="3" t="str">
        <f>IF(OR(Q1229=1,Q1229=2),IF(ISTEXT(R1229),"","需記錄距離"),"")</f>
        <v/>
      </c>
      <c r="AB1229" s="249" t="str">
        <f>IF(S1229="Y",IF(Q1229&lt;&gt;2,"有叫聲應為猴群",""),"")</f>
        <v/>
      </c>
      <c r="AC1229" s="3" t="str">
        <f>IF(ISBLANK(T1229),"需記錄棲地類型",IF(LEN(T1229)&lt;&gt;2,"請填最主要的棲地類型，其餘的可在備注補充說明",""))</f>
        <v/>
      </c>
      <c r="AD1229" s="5" t="str">
        <f t="shared" si="52"/>
        <v/>
      </c>
      <c r="AE1229" s="3" t="str">
        <f>IF(COUNTIF(U1229,"*搖樹*")=1,IF(Q1229&lt;&gt;2,"有搖樹行為應為猴群",""),"")</f>
        <v/>
      </c>
      <c r="AF1229" s="3"/>
      <c r="AH1229">
        <f>MATCH(ROUND(M1229,0)&amp;ROUND(N1229,0),樣點!N:N,0)</f>
        <v>1431</v>
      </c>
      <c r="AI1229" s="5" t="str">
        <f>IF((F1230&amp;J1230)=(F1229&amp;J1229),ABS((DATE(G1230,H1230,I1230)&amp;TIME(O1230,P1230,0))-(DATE(G1229,H1229,I1229)&amp;TIME(O1229,P1229,0))),"")</f>
        <v/>
      </c>
    </row>
    <row r="1230" spans="3:35" hidden="1">
      <c r="C1230" s="246" t="s">
        <v>610</v>
      </c>
      <c r="D1230" s="246" t="s">
        <v>611</v>
      </c>
      <c r="E1230" s="246" t="s">
        <v>638</v>
      </c>
      <c r="F1230" s="246" t="s">
        <v>639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614</v>
      </c>
      <c r="L1230" s="247">
        <v>1</v>
      </c>
      <c r="M1230" s="246">
        <v>217700</v>
      </c>
      <c r="N1230" s="246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615</v>
      </c>
      <c r="T1230" s="246" t="s">
        <v>26</v>
      </c>
      <c r="U1230" s="246"/>
      <c r="V1230" t="str">
        <f>INDEX(樣區!H:H,MATCH(F1230,樣區!E:E,0))</f>
        <v>3月,5月</v>
      </c>
      <c r="W1230" s="3" t="str">
        <f>IF(ISNUMBER(AH1230),"Y","N")</f>
        <v>N</v>
      </c>
      <c r="X1230" s="3" t="str">
        <f>IF(OR(ISBLANK(H1230),ISBLANK(I1230)),"需記錄日期","")</f>
        <v/>
      </c>
      <c r="Y1230" s="3" t="str">
        <f>IF(O1230&gt;9,"時間太晚","")</f>
        <v>時間太晚</v>
      </c>
      <c r="Z1230" s="3" t="str">
        <f>IF(ISBLANK(Q1230),"需記錄數量",IF(Q1230&gt;2,"2隻以上，請記為猴群",""))</f>
        <v/>
      </c>
      <c r="AA1230" s="3" t="str">
        <f>IF(OR(Q1230=1,Q1230=2),IF(ISTEXT(R1230),"","需記錄距離"),"")</f>
        <v/>
      </c>
      <c r="AB1230" s="2" t="str">
        <f>IF(S1230="Y",IF(Q1230&lt;&gt;2,"有叫聲應為猴群",""),"")</f>
        <v/>
      </c>
      <c r="AC1230" s="3" t="str">
        <f>IF(ISBLANK(T1230),"需記錄棲地類型",IF(LEN(T1230)&lt;&gt;2,"請填最主要的棲地類型，其餘的可在備注補充說明",""))</f>
        <v/>
      </c>
      <c r="AD1230" s="5" t="str">
        <f>IF(ISBLANK(O1230),"需記錄時間",IFERROR(IF((AI1230-TIME(0,5,59))&lt;0,"需計滿6分鍾",""),""))</f>
        <v/>
      </c>
      <c r="AE1230" s="3" t="str">
        <f>IF(COUNTIF(U1230,"*搖樹*")=1,IF(Q1230&lt;&gt;2,"有搖樹行為應為猴群",""),"")</f>
        <v/>
      </c>
      <c r="AF1230" s="3"/>
      <c r="AH1230" t="e">
        <f>MATCH(ROUND(M1230,0)&amp;ROUND(N1230,0),樣點!N:N,0)</f>
        <v>#N/A</v>
      </c>
      <c r="AI1230" s="5">
        <f>IF((F1231&amp;J1231)=(F1230&amp;J1230),ABS((DATE(G1231,H1231,I1231)&amp;TIME(O1231,P1231,0))-(DATE(G1230,H1230,I1230)&amp;TIME(O1230,P1230,0))),"")</f>
        <v>6.9444450200535357E-3</v>
      </c>
    </row>
    <row r="1231" spans="3:35" hidden="1">
      <c r="C1231" s="246" t="s">
        <v>610</v>
      </c>
      <c r="D1231" s="246" t="s">
        <v>611</v>
      </c>
      <c r="E1231" s="246" t="s">
        <v>638</v>
      </c>
      <c r="F1231" s="246" t="s">
        <v>639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614</v>
      </c>
      <c r="L1231" s="247">
        <v>2</v>
      </c>
      <c r="M1231" s="246">
        <v>217678</v>
      </c>
      <c r="N1231" s="246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615</v>
      </c>
      <c r="T1231" s="246" t="s">
        <v>26</v>
      </c>
      <c r="U1231" s="246"/>
      <c r="V1231" t="str">
        <f>INDEX(樣區!H:H,MATCH(F1231,樣區!E:E,0))</f>
        <v>3月,5月</v>
      </c>
      <c r="W1231" s="3" t="str">
        <f>IF(ISNUMBER(AH1231),"Y","N")</f>
        <v>N</v>
      </c>
      <c r="X1231" s="3" t="str">
        <f>IF(OR(ISBLANK(H1231),ISBLANK(I1231)),"需記錄日期","")</f>
        <v/>
      </c>
      <c r="Y1231" s="3" t="str">
        <f>IF(O1231&gt;9,"時間太晚","")</f>
        <v>時間太晚</v>
      </c>
      <c r="Z1231" s="3" t="str">
        <f>IF(ISBLANK(Q1231),"需記錄數量",IF(Q1231&gt;2,"2隻以上，請記為猴群",""))</f>
        <v/>
      </c>
      <c r="AA1231" s="3" t="str">
        <f>IF(OR(Q1231=1,Q1231=2),IF(ISTEXT(R1231),"","需記錄距離"),"")</f>
        <v/>
      </c>
      <c r="AB1231" s="2" t="str">
        <f>IF(S1231="Y",IF(Q1231&lt;&gt;2,"有叫聲應為猴群",""),"")</f>
        <v/>
      </c>
      <c r="AC1231" s="3" t="str">
        <f>IF(ISBLANK(T1231),"需記錄棲地類型",IF(LEN(T1231)&lt;&gt;2,"請填最主要的棲地類型，其餘的可在備注補充說明",""))</f>
        <v/>
      </c>
      <c r="AD1231" s="5" t="str">
        <f>IF(ISBLANK(O1231),"需記錄時間",IFERROR(IF((AI1231-TIME(0,5,59))&lt;0,"需計滿6分鍾",""),""))</f>
        <v/>
      </c>
      <c r="AE1231" s="3" t="str">
        <f>IF(COUNTIF(U1231,"*搖樹*")=1,IF(Q1231&lt;&gt;2,"有搖樹行為應為猴群",""),"")</f>
        <v/>
      </c>
      <c r="AF1231" s="3"/>
      <c r="AH1231" t="e">
        <f>MATCH(ROUND(M1231,0)&amp;ROUND(N1231,0),樣點!N:N,0)</f>
        <v>#N/A</v>
      </c>
      <c r="AI1231" s="5">
        <f>IF((F1232&amp;J1232)=(F1231&amp;J1231),ABS((DATE(G1232,H1232,I1232)&amp;TIME(O1232,P1232,0))-(DATE(G1231,H1231,I1231)&amp;TIME(O1231,P1231,0))),"")</f>
        <v>5.5555549915879965E-3</v>
      </c>
    </row>
    <row r="1232" spans="3:35" hidden="1">
      <c r="C1232" s="246" t="s">
        <v>610</v>
      </c>
      <c r="D1232" s="246" t="s">
        <v>611</v>
      </c>
      <c r="E1232" s="246" t="s">
        <v>638</v>
      </c>
      <c r="F1232" s="246" t="s">
        <v>639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614</v>
      </c>
      <c r="L1232" s="247">
        <v>3</v>
      </c>
      <c r="M1232" s="246">
        <v>217597</v>
      </c>
      <c r="N1232" s="246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615</v>
      </c>
      <c r="T1232" s="246" t="s">
        <v>26</v>
      </c>
      <c r="U1232" s="246"/>
      <c r="V1232" t="str">
        <f>INDEX(樣區!H:H,MATCH(F1232,樣區!E:E,0))</f>
        <v>3月,5月</v>
      </c>
      <c r="W1232" s="3" t="str">
        <f>IF(ISNUMBER(AH1232),"Y","N")</f>
        <v>N</v>
      </c>
      <c r="X1232" s="3" t="str">
        <f>IF(OR(ISBLANK(H1232),ISBLANK(I1232)),"需記錄日期","")</f>
        <v/>
      </c>
      <c r="Y1232" s="3" t="str">
        <f>IF(O1232&gt;9,"時間太晚","")</f>
        <v>時間太晚</v>
      </c>
      <c r="Z1232" s="3" t="str">
        <f>IF(ISBLANK(Q1232),"需記錄數量",IF(Q1232&gt;2,"2隻以上，請記為猴群",""))</f>
        <v/>
      </c>
      <c r="AA1232" s="3" t="str">
        <f>IF(OR(Q1232=1,Q1232=2),IF(ISTEXT(R1232),"","需記錄距離"),"")</f>
        <v/>
      </c>
      <c r="AB1232" s="2" t="str">
        <f>IF(S1232="Y",IF(Q1232&lt;&gt;2,"有叫聲應為猴群",""),"")</f>
        <v/>
      </c>
      <c r="AC1232" s="3" t="str">
        <f>IF(ISBLANK(T1232),"需記錄棲地類型",IF(LEN(T1232)&lt;&gt;2,"請填最主要的棲地類型，其餘的可在備注補充說明",""))</f>
        <v/>
      </c>
      <c r="AD1232" s="5" t="str">
        <f>IF(ISBLANK(O1232),"需記錄時間",IFERROR(IF((AI1232-TIME(0,5,59))&lt;0,"需計滿6分鍾",""),""))</f>
        <v/>
      </c>
      <c r="AE1232" s="3" t="str">
        <f>IF(COUNTIF(U1232,"*搖樹*")=1,IF(Q1232&lt;&gt;2,"有搖樹行為應為猴群",""),"")</f>
        <v/>
      </c>
      <c r="AF1232" s="3"/>
      <c r="AH1232" t="e">
        <f>MATCH(ROUND(M1232,0)&amp;ROUND(N1232,0),樣點!N:N,0)</f>
        <v>#N/A</v>
      </c>
      <c r="AI1232" s="5">
        <f>IF((F1233&amp;J1233)=(F1232&amp;J1232),ABS((DATE(G1233,H1233,I1233)&amp;TIME(O1233,P1233,0))-(DATE(G1232,H1232,I1232)&amp;TIME(O1232,P1232,0))),"")</f>
        <v>5.555555981118232E-3</v>
      </c>
    </row>
    <row r="1233" spans="3:35" hidden="1">
      <c r="C1233" s="246" t="s">
        <v>610</v>
      </c>
      <c r="D1233" s="246" t="s">
        <v>611</v>
      </c>
      <c r="E1233" s="246" t="s">
        <v>638</v>
      </c>
      <c r="F1233" s="246" t="s">
        <v>639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614</v>
      </c>
      <c r="L1233" s="247">
        <v>4</v>
      </c>
      <c r="M1233" s="246">
        <v>217792</v>
      </c>
      <c r="N1233" s="246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615</v>
      </c>
      <c r="T1233" s="246" t="s">
        <v>26</v>
      </c>
      <c r="U1233" s="246"/>
      <c r="V1233" t="str">
        <f>INDEX(樣區!H:H,MATCH(F1233,樣區!E:E,0))</f>
        <v>3月,5月</v>
      </c>
      <c r="W1233" s="3" t="str">
        <f>IF(ISNUMBER(AH1233),"Y","N")</f>
        <v>N</v>
      </c>
      <c r="X1233" s="3" t="str">
        <f>IF(OR(ISBLANK(H1233),ISBLANK(I1233)),"需記錄日期","")</f>
        <v/>
      </c>
      <c r="Y1233" s="3" t="str">
        <f>IF(O1233&gt;9,"時間太晚","")</f>
        <v>時間太晚</v>
      </c>
      <c r="Z1233" s="3" t="str">
        <f>IF(ISBLANK(Q1233),"需記錄數量",IF(Q1233&gt;2,"2隻以上，請記為猴群",""))</f>
        <v/>
      </c>
      <c r="AA1233" s="3" t="str">
        <f>IF(OR(Q1233=1,Q1233=2),IF(ISTEXT(R1233),"","需記錄距離"),"")</f>
        <v/>
      </c>
      <c r="AB1233" s="2" t="str">
        <f>IF(S1233="Y",IF(Q1233&lt;&gt;2,"有叫聲應為猴群",""),"")</f>
        <v/>
      </c>
      <c r="AC1233" s="3" t="str">
        <f>IF(ISBLANK(T1233),"需記錄棲地類型",IF(LEN(T1233)&lt;&gt;2,"請填最主要的棲地類型，其餘的可在備注補充說明",""))</f>
        <v/>
      </c>
      <c r="AD1233" s="5" t="str">
        <f>IF(ISBLANK(O1233),"需記錄時間",IFERROR(IF((AI1233-TIME(0,5,59))&lt;0,"需計滿6分鍾",""),""))</f>
        <v/>
      </c>
      <c r="AE1233" s="3" t="str">
        <f>IF(COUNTIF(U1233,"*搖樹*")=1,IF(Q1233&lt;&gt;2,"有搖樹行為應為猴群",""),"")</f>
        <v/>
      </c>
      <c r="AF1233" s="3"/>
      <c r="AH1233" t="e">
        <f>MATCH(ROUND(M1233,0)&amp;ROUND(N1233,0),樣點!N:N,0)</f>
        <v>#N/A</v>
      </c>
      <c r="AI1233" s="5">
        <f>IF((F1234&amp;J1234)=(F1233&amp;J1233),ABS((DATE(G1234,H1234,I1234)&amp;TIME(O1234,P1234,0))-(DATE(G1233,H1233,I1233)&amp;TIME(O1233,P1233,0))),"")</f>
        <v>6.2499999767169356E-3</v>
      </c>
    </row>
    <row r="1234" spans="3:35" hidden="1">
      <c r="C1234" s="246" t="s">
        <v>610</v>
      </c>
      <c r="D1234" s="246" t="s">
        <v>611</v>
      </c>
      <c r="E1234" s="246" t="s">
        <v>638</v>
      </c>
      <c r="F1234" s="246" t="s">
        <v>639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614</v>
      </c>
      <c r="L1234" s="247">
        <v>5</v>
      </c>
      <c r="M1234" s="246">
        <v>217714</v>
      </c>
      <c r="N1234" s="246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615</v>
      </c>
      <c r="T1234" s="246" t="s">
        <v>26</v>
      </c>
      <c r="U1234" s="246"/>
      <c r="V1234" t="str">
        <f>INDEX(樣區!H:H,MATCH(F1234,樣區!E:E,0))</f>
        <v>3月,5月</v>
      </c>
      <c r="W1234" s="3" t="str">
        <f>IF(ISNUMBER(AH1234),"Y","N")</f>
        <v>N</v>
      </c>
      <c r="X1234" s="3" t="str">
        <f>IF(OR(ISBLANK(H1234),ISBLANK(I1234)),"需記錄日期","")</f>
        <v/>
      </c>
      <c r="Y1234" s="3" t="str">
        <f>IF(O1234&gt;9,"時間太晚","")</f>
        <v>時間太晚</v>
      </c>
      <c r="Z1234" s="3" t="str">
        <f>IF(ISBLANK(Q1234),"需記錄數量",IF(Q1234&gt;2,"2隻以上，請記為猴群",""))</f>
        <v/>
      </c>
      <c r="AA1234" s="3" t="str">
        <f>IF(OR(Q1234=1,Q1234=2),IF(ISTEXT(R1234),"","需記錄距離"),"")</f>
        <v/>
      </c>
      <c r="AB1234" s="2" t="str">
        <f>IF(S1234="Y",IF(Q1234&lt;&gt;2,"有叫聲應為猴群",""),"")</f>
        <v/>
      </c>
      <c r="AC1234" s="3" t="str">
        <f>IF(ISBLANK(T1234),"需記錄棲地類型",IF(LEN(T1234)&lt;&gt;2,"請填最主要的棲地類型，其餘的可在備注補充說明",""))</f>
        <v/>
      </c>
      <c r="AD1234" s="5" t="str">
        <f>IF(ISBLANK(O1234),"需記錄時間",IFERROR(IF((AI1234-TIME(0,5,59))&lt;0,"需計滿6分鍾",""),""))</f>
        <v/>
      </c>
      <c r="AE1234" s="3" t="str">
        <f>IF(COUNTIF(U1234,"*搖樹*")=1,IF(Q1234&lt;&gt;2,"有搖樹行為應為猴群",""),"")</f>
        <v/>
      </c>
      <c r="AF1234" s="3"/>
      <c r="AH1234" t="e">
        <f>MATCH(ROUND(M1234,0)&amp;ROUND(N1234,0),樣點!N:N,0)</f>
        <v>#N/A</v>
      </c>
      <c r="AI1234" s="5">
        <f>IF((F1235&amp;J1235)=(F1234&amp;J1234),ABS((DATE(G1235,H1235,I1235)&amp;TIME(O1235,P1235,0))-(DATE(G1234,H1234,I1234)&amp;TIME(O1234,P1234,0))),"")</f>
        <v>6.2500000349245965E-3</v>
      </c>
    </row>
    <row r="1235" spans="3:35" hidden="1">
      <c r="C1235" s="246" t="s">
        <v>610</v>
      </c>
      <c r="D1235" s="246" t="s">
        <v>611</v>
      </c>
      <c r="E1235" s="246" t="s">
        <v>638</v>
      </c>
      <c r="F1235" s="246" t="s">
        <v>639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614</v>
      </c>
      <c r="L1235" s="247">
        <v>6</v>
      </c>
      <c r="M1235" s="246">
        <v>218066</v>
      </c>
      <c r="N1235" s="246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615</v>
      </c>
      <c r="T1235" s="246" t="s">
        <v>61</v>
      </c>
      <c r="U1235" s="246"/>
      <c r="V1235" t="str">
        <f>INDEX(樣區!H:H,MATCH(F1235,樣區!E:E,0))</f>
        <v>3月,5月</v>
      </c>
      <c r="W1235" s="3" t="str">
        <f>IF(ISNUMBER(AH1235),"Y","N")</f>
        <v>N</v>
      </c>
      <c r="X1235" s="3" t="str">
        <f>IF(OR(ISBLANK(H1235),ISBLANK(I1235)),"需記錄日期","")</f>
        <v/>
      </c>
      <c r="Y1235" s="3" t="str">
        <f>IF(O1235&gt;9,"時間太晚","")</f>
        <v>時間太晚</v>
      </c>
      <c r="Z1235" s="3" t="str">
        <f>IF(ISBLANK(Q1235),"需記錄數量",IF(Q1235&gt;2,"2隻以上，請記為猴群",""))</f>
        <v/>
      </c>
      <c r="AA1235" s="3" t="str">
        <f>IF(OR(Q1235=1,Q1235=2),IF(ISTEXT(R1235),"","需記錄距離"),"")</f>
        <v/>
      </c>
      <c r="AB1235" s="2" t="str">
        <f>IF(S1235="Y",IF(Q1235&lt;&gt;2,"有叫聲應為猴群",""),"")</f>
        <v/>
      </c>
      <c r="AC1235" s="3" t="str">
        <f>IF(ISBLANK(T1235),"需記錄棲地類型",IF(LEN(T1235)&lt;&gt;2,"請填最主要的棲地類型，其餘的可在備注補充說明",""))</f>
        <v/>
      </c>
      <c r="AD1235" s="5" t="str">
        <f>IF(ISBLANK(O1235),"需記錄時間",IFERROR(IF((AI1235-TIME(0,5,59))&lt;0,"需計滿6分鍾",""),""))</f>
        <v/>
      </c>
      <c r="AE1235" s="3" t="str">
        <f>IF(COUNTIF(U1235,"*搖樹*")=1,IF(Q1235&lt;&gt;2,"有搖樹行為應為猴群",""),"")</f>
        <v/>
      </c>
      <c r="AF1235" s="3"/>
      <c r="AH1235" t="e">
        <f>MATCH(ROUND(M1235,0)&amp;ROUND(N1235,0),樣點!N:N,0)</f>
        <v>#N/A</v>
      </c>
      <c r="AI1235" s="5" t="str">
        <f>IF((F1236&amp;J1236)=(F1235&amp;J1235),ABS((DATE(G1236,H1236,I1236)&amp;TIME(O1236,P1236,0))-(DATE(G1235,H1235,I1235)&amp;TIME(O1235,P1235,0))),"")</f>
        <v/>
      </c>
    </row>
    <row r="1236" spans="3:35">
      <c r="C1236" s="246" t="s">
        <v>610</v>
      </c>
      <c r="D1236" s="246" t="s">
        <v>611</v>
      </c>
      <c r="E1236" s="246" t="s">
        <v>640</v>
      </c>
      <c r="F1236" s="246" t="s">
        <v>641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642</v>
      </c>
      <c r="L1236" s="247">
        <v>1</v>
      </c>
      <c r="M1236" s="246">
        <v>225115</v>
      </c>
      <c r="N1236" s="246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615</v>
      </c>
      <c r="T1236" s="246" t="s">
        <v>32</v>
      </c>
      <c r="U1236" s="246"/>
      <c r="V1236" t="str">
        <f>INDEX(樣區!H:H,MATCH(F1236,樣區!E:E,0))</f>
        <v>4月,6月</v>
      </c>
      <c r="W1236" s="3" t="str">
        <f>IF(ISNUMBER(AH1236),"Y","N")</f>
        <v>Y</v>
      </c>
      <c r="X1236" s="3" t="str">
        <f>IF(OR(ISBLANK(H1236),ISBLANK(I1236)),"需記錄日期","")</f>
        <v/>
      </c>
      <c r="Y1236" s="3" t="str">
        <f>IF(O1236&gt;9,"時間太晚","")</f>
        <v>時間太晚</v>
      </c>
      <c r="Z1236" s="3" t="str">
        <f>IF(ISBLANK(Q1236),"需記錄數量",IF(Q1236&gt;2,"2隻以上，請記為猴群",""))</f>
        <v/>
      </c>
      <c r="AA1236" s="3" t="str">
        <f>IF(OR(Q1236=1,Q1236=2),IF(ISTEXT(R1236),"","需記錄距離"),"")</f>
        <v/>
      </c>
      <c r="AB1236" s="249" t="str">
        <f>IF(S1236="Y",IF(Q1236&lt;&gt;2,"有叫聲應為猴群",""),"")</f>
        <v/>
      </c>
      <c r="AC1236" s="3" t="str">
        <f>IF(ISBLANK(T1236),"需記錄棲地類型",IF(LEN(T1236)&lt;&gt;2,"請填最主要的棲地類型，其餘的可在備注補充說明",""))</f>
        <v/>
      </c>
      <c r="AD1236" s="5" t="str">
        <f>IF(ISBLANK(O1236),"需記錄時間",IFERROR(IF((AI1236-TIME(0,5,59))&lt;0,"需計滿6分鐘",""),""))</f>
        <v/>
      </c>
      <c r="AE1236" s="3" t="str">
        <f>IF(COUNTIF(U1236,"*搖樹*")=1,IF(Q1236&lt;&gt;2,"有搖樹行為應為猴群",""),"")</f>
        <v/>
      </c>
      <c r="AF1236" s="3"/>
      <c r="AH1236">
        <f>MATCH(ROUND(M1236,0)&amp;ROUND(N1236,0),樣點!N:N,0)</f>
        <v>1439</v>
      </c>
      <c r="AI1236" s="5">
        <f>IF((F1237&amp;J1237)=(F1236&amp;J1236),ABS((DATE(G1237,H1237,I1237)&amp;TIME(O1237,P1237,0))-(DATE(G1236,H1236,I1236)&amp;TIME(O1236,P1236,0))),"")</f>
        <v>4.8611109959892929E-3</v>
      </c>
    </row>
    <row r="1237" spans="3:35" hidden="1">
      <c r="C1237" s="246" t="s">
        <v>610</v>
      </c>
      <c r="D1237" s="246" t="s">
        <v>611</v>
      </c>
      <c r="E1237" s="246" t="s">
        <v>640</v>
      </c>
      <c r="F1237" s="246" t="s">
        <v>641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642</v>
      </c>
      <c r="L1237" s="247">
        <v>2</v>
      </c>
      <c r="M1237" s="246">
        <v>225339</v>
      </c>
      <c r="N1237" s="246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615</v>
      </c>
      <c r="T1237" s="246" t="s">
        <v>32</v>
      </c>
      <c r="U1237" s="246"/>
      <c r="V1237" t="str">
        <f>INDEX(樣區!H:H,MATCH(F1237,樣區!E:E,0))</f>
        <v>4月,6月</v>
      </c>
      <c r="W1237" s="3" t="str">
        <f>IF(ISNUMBER(AH1237),"Y","N")</f>
        <v>N</v>
      </c>
      <c r="X1237" s="3" t="str">
        <f>IF(OR(ISBLANK(H1237),ISBLANK(I1237)),"需記錄日期","")</f>
        <v/>
      </c>
      <c r="Y1237" s="3" t="str">
        <f>IF(O1237&gt;9,"時間太晚","")</f>
        <v>時間太晚</v>
      </c>
      <c r="Z1237" s="3" t="str">
        <f>IF(ISBLANK(Q1237),"需記錄數量",IF(Q1237&gt;2,"2隻以上，請記為猴群",""))</f>
        <v/>
      </c>
      <c r="AA1237" s="3" t="str">
        <f>IF(OR(Q1237=1,Q1237=2),IF(ISTEXT(R1237),"","需記錄距離"),"")</f>
        <v/>
      </c>
      <c r="AB1237" s="2" t="str">
        <f>IF(S1237="Y",IF(Q1237&lt;&gt;2,"有叫聲應為猴群",""),"")</f>
        <v/>
      </c>
      <c r="AC1237" s="3" t="str">
        <f>IF(ISBLANK(T1237),"需記錄棲地類型",IF(LEN(T1237)&lt;&gt;2,"請填最主要的棲地類型，其餘的可在備注補充說明",""))</f>
        <v/>
      </c>
      <c r="AD1237" s="5" t="str">
        <f>IF(ISBLANK(O1237),"需記錄時間",IFERROR(IF((AI1237-TIME(0,5,59))&lt;0,"需計滿6分鍾",""),""))</f>
        <v/>
      </c>
      <c r="AE1237" s="3" t="str">
        <f>IF(COUNTIF(U1237,"*搖樹*")=1,IF(Q1237&lt;&gt;2,"有搖樹行為應為猴群",""),"")</f>
        <v/>
      </c>
      <c r="AF1237" s="3"/>
      <c r="AH1237" t="e">
        <f>MATCH(ROUND(M1237,0)&amp;ROUND(N1237,0),樣點!N:N,0)</f>
        <v>#N/A</v>
      </c>
      <c r="AI1237" s="5">
        <f>IF((F1238&amp;J1238)=(F1237&amp;J1237),ABS((DATE(G1238,H1238,I1238)&amp;TIME(O1238,P1238,0))-(DATE(G1237,H1237,I1237)&amp;TIME(O1237,P1237,0))),"")</f>
        <v>4.8611109959892929E-3</v>
      </c>
    </row>
    <row r="1238" spans="3:35" hidden="1">
      <c r="C1238" s="246" t="s">
        <v>610</v>
      </c>
      <c r="D1238" s="246" t="s">
        <v>611</v>
      </c>
      <c r="E1238" s="246" t="s">
        <v>640</v>
      </c>
      <c r="F1238" s="246" t="s">
        <v>641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642</v>
      </c>
      <c r="L1238" s="247">
        <v>3</v>
      </c>
      <c r="M1238" s="246">
        <v>225453</v>
      </c>
      <c r="N1238" s="246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615</v>
      </c>
      <c r="T1238" s="246" t="s">
        <v>32</v>
      </c>
      <c r="U1238" s="246"/>
      <c r="V1238" t="str">
        <f>INDEX(樣區!H:H,MATCH(F1238,樣區!E:E,0))</f>
        <v>4月,6月</v>
      </c>
      <c r="W1238" s="3" t="str">
        <f>IF(ISNUMBER(AH1238),"Y","N")</f>
        <v>N</v>
      </c>
      <c r="X1238" s="3" t="str">
        <f>IF(OR(ISBLANK(H1238),ISBLANK(I1238)),"需記錄日期","")</f>
        <v/>
      </c>
      <c r="Y1238" s="3" t="str">
        <f>IF(O1238&gt;9,"時間太晚","")</f>
        <v>時間太晚</v>
      </c>
      <c r="Z1238" s="3" t="str">
        <f>IF(ISBLANK(Q1238),"需記錄數量",IF(Q1238&gt;2,"2隻以上，請記為猴群",""))</f>
        <v/>
      </c>
      <c r="AA1238" s="3" t="str">
        <f>IF(OR(Q1238=1,Q1238=2),IF(ISTEXT(R1238),"","需記錄距離"),"")</f>
        <v/>
      </c>
      <c r="AB1238" s="2" t="str">
        <f>IF(S1238="Y",IF(Q1238&lt;&gt;2,"有叫聲應為猴群",""),"")</f>
        <v/>
      </c>
      <c r="AC1238" s="3" t="str">
        <f>IF(ISBLANK(T1238),"需記錄棲地類型",IF(LEN(T1238)&lt;&gt;2,"請填最主要的棲地類型，其餘的可在備注補充說明",""))</f>
        <v/>
      </c>
      <c r="AD1238" s="5" t="str">
        <f>IF(ISBLANK(O1238),"需記錄時間",IFERROR(IF((AI1238-TIME(0,5,59))&lt;0,"需計滿6分鍾",""),""))</f>
        <v/>
      </c>
      <c r="AE1238" s="3" t="str">
        <f>IF(COUNTIF(U1238,"*搖樹*")=1,IF(Q1238&lt;&gt;2,"有搖樹行為應為猴群",""),"")</f>
        <v/>
      </c>
      <c r="AF1238" s="3"/>
      <c r="AH1238" t="e">
        <f>MATCH(ROUND(M1238,0)&amp;ROUND(N1238,0),樣點!N:N,0)</f>
        <v>#N/A</v>
      </c>
      <c r="AI1238" s="5">
        <f>IF((F1239&amp;J1239)=(F1238&amp;J1238),ABS((DATE(G1239,H1239,I1239)&amp;TIME(O1239,P1239,0))-(DATE(G1238,H1238,I1238)&amp;TIME(O1238,P1238,0))),"")</f>
        <v>5.5555560393258929E-3</v>
      </c>
    </row>
    <row r="1239" spans="3:35" hidden="1">
      <c r="C1239" s="246" t="s">
        <v>610</v>
      </c>
      <c r="D1239" s="246" t="s">
        <v>611</v>
      </c>
      <c r="E1239" s="246" t="s">
        <v>640</v>
      </c>
      <c r="F1239" s="246" t="s">
        <v>641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642</v>
      </c>
      <c r="L1239" s="247">
        <v>4</v>
      </c>
      <c r="M1239" s="246">
        <v>225325</v>
      </c>
      <c r="N1239" s="246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615</v>
      </c>
      <c r="T1239" s="246" t="s">
        <v>32</v>
      </c>
      <c r="U1239" s="246"/>
      <c r="V1239" t="str">
        <f>INDEX(樣區!H:H,MATCH(F1239,樣區!E:E,0))</f>
        <v>4月,6月</v>
      </c>
      <c r="W1239" s="3" t="str">
        <f>IF(ISNUMBER(AH1239),"Y","N")</f>
        <v>N</v>
      </c>
      <c r="X1239" s="3" t="str">
        <f>IF(OR(ISBLANK(H1239),ISBLANK(I1239)),"需記錄日期","")</f>
        <v/>
      </c>
      <c r="Y1239" s="3" t="str">
        <f>IF(O1239&gt;9,"時間太晚","")</f>
        <v>時間太晚</v>
      </c>
      <c r="Z1239" s="3" t="str">
        <f>IF(ISBLANK(Q1239),"需記錄數量",IF(Q1239&gt;2,"2隻以上，請記為猴群",""))</f>
        <v/>
      </c>
      <c r="AA1239" s="3" t="str">
        <f>IF(OR(Q1239=1,Q1239=2),IF(ISTEXT(R1239),"","需記錄距離"),"")</f>
        <v/>
      </c>
      <c r="AB1239" s="2" t="str">
        <f>IF(S1239="Y",IF(Q1239&lt;&gt;2,"有叫聲應為猴群",""),"")</f>
        <v/>
      </c>
      <c r="AC1239" s="3" t="str">
        <f>IF(ISBLANK(T1239),"需記錄棲地類型",IF(LEN(T1239)&lt;&gt;2,"請填最主要的棲地類型，其餘的可在備注補充說明",""))</f>
        <v/>
      </c>
      <c r="AD1239" s="5" t="str">
        <f>IF(ISBLANK(O1239),"需記錄時間",IFERROR(IF((AI1239-TIME(0,5,59))&lt;0,"需計滿6分鍾",""),""))</f>
        <v/>
      </c>
      <c r="AE1239" s="3" t="str">
        <f>IF(COUNTIF(U1239,"*搖樹*")=1,IF(Q1239&lt;&gt;2,"有搖樹行為應為猴群",""),"")</f>
        <v/>
      </c>
      <c r="AF1239" s="3"/>
      <c r="AH1239" t="e">
        <f>MATCH(ROUND(M1239,0)&amp;ROUND(N1239,0),樣點!N:N,0)</f>
        <v>#N/A</v>
      </c>
      <c r="AI1239" s="5">
        <f>IF((F1240&amp;J1240)=(F1239&amp;J1239),ABS((DATE(G1240,H1240,I1240)&amp;TIME(O1240,P1240,0))-(DATE(G1239,H1239,I1239)&amp;TIME(O1239,P1239,0))),"")</f>
        <v>7.6388889574445784E-3</v>
      </c>
    </row>
    <row r="1240" spans="3:35">
      <c r="C1240" s="246" t="s">
        <v>610</v>
      </c>
      <c r="D1240" s="246" t="s">
        <v>611</v>
      </c>
      <c r="E1240" s="246" t="s">
        <v>640</v>
      </c>
      <c r="F1240" s="246" t="s">
        <v>641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642</v>
      </c>
      <c r="L1240" s="247">
        <v>5</v>
      </c>
      <c r="M1240" s="246">
        <v>225308</v>
      </c>
      <c r="N1240" s="246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615</v>
      </c>
      <c r="T1240" s="246" t="s">
        <v>32</v>
      </c>
      <c r="U1240" s="246"/>
      <c r="V1240" t="str">
        <f>INDEX(樣區!H:H,MATCH(F1240,樣區!E:E,0))</f>
        <v>4月,6月</v>
      </c>
      <c r="W1240" s="3" t="str">
        <f>IF(ISNUMBER(AH1240),"Y","N")</f>
        <v>Y</v>
      </c>
      <c r="X1240" s="3" t="str">
        <f>IF(OR(ISBLANK(H1240),ISBLANK(I1240)),"需記錄日期","")</f>
        <v/>
      </c>
      <c r="Y1240" s="3" t="str">
        <f>IF(O1240&gt;9,"時間太晚","")</f>
        <v>時間太晚</v>
      </c>
      <c r="Z1240" s="3" t="str">
        <f>IF(ISBLANK(Q1240),"需記錄數量",IF(Q1240&gt;2,"2隻以上，請記為猴群",""))</f>
        <v/>
      </c>
      <c r="AA1240" s="3" t="str">
        <f>IF(OR(Q1240=1,Q1240=2),IF(ISTEXT(R1240),"","需記錄距離"),"")</f>
        <v/>
      </c>
      <c r="AB1240" s="249" t="str">
        <f>IF(S1240="Y",IF(Q1240&lt;&gt;2,"有叫聲應為猴群",""),"")</f>
        <v/>
      </c>
      <c r="AC1240" s="3" t="str">
        <f>IF(ISBLANK(T1240),"需記錄棲地類型",IF(LEN(T1240)&lt;&gt;2,"請填最主要的棲地類型，其餘的可在備注補充說明",""))</f>
        <v/>
      </c>
      <c r="AD1240" s="5" t="str">
        <f t="shared" ref="AD1240:AD1247" si="53">IF(ISBLANK(O1240),"需記錄時間",IFERROR(IF((AI1240-TIME(0,5,59))&lt;0,"需計滿6分鐘",""),""))</f>
        <v/>
      </c>
      <c r="AE1240" s="3" t="str">
        <f>IF(COUNTIF(U1240,"*搖樹*")=1,IF(Q1240&lt;&gt;2,"有搖樹行為應為猴群",""),"")</f>
        <v/>
      </c>
      <c r="AF1240" s="3"/>
      <c r="AH1240">
        <f>MATCH(ROUND(M1240,0)&amp;ROUND(N1240,0),樣點!N:N,0)</f>
        <v>1442</v>
      </c>
      <c r="AI1240" s="5">
        <f>IF((F1241&amp;J1241)=(F1240&amp;J1240),ABS((DATE(G1241,H1241,I1241)&amp;TIME(O1241,P1241,0))-(DATE(G1240,H1240,I1240)&amp;TIME(O1240,P1240,0))),"")</f>
        <v>8.3333330112509429E-3</v>
      </c>
    </row>
    <row r="1241" spans="3:35">
      <c r="C1241" s="246" t="s">
        <v>610</v>
      </c>
      <c r="D1241" s="246" t="s">
        <v>611</v>
      </c>
      <c r="E1241" s="246" t="s">
        <v>640</v>
      </c>
      <c r="F1241" s="246" t="s">
        <v>641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642</v>
      </c>
      <c r="L1241" s="247">
        <v>6</v>
      </c>
      <c r="M1241" s="246">
        <v>225551</v>
      </c>
      <c r="N1241" s="246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615</v>
      </c>
      <c r="T1241" s="246" t="s">
        <v>32</v>
      </c>
      <c r="U1241" s="246"/>
      <c r="V1241" t="str">
        <f>INDEX(樣區!H:H,MATCH(F1241,樣區!E:E,0))</f>
        <v>4月,6月</v>
      </c>
      <c r="W1241" s="3" t="str">
        <f>IF(ISNUMBER(AH1241),"Y","N")</f>
        <v>Y</v>
      </c>
      <c r="X1241" s="3" t="str">
        <f>IF(OR(ISBLANK(H1241),ISBLANK(I1241)),"需記錄日期","")</f>
        <v/>
      </c>
      <c r="Y1241" s="3" t="str">
        <f>IF(O1241&gt;9,"時間太晚","")</f>
        <v>時間太晚</v>
      </c>
      <c r="Z1241" s="3" t="str">
        <f>IF(ISBLANK(Q1241),"需記錄數量",IF(Q1241&gt;2,"2隻以上，請記為猴群",""))</f>
        <v/>
      </c>
      <c r="AA1241" s="3" t="str">
        <f>IF(OR(Q1241=1,Q1241=2),IF(ISTEXT(R1241),"","需記錄距離"),"")</f>
        <v/>
      </c>
      <c r="AB1241" s="249" t="str">
        <f>IF(S1241="Y",IF(Q1241&lt;&gt;2,"有叫聲應為猴群",""),"")</f>
        <v/>
      </c>
      <c r="AC1241" s="3" t="str">
        <f>IF(ISBLANK(T1241),"需記錄棲地類型",IF(LEN(T1241)&lt;&gt;2,"請填最主要的棲地類型，其餘的可在備注補充說明",""))</f>
        <v/>
      </c>
      <c r="AD1241" s="5" t="str">
        <f t="shared" si="53"/>
        <v/>
      </c>
      <c r="AE1241" s="3" t="str">
        <f>IF(COUNTIF(U1241,"*搖樹*")=1,IF(Q1241&lt;&gt;2,"有搖樹行為應為猴群",""),"")</f>
        <v/>
      </c>
      <c r="AF1241" s="3"/>
      <c r="AH1241">
        <f>MATCH(ROUND(M1241,0)&amp;ROUND(N1241,0),樣點!N:N,0)</f>
        <v>1443</v>
      </c>
      <c r="AI1241" s="5" t="str">
        <f>IF((F1242&amp;J1242)=(F1241&amp;J1241),ABS((DATE(G1242,H1242,I1242)&amp;TIME(O1242,P1242,0))-(DATE(G1241,H1241,I1241)&amp;TIME(O1241,P1241,0))),"")</f>
        <v/>
      </c>
    </row>
    <row r="1242" spans="3:35">
      <c r="C1242" s="246" t="s">
        <v>610</v>
      </c>
      <c r="D1242" s="246" t="s">
        <v>643</v>
      </c>
      <c r="E1242" s="246" t="s">
        <v>644</v>
      </c>
      <c r="F1242" s="246" t="s">
        <v>645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646</v>
      </c>
      <c r="L1242" s="247">
        <v>1</v>
      </c>
      <c r="M1242" s="246">
        <v>209786</v>
      </c>
      <c r="N1242" s="246">
        <v>2543038</v>
      </c>
      <c r="O1242" s="246">
        <v>9</v>
      </c>
      <c r="P1242" s="246">
        <v>2</v>
      </c>
      <c r="Q1242" s="246">
        <v>0</v>
      </c>
      <c r="R1242" s="246"/>
      <c r="S1242" s="246" t="s">
        <v>90</v>
      </c>
      <c r="T1242" s="246" t="s">
        <v>31</v>
      </c>
      <c r="U1242" s="246"/>
      <c r="V1242" t="str">
        <f>INDEX(樣區!H:H,MATCH(F1242,樣區!E:E,0))</f>
        <v>3月,5月</v>
      </c>
      <c r="W1242" s="3" t="str">
        <f>IF(ISNUMBER(AH1242),"Y","N")</f>
        <v>Y</v>
      </c>
      <c r="X1242" s="3" t="str">
        <f>IF(OR(ISBLANK(H1242),ISBLANK(I1242)),"需記錄日期","")</f>
        <v/>
      </c>
      <c r="Y1242" s="3" t="str">
        <f>IF(O1242&gt;9,"時間太晚","")</f>
        <v/>
      </c>
      <c r="Z1242" s="3" t="str">
        <f>IF(ISBLANK(Q1242),"需記錄數量",IF(Q1242&gt;2,"2隻以上，請記為猴群",""))</f>
        <v/>
      </c>
      <c r="AA1242" s="3" t="str">
        <f>IF(OR(Q1242=1,Q1242=2),IF(ISTEXT(R1242),"","需記錄距離"),"")</f>
        <v/>
      </c>
      <c r="AB1242" s="249" t="str">
        <f>IF(S1242="Y",IF(Q1242&lt;&gt;2,"有叫聲應為猴群",""),"")</f>
        <v/>
      </c>
      <c r="AC1242" s="3" t="str">
        <f>IF(ISBLANK(T1242),"需記錄棲地類型",IF(LEN(T1242)&lt;&gt;2,"請填最主要的棲地類型，其餘的可在備注補充說明",""))</f>
        <v/>
      </c>
      <c r="AD1242" s="5" t="str">
        <f t="shared" si="53"/>
        <v/>
      </c>
      <c r="AE1242" s="3" t="str">
        <f>IF(COUNTIF(U1242,"*搖樹*")=1,IF(Q1242&lt;&gt;2,"有搖樹行為應為猴群",""),"")</f>
        <v/>
      </c>
      <c r="AF1242" s="3"/>
      <c r="AH1242">
        <f>MATCH(ROUND(M1242,0)&amp;ROUND(N1242,0),樣點!N:N,0)</f>
        <v>1456</v>
      </c>
      <c r="AI1242" s="5">
        <f>IF((F1243&amp;J1243)=(F1242&amp;J1242),ABS((DATE(G1243,H1243,I1243)&amp;TIME(O1243,P1243,0))-(DATE(G1242,H1242,I1242)&amp;TIME(O1242,P1242,0))),"")</f>
        <v>6.9444450200535357E-3</v>
      </c>
    </row>
    <row r="1243" spans="3:35">
      <c r="C1243" s="246" t="s">
        <v>610</v>
      </c>
      <c r="D1243" s="246" t="s">
        <v>643</v>
      </c>
      <c r="E1243" s="246" t="s">
        <v>644</v>
      </c>
      <c r="F1243" s="246" t="s">
        <v>645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646</v>
      </c>
      <c r="L1243" s="247">
        <v>2</v>
      </c>
      <c r="M1243" s="246">
        <v>209819</v>
      </c>
      <c r="N1243" s="246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90</v>
      </c>
      <c r="T1243" s="246" t="s">
        <v>31</v>
      </c>
      <c r="U1243" s="246"/>
      <c r="V1243" t="str">
        <f>INDEX(樣區!H:H,MATCH(F1243,樣區!E:E,0))</f>
        <v>3月,5月</v>
      </c>
      <c r="W1243" s="3" t="str">
        <f>IF(ISNUMBER(AH1243),"Y","N")</f>
        <v>Y</v>
      </c>
      <c r="X1243" s="3" t="str">
        <f>IF(OR(ISBLANK(H1243),ISBLANK(I1243)),"需記錄日期","")</f>
        <v/>
      </c>
      <c r="Y1243" s="3" t="str">
        <f>IF(O1243&gt;9,"時間太晚","")</f>
        <v/>
      </c>
      <c r="Z1243" s="3" t="str">
        <f>IF(ISBLANK(Q1243),"需記錄數量",IF(Q1243&gt;2,"2隻以上，請記為猴群",""))</f>
        <v/>
      </c>
      <c r="AA1243" s="3" t="str">
        <f>IF(OR(Q1243=1,Q1243=2),IF(ISTEXT(R1243),"","需記錄距離"),"")</f>
        <v/>
      </c>
      <c r="AB1243" s="249" t="str">
        <f>IF(S1243="Y",IF(Q1243&lt;&gt;2,"有叫聲應為猴群",""),"")</f>
        <v/>
      </c>
      <c r="AC1243" s="3" t="str">
        <f>IF(ISBLANK(T1243),"需記錄棲地類型",IF(LEN(T1243)&lt;&gt;2,"請填最主要的棲地類型，其餘的可在備注補充說明",""))</f>
        <v/>
      </c>
      <c r="AD1243" s="5" t="str">
        <f t="shared" si="53"/>
        <v/>
      </c>
      <c r="AE1243" s="3" t="str">
        <f>IF(COUNTIF(U1243,"*搖樹*")=1,IF(Q1243&lt;&gt;2,"有搖樹行為應為猴群",""),"")</f>
        <v/>
      </c>
      <c r="AF1243" s="3"/>
      <c r="AH1243">
        <f>MATCH(ROUND(M1243,0)&amp;ROUND(N1243,0),樣點!N:N,0)</f>
        <v>1457</v>
      </c>
      <c r="AI1243" s="5">
        <f>IF((F1244&amp;J1244)=(F1243&amp;J1243),ABS((DATE(G1244,H1244,I1244)&amp;TIME(O1244,P1244,0))-(DATE(G1243,H1243,I1243)&amp;TIME(O1243,P1243,0))),"")</f>
        <v>6.9444439723156393E-3</v>
      </c>
    </row>
    <row r="1244" spans="3:35">
      <c r="C1244" s="246" t="s">
        <v>610</v>
      </c>
      <c r="D1244" s="246" t="s">
        <v>643</v>
      </c>
      <c r="E1244" s="246" t="s">
        <v>644</v>
      </c>
      <c r="F1244" s="246" t="s">
        <v>645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646</v>
      </c>
      <c r="L1244" s="247">
        <v>3</v>
      </c>
      <c r="M1244" s="246">
        <v>209411</v>
      </c>
      <c r="N1244" s="246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90</v>
      </c>
      <c r="T1244" s="246" t="s">
        <v>31</v>
      </c>
      <c r="U1244" s="246"/>
      <c r="V1244" t="str">
        <f>INDEX(樣區!H:H,MATCH(F1244,樣區!E:E,0))</f>
        <v>3月,5月</v>
      </c>
      <c r="W1244" s="3" t="str">
        <f>IF(ISNUMBER(AH1244),"Y","N")</f>
        <v>Y</v>
      </c>
      <c r="X1244" s="3" t="str">
        <f>IF(OR(ISBLANK(H1244),ISBLANK(I1244)),"需記錄日期","")</f>
        <v/>
      </c>
      <c r="Y1244" s="3" t="str">
        <f>IF(O1244&gt;9,"時間太晚","")</f>
        <v/>
      </c>
      <c r="Z1244" s="3" t="str">
        <f>IF(ISBLANK(Q1244),"需記錄數量",IF(Q1244&gt;2,"2隻以上，請記為猴群",""))</f>
        <v/>
      </c>
      <c r="AA1244" s="3" t="str">
        <f>IF(OR(Q1244=1,Q1244=2),IF(ISTEXT(R1244),"","需記錄距離"),"")</f>
        <v/>
      </c>
      <c r="AB1244" s="249" t="str">
        <f>IF(S1244="Y",IF(Q1244&lt;&gt;2,"有叫聲應為猴群",""),"")</f>
        <v/>
      </c>
      <c r="AC1244" s="3" t="str">
        <f>IF(ISBLANK(T1244),"需記錄棲地類型",IF(LEN(T1244)&lt;&gt;2,"請填最主要的棲地類型，其餘的可在備注補充說明",""))</f>
        <v/>
      </c>
      <c r="AD1244" s="5" t="str">
        <f t="shared" si="53"/>
        <v/>
      </c>
      <c r="AE1244" s="3" t="str">
        <f>IF(COUNTIF(U1244,"*搖樹*")=1,IF(Q1244&lt;&gt;2,"有搖樹行為應為猴群",""),"")</f>
        <v/>
      </c>
      <c r="AF1244" s="3"/>
      <c r="AH1244">
        <f>MATCH(ROUND(M1244,0)&amp;ROUND(N1244,0),樣點!N:N,0)</f>
        <v>1458</v>
      </c>
      <c r="AI1244" s="5">
        <f>IF((F1245&amp;J1245)=(F1244&amp;J1244),ABS((DATE(G1245,H1245,I1245)&amp;TIME(O1245,P1245,0))-(DATE(G1244,H1244,I1244)&amp;TIME(O1244,P1244,0))),"")</f>
        <v>6.9444450200535357E-3</v>
      </c>
    </row>
    <row r="1245" spans="3:35">
      <c r="C1245" s="246" t="s">
        <v>610</v>
      </c>
      <c r="D1245" s="246" t="s">
        <v>643</v>
      </c>
      <c r="E1245" s="246" t="s">
        <v>644</v>
      </c>
      <c r="F1245" s="246" t="s">
        <v>645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646</v>
      </c>
      <c r="L1245" s="247">
        <v>4</v>
      </c>
      <c r="M1245" s="246">
        <v>209231</v>
      </c>
      <c r="N1245" s="246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90</v>
      </c>
      <c r="T1245" s="246" t="s">
        <v>31</v>
      </c>
      <c r="U1245" s="246"/>
      <c r="V1245" t="str">
        <f>INDEX(樣區!H:H,MATCH(F1245,樣區!E:E,0))</f>
        <v>3月,5月</v>
      </c>
      <c r="W1245" s="3" t="str">
        <f>IF(ISNUMBER(AH1245),"Y","N")</f>
        <v>Y</v>
      </c>
      <c r="X1245" s="3" t="str">
        <f>IF(OR(ISBLANK(H1245),ISBLANK(I1245)),"需記錄日期","")</f>
        <v/>
      </c>
      <c r="Y1245" s="3" t="str">
        <f>IF(O1245&gt;9,"時間太晚","")</f>
        <v/>
      </c>
      <c r="Z1245" s="3" t="str">
        <f>IF(ISBLANK(Q1245),"需記錄數量",IF(Q1245&gt;2,"2隻以上，請記為猴群",""))</f>
        <v/>
      </c>
      <c r="AA1245" s="3" t="str">
        <f>IF(OR(Q1245=1,Q1245=2),IF(ISTEXT(R1245),"","需記錄距離"),"")</f>
        <v/>
      </c>
      <c r="AB1245" s="249" t="str">
        <f>IF(S1245="Y",IF(Q1245&lt;&gt;2,"有叫聲應為猴群",""),"")</f>
        <v/>
      </c>
      <c r="AC1245" s="3" t="str">
        <f>IF(ISBLANK(T1245),"需記錄棲地類型",IF(LEN(T1245)&lt;&gt;2,"請填最主要的棲地類型，其餘的可在備注補充說明",""))</f>
        <v/>
      </c>
      <c r="AD1245" s="5" t="str">
        <f t="shared" si="53"/>
        <v/>
      </c>
      <c r="AE1245" s="3" t="str">
        <f>IF(COUNTIF(U1245,"*搖樹*")=1,IF(Q1245&lt;&gt;2,"有搖樹行為應為猴群",""),"")</f>
        <v/>
      </c>
      <c r="AF1245" s="3"/>
      <c r="AH1245">
        <f>MATCH(ROUND(M1245,0)&amp;ROUND(N1245,0),樣點!N:N,0)</f>
        <v>1459</v>
      </c>
      <c r="AI1245" s="5">
        <f>IF((F1246&amp;J1246)=(F1245&amp;J1245),ABS((DATE(G1246,H1246,I1246)&amp;TIME(O1246,P1246,0))-(DATE(G1245,H1245,I1245)&amp;TIME(O1245,P1245,0))),"")</f>
        <v>6.9444439723156393E-3</v>
      </c>
    </row>
    <row r="1246" spans="3:35">
      <c r="C1246" s="246" t="s">
        <v>610</v>
      </c>
      <c r="D1246" s="246" t="s">
        <v>643</v>
      </c>
      <c r="E1246" s="246" t="s">
        <v>644</v>
      </c>
      <c r="F1246" s="246" t="s">
        <v>645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646</v>
      </c>
      <c r="L1246" s="247">
        <v>5</v>
      </c>
      <c r="M1246" s="246">
        <v>209569</v>
      </c>
      <c r="N1246" s="246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90</v>
      </c>
      <c r="T1246" s="246" t="s">
        <v>31</v>
      </c>
      <c r="U1246" s="246"/>
      <c r="V1246" t="str">
        <f>INDEX(樣區!H:H,MATCH(F1246,樣區!E:E,0))</f>
        <v>3月,5月</v>
      </c>
      <c r="W1246" s="3" t="str">
        <f>IF(ISNUMBER(AH1246),"Y","N")</f>
        <v>Y</v>
      </c>
      <c r="X1246" s="3" t="str">
        <f>IF(OR(ISBLANK(H1246),ISBLANK(I1246)),"需記錄日期","")</f>
        <v/>
      </c>
      <c r="Y1246" s="3" t="str">
        <f>IF(O1246&gt;9,"時間太晚","")</f>
        <v/>
      </c>
      <c r="Z1246" s="3" t="str">
        <f>IF(ISBLANK(Q1246),"需記錄數量",IF(Q1246&gt;2,"2隻以上，請記為猴群",""))</f>
        <v/>
      </c>
      <c r="AA1246" s="3" t="str">
        <f>IF(OR(Q1246=1,Q1246=2),IF(ISTEXT(R1246),"","需記錄距離"),"")</f>
        <v/>
      </c>
      <c r="AB1246" s="249" t="str">
        <f>IF(S1246="Y",IF(Q1246&lt;&gt;2,"有叫聲應為猴群",""),"")</f>
        <v/>
      </c>
      <c r="AC1246" s="3" t="str">
        <f>IF(ISBLANK(T1246),"需記錄棲地類型",IF(LEN(T1246)&lt;&gt;2,"請填最主要的棲地類型，其餘的可在備注補充說明",""))</f>
        <v/>
      </c>
      <c r="AD1246" s="5" t="str">
        <f t="shared" si="53"/>
        <v/>
      </c>
      <c r="AE1246" s="3" t="str">
        <f>IF(COUNTIF(U1246,"*搖樹*")=1,IF(Q1246&lt;&gt;2,"有搖樹行為應為猴群",""),"")</f>
        <v/>
      </c>
      <c r="AF1246" s="3"/>
      <c r="AH1246">
        <f>MATCH(ROUND(M1246,0)&amp;ROUND(N1246,0),樣點!N:N,0)</f>
        <v>1460</v>
      </c>
      <c r="AI1246" s="5">
        <f>IF((F1247&amp;J1247)=(F1246&amp;J1246),ABS((DATE(G1247,H1247,I1247)&amp;TIME(O1247,P1247,0))-(DATE(G1246,H1246,I1246)&amp;TIME(O1246,P1246,0))),"")</f>
        <v>6.9444450200535357E-3</v>
      </c>
    </row>
    <row r="1247" spans="3:35">
      <c r="C1247" s="246" t="s">
        <v>610</v>
      </c>
      <c r="D1247" s="246" t="s">
        <v>643</v>
      </c>
      <c r="E1247" s="246" t="s">
        <v>644</v>
      </c>
      <c r="F1247" s="246" t="s">
        <v>645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646</v>
      </c>
      <c r="L1247" s="247">
        <v>6</v>
      </c>
      <c r="M1247" s="246">
        <v>209853</v>
      </c>
      <c r="N1247" s="246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90</v>
      </c>
      <c r="T1247" s="246" t="s">
        <v>31</v>
      </c>
      <c r="U1247" s="246"/>
      <c r="V1247" t="str">
        <f>INDEX(樣區!H:H,MATCH(F1247,樣區!E:E,0))</f>
        <v>3月,5月</v>
      </c>
      <c r="W1247" s="3" t="str">
        <f>IF(ISNUMBER(AH1247),"Y","N")</f>
        <v>Y</v>
      </c>
      <c r="X1247" s="3" t="str">
        <f>IF(OR(ISBLANK(H1247),ISBLANK(I1247)),"需記錄日期","")</f>
        <v/>
      </c>
      <c r="Y1247" s="3" t="str">
        <f>IF(O1247&gt;9,"時間太晚","")</f>
        <v/>
      </c>
      <c r="Z1247" s="3" t="str">
        <f>IF(ISBLANK(Q1247),"需記錄數量",IF(Q1247&gt;2,"2隻以上，請記為猴群",""))</f>
        <v/>
      </c>
      <c r="AA1247" s="3" t="str">
        <f>IF(OR(Q1247=1,Q1247=2),IF(ISTEXT(R1247),"","需記錄距離"),"")</f>
        <v/>
      </c>
      <c r="AB1247" s="249" t="str">
        <f>IF(S1247="Y",IF(Q1247&lt;&gt;2,"有叫聲應為猴群",""),"")</f>
        <v/>
      </c>
      <c r="AC1247" s="3" t="str">
        <f>IF(ISBLANK(T1247),"需記錄棲地類型",IF(LEN(T1247)&lt;&gt;2,"請填最主要的棲地類型，其餘的可在備注補充說明",""))</f>
        <v/>
      </c>
      <c r="AD1247" s="5" t="str">
        <f t="shared" si="53"/>
        <v/>
      </c>
      <c r="AE1247" s="3" t="str">
        <f>IF(COUNTIF(U1247,"*搖樹*")=1,IF(Q1247&lt;&gt;2,"有搖樹行為應為猴群",""),"")</f>
        <v/>
      </c>
      <c r="AF1247" s="3"/>
      <c r="AH1247">
        <f>MATCH(ROUND(M1247,0)&amp;ROUND(N1247,0),樣點!N:N,0)</f>
        <v>1461</v>
      </c>
      <c r="AI1247" s="5" t="str">
        <f>IF((F1248&amp;J1248)=(F1247&amp;J1247),ABS((DATE(G1248,H1248,I1248)&amp;TIME(O1248,P1248,0))-(DATE(G1247,H1247,I1247)&amp;TIME(O1247,P1247,0))),"")</f>
        <v/>
      </c>
    </row>
    <row r="1248" spans="3:35" hidden="1">
      <c r="C1248" s="246" t="s">
        <v>610</v>
      </c>
      <c r="D1248" s="246" t="s">
        <v>643</v>
      </c>
      <c r="E1248" s="246" t="s">
        <v>647</v>
      </c>
      <c r="F1248" s="246" t="s">
        <v>648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649</v>
      </c>
      <c r="L1248" s="247">
        <v>1</v>
      </c>
      <c r="M1248" s="246">
        <v>175098</v>
      </c>
      <c r="N1248" s="246">
        <v>2505933</v>
      </c>
      <c r="O1248" s="246">
        <v>10</v>
      </c>
      <c r="P1248" s="246">
        <v>23</v>
      </c>
      <c r="Q1248" s="246">
        <v>2</v>
      </c>
      <c r="R1248" s="246" t="s">
        <v>89</v>
      </c>
      <c r="S1248" s="246" t="s">
        <v>44</v>
      </c>
      <c r="T1248" s="246" t="s">
        <v>26</v>
      </c>
      <c r="U1248" s="246"/>
      <c r="V1248" t="e">
        <f>INDEX(樣區!H:H,MATCH(F1248,樣區!E:E,0))</f>
        <v>#N/A</v>
      </c>
      <c r="W1248" s="3" t="str">
        <f>IF(ISNUMBER(AH1248),"Y","N")</f>
        <v>N</v>
      </c>
      <c r="X1248" s="3" t="str">
        <f>IF(OR(ISBLANK(H1248),ISBLANK(I1248)),"需記錄日期","")</f>
        <v/>
      </c>
      <c r="Y1248" s="3" t="str">
        <f>IF(O1248&gt;9,"時間太晚","")</f>
        <v>時間太晚</v>
      </c>
      <c r="Z1248" s="3" t="str">
        <f>IF(ISBLANK(Q1248),"需記錄數量",IF(Q1248&gt;2,"2隻以上，請記為猴群",""))</f>
        <v/>
      </c>
      <c r="AA1248" s="3" t="str">
        <f>IF(OR(Q1248=1,Q1248=2),IF(ISTEXT(R1248),"","需記錄距離"),"")</f>
        <v/>
      </c>
      <c r="AB1248" s="2" t="str">
        <f>IF(S1248="Y",IF(Q1248&lt;&gt;2,"有叫聲應為猴群",""),"")</f>
        <v/>
      </c>
      <c r="AC1248" s="3" t="str">
        <f>IF(ISBLANK(T1248),"需記錄棲地類型",IF(LEN(T1248)&lt;&gt;2,"請填最主要的棲地類型，其餘的可在備注補充說明",""))</f>
        <v/>
      </c>
      <c r="AD1248" s="5" t="str">
        <f>IF(ISBLANK(O1248),"需記錄時間",IFERROR(IF((AI1248-TIME(0,5,59))&lt;0,"需計滿6分鍾",""),""))</f>
        <v/>
      </c>
      <c r="AE1248" s="3" t="str">
        <f>IF(COUNTIF(U1248,"*搖樹*")=1,IF(Q1248&lt;&gt;2,"有搖樹行為應為猴群",""),"")</f>
        <v/>
      </c>
      <c r="AF1248" s="3"/>
      <c r="AH1248" t="e">
        <f>MATCH(ROUND(M1248,0)&amp;ROUND(N1248,0),樣點!N:N,0)</f>
        <v>#N/A</v>
      </c>
      <c r="AI1248" s="5">
        <f>IF((F1249&amp;J1249)=(F1248&amp;J1248),ABS((DATE(G1249,H1249,I1249)&amp;TIME(O1249,P1249,0))-(DATE(G1248,H1248,I1248)&amp;TIME(O1248,P1248,0))),"")</f>
        <v>1.1805555957835168E-2</v>
      </c>
    </row>
    <row r="1249" spans="3:35" hidden="1">
      <c r="C1249" s="246" t="s">
        <v>610</v>
      </c>
      <c r="D1249" s="246" t="s">
        <v>643</v>
      </c>
      <c r="E1249" s="246" t="s">
        <v>647</v>
      </c>
      <c r="F1249" s="246" t="s">
        <v>648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649</v>
      </c>
      <c r="L1249" s="247">
        <v>2</v>
      </c>
      <c r="M1249" s="246">
        <v>174968</v>
      </c>
      <c r="N1249" s="246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90</v>
      </c>
      <c r="T1249" s="246" t="s">
        <v>26</v>
      </c>
      <c r="U1249" s="246"/>
      <c r="V1249" t="e">
        <f>INDEX(樣區!H:H,MATCH(F1249,樣區!E:E,0))</f>
        <v>#N/A</v>
      </c>
      <c r="W1249" s="3" t="str">
        <f>IF(ISNUMBER(AH1249),"Y","N")</f>
        <v>N</v>
      </c>
      <c r="X1249" s="3" t="str">
        <f>IF(OR(ISBLANK(H1249),ISBLANK(I1249)),"需記錄日期","")</f>
        <v/>
      </c>
      <c r="Y1249" s="3" t="str">
        <f>IF(O1249&gt;9,"時間太晚","")</f>
        <v>時間太晚</v>
      </c>
      <c r="Z1249" s="3" t="str">
        <f>IF(ISBLANK(Q1249),"需記錄數量",IF(Q1249&gt;2,"2隻以上，請記為猴群",""))</f>
        <v/>
      </c>
      <c r="AA1249" s="3" t="str">
        <f>IF(OR(Q1249=1,Q1249=2),IF(ISTEXT(R1249),"","需記錄距離"),"")</f>
        <v/>
      </c>
      <c r="AB1249" s="2" t="str">
        <f>IF(S1249="Y",IF(Q1249&lt;&gt;2,"有叫聲應為猴群",""),"")</f>
        <v/>
      </c>
      <c r="AC1249" s="3" t="str">
        <f>IF(ISBLANK(T1249),"需記錄棲地類型",IF(LEN(T1249)&lt;&gt;2,"請填最主要的棲地類型，其餘的可在備注補充說明",""))</f>
        <v/>
      </c>
      <c r="AD1249" s="5" t="str">
        <f>IF(ISBLANK(O1249),"需記錄時間",IFERROR(IF((AI1249-TIME(0,5,59))&lt;0,"需計滿6分鍾",""),""))</f>
        <v/>
      </c>
      <c r="AE1249" s="3" t="str">
        <f>IF(COUNTIF(U1249,"*搖樹*")=1,IF(Q1249&lt;&gt;2,"有搖樹行為應為猴群",""),"")</f>
        <v/>
      </c>
      <c r="AF1249" s="3"/>
      <c r="AH1249" t="e">
        <f>MATCH(ROUND(M1249,0)&amp;ROUND(N1249,0),樣點!N:N,0)</f>
        <v>#N/A</v>
      </c>
      <c r="AI1249" s="5">
        <f>IF((F1250&amp;J1250)=(F1249&amp;J1249),ABS((DATE(G1250,H1250,I1250)&amp;TIME(O1250,P1250,0))-(DATE(G1249,H1249,I1249)&amp;TIME(O1249,P1249,0))),"")</f>
        <v>2.2222222003620118E-2</v>
      </c>
    </row>
    <row r="1250" spans="3:35" hidden="1">
      <c r="C1250" s="246" t="s">
        <v>610</v>
      </c>
      <c r="D1250" s="246" t="s">
        <v>643</v>
      </c>
      <c r="E1250" s="246" t="s">
        <v>647</v>
      </c>
      <c r="F1250" s="246" t="s">
        <v>648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649</v>
      </c>
      <c r="L1250" s="247">
        <v>3</v>
      </c>
      <c r="M1250" s="246">
        <v>174758</v>
      </c>
      <c r="N1250" s="246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90</v>
      </c>
      <c r="T1250" s="246" t="s">
        <v>26</v>
      </c>
      <c r="U1250" s="246"/>
      <c r="V1250" t="e">
        <f>INDEX(樣區!H:H,MATCH(F1250,樣區!E:E,0))</f>
        <v>#N/A</v>
      </c>
      <c r="W1250" s="3" t="str">
        <f>IF(ISNUMBER(AH1250),"Y","N")</f>
        <v>N</v>
      </c>
      <c r="X1250" s="3" t="str">
        <f>IF(OR(ISBLANK(H1250),ISBLANK(I1250)),"需記錄日期","")</f>
        <v/>
      </c>
      <c r="Y1250" s="3" t="str">
        <f>IF(O1250&gt;9,"時間太晚","")</f>
        <v>時間太晚</v>
      </c>
      <c r="Z1250" s="3" t="str">
        <f>IF(ISBLANK(Q1250),"需記錄數量",IF(Q1250&gt;2,"2隻以上，請記為猴群",""))</f>
        <v/>
      </c>
      <c r="AA1250" s="3" t="str">
        <f>IF(OR(Q1250=1,Q1250=2),IF(ISTEXT(R1250),"","需記錄距離"),"")</f>
        <v/>
      </c>
      <c r="AB1250" s="2" t="str">
        <f>IF(S1250="Y",IF(Q1250&lt;&gt;2,"有叫聲應為猴群",""),"")</f>
        <v/>
      </c>
      <c r="AC1250" s="3" t="str">
        <f>IF(ISBLANK(T1250),"需記錄棲地類型",IF(LEN(T1250)&lt;&gt;2,"請填最主要的棲地類型，其餘的可在備注補充說明",""))</f>
        <v/>
      </c>
      <c r="AD1250" s="5" t="str">
        <f>IF(ISBLANK(O1250),"需記錄時間",IFERROR(IF((AI1250-TIME(0,5,59))&lt;0,"需計滿6分鍾",""),""))</f>
        <v/>
      </c>
      <c r="AE1250" s="3" t="str">
        <f>IF(COUNTIF(U1250,"*搖樹*")=1,IF(Q1250&lt;&gt;2,"有搖樹行為應為猴群",""),"")</f>
        <v/>
      </c>
      <c r="AF1250" s="3"/>
      <c r="AH1250" t="e">
        <f>MATCH(ROUND(M1250,0)&amp;ROUND(N1250,0),樣點!N:N,0)</f>
        <v>#N/A</v>
      </c>
      <c r="AI1250" s="5">
        <f>IF((F1251&amp;J1251)=(F1250&amp;J1250),ABS((DATE(G1251,H1251,I1251)&amp;TIME(O1251,P1251,0))-(DATE(G1250,H1250,I1250)&amp;TIME(O1250,P1250,0))),"")</f>
        <v>8.3333340007811785E-3</v>
      </c>
    </row>
    <row r="1251" spans="3:35" hidden="1">
      <c r="C1251" s="246" t="s">
        <v>610</v>
      </c>
      <c r="D1251" s="246" t="s">
        <v>643</v>
      </c>
      <c r="E1251" s="246" t="s">
        <v>647</v>
      </c>
      <c r="F1251" s="246" t="s">
        <v>648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649</v>
      </c>
      <c r="L1251" s="247">
        <v>4</v>
      </c>
      <c r="M1251" s="246">
        <v>174510</v>
      </c>
      <c r="N1251" s="246">
        <v>2506091</v>
      </c>
      <c r="O1251" s="246">
        <v>11</v>
      </c>
      <c r="P1251" s="246">
        <v>24</v>
      </c>
      <c r="Q1251" s="246">
        <v>2</v>
      </c>
      <c r="R1251" s="246" t="s">
        <v>89</v>
      </c>
      <c r="S1251" s="246" t="s">
        <v>44</v>
      </c>
      <c r="T1251" s="246" t="s">
        <v>26</v>
      </c>
      <c r="U1251" s="246"/>
      <c r="V1251" t="e">
        <f>INDEX(樣區!H:H,MATCH(F1251,樣區!E:E,0))</f>
        <v>#N/A</v>
      </c>
      <c r="W1251" s="3" t="str">
        <f>IF(ISNUMBER(AH1251),"Y","N")</f>
        <v>N</v>
      </c>
      <c r="X1251" s="3" t="str">
        <f>IF(OR(ISBLANK(H1251),ISBLANK(I1251)),"需記錄日期","")</f>
        <v/>
      </c>
      <c r="Y1251" s="3" t="str">
        <f>IF(O1251&gt;9,"時間太晚","")</f>
        <v>時間太晚</v>
      </c>
      <c r="Z1251" s="3" t="str">
        <f>IF(ISBLANK(Q1251),"需記錄數量",IF(Q1251&gt;2,"2隻以上，請記為猴群",""))</f>
        <v/>
      </c>
      <c r="AA1251" s="3" t="str">
        <f>IF(OR(Q1251=1,Q1251=2),IF(ISTEXT(R1251),"","需記錄距離"),"")</f>
        <v/>
      </c>
      <c r="AB1251" s="2" t="str">
        <f>IF(S1251="Y",IF(Q1251&lt;&gt;2,"有叫聲應為猴群",""),"")</f>
        <v/>
      </c>
      <c r="AC1251" s="3" t="str">
        <f>IF(ISBLANK(T1251),"需記錄棲地類型",IF(LEN(T1251)&lt;&gt;2,"請填最主要的棲地類型，其餘的可在備注補充說明",""))</f>
        <v/>
      </c>
      <c r="AD1251" s="5" t="str">
        <f>IF(ISBLANK(O1251),"需記錄時間",IFERROR(IF((AI1251-TIME(0,5,59))&lt;0,"需計滿6分鍾",""),""))</f>
        <v/>
      </c>
      <c r="AE1251" s="3" t="str">
        <f>IF(COUNTIF(U1251,"*搖樹*")=1,IF(Q1251&lt;&gt;2,"有搖樹行為應為猴群",""),"")</f>
        <v/>
      </c>
      <c r="AF1251" s="3"/>
      <c r="AH1251" t="e">
        <f>MATCH(ROUND(M1251,0)&amp;ROUND(N1251,0),樣點!N:N,0)</f>
        <v>#N/A</v>
      </c>
      <c r="AI1251" s="5">
        <f>IF((F1252&amp;J1252)=(F1251&amp;J1251),ABS((DATE(G1252,H1252,I1252)&amp;TIME(O1252,P1252,0))-(DATE(G1251,H1251,I1251)&amp;TIME(O1251,P1251,0))),"")</f>
        <v>9.7222220501862466E-3</v>
      </c>
    </row>
    <row r="1252" spans="3:35" hidden="1">
      <c r="C1252" s="246" t="s">
        <v>610</v>
      </c>
      <c r="D1252" s="246" t="s">
        <v>643</v>
      </c>
      <c r="E1252" s="246" t="s">
        <v>647</v>
      </c>
      <c r="F1252" s="246" t="s">
        <v>648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649</v>
      </c>
      <c r="L1252" s="247">
        <v>5</v>
      </c>
      <c r="M1252" s="246">
        <v>174545</v>
      </c>
      <c r="N1252" s="246">
        <v>2505909</v>
      </c>
      <c r="O1252" s="246">
        <v>11</v>
      </c>
      <c r="P1252" s="246">
        <v>38</v>
      </c>
      <c r="Q1252" s="246">
        <v>2</v>
      </c>
      <c r="R1252" s="246" t="s">
        <v>43</v>
      </c>
      <c r="S1252" s="246" t="s">
        <v>44</v>
      </c>
      <c r="T1252" s="246" t="s">
        <v>26</v>
      </c>
      <c r="U1252" s="246"/>
      <c r="V1252" t="e">
        <f>INDEX(樣區!H:H,MATCH(F1252,樣區!E:E,0))</f>
        <v>#N/A</v>
      </c>
      <c r="W1252" s="3" t="str">
        <f>IF(ISNUMBER(AH1252),"Y","N")</f>
        <v>N</v>
      </c>
      <c r="X1252" s="3" t="str">
        <f>IF(OR(ISBLANK(H1252),ISBLANK(I1252)),"需記錄日期","")</f>
        <v/>
      </c>
      <c r="Y1252" s="3" t="str">
        <f>IF(O1252&gt;9,"時間太晚","")</f>
        <v>時間太晚</v>
      </c>
      <c r="Z1252" s="3" t="str">
        <f>IF(ISBLANK(Q1252),"需記錄數量",IF(Q1252&gt;2,"2隻以上，請記為猴群",""))</f>
        <v/>
      </c>
      <c r="AA1252" s="3" t="str">
        <f>IF(OR(Q1252=1,Q1252=2),IF(ISTEXT(R1252),"","需記錄距離"),"")</f>
        <v/>
      </c>
      <c r="AB1252" s="2" t="str">
        <f>IF(S1252="Y",IF(Q1252&lt;&gt;2,"有叫聲應為猴群",""),"")</f>
        <v/>
      </c>
      <c r="AC1252" s="3" t="str">
        <f>IF(ISBLANK(T1252),"需記錄棲地類型",IF(LEN(T1252)&lt;&gt;2,"請填最主要的棲地類型，其餘的可在備注補充說明",""))</f>
        <v/>
      </c>
      <c r="AD1252" s="5" t="str">
        <f>IF(ISBLANK(O1252),"需記錄時間",IFERROR(IF((AI1252-TIME(0,5,59))&lt;0,"需計滿6分鍾",""),""))</f>
        <v/>
      </c>
      <c r="AE1252" s="3" t="str">
        <f>IF(COUNTIF(U1252,"*搖樹*")=1,IF(Q1252&lt;&gt;2,"有搖樹行為應為猴群",""),"")</f>
        <v/>
      </c>
      <c r="AF1252" s="3"/>
      <c r="AH1252" t="e">
        <f>MATCH(ROUND(M1252,0)&amp;ROUND(N1252,0),樣點!N:N,0)</f>
        <v>#N/A</v>
      </c>
      <c r="AI1252" s="5">
        <f>IF((F1253&amp;J1253)=(F1252&amp;J1252),ABS((DATE(G1253,H1253,I1253)&amp;TIME(O1253,P1253,0))-(DATE(G1252,H1252,I1252)&amp;TIME(O1252,P1252,0))),"")</f>
        <v>2.4999999965075403E-2</v>
      </c>
    </row>
    <row r="1253" spans="3:35" hidden="1">
      <c r="C1253" s="246" t="s">
        <v>610</v>
      </c>
      <c r="D1253" s="246" t="s">
        <v>643</v>
      </c>
      <c r="E1253" s="246" t="s">
        <v>647</v>
      </c>
      <c r="F1253" s="246" t="s">
        <v>648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649</v>
      </c>
      <c r="L1253" s="247">
        <v>6</v>
      </c>
      <c r="M1253" s="246">
        <v>174542</v>
      </c>
      <c r="N1253" s="246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90</v>
      </c>
      <c r="T1253" s="246" t="s">
        <v>26</v>
      </c>
      <c r="U1253" s="246"/>
      <c r="V1253" t="e">
        <f>INDEX(樣區!H:H,MATCH(F1253,樣區!E:E,0))</f>
        <v>#N/A</v>
      </c>
      <c r="W1253" s="3" t="str">
        <f>IF(ISNUMBER(AH1253),"Y","N")</f>
        <v>N</v>
      </c>
      <c r="X1253" s="3" t="str">
        <f>IF(OR(ISBLANK(H1253),ISBLANK(I1253)),"需記錄日期","")</f>
        <v/>
      </c>
      <c r="Y1253" s="3" t="str">
        <f>IF(O1253&gt;9,"時間太晚","")</f>
        <v>時間太晚</v>
      </c>
      <c r="Z1253" s="3" t="str">
        <f>IF(ISBLANK(Q1253),"需記錄數量",IF(Q1253&gt;2,"2隻以上，請記為猴群",""))</f>
        <v/>
      </c>
      <c r="AA1253" s="3" t="str">
        <f>IF(OR(Q1253=1,Q1253=2),IF(ISTEXT(R1253),"","需記錄距離"),"")</f>
        <v/>
      </c>
      <c r="AB1253" s="2" t="str">
        <f>IF(S1253="Y",IF(Q1253&lt;&gt;2,"有叫聲應為猴群",""),"")</f>
        <v/>
      </c>
      <c r="AC1253" s="3" t="str">
        <f>IF(ISBLANK(T1253),"需記錄棲地類型",IF(LEN(T1253)&lt;&gt;2,"請填最主要的棲地類型，其餘的可在備注補充說明",""))</f>
        <v/>
      </c>
      <c r="AD1253" s="5" t="str">
        <f>IF(ISBLANK(O1253),"需記錄時間",IFERROR(IF((AI1253-TIME(0,5,59))&lt;0,"需計滿6分鍾",""),""))</f>
        <v/>
      </c>
      <c r="AE1253" s="3" t="str">
        <f>IF(COUNTIF(U1253,"*搖樹*")=1,IF(Q1253&lt;&gt;2,"有搖樹行為應為猴群",""),"")</f>
        <v/>
      </c>
      <c r="AF1253" s="3"/>
      <c r="AH1253" t="e">
        <f>MATCH(ROUND(M1253,0)&amp;ROUND(N1253,0),樣點!N:N,0)</f>
        <v>#N/A</v>
      </c>
      <c r="AI1253" s="5" t="str">
        <f>IF((F1254&amp;J1254)=(F1253&amp;J1253),ABS((DATE(G1254,H1254,I1254)&amp;TIME(O1254,P1254,0))-(DATE(G1253,H1253,I1253)&amp;TIME(O1253,P1253,0))),"")</f>
        <v/>
      </c>
    </row>
    <row r="1254" spans="3:35">
      <c r="C1254" s="246" t="s">
        <v>610</v>
      </c>
      <c r="D1254" s="246" t="s">
        <v>643</v>
      </c>
      <c r="E1254" s="246" t="s">
        <v>4552</v>
      </c>
      <c r="F1254" s="246" t="s">
        <v>3964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651</v>
      </c>
      <c r="L1254" s="247">
        <v>1</v>
      </c>
      <c r="M1254" s="246">
        <v>188276</v>
      </c>
      <c r="N1254" s="246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90</v>
      </c>
      <c r="T1254" s="246" t="s">
        <v>652</v>
      </c>
      <c r="U1254" s="246"/>
      <c r="V1254" t="str">
        <f>INDEX(樣區!H:H,MATCH(F1254,樣區!E:E,0))</f>
        <v>3月,5月</v>
      </c>
      <c r="W1254" s="3" t="str">
        <f>IF(ISNUMBER(AH1254),"Y","N")</f>
        <v>Y</v>
      </c>
      <c r="X1254" s="3" t="str">
        <f>IF(OR(ISBLANK(H1254),ISBLANK(I1254)),"需記錄日期","")</f>
        <v/>
      </c>
      <c r="Y1254" s="3" t="str">
        <f>IF(O1254&gt;9,"時間太晚","")</f>
        <v/>
      </c>
      <c r="Z1254" s="3" t="str">
        <f>IF(ISBLANK(Q1254),"需記錄數量",IF(Q1254&gt;2,"2隻以上，請記為猴群",""))</f>
        <v/>
      </c>
      <c r="AA1254" s="3" t="str">
        <f>IF(OR(Q1254=1,Q1254=2),IF(ISTEXT(R1254),"","需記錄距離"),"")</f>
        <v/>
      </c>
      <c r="AB1254" s="249" t="str">
        <f>IF(S1254="Y",IF(Q1254&lt;&gt;2,"有叫聲應為猴群",""),"")</f>
        <v/>
      </c>
      <c r="AC1254" s="3" t="str">
        <f>IF(ISBLANK(T1254),"需記錄棲地類型",IF(LEN(T1254)&lt;&gt;2,"請填最主要的棲地類型，其餘的可在備注補充說明",""))</f>
        <v>請填最主要的棲地類型，其餘的可在備注補充說明</v>
      </c>
      <c r="AD1254" s="5" t="str">
        <f t="shared" ref="AD1254:AD1258" si="54">IF(ISBLANK(O1254),"需記錄時間",IFERROR(IF((AI1254-TIME(0,5,59))&lt;0,"需計滿6分鐘",""),""))</f>
        <v/>
      </c>
      <c r="AE1254" s="3" t="str">
        <f>IF(COUNTIF(U1254,"*搖樹*")=1,IF(Q1254&lt;&gt;2,"有搖樹行為應為猴群",""),"")</f>
        <v/>
      </c>
      <c r="AF1254" s="3"/>
      <c r="AH1254">
        <f>MATCH(ROUND(M1254,0)&amp;ROUND(N1254,0),樣點!N:N,0)</f>
        <v>1516</v>
      </c>
      <c r="AI1254" s="5">
        <f>IF((F1255&amp;J1255)=(F1254&amp;J1254),ABS((DATE(G1255,H1255,I1255)&amp;TIME(O1255,P1255,0))-(DATE(G1254,H1254,I1254)&amp;TIME(O1254,P1254,0))),"")</f>
        <v>6.9444439723156393E-3</v>
      </c>
    </row>
    <row r="1255" spans="3:35">
      <c r="C1255" s="246" t="s">
        <v>610</v>
      </c>
      <c r="D1255" s="246" t="s">
        <v>643</v>
      </c>
      <c r="E1255" s="246" t="s">
        <v>650</v>
      </c>
      <c r="F1255" s="246" t="s">
        <v>3964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651</v>
      </c>
      <c r="L1255" s="247">
        <v>2</v>
      </c>
      <c r="M1255" s="246">
        <v>188090</v>
      </c>
      <c r="N1255" s="246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90</v>
      </c>
      <c r="T1255" s="246" t="s">
        <v>653</v>
      </c>
      <c r="U1255" s="246"/>
      <c r="V1255" t="str">
        <f>INDEX(樣區!H:H,MATCH(F1255,樣區!E:E,0))</f>
        <v>3月,5月</v>
      </c>
      <c r="W1255" s="3" t="str">
        <f>IF(ISNUMBER(AH1255),"Y","N")</f>
        <v>Y</v>
      </c>
      <c r="X1255" s="3" t="str">
        <f>IF(OR(ISBLANK(H1255),ISBLANK(I1255)),"需記錄日期","")</f>
        <v/>
      </c>
      <c r="Y1255" s="3" t="str">
        <f>IF(O1255&gt;9,"時間太晚","")</f>
        <v/>
      </c>
      <c r="Z1255" s="3" t="str">
        <f>IF(ISBLANK(Q1255),"需記錄數量",IF(Q1255&gt;2,"2隻以上，請記為猴群",""))</f>
        <v/>
      </c>
      <c r="AA1255" s="3" t="str">
        <f>IF(OR(Q1255=1,Q1255=2),IF(ISTEXT(R1255),"","需記錄距離"),"")</f>
        <v/>
      </c>
      <c r="AB1255" s="249" t="str">
        <f>IF(S1255="Y",IF(Q1255&lt;&gt;2,"有叫聲應為猴群",""),"")</f>
        <v/>
      </c>
      <c r="AC1255" s="3" t="str">
        <f>IF(ISBLANK(T1255),"需記錄棲地類型",IF(LEN(T1255)&lt;&gt;2,"請填最主要的棲地類型，其餘的可在備注補充說明",""))</f>
        <v>請填最主要的棲地類型，其餘的可在備注補充說明</v>
      </c>
      <c r="AD1255" s="5" t="str">
        <f t="shared" si="54"/>
        <v/>
      </c>
      <c r="AE1255" s="3" t="str">
        <f>IF(COUNTIF(U1255,"*搖樹*")=1,IF(Q1255&lt;&gt;2,"有搖樹行為應為猴群",""),"")</f>
        <v/>
      </c>
      <c r="AF1255" s="3"/>
      <c r="AH1255">
        <f>MATCH(ROUND(M1255,0)&amp;ROUND(N1255,0),樣點!N:N,0)</f>
        <v>1517</v>
      </c>
      <c r="AI1255" s="5">
        <f>IF((F1256&amp;J1256)=(F1255&amp;J1255),ABS((DATE(G1256,H1256,I1256)&amp;TIME(O1256,P1256,0))-(DATE(G1255,H1255,I1255)&amp;TIME(O1255,P1255,0))),"")</f>
        <v>6.9444450200535357E-3</v>
      </c>
    </row>
    <row r="1256" spans="3:35">
      <c r="C1256" s="246" t="s">
        <v>610</v>
      </c>
      <c r="D1256" s="246" t="s">
        <v>643</v>
      </c>
      <c r="E1256" s="246" t="s">
        <v>650</v>
      </c>
      <c r="F1256" s="246" t="s">
        <v>3964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651</v>
      </c>
      <c r="L1256" s="247">
        <v>3</v>
      </c>
      <c r="M1256" s="246">
        <v>187932</v>
      </c>
      <c r="N1256" s="246">
        <v>2522598</v>
      </c>
      <c r="O1256" s="246">
        <v>9</v>
      </c>
      <c r="P1256" s="246">
        <v>0</v>
      </c>
      <c r="Q1256" s="246">
        <v>0</v>
      </c>
      <c r="R1256" s="246"/>
      <c r="S1256" s="246" t="s">
        <v>90</v>
      </c>
      <c r="T1256" s="246" t="s">
        <v>652</v>
      </c>
      <c r="U1256" s="246"/>
      <c r="V1256" t="str">
        <f>INDEX(樣區!H:H,MATCH(F1256,樣區!E:E,0))</f>
        <v>3月,5月</v>
      </c>
      <c r="W1256" s="3" t="str">
        <f>IF(ISNUMBER(AH1256),"Y","N")</f>
        <v>Y</v>
      </c>
      <c r="X1256" s="3" t="str">
        <f>IF(OR(ISBLANK(H1256),ISBLANK(I1256)),"需記錄日期","")</f>
        <v/>
      </c>
      <c r="Y1256" s="3" t="str">
        <f>IF(O1256&gt;9,"時間太晚","")</f>
        <v/>
      </c>
      <c r="Z1256" s="3" t="str">
        <f>IF(ISBLANK(Q1256),"需記錄數量",IF(Q1256&gt;2,"2隻以上，請記為猴群",""))</f>
        <v/>
      </c>
      <c r="AA1256" s="3" t="str">
        <f>IF(OR(Q1256=1,Q1256=2),IF(ISTEXT(R1256),"","需記錄距離"),"")</f>
        <v/>
      </c>
      <c r="AB1256" s="249" t="str">
        <f>IF(S1256="Y",IF(Q1256&lt;&gt;2,"有叫聲應為猴群",""),"")</f>
        <v/>
      </c>
      <c r="AC1256" s="3" t="str">
        <f>IF(ISBLANK(T1256),"需記錄棲地類型",IF(LEN(T1256)&lt;&gt;2,"請填最主要的棲地類型，其餘的可在備注補充說明",""))</f>
        <v>請填最主要的棲地類型，其餘的可在備注補充說明</v>
      </c>
      <c r="AD1256" s="5" t="str">
        <f t="shared" si="54"/>
        <v/>
      </c>
      <c r="AE1256" s="3" t="str">
        <f>IF(COUNTIF(U1256,"*搖樹*")=1,IF(Q1256&lt;&gt;2,"有搖樹行為應為猴群",""),"")</f>
        <v/>
      </c>
      <c r="AF1256" s="3"/>
      <c r="AH1256">
        <f>MATCH(ROUND(M1256,0)&amp;ROUND(N1256,0),樣點!N:N,0)</f>
        <v>1518</v>
      </c>
      <c r="AI1256" s="5">
        <f>IF((F1257&amp;J1257)=(F1256&amp;J1256),ABS((DATE(G1257,H1257,I1257)&amp;TIME(O1257,P1257,0))-(DATE(G1256,H1256,I1256)&amp;TIME(O1256,P1256,0))),"")</f>
        <v>6.9444439723156393E-3</v>
      </c>
    </row>
    <row r="1257" spans="3:35">
      <c r="C1257" s="246" t="s">
        <v>610</v>
      </c>
      <c r="D1257" s="246" t="s">
        <v>643</v>
      </c>
      <c r="E1257" s="246" t="s">
        <v>650</v>
      </c>
      <c r="F1257" s="246" t="s">
        <v>3964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651</v>
      </c>
      <c r="L1257" s="247">
        <v>4</v>
      </c>
      <c r="M1257" s="246">
        <v>187717</v>
      </c>
      <c r="N1257" s="246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90</v>
      </c>
      <c r="T1257" s="246" t="s">
        <v>654</v>
      </c>
      <c r="U1257" s="246"/>
      <c r="V1257" t="str">
        <f>INDEX(樣區!H:H,MATCH(F1257,樣區!E:E,0))</f>
        <v>3月,5月</v>
      </c>
      <c r="W1257" s="3" t="str">
        <f>IF(ISNUMBER(AH1257),"Y","N")</f>
        <v>Y</v>
      </c>
      <c r="X1257" s="3" t="str">
        <f>IF(OR(ISBLANK(H1257),ISBLANK(I1257)),"需記錄日期","")</f>
        <v/>
      </c>
      <c r="Y1257" s="3" t="str">
        <f>IF(O1257&gt;9,"時間太晚","")</f>
        <v/>
      </c>
      <c r="Z1257" s="3" t="str">
        <f>IF(ISBLANK(Q1257),"需記錄數量",IF(Q1257&gt;2,"2隻以上，請記為猴群",""))</f>
        <v/>
      </c>
      <c r="AA1257" s="3" t="str">
        <f>IF(OR(Q1257=1,Q1257=2),IF(ISTEXT(R1257),"","需記錄距離"),"")</f>
        <v/>
      </c>
      <c r="AB1257" s="249" t="str">
        <f>IF(S1257="Y",IF(Q1257&lt;&gt;2,"有叫聲應為猴群",""),"")</f>
        <v/>
      </c>
      <c r="AC1257" s="3" t="str">
        <f>IF(ISBLANK(T1257),"需記錄棲地類型",IF(LEN(T1257)&lt;&gt;2,"請填最主要的棲地類型，其餘的可在備注補充說明",""))</f>
        <v>請填最主要的棲地類型，其餘的可在備注補充說明</v>
      </c>
      <c r="AD1257" s="5" t="str">
        <f t="shared" si="54"/>
        <v/>
      </c>
      <c r="AE1257" s="3" t="str">
        <f>IF(COUNTIF(U1257,"*搖樹*")=1,IF(Q1257&lt;&gt;2,"有搖樹行為應為猴群",""),"")</f>
        <v/>
      </c>
      <c r="AF1257" s="3"/>
      <c r="AH1257">
        <f>MATCH(ROUND(M1257,0)&amp;ROUND(N1257,0),樣點!N:N,0)</f>
        <v>1519</v>
      </c>
      <c r="AI1257" s="5">
        <f>IF((F1258&amp;J1258)=(F1257&amp;J1257),ABS((DATE(G1258,H1258,I1258)&amp;TIME(O1258,P1258,0))-(DATE(G1257,H1257,I1257)&amp;TIME(O1257,P1257,0))),"")</f>
        <v>6.9444440305233002E-3</v>
      </c>
    </row>
    <row r="1258" spans="3:35">
      <c r="C1258" s="246" t="s">
        <v>610</v>
      </c>
      <c r="D1258" s="246" t="s">
        <v>643</v>
      </c>
      <c r="E1258" s="246" t="s">
        <v>650</v>
      </c>
      <c r="F1258" s="246" t="s">
        <v>3964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651</v>
      </c>
      <c r="L1258" s="247">
        <v>5</v>
      </c>
      <c r="M1258" s="246">
        <v>187463</v>
      </c>
      <c r="N1258" s="246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90</v>
      </c>
      <c r="T1258" s="246" t="s">
        <v>655</v>
      </c>
      <c r="U1258" s="246"/>
      <c r="V1258" t="str">
        <f>INDEX(樣區!H:H,MATCH(F1258,樣區!E:E,0))</f>
        <v>3月,5月</v>
      </c>
      <c r="W1258" s="3" t="str">
        <f>IF(ISNUMBER(AH1258),"Y","N")</f>
        <v>Y</v>
      </c>
      <c r="X1258" s="3" t="str">
        <f>IF(OR(ISBLANK(H1258),ISBLANK(I1258)),"需記錄日期","")</f>
        <v/>
      </c>
      <c r="Y1258" s="3" t="str">
        <f>IF(O1258&gt;9,"時間太晚","")</f>
        <v/>
      </c>
      <c r="Z1258" s="3" t="str">
        <f>IF(ISBLANK(Q1258),"需記錄數量",IF(Q1258&gt;2,"2隻以上，請記為猴群",""))</f>
        <v/>
      </c>
      <c r="AA1258" s="3" t="str">
        <f>IF(OR(Q1258=1,Q1258=2),IF(ISTEXT(R1258),"","需記錄距離"),"")</f>
        <v/>
      </c>
      <c r="AB1258" s="249" t="str">
        <f>IF(S1258="Y",IF(Q1258&lt;&gt;2,"有叫聲應為猴群",""),"")</f>
        <v/>
      </c>
      <c r="AC1258" s="3" t="str">
        <f>IF(ISBLANK(T1258),"需記錄棲地類型",IF(LEN(T1258)&lt;&gt;2,"請填最主要的棲地類型，其餘的可在備注補充說明",""))</f>
        <v>請填最主要的棲地類型，其餘的可在備注補充說明</v>
      </c>
      <c r="AD1258" s="5" t="str">
        <f t="shared" si="54"/>
        <v/>
      </c>
      <c r="AE1258" s="3" t="str">
        <f>IF(COUNTIF(U1258,"*搖樹*")=1,IF(Q1258&lt;&gt;2,"有搖樹行為應為猴群",""),"")</f>
        <v/>
      </c>
      <c r="AF1258" s="3"/>
      <c r="AH1258">
        <f>MATCH(ROUND(M1258,0)&amp;ROUND(N1258,0),樣點!N:N,0)</f>
        <v>1520</v>
      </c>
      <c r="AI1258" s="5">
        <f>IF((F1259&amp;J1259)=(F1258&amp;J1258),ABS((DATE(G1259,H1259,I1259)&amp;TIME(O1259,P1259,0))-(DATE(G1258,H1258,I1258)&amp;TIME(O1258,P1258,0))),"")</f>
        <v>6.9444450200535357E-3</v>
      </c>
    </row>
    <row r="1259" spans="3:35" hidden="1">
      <c r="C1259" s="246" t="s">
        <v>610</v>
      </c>
      <c r="D1259" s="246" t="s">
        <v>643</v>
      </c>
      <c r="E1259" s="246" t="s">
        <v>650</v>
      </c>
      <c r="F1259" s="246" t="s">
        <v>3964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651</v>
      </c>
      <c r="L1259" s="247">
        <v>6</v>
      </c>
      <c r="M1259" s="246">
        <v>287261</v>
      </c>
      <c r="N1259" s="246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90</v>
      </c>
      <c r="T1259" s="246" t="s">
        <v>655</v>
      </c>
      <c r="U1259" s="246"/>
      <c r="V1259" t="str">
        <f>INDEX(樣區!H:H,MATCH(F1259,樣區!E:E,0))</f>
        <v>3月,5月</v>
      </c>
      <c r="W1259" s="3" t="str">
        <f>IF(ISNUMBER(AH1259),"Y","N")</f>
        <v>N</v>
      </c>
      <c r="X1259" s="3" t="str">
        <f>IF(OR(ISBLANK(H1259),ISBLANK(I1259)),"需記錄日期","")</f>
        <v/>
      </c>
      <c r="Y1259" s="3" t="str">
        <f>IF(O1259&gt;9,"時間太晚","")</f>
        <v/>
      </c>
      <c r="Z1259" s="3" t="str">
        <f>IF(ISBLANK(Q1259),"需記錄數量",IF(Q1259&gt;2,"2隻以上，請記為猴群",""))</f>
        <v/>
      </c>
      <c r="AA1259" s="3" t="str">
        <f>IF(OR(Q1259=1,Q1259=2),IF(ISTEXT(R1259),"","需記錄距離"),"")</f>
        <v/>
      </c>
      <c r="AB1259" s="2" t="str">
        <f>IF(S1259="Y",IF(Q1259&lt;&gt;2,"有叫聲應為猴群",""),"")</f>
        <v/>
      </c>
      <c r="AC1259" s="3" t="str">
        <f>IF(ISBLANK(T1259),"需記錄棲地類型",IF(LEN(T1259)&lt;&gt;2,"請填最主要的棲地類型，其餘的可在備注補充說明",""))</f>
        <v>請填最主要的棲地類型，其餘的可在備注補充說明</v>
      </c>
      <c r="AD1259" s="5" t="str">
        <f>IF(ISBLANK(O1259),"需記錄時間",IFERROR(IF((AI1259-TIME(0,5,59))&lt;0,"需計滿6分鍾",""),""))</f>
        <v/>
      </c>
      <c r="AE1259" s="3" t="str">
        <f>IF(COUNTIF(U1259,"*搖樹*")=1,IF(Q1259&lt;&gt;2,"有搖樹行為應為猴群",""),"")</f>
        <v/>
      </c>
      <c r="AF1259" s="3"/>
      <c r="AH1259" t="e">
        <f>MATCH(ROUND(M1259,0)&amp;ROUND(N1259,0),樣點!N:N,0)</f>
        <v>#N/A</v>
      </c>
      <c r="AI1259" s="5" t="str">
        <f>IF((F1260&amp;J1260)=(F1259&amp;J1259),ABS((DATE(G1260,H1260,I1260)&amp;TIME(O1260,P1260,0))-(DATE(G1259,H1259,I1259)&amp;TIME(O1259,P1259,0))),"")</f>
        <v/>
      </c>
    </row>
    <row r="1260" spans="3:35">
      <c r="C1260" s="246" t="s">
        <v>610</v>
      </c>
      <c r="D1260" s="246" t="s">
        <v>643</v>
      </c>
      <c r="E1260" s="246" t="s">
        <v>4554</v>
      </c>
      <c r="F1260" s="246" t="s">
        <v>3963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657</v>
      </c>
      <c r="L1260" s="247">
        <v>1</v>
      </c>
      <c r="M1260" s="246">
        <v>207514</v>
      </c>
      <c r="N1260" s="246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90</v>
      </c>
      <c r="T1260" s="246" t="s">
        <v>26</v>
      </c>
      <c r="U1260" s="246" t="s">
        <v>658</v>
      </c>
      <c r="V1260" t="str">
        <f>INDEX(樣區!H:H,MATCH(F1260,樣區!E:E,0))</f>
        <v>3月,5月</v>
      </c>
      <c r="W1260" s="3" t="str">
        <f>IF(ISNUMBER(AH1260),"Y","N")</f>
        <v>Y</v>
      </c>
      <c r="X1260" s="3" t="str">
        <f>IF(OR(ISBLANK(H1260),ISBLANK(I1260)),"需記錄日期","")</f>
        <v/>
      </c>
      <c r="Y1260" s="3" t="str">
        <f>IF(O1260&gt;9,"時間太晚","")</f>
        <v/>
      </c>
      <c r="Z1260" s="3" t="str">
        <f>IF(ISBLANK(Q1260),"需記錄數量",IF(Q1260&gt;2,"2隻以上，請記為猴群",""))</f>
        <v/>
      </c>
      <c r="AA1260" s="3" t="str">
        <f>IF(OR(Q1260=1,Q1260=2),IF(ISTEXT(R1260),"","需記錄距離"),"")</f>
        <v/>
      </c>
      <c r="AB1260" s="249" t="str">
        <f>IF(S1260="Y",IF(Q1260&lt;&gt;2,"有叫聲應為猴群",""),"")</f>
        <v/>
      </c>
      <c r="AC1260" s="3" t="str">
        <f>IF(ISBLANK(T1260),"需記錄棲地類型",IF(LEN(T1260)&lt;&gt;2,"請填最主要的棲地類型，其餘的可在備注補充說明",""))</f>
        <v/>
      </c>
      <c r="AD1260" s="5" t="str">
        <f t="shared" ref="AD1260:AD1265" si="55">IF(ISBLANK(O1260),"需記錄時間",IFERROR(IF((AI1260-TIME(0,5,59))&lt;0,"需計滿6分鐘",""),""))</f>
        <v/>
      </c>
      <c r="AE1260" s="3" t="str">
        <f>IF(COUNTIF(U1260,"*搖樹*")=1,IF(Q1260&lt;&gt;2,"有搖樹行為應為猴群",""),"")</f>
        <v/>
      </c>
      <c r="AF1260" s="3"/>
      <c r="AH1260">
        <f>MATCH(ROUND(M1260,0)&amp;ROUND(N1260,0),樣點!N:N,0)</f>
        <v>1510</v>
      </c>
      <c r="AI1260" s="5">
        <f>IF((F1261&amp;J1261)=(F1260&amp;J1260),ABS((DATE(G1261,H1261,I1261)&amp;TIME(O1261,P1261,0))-(DATE(G1260,H1260,I1260)&amp;TIME(O1260,P1260,0))),"")</f>
        <v>5.555555981118232E-3</v>
      </c>
    </row>
    <row r="1261" spans="3:35">
      <c r="C1261" s="246" t="s">
        <v>610</v>
      </c>
      <c r="D1261" s="246" t="s">
        <v>643</v>
      </c>
      <c r="E1261" s="246" t="s">
        <v>656</v>
      </c>
      <c r="F1261" s="246" t="s">
        <v>3963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657</v>
      </c>
      <c r="L1261" s="247">
        <v>2</v>
      </c>
      <c r="M1261" s="246">
        <v>207536</v>
      </c>
      <c r="N1261" s="246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90</v>
      </c>
      <c r="T1261" s="246" t="s">
        <v>659</v>
      </c>
      <c r="U1261" s="246" t="s">
        <v>660</v>
      </c>
      <c r="V1261" t="str">
        <f>INDEX(樣區!H:H,MATCH(F1261,樣區!E:E,0))</f>
        <v>3月,5月</v>
      </c>
      <c r="W1261" s="3" t="str">
        <f>IF(ISNUMBER(AH1261),"Y","N")</f>
        <v>Y</v>
      </c>
      <c r="X1261" s="3" t="str">
        <f>IF(OR(ISBLANK(H1261),ISBLANK(I1261)),"需記錄日期","")</f>
        <v/>
      </c>
      <c r="Y1261" s="3" t="str">
        <f>IF(O1261&gt;9,"時間太晚","")</f>
        <v>時間太晚</v>
      </c>
      <c r="Z1261" s="3" t="str">
        <f>IF(ISBLANK(Q1261),"需記錄數量",IF(Q1261&gt;2,"2隻以上，請記為猴群",""))</f>
        <v/>
      </c>
      <c r="AA1261" s="3" t="str">
        <f>IF(OR(Q1261=1,Q1261=2),IF(ISTEXT(R1261),"","需記錄距離"),"")</f>
        <v/>
      </c>
      <c r="AB1261" s="249" t="str">
        <f>IF(S1261="Y",IF(Q1261&lt;&gt;2,"有叫聲應為猴群",""),"")</f>
        <v/>
      </c>
      <c r="AC1261" s="3" t="str">
        <f>IF(ISBLANK(T1261),"需記錄棲地類型",IF(LEN(T1261)&lt;&gt;2,"請填最主要的棲地類型，其餘的可在備注補充說明",""))</f>
        <v>請填最主要的棲地類型，其餘的可在備注補充說明</v>
      </c>
      <c r="AD1261" s="5" t="str">
        <f t="shared" si="55"/>
        <v/>
      </c>
      <c r="AE1261" s="3" t="str">
        <f>IF(COUNTIF(U1261,"*搖樹*")=1,IF(Q1261&lt;&gt;2,"有搖樹行為應為猴群",""),"")</f>
        <v/>
      </c>
      <c r="AF1261" s="3"/>
      <c r="AH1261">
        <f>MATCH(ROUND(M1261,0)&amp;ROUND(N1261,0),樣點!N:N,0)</f>
        <v>1511</v>
      </c>
      <c r="AI1261" s="5">
        <f>IF((F1262&amp;J1262)=(F1261&amp;J1261),ABS((DATE(G1262,H1262,I1262)&amp;TIME(O1262,P1262,0))-(DATE(G1261,H1261,I1261)&amp;TIME(O1261,P1261,0))),"")</f>
        <v>7.6388890156522393E-3</v>
      </c>
    </row>
    <row r="1262" spans="3:35">
      <c r="C1262" s="246" t="s">
        <v>610</v>
      </c>
      <c r="D1262" s="246" t="s">
        <v>643</v>
      </c>
      <c r="E1262" s="246" t="s">
        <v>656</v>
      </c>
      <c r="F1262" s="246" t="s">
        <v>3963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657</v>
      </c>
      <c r="L1262" s="247">
        <v>3</v>
      </c>
      <c r="M1262" s="246">
        <v>207545</v>
      </c>
      <c r="N1262" s="246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90</v>
      </c>
      <c r="T1262" s="246" t="s">
        <v>659</v>
      </c>
      <c r="U1262" s="246" t="s">
        <v>661</v>
      </c>
      <c r="V1262" t="str">
        <f>INDEX(樣區!H:H,MATCH(F1262,樣區!E:E,0))</f>
        <v>3月,5月</v>
      </c>
      <c r="W1262" s="3" t="str">
        <f>IF(ISNUMBER(AH1262),"Y","N")</f>
        <v>Y</v>
      </c>
      <c r="X1262" s="3" t="str">
        <f>IF(OR(ISBLANK(H1262),ISBLANK(I1262)),"需記錄日期","")</f>
        <v/>
      </c>
      <c r="Y1262" s="3" t="str">
        <f>IF(O1262&gt;9,"時間太晚","")</f>
        <v>時間太晚</v>
      </c>
      <c r="Z1262" s="3" t="str">
        <f>IF(ISBLANK(Q1262),"需記錄數量",IF(Q1262&gt;2,"2隻以上，請記為猴群",""))</f>
        <v/>
      </c>
      <c r="AA1262" s="3" t="str">
        <f>IF(OR(Q1262=1,Q1262=2),IF(ISTEXT(R1262),"","需記錄距離"),"")</f>
        <v/>
      </c>
      <c r="AB1262" s="249" t="str">
        <f>IF(S1262="Y",IF(Q1262&lt;&gt;2,"有叫聲應為猴群",""),"")</f>
        <v/>
      </c>
      <c r="AC1262" s="3" t="str">
        <f>IF(ISBLANK(T1262),"需記錄棲地類型",IF(LEN(T1262)&lt;&gt;2,"請填最主要的棲地類型，其餘的可在備注補充說明",""))</f>
        <v>請填最主要的棲地類型，其餘的可在備注補充說明</v>
      </c>
      <c r="AD1262" s="5" t="str">
        <f t="shared" si="55"/>
        <v/>
      </c>
      <c r="AE1262" s="3" t="str">
        <f>IF(COUNTIF(U1262,"*搖樹*")=1,IF(Q1262&lt;&gt;2,"有搖樹行為應為猴群",""),"")</f>
        <v/>
      </c>
      <c r="AF1262" s="3"/>
      <c r="AH1262">
        <f>MATCH(ROUND(M1262,0)&amp;ROUND(N1262,0),樣點!N:N,0)</f>
        <v>1512</v>
      </c>
      <c r="AI1262" s="5">
        <f>IF((F1263&amp;J1263)=(F1262&amp;J1262),ABS((DATE(G1263,H1263,I1263)&amp;TIME(O1263,P1263,0))-(DATE(G1262,H1262,I1262)&amp;TIME(O1262,P1262,0))),"")</f>
        <v>1.8749999988358468E-2</v>
      </c>
    </row>
    <row r="1263" spans="3:35">
      <c r="C1263" s="246" t="s">
        <v>610</v>
      </c>
      <c r="D1263" s="246" t="s">
        <v>643</v>
      </c>
      <c r="E1263" s="246" t="s">
        <v>656</v>
      </c>
      <c r="F1263" s="246" t="s">
        <v>3963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657</v>
      </c>
      <c r="L1263" s="247">
        <v>4</v>
      </c>
      <c r="M1263" s="246">
        <v>207754</v>
      </c>
      <c r="N1263" s="246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90</v>
      </c>
      <c r="T1263" s="246" t="s">
        <v>26</v>
      </c>
      <c r="U1263" s="246"/>
      <c r="V1263" t="str">
        <f>INDEX(樣區!H:H,MATCH(F1263,樣區!E:E,0))</f>
        <v>3月,5月</v>
      </c>
      <c r="W1263" s="3" t="str">
        <f>IF(ISNUMBER(AH1263),"Y","N")</f>
        <v>Y</v>
      </c>
      <c r="X1263" s="3" t="str">
        <f>IF(OR(ISBLANK(H1263),ISBLANK(I1263)),"需記錄日期","")</f>
        <v/>
      </c>
      <c r="Y1263" s="3" t="str">
        <f>IF(O1263&gt;9,"時間太晚","")</f>
        <v>時間太晚</v>
      </c>
      <c r="Z1263" s="3" t="str">
        <f>IF(ISBLANK(Q1263),"需記錄數量",IF(Q1263&gt;2,"2隻以上，請記為猴群",""))</f>
        <v/>
      </c>
      <c r="AA1263" s="3" t="str">
        <f>IF(OR(Q1263=1,Q1263=2),IF(ISTEXT(R1263),"","需記錄距離"),"")</f>
        <v/>
      </c>
      <c r="AB1263" s="249" t="str">
        <f>IF(S1263="Y",IF(Q1263&lt;&gt;2,"有叫聲應為猴群",""),"")</f>
        <v/>
      </c>
      <c r="AC1263" s="3" t="str">
        <f>IF(ISBLANK(T1263),"需記錄棲地類型",IF(LEN(T1263)&lt;&gt;2,"請填最主要的棲地類型，其餘的可在備注補充說明",""))</f>
        <v/>
      </c>
      <c r="AD1263" s="5" t="str">
        <f t="shared" si="55"/>
        <v/>
      </c>
      <c r="AE1263" s="3" t="str">
        <f>IF(COUNTIF(U1263,"*搖樹*")=1,IF(Q1263&lt;&gt;2,"有搖樹行為應為猴群",""),"")</f>
        <v/>
      </c>
      <c r="AF1263" s="3"/>
      <c r="AH1263">
        <f>MATCH(ROUND(M1263,0)&amp;ROUND(N1263,0),樣點!N:N,0)</f>
        <v>1513</v>
      </c>
      <c r="AI1263" s="5">
        <f>IF((F1264&amp;J1264)=(F1263&amp;J1263),ABS((DATE(G1264,H1264,I1264)&amp;TIME(O1264,P1264,0))-(DATE(G1263,H1263,I1263)&amp;TIME(O1263,P1263,0))),"")</f>
        <v>9.0277770068496466E-3</v>
      </c>
    </row>
    <row r="1264" spans="3:35">
      <c r="C1264" s="246" t="s">
        <v>610</v>
      </c>
      <c r="D1264" s="246" t="s">
        <v>643</v>
      </c>
      <c r="E1264" s="246" t="s">
        <v>656</v>
      </c>
      <c r="F1264" s="246" t="s">
        <v>3963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657</v>
      </c>
      <c r="L1264" s="247">
        <v>5</v>
      </c>
      <c r="M1264" s="246">
        <v>207694</v>
      </c>
      <c r="N1264" s="246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90</v>
      </c>
      <c r="T1264" s="246" t="s">
        <v>662</v>
      </c>
      <c r="U1264" s="246"/>
      <c r="V1264" t="str">
        <f>INDEX(樣區!H:H,MATCH(F1264,樣區!E:E,0))</f>
        <v>3月,5月</v>
      </c>
      <c r="W1264" s="3" t="str">
        <f>IF(ISNUMBER(AH1264),"Y","N")</f>
        <v>Y</v>
      </c>
      <c r="X1264" s="3" t="str">
        <f>IF(OR(ISBLANK(H1264),ISBLANK(I1264)),"需記錄日期","")</f>
        <v/>
      </c>
      <c r="Y1264" s="3" t="str">
        <f>IF(O1264&gt;9,"時間太晚","")</f>
        <v>時間太晚</v>
      </c>
      <c r="Z1264" s="3" t="str">
        <f>IF(ISBLANK(Q1264),"需記錄數量",IF(Q1264&gt;2,"2隻以上，請記為猴群",""))</f>
        <v/>
      </c>
      <c r="AA1264" s="3" t="str">
        <f>IF(OR(Q1264=1,Q1264=2),IF(ISTEXT(R1264),"","需記錄距離"),"")</f>
        <v/>
      </c>
      <c r="AB1264" s="249" t="str">
        <f>IF(S1264="Y",IF(Q1264&lt;&gt;2,"有叫聲應為猴群",""),"")</f>
        <v/>
      </c>
      <c r="AC1264" s="3" t="str">
        <f>IF(ISBLANK(T1264),"需記錄棲地類型",IF(LEN(T1264)&lt;&gt;2,"請填最主要的棲地類型，其餘的可在備注補充說明",""))</f>
        <v>請填最主要的棲地類型，其餘的可在備注補充說明</v>
      </c>
      <c r="AD1264" s="5" t="str">
        <f t="shared" si="55"/>
        <v/>
      </c>
      <c r="AE1264" s="3" t="str">
        <f>IF(COUNTIF(U1264,"*搖樹*")=1,IF(Q1264&lt;&gt;2,"有搖樹行為應為猴群",""),"")</f>
        <v/>
      </c>
      <c r="AF1264" s="3"/>
      <c r="AH1264">
        <f>MATCH(ROUND(M1264,0)&amp;ROUND(N1264,0),樣點!N:N,0)</f>
        <v>1514</v>
      </c>
      <c r="AI1264" s="5">
        <f>IF((F1265&amp;J1265)=(F1264&amp;J1264),ABS((DATE(G1265,H1265,I1265)&amp;TIME(O1265,P1265,0))-(DATE(G1264,H1264,I1264)&amp;TIME(O1264,P1264,0))),"")</f>
        <v>9.0277779963798821E-3</v>
      </c>
    </row>
    <row r="1265" spans="3:35">
      <c r="C1265" s="246" t="s">
        <v>610</v>
      </c>
      <c r="D1265" s="246" t="s">
        <v>643</v>
      </c>
      <c r="E1265" s="246" t="s">
        <v>656</v>
      </c>
      <c r="F1265" s="246" t="s">
        <v>3963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657</v>
      </c>
      <c r="L1265" s="247">
        <v>6</v>
      </c>
      <c r="M1265" s="246">
        <v>207651</v>
      </c>
      <c r="N1265" s="246">
        <v>2538798</v>
      </c>
      <c r="O1265" s="246">
        <v>11</v>
      </c>
      <c r="P1265" s="246">
        <v>5</v>
      </c>
      <c r="Q1265" s="246">
        <v>1</v>
      </c>
      <c r="R1265" s="246" t="s">
        <v>89</v>
      </c>
      <c r="S1265" s="246" t="s">
        <v>44</v>
      </c>
      <c r="T1265" s="246" t="s">
        <v>26</v>
      </c>
      <c r="U1265" s="246" t="s">
        <v>663</v>
      </c>
      <c r="V1265" t="str">
        <f>INDEX(樣區!H:H,MATCH(F1265,樣區!E:E,0))</f>
        <v>3月,5月</v>
      </c>
      <c r="W1265" s="3" t="str">
        <f>IF(ISNUMBER(AH1265),"Y","N")</f>
        <v>Y</v>
      </c>
      <c r="X1265" s="3" t="str">
        <f>IF(OR(ISBLANK(H1265),ISBLANK(I1265)),"需記錄日期","")</f>
        <v/>
      </c>
      <c r="Y1265" s="3" t="str">
        <f>IF(O1265&gt;9,"時間太晚","")</f>
        <v>時間太晚</v>
      </c>
      <c r="Z1265" s="3" t="str">
        <f>IF(ISBLANK(Q1265),"需記錄數量",IF(Q1265&gt;2,"2隻以上，請記為猴群",""))</f>
        <v/>
      </c>
      <c r="AA1265" s="3" t="str">
        <f>IF(OR(Q1265=1,Q1265=2),IF(ISTEXT(R1265),"","需記錄距離"),"")</f>
        <v/>
      </c>
      <c r="AB1265" s="249" t="str">
        <f>IF(S1265="Y",IF(Q1265&lt;&gt;2,"有叫聲應為猴群",""),"")</f>
        <v>有叫聲應為猴群</v>
      </c>
      <c r="AC1265" s="3" t="str">
        <f>IF(ISBLANK(T1265),"需記錄棲地類型",IF(LEN(T1265)&lt;&gt;2,"請填最主要的棲地類型，其餘的可在備注補充說明",""))</f>
        <v/>
      </c>
      <c r="AD1265" s="5" t="str">
        <f t="shared" si="55"/>
        <v/>
      </c>
      <c r="AE1265" s="3" t="str">
        <f>IF(COUNTIF(U1265,"*搖樹*")=1,IF(Q1265&lt;&gt;2,"有搖樹行為應為猴群",""),"")</f>
        <v/>
      </c>
      <c r="AF1265" s="3"/>
      <c r="AH1265">
        <f>MATCH(ROUND(M1265,0)&amp;ROUND(N1265,0),樣點!N:N,0)</f>
        <v>1515</v>
      </c>
      <c r="AI1265" s="5" t="str">
        <f>IF((F1266&amp;J1266)=(F1265&amp;J1265),ABS((DATE(G1266,H1266,I1266)&amp;TIME(O1266,P1266,0))-(DATE(G1265,H1265,I1265)&amp;TIME(O1265,P1265,0))),"")</f>
        <v/>
      </c>
    </row>
    <row r="1266" spans="3:35" hidden="1">
      <c r="C1266" s="246" t="s">
        <v>610</v>
      </c>
      <c r="D1266" s="246" t="s">
        <v>643</v>
      </c>
      <c r="E1266" s="246" t="s">
        <v>4556</v>
      </c>
      <c r="F1266" s="246" t="s">
        <v>3960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665</v>
      </c>
      <c r="L1266" s="247">
        <v>1</v>
      </c>
      <c r="M1266" s="246">
        <v>186516</v>
      </c>
      <c r="N1266" s="246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90</v>
      </c>
      <c r="T1266" s="246" t="s">
        <v>133</v>
      </c>
      <c r="U1266" s="246" t="s">
        <v>666</v>
      </c>
      <c r="V1266" t="str">
        <f>INDEX(樣區!H:H,MATCH(F1266,樣區!E:E,0))</f>
        <v>3月,5月</v>
      </c>
      <c r="W1266" s="3" t="str">
        <f>IF(ISNUMBER(AH1266),"Y","N")</f>
        <v>N</v>
      </c>
      <c r="X1266" s="3" t="str">
        <f>IF(OR(ISBLANK(H1266),ISBLANK(I1266)),"需記錄日期","")</f>
        <v/>
      </c>
      <c r="Y1266" s="3" t="str">
        <f>IF(O1266&gt;9,"時間太晚","")</f>
        <v/>
      </c>
      <c r="Z1266" s="3" t="str">
        <f>IF(ISBLANK(Q1266),"需記錄數量",IF(Q1266&gt;2,"2隻以上，請記為猴群",""))</f>
        <v/>
      </c>
      <c r="AA1266" s="3" t="str">
        <f>IF(OR(Q1266=1,Q1266=2),IF(ISTEXT(R1266),"","需記錄距離"),"")</f>
        <v/>
      </c>
      <c r="AB1266" s="2" t="str">
        <f>IF(S1266="Y",IF(Q1266&lt;&gt;2,"有叫聲應為猴群",""),"")</f>
        <v/>
      </c>
      <c r="AC1266" s="3" t="str">
        <f>IF(ISBLANK(T1266),"需記錄棲地類型",IF(LEN(T1266)&lt;&gt;2,"請填最主要的棲地類型，其餘的可在備注補充說明",""))</f>
        <v/>
      </c>
      <c r="AD1266" s="5" t="str">
        <f>IF(ISBLANK(O1266),"需記錄時間",IFERROR(IF((AI1266-TIME(0,5,59))&lt;0,"需計滿6分鍾",""),""))</f>
        <v/>
      </c>
      <c r="AE1266" s="3" t="str">
        <f>IF(COUNTIF(U1266,"*搖樹*")=1,IF(Q1266&lt;&gt;2,"有搖樹行為應為猴群",""),"")</f>
        <v/>
      </c>
      <c r="AF1266" s="3"/>
      <c r="AH1266" t="e">
        <f>MATCH(ROUND(M1266,0)&amp;ROUND(N1266,0),樣點!N:N,0)</f>
        <v>#N/A</v>
      </c>
      <c r="AI1266" s="5">
        <f>IF((F1267&amp;J1267)=(F1266&amp;J1266),ABS((DATE(G1267,H1267,I1267)&amp;TIME(O1267,P1267,0))-(DATE(G1266,H1266,I1266)&amp;TIME(O1266,P1266,0))),"")</f>
        <v>1.1111111030913889E-2</v>
      </c>
    </row>
    <row r="1267" spans="3:35">
      <c r="C1267" s="246" t="s">
        <v>610</v>
      </c>
      <c r="D1267" s="246" t="s">
        <v>643</v>
      </c>
      <c r="E1267" s="246" t="s">
        <v>664</v>
      </c>
      <c r="F1267" s="246" t="s">
        <v>3960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665</v>
      </c>
      <c r="L1267" s="247">
        <v>2</v>
      </c>
      <c r="M1267" s="246">
        <v>189745</v>
      </c>
      <c r="N1267" s="246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90</v>
      </c>
      <c r="T1267" s="246" t="s">
        <v>667</v>
      </c>
      <c r="U1267" s="246" t="s">
        <v>668</v>
      </c>
      <c r="V1267" t="str">
        <f>INDEX(樣區!H:H,MATCH(F1267,樣區!E:E,0))</f>
        <v>3月,5月</v>
      </c>
      <c r="W1267" s="3" t="str">
        <f>IF(ISNUMBER(AH1267),"Y","N")</f>
        <v>Y</v>
      </c>
      <c r="X1267" s="3" t="str">
        <f>IF(OR(ISBLANK(H1267),ISBLANK(I1267)),"需記錄日期","")</f>
        <v/>
      </c>
      <c r="Y1267" s="3" t="str">
        <f>IF(O1267&gt;9,"時間太晚","")</f>
        <v/>
      </c>
      <c r="Z1267" s="3" t="str">
        <f>IF(ISBLANK(Q1267),"需記錄數量",IF(Q1267&gt;2,"2隻以上，請記為猴群",""))</f>
        <v/>
      </c>
      <c r="AA1267" s="3" t="str">
        <f>IF(OR(Q1267=1,Q1267=2),IF(ISTEXT(R1267),"","需記錄距離"),"")</f>
        <v/>
      </c>
      <c r="AB1267" s="249" t="str">
        <f>IF(S1267="Y",IF(Q1267&lt;&gt;2,"有叫聲應為猴群",""),"")</f>
        <v/>
      </c>
      <c r="AC1267" s="3" t="str">
        <f>IF(ISBLANK(T1267),"需記錄棲地類型",IF(LEN(T1267)&lt;&gt;2,"請填最主要的棲地類型，其餘的可在備注補充說明",""))</f>
        <v>請填最主要的棲地類型，其餘的可在備注補充說明</v>
      </c>
      <c r="AD1267" s="5" t="str">
        <f t="shared" ref="AD1267:AD1271" si="56">IF(ISBLANK(O1267),"需記錄時間",IFERROR(IF((AI1267-TIME(0,5,59))&lt;0,"需計滿6分鐘",""),""))</f>
        <v/>
      </c>
      <c r="AE1267" s="3" t="str">
        <f>IF(COUNTIF(U1267,"*搖樹*")=1,IF(Q1267&lt;&gt;2,"有搖樹行為應為猴群",""),"")</f>
        <v/>
      </c>
      <c r="AF1267" s="3"/>
      <c r="AH1267">
        <f>MATCH(ROUND(M1267,0)&amp;ROUND(N1267,0),樣點!N:N,0)</f>
        <v>1493</v>
      </c>
      <c r="AI1267" s="5">
        <f>IF((F1268&amp;J1268)=(F1267&amp;J1267),ABS((DATE(G1268,H1268,I1268)&amp;TIME(O1268,P1268,0))-(DATE(G1267,H1267,I1267)&amp;TIME(O1267,P1267,0))),"")</f>
        <v>1.5972222958225757E-2</v>
      </c>
    </row>
    <row r="1268" spans="3:35">
      <c r="C1268" s="246" t="s">
        <v>610</v>
      </c>
      <c r="D1268" s="246" t="s">
        <v>643</v>
      </c>
      <c r="E1268" s="246" t="s">
        <v>664</v>
      </c>
      <c r="F1268" s="246" t="s">
        <v>3960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665</v>
      </c>
      <c r="L1268" s="247">
        <v>3</v>
      </c>
      <c r="M1268" s="246">
        <v>189502</v>
      </c>
      <c r="N1268" s="246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90</v>
      </c>
      <c r="T1268" s="246" t="s">
        <v>26</v>
      </c>
      <c r="U1268" s="246" t="s">
        <v>669</v>
      </c>
      <c r="V1268" t="str">
        <f>INDEX(樣區!H:H,MATCH(F1268,樣區!E:E,0))</f>
        <v>3月,5月</v>
      </c>
      <c r="W1268" s="3" t="str">
        <f>IF(ISNUMBER(AH1268),"Y","N")</f>
        <v>Y</v>
      </c>
      <c r="X1268" s="3" t="str">
        <f>IF(OR(ISBLANK(H1268),ISBLANK(I1268)),"需記錄日期","")</f>
        <v/>
      </c>
      <c r="Y1268" s="3" t="str">
        <f>IF(O1268&gt;9,"時間太晚","")</f>
        <v/>
      </c>
      <c r="Z1268" s="3" t="str">
        <f>IF(ISBLANK(Q1268),"需記錄數量",IF(Q1268&gt;2,"2隻以上，請記為猴群",""))</f>
        <v/>
      </c>
      <c r="AA1268" s="3" t="str">
        <f>IF(OR(Q1268=1,Q1268=2),IF(ISTEXT(R1268),"","需記錄距離"),"")</f>
        <v/>
      </c>
      <c r="AB1268" s="249" t="str">
        <f>IF(S1268="Y",IF(Q1268&lt;&gt;2,"有叫聲應為猴群",""),"")</f>
        <v/>
      </c>
      <c r="AC1268" s="3" t="str">
        <f>IF(ISBLANK(T1268),"需記錄棲地類型",IF(LEN(T1268)&lt;&gt;2,"請填最主要的棲地類型，其餘的可在備注補充說明",""))</f>
        <v/>
      </c>
      <c r="AD1268" s="5" t="str">
        <f t="shared" si="56"/>
        <v/>
      </c>
      <c r="AE1268" s="3" t="str">
        <f>IF(COUNTIF(U1268,"*搖樹*")=1,IF(Q1268&lt;&gt;2,"有搖樹行為應為猴群",""),"")</f>
        <v/>
      </c>
      <c r="AF1268" s="3"/>
      <c r="AH1268">
        <f>MATCH(ROUND(M1268,0)&amp;ROUND(N1268,0),樣點!N:N,0)</f>
        <v>1494</v>
      </c>
      <c r="AI1268" s="5">
        <f>IF((F1269&amp;J1269)=(F1268&amp;J1268),ABS((DATE(G1269,H1269,I1269)&amp;TIME(O1269,P1269,0))-(DATE(G1268,H1268,I1268)&amp;TIME(O1268,P1268,0))),"")</f>
        <v>9.7222219919785857E-3</v>
      </c>
    </row>
    <row r="1269" spans="3:35">
      <c r="C1269" s="246" t="s">
        <v>610</v>
      </c>
      <c r="D1269" s="246" t="s">
        <v>643</v>
      </c>
      <c r="E1269" s="246" t="s">
        <v>664</v>
      </c>
      <c r="F1269" s="246" t="s">
        <v>3960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665</v>
      </c>
      <c r="L1269" s="247">
        <v>4</v>
      </c>
      <c r="M1269" s="246">
        <v>189602</v>
      </c>
      <c r="N1269" s="246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90</v>
      </c>
      <c r="T1269" s="246" t="s">
        <v>670</v>
      </c>
      <c r="U1269" s="246" t="s">
        <v>671</v>
      </c>
      <c r="V1269" t="str">
        <f>INDEX(樣區!H:H,MATCH(F1269,樣區!E:E,0))</f>
        <v>3月,5月</v>
      </c>
      <c r="W1269" s="3" t="str">
        <f>IF(ISNUMBER(AH1269),"Y","N")</f>
        <v>Y</v>
      </c>
      <c r="X1269" s="3" t="str">
        <f>IF(OR(ISBLANK(H1269),ISBLANK(I1269)),"需記錄日期","")</f>
        <v/>
      </c>
      <c r="Y1269" s="3" t="str">
        <f>IF(O1269&gt;9,"時間太晚","")</f>
        <v/>
      </c>
      <c r="Z1269" s="3" t="str">
        <f>IF(ISBLANK(Q1269),"需記錄數量",IF(Q1269&gt;2,"2隻以上，請記為猴群",""))</f>
        <v/>
      </c>
      <c r="AA1269" s="3" t="str">
        <f>IF(OR(Q1269=1,Q1269=2),IF(ISTEXT(R1269),"","需記錄距離"),"")</f>
        <v/>
      </c>
      <c r="AB1269" s="249" t="str">
        <f>IF(S1269="Y",IF(Q1269&lt;&gt;2,"有叫聲應為猴群",""),"")</f>
        <v/>
      </c>
      <c r="AC1269" s="3" t="str">
        <f>IF(ISBLANK(T1269),"需記錄棲地類型",IF(LEN(T1269)&lt;&gt;2,"請填最主要的棲地類型，其餘的可在備注補充說明",""))</f>
        <v>請填最主要的棲地類型，其餘的可在備注補充說明</v>
      </c>
      <c r="AD1269" s="5" t="str">
        <f t="shared" si="56"/>
        <v/>
      </c>
      <c r="AE1269" s="3" t="str">
        <f>IF(COUNTIF(U1269,"*搖樹*")=1,IF(Q1269&lt;&gt;2,"有搖樹行為應為猴群",""),"")</f>
        <v/>
      </c>
      <c r="AF1269" s="3"/>
      <c r="AH1269">
        <f>MATCH(ROUND(M1269,0)&amp;ROUND(N1269,0),樣點!N:N,0)</f>
        <v>1495</v>
      </c>
      <c r="AI1269" s="5">
        <f>IF((F1270&amp;J1270)=(F1269&amp;J1269),ABS((DATE(G1270,H1270,I1270)&amp;TIME(O1270,P1270,0))-(DATE(G1269,H1269,I1269)&amp;TIME(O1269,P1269,0))),"")</f>
        <v>8.3333330112509429E-3</v>
      </c>
    </row>
    <row r="1270" spans="3:35">
      <c r="C1270" s="246" t="s">
        <v>610</v>
      </c>
      <c r="D1270" s="246" t="s">
        <v>643</v>
      </c>
      <c r="E1270" s="246" t="s">
        <v>664</v>
      </c>
      <c r="F1270" s="246" t="s">
        <v>3960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665</v>
      </c>
      <c r="L1270" s="247">
        <v>5</v>
      </c>
      <c r="M1270" s="246">
        <v>189514</v>
      </c>
      <c r="N1270" s="246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90</v>
      </c>
      <c r="T1270" s="246" t="s">
        <v>133</v>
      </c>
      <c r="U1270" s="246" t="s">
        <v>669</v>
      </c>
      <c r="V1270" t="str">
        <f>INDEX(樣區!H:H,MATCH(F1270,樣區!E:E,0))</f>
        <v>3月,5月</v>
      </c>
      <c r="W1270" s="3" t="str">
        <f>IF(ISNUMBER(AH1270),"Y","N")</f>
        <v>Y</v>
      </c>
      <c r="X1270" s="3" t="str">
        <f>IF(OR(ISBLANK(H1270),ISBLANK(I1270)),"需記錄日期","")</f>
        <v/>
      </c>
      <c r="Y1270" s="3" t="str">
        <f>IF(O1270&gt;9,"時間太晚","")</f>
        <v>時間太晚</v>
      </c>
      <c r="Z1270" s="3" t="str">
        <f>IF(ISBLANK(Q1270),"需記錄數量",IF(Q1270&gt;2,"2隻以上，請記為猴群",""))</f>
        <v/>
      </c>
      <c r="AA1270" s="3" t="str">
        <f>IF(OR(Q1270=1,Q1270=2),IF(ISTEXT(R1270),"","需記錄距離"),"")</f>
        <v/>
      </c>
      <c r="AB1270" s="249" t="str">
        <f>IF(S1270="Y",IF(Q1270&lt;&gt;2,"有叫聲應為猴群",""),"")</f>
        <v/>
      </c>
      <c r="AC1270" s="3" t="str">
        <f>IF(ISBLANK(T1270),"需記錄棲地類型",IF(LEN(T1270)&lt;&gt;2,"請填最主要的棲地類型，其餘的可在備注補充說明",""))</f>
        <v/>
      </c>
      <c r="AD1270" s="5" t="str">
        <f t="shared" si="56"/>
        <v/>
      </c>
      <c r="AE1270" s="3" t="str">
        <f>IF(COUNTIF(U1270,"*搖樹*")=1,IF(Q1270&lt;&gt;2,"有搖樹行為應為猴群",""),"")</f>
        <v/>
      </c>
      <c r="AF1270" s="3"/>
      <c r="AH1270">
        <f>MATCH(ROUND(M1270,0)&amp;ROUND(N1270,0),樣點!N:N,0)</f>
        <v>1496</v>
      </c>
      <c r="AI1270" s="5">
        <f>IF((F1271&amp;J1271)=(F1270&amp;J1270),ABS((DATE(G1271,H1271,I1271)&amp;TIME(O1271,P1271,0))-(DATE(G1270,H1270,I1270)&amp;TIME(O1270,P1270,0))),"")</f>
        <v>7.6388890156522393E-3</v>
      </c>
    </row>
    <row r="1271" spans="3:35">
      <c r="C1271" s="246" t="s">
        <v>610</v>
      </c>
      <c r="D1271" s="246" t="s">
        <v>643</v>
      </c>
      <c r="E1271" s="246" t="s">
        <v>664</v>
      </c>
      <c r="F1271" s="246" t="s">
        <v>3960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665</v>
      </c>
      <c r="L1271" s="247">
        <v>6</v>
      </c>
      <c r="M1271" s="246">
        <v>189657</v>
      </c>
      <c r="N1271" s="246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90</v>
      </c>
      <c r="T1271" s="246" t="s">
        <v>133</v>
      </c>
      <c r="U1271" s="246" t="s">
        <v>669</v>
      </c>
      <c r="V1271" t="str">
        <f>INDEX(樣區!H:H,MATCH(F1271,樣區!E:E,0))</f>
        <v>3月,5月</v>
      </c>
      <c r="W1271" s="3" t="str">
        <f>IF(ISNUMBER(AH1271),"Y","N")</f>
        <v>Y</v>
      </c>
      <c r="X1271" s="3" t="str">
        <f>IF(OR(ISBLANK(H1271),ISBLANK(I1271)),"需記錄日期","")</f>
        <v/>
      </c>
      <c r="Y1271" s="3" t="str">
        <f>IF(O1271&gt;9,"時間太晚","")</f>
        <v>時間太晚</v>
      </c>
      <c r="Z1271" s="3" t="str">
        <f>IF(ISBLANK(Q1271),"需記錄數量",IF(Q1271&gt;2,"2隻以上，請記為猴群",""))</f>
        <v/>
      </c>
      <c r="AA1271" s="3" t="str">
        <f>IF(OR(Q1271=1,Q1271=2),IF(ISTEXT(R1271),"","需記錄距離"),"")</f>
        <v/>
      </c>
      <c r="AB1271" s="249" t="str">
        <f>IF(S1271="Y",IF(Q1271&lt;&gt;2,"有叫聲應為猴群",""),"")</f>
        <v/>
      </c>
      <c r="AC1271" s="3" t="str">
        <f>IF(ISBLANK(T1271),"需記錄棲地類型",IF(LEN(T1271)&lt;&gt;2,"請填最主要的棲地類型，其餘的可在備注補充說明",""))</f>
        <v/>
      </c>
      <c r="AD1271" s="5" t="str">
        <f t="shared" si="56"/>
        <v/>
      </c>
      <c r="AE1271" s="3" t="str">
        <f>IF(COUNTIF(U1271,"*搖樹*")=1,IF(Q1271&lt;&gt;2,"有搖樹行為應為猴群",""),"")</f>
        <v/>
      </c>
      <c r="AF1271" s="3"/>
      <c r="AH1271">
        <f>MATCH(ROUND(M1271,0)&amp;ROUND(N1271,0),樣點!N:N,0)</f>
        <v>1497</v>
      </c>
      <c r="AI1271" s="5" t="str">
        <f>IF((F1272&amp;J1272)=(F1271&amp;J1271),ABS((DATE(G1272,H1272,I1272)&amp;TIME(O1272,P1272,0))-(DATE(G1271,H1271,I1271)&amp;TIME(O1271,P1271,0))),"")</f>
        <v/>
      </c>
    </row>
    <row r="1272" spans="3:35" hidden="1">
      <c r="C1272" s="246" t="s">
        <v>610</v>
      </c>
      <c r="D1272" s="246" t="s">
        <v>643</v>
      </c>
      <c r="E1272" s="246" t="s">
        <v>4558</v>
      </c>
      <c r="F1272" s="246" t="s">
        <v>3959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673</v>
      </c>
      <c r="L1272" s="247">
        <v>1</v>
      </c>
      <c r="M1272" s="246">
        <v>209096</v>
      </c>
      <c r="N1272" s="246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32</v>
      </c>
      <c r="U1272" s="246"/>
      <c r="V1272" t="str">
        <f>INDEX(樣區!H:H,MATCH(F1272,樣區!E:E,0))</f>
        <v>3月,5月</v>
      </c>
      <c r="W1272" s="3" t="str">
        <f>IF(ISNUMBER(AH1272),"Y","N")</f>
        <v>N</v>
      </c>
      <c r="X1272" s="3" t="str">
        <f>IF(OR(ISBLANK(H1272),ISBLANK(I1272)),"需記錄日期","")</f>
        <v/>
      </c>
      <c r="Y1272" s="3" t="str">
        <f>IF(O1272&gt;9,"時間太晚","")</f>
        <v/>
      </c>
      <c r="Z1272" s="3" t="str">
        <f>IF(ISBLANK(Q1272),"需記錄數量",IF(Q1272&gt;2,"2隻以上，請記為猴群",""))</f>
        <v/>
      </c>
      <c r="AA1272" s="3" t="str">
        <f>IF(OR(Q1272=1,Q1272=2),IF(ISTEXT(R1272),"","需記錄距離"),"")</f>
        <v/>
      </c>
      <c r="AB1272" s="2" t="str">
        <f>IF(S1272="Y",IF(Q1272&lt;&gt;2,"有叫聲應為猴群",""),"")</f>
        <v/>
      </c>
      <c r="AC1272" s="3" t="str">
        <f>IF(ISBLANK(T1272),"需記錄棲地類型",IF(LEN(T1272)&lt;&gt;2,"請填最主要的棲地類型，其餘的可在備注補充說明",""))</f>
        <v/>
      </c>
      <c r="AD1272" s="5" t="str">
        <f>IF(ISBLANK(O1272),"需記錄時間",IFERROR(IF((AI1272-TIME(0,5,59))&lt;0,"需計滿6分鍾",""),""))</f>
        <v/>
      </c>
      <c r="AE1272" s="3" t="str">
        <f>IF(COUNTIF(U1272,"*搖樹*")=1,IF(Q1272&lt;&gt;2,"有搖樹行為應為猴群",""),"")</f>
        <v/>
      </c>
      <c r="AF1272" s="3"/>
      <c r="AH1272" t="e">
        <f>MATCH(ROUND(M1272,0)&amp;ROUND(N1272,0),樣點!N:N,0)</f>
        <v>#N/A</v>
      </c>
      <c r="AI1272" s="5">
        <f>IF((F1273&amp;J1273)=(F1272&amp;J1272),ABS((DATE(G1273,H1273,I1273)&amp;TIME(O1273,P1273,0))-(DATE(G1272,H1272,I1272)&amp;TIME(O1272,P1272,0))),"")</f>
        <v>6.2499999767169356E-3</v>
      </c>
    </row>
    <row r="1273" spans="3:35" hidden="1">
      <c r="C1273" s="246" t="s">
        <v>610</v>
      </c>
      <c r="D1273" s="246" t="s">
        <v>643</v>
      </c>
      <c r="E1273" s="246" t="s">
        <v>672</v>
      </c>
      <c r="F1273" s="246" t="s">
        <v>3959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673</v>
      </c>
      <c r="L1273" s="247">
        <v>2</v>
      </c>
      <c r="M1273" s="246">
        <v>209106</v>
      </c>
      <c r="N1273" s="246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26</v>
      </c>
      <c r="U1273" s="246"/>
      <c r="V1273" t="str">
        <f>INDEX(樣區!H:H,MATCH(F1273,樣區!E:E,0))</f>
        <v>3月,5月</v>
      </c>
      <c r="W1273" s="3" t="str">
        <f>IF(ISNUMBER(AH1273),"Y","N")</f>
        <v>N</v>
      </c>
      <c r="X1273" s="3" t="str">
        <f>IF(OR(ISBLANK(H1273),ISBLANK(I1273)),"需記錄日期","")</f>
        <v/>
      </c>
      <c r="Y1273" s="3" t="str">
        <f>IF(O1273&gt;9,"時間太晚","")</f>
        <v/>
      </c>
      <c r="Z1273" s="3" t="str">
        <f>IF(ISBLANK(Q1273),"需記錄數量",IF(Q1273&gt;2,"2隻以上，請記為猴群",""))</f>
        <v/>
      </c>
      <c r="AA1273" s="3" t="str">
        <f>IF(OR(Q1273=1,Q1273=2),IF(ISTEXT(R1273),"","需記錄距離"),"")</f>
        <v/>
      </c>
      <c r="AB1273" s="2" t="str">
        <f>IF(S1273="Y",IF(Q1273&lt;&gt;2,"有叫聲應為猴群",""),"")</f>
        <v/>
      </c>
      <c r="AC1273" s="3" t="str">
        <f>IF(ISBLANK(T1273),"需記錄棲地類型",IF(LEN(T1273)&lt;&gt;2,"請填最主要的棲地類型，其餘的可在備注補充說明",""))</f>
        <v/>
      </c>
      <c r="AD1273" s="5" t="str">
        <f>IF(ISBLANK(O1273),"需記錄時間",IFERROR(IF((AI1273-TIME(0,5,59))&lt;0,"需計滿6分鍾",""),""))</f>
        <v/>
      </c>
      <c r="AE1273" s="3" t="str">
        <f>IF(COUNTIF(U1273,"*搖樹*")=1,IF(Q1273&lt;&gt;2,"有搖樹行為應為猴群",""),"")</f>
        <v/>
      </c>
      <c r="AF1273" s="3"/>
      <c r="AH1273" t="e">
        <f>MATCH(ROUND(M1273,0)&amp;ROUND(N1273,0),樣點!N:N,0)</f>
        <v>#N/A</v>
      </c>
      <c r="AI1273" s="5">
        <f>IF((F1274&amp;J1274)=(F1273&amp;J1273),ABS((DATE(G1274,H1274,I1274)&amp;TIME(O1274,P1274,0))-(DATE(G1273,H1273,I1273)&amp;TIME(O1273,P1273,0))),"")</f>
        <v>5.5555549915879965E-3</v>
      </c>
    </row>
    <row r="1274" spans="3:35">
      <c r="C1274" s="246" t="s">
        <v>610</v>
      </c>
      <c r="D1274" s="246" t="s">
        <v>643</v>
      </c>
      <c r="E1274" s="246" t="s">
        <v>672</v>
      </c>
      <c r="F1274" s="246" t="s">
        <v>3959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673</v>
      </c>
      <c r="L1274" s="247">
        <v>3</v>
      </c>
      <c r="M1274" s="246">
        <v>209201</v>
      </c>
      <c r="N1274" s="246">
        <v>2538709</v>
      </c>
      <c r="O1274" s="246">
        <v>10</v>
      </c>
      <c r="P1274" s="246">
        <v>0</v>
      </c>
      <c r="Q1274" s="246">
        <v>2</v>
      </c>
      <c r="R1274" s="246" t="s">
        <v>89</v>
      </c>
      <c r="S1274" s="246" t="s">
        <v>44</v>
      </c>
      <c r="T1274" s="246" t="s">
        <v>26</v>
      </c>
      <c r="U1274" s="246" t="s">
        <v>674</v>
      </c>
      <c r="V1274" t="str">
        <f>INDEX(樣區!H:H,MATCH(F1274,樣區!E:E,0))</f>
        <v>3月,5月</v>
      </c>
      <c r="W1274" s="3" t="str">
        <f>IF(ISNUMBER(AH1274),"Y","N")</f>
        <v>Y</v>
      </c>
      <c r="X1274" s="3" t="str">
        <f>IF(OR(ISBLANK(H1274),ISBLANK(I1274)),"需記錄日期","")</f>
        <v/>
      </c>
      <c r="Y1274" s="3" t="str">
        <f>IF(O1274&gt;9,"時間太晚","")</f>
        <v>時間太晚</v>
      </c>
      <c r="Z1274" s="3" t="str">
        <f>IF(ISBLANK(Q1274),"需記錄數量",IF(Q1274&gt;2,"2隻以上，請記為猴群",""))</f>
        <v/>
      </c>
      <c r="AA1274" s="3" t="str">
        <f>IF(OR(Q1274=1,Q1274=2),IF(ISTEXT(R1274),"","需記錄距離"),"")</f>
        <v/>
      </c>
      <c r="AB1274" s="249" t="str">
        <f>IF(S1274="Y",IF(Q1274&lt;&gt;2,"有叫聲應為猴群",""),"")</f>
        <v/>
      </c>
      <c r="AC1274" s="3" t="str">
        <f>IF(ISBLANK(T1274),"需記錄棲地類型",IF(LEN(T1274)&lt;&gt;2,"請填最主要的棲地類型，其餘的可在備注補充說明",""))</f>
        <v/>
      </c>
      <c r="AD1274" s="5" t="str">
        <f t="shared" ref="AD1274:AD1284" si="57">IF(ISBLANK(O1274),"需記錄時間",IFERROR(IF((AI1274-TIME(0,5,59))&lt;0,"需計滿6分鐘",""),""))</f>
        <v/>
      </c>
      <c r="AE1274" s="3" t="str">
        <f>IF(COUNTIF(U1274,"*搖樹*")=1,IF(Q1274&lt;&gt;2,"有搖樹行為應為猴群",""),"")</f>
        <v/>
      </c>
      <c r="AF1274" s="3"/>
      <c r="AH1274">
        <f>MATCH(ROUND(M1274,0)&amp;ROUND(N1274,0),樣點!N:N,0)</f>
        <v>1488</v>
      </c>
      <c r="AI1274" s="5">
        <f>IF((F1275&amp;J1275)=(F1274&amp;J1274),ABS((DATE(G1275,H1275,I1275)&amp;TIME(O1275,P1275,0))-(DATE(G1274,H1274,I1274)&amp;TIME(O1274,P1274,0))),"")</f>
        <v>6.2500000349245965E-3</v>
      </c>
    </row>
    <row r="1275" spans="3:35">
      <c r="C1275" s="246" t="s">
        <v>610</v>
      </c>
      <c r="D1275" s="246" t="s">
        <v>643</v>
      </c>
      <c r="E1275" s="246" t="s">
        <v>672</v>
      </c>
      <c r="F1275" s="246" t="s">
        <v>3959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673</v>
      </c>
      <c r="L1275" s="247">
        <v>4</v>
      </c>
      <c r="M1275" s="246">
        <v>209158</v>
      </c>
      <c r="N1275" s="246">
        <v>2539162</v>
      </c>
      <c r="O1275" s="246">
        <v>10</v>
      </c>
      <c r="P1275" s="246">
        <v>9</v>
      </c>
      <c r="Q1275" s="246">
        <v>2</v>
      </c>
      <c r="R1275" s="246" t="s">
        <v>89</v>
      </c>
      <c r="S1275" s="246" t="s">
        <v>44</v>
      </c>
      <c r="T1275" s="246" t="s">
        <v>32</v>
      </c>
      <c r="U1275" s="246" t="s">
        <v>675</v>
      </c>
      <c r="V1275" t="str">
        <f>INDEX(樣區!H:H,MATCH(F1275,樣區!E:E,0))</f>
        <v>3月,5月</v>
      </c>
      <c r="W1275" s="3" t="str">
        <f>IF(ISNUMBER(AH1275),"Y","N")</f>
        <v>Y</v>
      </c>
      <c r="X1275" s="3" t="str">
        <f>IF(OR(ISBLANK(H1275),ISBLANK(I1275)),"需記錄日期","")</f>
        <v/>
      </c>
      <c r="Y1275" s="3" t="str">
        <f>IF(O1275&gt;9,"時間太晚","")</f>
        <v>時間太晚</v>
      </c>
      <c r="Z1275" s="3" t="str">
        <f>IF(ISBLANK(Q1275),"需記錄數量",IF(Q1275&gt;2,"2隻以上，請記為猴群",""))</f>
        <v/>
      </c>
      <c r="AA1275" s="3" t="str">
        <f>IF(OR(Q1275=1,Q1275=2),IF(ISTEXT(R1275),"","需記錄距離"),"")</f>
        <v/>
      </c>
      <c r="AB1275" s="249" t="str">
        <f>IF(S1275="Y",IF(Q1275&lt;&gt;2,"有叫聲應為猴群",""),"")</f>
        <v/>
      </c>
      <c r="AC1275" s="3" t="str">
        <f>IF(ISBLANK(T1275),"需記錄棲地類型",IF(LEN(T1275)&lt;&gt;2,"請填最主要的棲地類型，其餘的可在備注補充說明",""))</f>
        <v/>
      </c>
      <c r="AD1275" s="5" t="str">
        <f t="shared" si="57"/>
        <v/>
      </c>
      <c r="AE1275" s="3" t="str">
        <f>IF(COUNTIF(U1275,"*搖樹*")=1,IF(Q1275&lt;&gt;2,"有搖樹行為應為猴群",""),"")</f>
        <v/>
      </c>
      <c r="AF1275" s="3"/>
      <c r="AH1275">
        <f>MATCH(ROUND(M1275,0)&amp;ROUND(N1275,0),樣點!N:N,0)</f>
        <v>1489</v>
      </c>
      <c r="AI1275" s="5">
        <f>IF((F1276&amp;J1276)=(F1275&amp;J1275),ABS((DATE(G1276,H1276,I1276)&amp;TIME(O1276,P1276,0))-(DATE(G1275,H1275,I1275)&amp;TIME(O1275,P1275,0))),"")</f>
        <v>5.555555981118232E-3</v>
      </c>
    </row>
    <row r="1276" spans="3:35">
      <c r="C1276" s="246" t="s">
        <v>610</v>
      </c>
      <c r="D1276" s="246" t="s">
        <v>643</v>
      </c>
      <c r="E1276" s="246" t="s">
        <v>672</v>
      </c>
      <c r="F1276" s="246" t="s">
        <v>3959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673</v>
      </c>
      <c r="L1276" s="247">
        <v>5</v>
      </c>
      <c r="M1276" s="246">
        <v>209390</v>
      </c>
      <c r="N1276" s="246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26</v>
      </c>
      <c r="U1276" s="246"/>
      <c r="V1276" t="str">
        <f>INDEX(樣區!H:H,MATCH(F1276,樣區!E:E,0))</f>
        <v>3月,5月</v>
      </c>
      <c r="W1276" s="3" t="str">
        <f>IF(ISNUMBER(AH1276),"Y","N")</f>
        <v>Y</v>
      </c>
      <c r="X1276" s="3" t="str">
        <f>IF(OR(ISBLANK(H1276),ISBLANK(I1276)),"需記錄日期","")</f>
        <v/>
      </c>
      <c r="Y1276" s="3" t="str">
        <f>IF(O1276&gt;9,"時間太晚","")</f>
        <v>時間太晚</v>
      </c>
      <c r="Z1276" s="3" t="str">
        <f>IF(ISBLANK(Q1276),"需記錄數量",IF(Q1276&gt;2,"2隻以上，請記為猴群",""))</f>
        <v/>
      </c>
      <c r="AA1276" s="3" t="str">
        <f>IF(OR(Q1276=1,Q1276=2),IF(ISTEXT(R1276),"","需記錄距離"),"")</f>
        <v/>
      </c>
      <c r="AB1276" s="249" t="str">
        <f>IF(S1276="Y",IF(Q1276&lt;&gt;2,"有叫聲應為猴群",""),"")</f>
        <v/>
      </c>
      <c r="AC1276" s="3" t="str">
        <f>IF(ISBLANK(T1276),"需記錄棲地類型",IF(LEN(T1276)&lt;&gt;2,"請填最主要的棲地類型，其餘的可在備注補充說明",""))</f>
        <v/>
      </c>
      <c r="AD1276" s="5" t="str">
        <f t="shared" si="57"/>
        <v/>
      </c>
      <c r="AE1276" s="3" t="str">
        <f>IF(COUNTIF(U1276,"*搖樹*")=1,IF(Q1276&lt;&gt;2,"有搖樹行為應為猴群",""),"")</f>
        <v/>
      </c>
      <c r="AF1276" s="3"/>
      <c r="AH1276">
        <f>MATCH(ROUND(M1276,0)&amp;ROUND(N1276,0),樣點!N:N,0)</f>
        <v>1490</v>
      </c>
      <c r="AI1276" s="5">
        <f>IF((F1277&amp;J1277)=(F1276&amp;J1276),ABS((DATE(G1277,H1277,I1277)&amp;TIME(O1277,P1277,0))-(DATE(G1276,H1276,I1276)&amp;TIME(O1276,P1276,0))),"")</f>
        <v>1.0416665987577289E-2</v>
      </c>
    </row>
    <row r="1277" spans="3:35">
      <c r="C1277" s="246" t="s">
        <v>610</v>
      </c>
      <c r="D1277" s="246" t="s">
        <v>643</v>
      </c>
      <c r="E1277" s="246" t="s">
        <v>672</v>
      </c>
      <c r="F1277" s="246" t="s">
        <v>3959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673</v>
      </c>
      <c r="L1277" s="247">
        <v>6</v>
      </c>
      <c r="M1277" s="246">
        <v>208806</v>
      </c>
      <c r="N1277" s="246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26</v>
      </c>
      <c r="U1277" s="246"/>
      <c r="V1277" t="str">
        <f>INDEX(樣區!H:H,MATCH(F1277,樣區!E:E,0))</f>
        <v>3月,5月</v>
      </c>
      <c r="W1277" s="3" t="str">
        <f>IF(ISNUMBER(AH1277),"Y","N")</f>
        <v>Y</v>
      </c>
      <c r="X1277" s="3" t="str">
        <f>IF(OR(ISBLANK(H1277),ISBLANK(I1277)),"需記錄日期","")</f>
        <v/>
      </c>
      <c r="Y1277" s="3" t="str">
        <f>IF(O1277&gt;9,"時間太晚","")</f>
        <v>時間太晚</v>
      </c>
      <c r="Z1277" s="3" t="str">
        <f>IF(ISBLANK(Q1277),"需記錄數量",IF(Q1277&gt;2,"2隻以上，請記為猴群",""))</f>
        <v/>
      </c>
      <c r="AA1277" s="3" t="str">
        <f>IF(OR(Q1277=1,Q1277=2),IF(ISTEXT(R1277),"","需記錄距離"),"")</f>
        <v/>
      </c>
      <c r="AB1277" s="249" t="str">
        <f>IF(S1277="Y",IF(Q1277&lt;&gt;2,"有叫聲應為猴群",""),"")</f>
        <v/>
      </c>
      <c r="AC1277" s="3" t="str">
        <f>IF(ISBLANK(T1277),"需記錄棲地類型",IF(LEN(T1277)&lt;&gt;2,"請填最主要的棲地類型，其餘的可在備注補充說明",""))</f>
        <v/>
      </c>
      <c r="AD1277" s="5" t="str">
        <f t="shared" si="57"/>
        <v/>
      </c>
      <c r="AE1277" s="3" t="str">
        <f>IF(COUNTIF(U1277,"*搖樹*")=1,IF(Q1277&lt;&gt;2,"有搖樹行為應為猴群",""),"")</f>
        <v/>
      </c>
      <c r="AF1277" s="3"/>
      <c r="AH1277">
        <f>MATCH(ROUND(M1277,0)&amp;ROUND(N1277,0),樣點!N:N,0)</f>
        <v>1491</v>
      </c>
      <c r="AI1277" s="5" t="str">
        <f>IF((F1278&amp;J1278)=(F1277&amp;J1277),ABS((DATE(G1278,H1278,I1278)&amp;TIME(O1278,P1278,0))-(DATE(G1277,H1277,I1277)&amp;TIME(O1277,P1277,0))),"")</f>
        <v/>
      </c>
    </row>
    <row r="1278" spans="3:35">
      <c r="C1278" s="246" t="s">
        <v>610</v>
      </c>
      <c r="D1278" s="246" t="s">
        <v>643</v>
      </c>
      <c r="E1278" s="246" t="s">
        <v>4560</v>
      </c>
      <c r="F1278" s="246" t="s">
        <v>3961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677</v>
      </c>
      <c r="L1278" s="247">
        <v>1</v>
      </c>
      <c r="M1278" s="246">
        <v>197806</v>
      </c>
      <c r="N1278" s="246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678</v>
      </c>
      <c r="U1278" s="246"/>
      <c r="V1278" t="str">
        <f>INDEX(樣區!H:H,MATCH(F1278,樣區!E:E,0))</f>
        <v>3月,5月</v>
      </c>
      <c r="W1278" s="3" t="str">
        <f>IF(ISNUMBER(AH1278),"Y","N")</f>
        <v>Y</v>
      </c>
      <c r="X1278" s="3" t="str">
        <f>IF(OR(ISBLANK(H1278),ISBLANK(I1278)),"需記錄日期","")</f>
        <v/>
      </c>
      <c r="Y1278" s="3" t="str">
        <f>IF(O1278&gt;9,"時間太晚","")</f>
        <v>時間太晚</v>
      </c>
      <c r="Z1278" s="3" t="str">
        <f>IF(ISBLANK(Q1278),"需記錄數量",IF(Q1278&gt;2,"2隻以上，請記為猴群",""))</f>
        <v/>
      </c>
      <c r="AA1278" s="3" t="str">
        <f>IF(OR(Q1278=1,Q1278=2),IF(ISTEXT(R1278),"","需記錄距離"),"")</f>
        <v/>
      </c>
      <c r="AB1278" s="249" t="str">
        <f>IF(S1278="Y",IF(Q1278&lt;&gt;2,"有叫聲應為猴群",""),"")</f>
        <v/>
      </c>
      <c r="AC1278" s="3" t="str">
        <f>IF(ISBLANK(T1278),"需記錄棲地類型",IF(LEN(T1278)&lt;&gt;2,"請填最主要的棲地類型，其餘的可在備注補充說明",""))</f>
        <v>請填最主要的棲地類型，其餘的可在備注補充說明</v>
      </c>
      <c r="AD1278" s="5" t="str">
        <f t="shared" si="57"/>
        <v/>
      </c>
      <c r="AE1278" s="3" t="str">
        <f>IF(COUNTIF(U1278,"*搖樹*")=1,IF(Q1278&lt;&gt;2,"有搖樹行為應為猴群",""),"")</f>
        <v/>
      </c>
      <c r="AF1278" s="3"/>
      <c r="AH1278">
        <f>MATCH(ROUND(M1278,0)&amp;ROUND(N1278,0),樣點!N:N,0)</f>
        <v>1498</v>
      </c>
      <c r="AI1278" s="5">
        <f>IF((F1279&amp;J1279)=(F1278&amp;J1278),ABS((DATE(G1279,H1279,I1279)&amp;TIME(O1279,P1279,0))-(DATE(G1278,H1278,I1278)&amp;TIME(O1278,P1278,0))),"")</f>
        <v>6.9444439723156393E-3</v>
      </c>
    </row>
    <row r="1279" spans="3:35">
      <c r="C1279" s="246" t="s">
        <v>610</v>
      </c>
      <c r="D1279" s="246" t="s">
        <v>643</v>
      </c>
      <c r="E1279" s="246" t="s">
        <v>676</v>
      </c>
      <c r="F1279" s="246" t="s">
        <v>3961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677</v>
      </c>
      <c r="L1279" s="247">
        <v>2</v>
      </c>
      <c r="M1279" s="246">
        <v>197879</v>
      </c>
      <c r="N1279" s="246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678</v>
      </c>
      <c r="U1279" s="246"/>
      <c r="V1279" t="str">
        <f>INDEX(樣區!H:H,MATCH(F1279,樣區!E:E,0))</f>
        <v>3月,5月</v>
      </c>
      <c r="W1279" s="3" t="str">
        <f>IF(ISNUMBER(AH1279),"Y","N")</f>
        <v>Y</v>
      </c>
      <c r="X1279" s="3" t="str">
        <f>IF(OR(ISBLANK(H1279),ISBLANK(I1279)),"需記錄日期","")</f>
        <v/>
      </c>
      <c r="Y1279" s="3" t="str">
        <f>IF(O1279&gt;9,"時間太晚","")</f>
        <v>時間太晚</v>
      </c>
      <c r="Z1279" s="3" t="str">
        <f>IF(ISBLANK(Q1279),"需記錄數量",IF(Q1279&gt;2,"2隻以上，請記為猴群",""))</f>
        <v/>
      </c>
      <c r="AA1279" s="3" t="str">
        <f>IF(OR(Q1279=1,Q1279=2),IF(ISTEXT(R1279),"","需記錄距離"),"")</f>
        <v/>
      </c>
      <c r="AB1279" s="249" t="str">
        <f>IF(S1279="Y",IF(Q1279&lt;&gt;2,"有叫聲應為猴群",""),"")</f>
        <v/>
      </c>
      <c r="AC1279" s="3" t="str">
        <f>IF(ISBLANK(T1279),"需記錄棲地類型",IF(LEN(T1279)&lt;&gt;2,"請填最主要的棲地類型，其餘的可在備注補充說明",""))</f>
        <v>請填最主要的棲地類型，其餘的可在備注補充說明</v>
      </c>
      <c r="AD1279" s="5" t="str">
        <f t="shared" si="57"/>
        <v/>
      </c>
      <c r="AE1279" s="3" t="str">
        <f>IF(COUNTIF(U1279,"*搖樹*")=1,IF(Q1279&lt;&gt;2,"有搖樹行為應為猴群",""),"")</f>
        <v/>
      </c>
      <c r="AF1279" s="3"/>
      <c r="AH1279">
        <f>MATCH(ROUND(M1279,0)&amp;ROUND(N1279,0),樣點!N:N,0)</f>
        <v>1499</v>
      </c>
      <c r="AI1279" s="5">
        <f>IF((F1280&amp;J1280)=(F1279&amp;J1279),ABS((DATE(G1280,H1280,I1280)&amp;TIME(O1280,P1280,0))-(DATE(G1279,H1279,I1279)&amp;TIME(O1279,P1279,0))),"")</f>
        <v>6.9444450200535357E-3</v>
      </c>
    </row>
    <row r="1280" spans="3:35">
      <c r="C1280" s="246" t="s">
        <v>610</v>
      </c>
      <c r="D1280" s="246" t="s">
        <v>643</v>
      </c>
      <c r="E1280" s="246" t="s">
        <v>676</v>
      </c>
      <c r="F1280" s="246" t="s">
        <v>3961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677</v>
      </c>
      <c r="L1280" s="247">
        <v>3</v>
      </c>
      <c r="M1280" s="246">
        <v>197936</v>
      </c>
      <c r="N1280" s="246">
        <v>2533178</v>
      </c>
      <c r="O1280" s="246">
        <v>13</v>
      </c>
      <c r="P1280" s="246">
        <v>10</v>
      </c>
      <c r="Q1280" s="246">
        <v>2</v>
      </c>
      <c r="R1280" s="246" t="s">
        <v>89</v>
      </c>
      <c r="S1280" s="246" t="s">
        <v>44</v>
      </c>
      <c r="T1280" s="246" t="s">
        <v>31</v>
      </c>
      <c r="U1280" s="246"/>
      <c r="V1280" t="str">
        <f>INDEX(樣區!H:H,MATCH(F1280,樣區!E:E,0))</f>
        <v>3月,5月</v>
      </c>
      <c r="W1280" s="3" t="str">
        <f>IF(ISNUMBER(AH1280),"Y","N")</f>
        <v>Y</v>
      </c>
      <c r="X1280" s="3" t="str">
        <f>IF(OR(ISBLANK(H1280),ISBLANK(I1280)),"需記錄日期","")</f>
        <v/>
      </c>
      <c r="Y1280" s="3" t="str">
        <f>IF(O1280&gt;9,"時間太晚","")</f>
        <v>時間太晚</v>
      </c>
      <c r="Z1280" s="3" t="str">
        <f>IF(ISBLANK(Q1280),"需記錄數量",IF(Q1280&gt;2,"2隻以上，請記為猴群",""))</f>
        <v/>
      </c>
      <c r="AA1280" s="3" t="str">
        <f>IF(OR(Q1280=1,Q1280=2),IF(ISTEXT(R1280),"","需記錄距離"),"")</f>
        <v/>
      </c>
      <c r="AB1280" s="249" t="str">
        <f>IF(S1280="Y",IF(Q1280&lt;&gt;2,"有叫聲應為猴群",""),"")</f>
        <v/>
      </c>
      <c r="AC1280" s="3" t="str">
        <f>IF(ISBLANK(T1280),"需記錄棲地類型",IF(LEN(T1280)&lt;&gt;2,"請填最主要的棲地類型，其餘的可在備注補充說明",""))</f>
        <v/>
      </c>
      <c r="AD1280" s="5" t="str">
        <f t="shared" si="57"/>
        <v/>
      </c>
      <c r="AE1280" s="3" t="str">
        <f>IF(COUNTIF(U1280,"*搖樹*")=1,IF(Q1280&lt;&gt;2,"有搖樹行為應為猴群",""),"")</f>
        <v/>
      </c>
      <c r="AF1280" s="3"/>
      <c r="AH1280">
        <f>MATCH(ROUND(M1280,0)&amp;ROUND(N1280,0),樣點!N:N,0)</f>
        <v>1500</v>
      </c>
      <c r="AI1280" s="5">
        <f>IF((F1281&amp;J1281)=(F1280&amp;J1280),ABS((DATE(G1281,H1281,I1281)&amp;TIME(O1281,P1281,0))-(DATE(G1280,H1280,I1280)&amp;TIME(O1280,P1280,0))),"")</f>
        <v>6.9444439723156393E-3</v>
      </c>
    </row>
    <row r="1281" spans="3:35">
      <c r="C1281" s="246" t="s">
        <v>610</v>
      </c>
      <c r="D1281" s="246" t="s">
        <v>643</v>
      </c>
      <c r="E1281" s="246" t="s">
        <v>676</v>
      </c>
      <c r="F1281" s="246" t="s">
        <v>3961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677</v>
      </c>
      <c r="L1281" s="247">
        <v>4</v>
      </c>
      <c r="M1281" s="246">
        <v>197990</v>
      </c>
      <c r="N1281" s="246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31</v>
      </c>
      <c r="U1281" s="246"/>
      <c r="V1281" t="str">
        <f>INDEX(樣區!H:H,MATCH(F1281,樣區!E:E,0))</f>
        <v>3月,5月</v>
      </c>
      <c r="W1281" s="3" t="str">
        <f>IF(ISNUMBER(AH1281),"Y","N")</f>
        <v>Y</v>
      </c>
      <c r="X1281" s="3" t="str">
        <f>IF(OR(ISBLANK(H1281),ISBLANK(I1281)),"需記錄日期","")</f>
        <v/>
      </c>
      <c r="Y1281" s="3" t="str">
        <f>IF(O1281&gt;9,"時間太晚","")</f>
        <v>時間太晚</v>
      </c>
      <c r="Z1281" s="3" t="str">
        <f>IF(ISBLANK(Q1281),"需記錄數量",IF(Q1281&gt;2,"2隻以上，請記為猴群",""))</f>
        <v/>
      </c>
      <c r="AA1281" s="3" t="str">
        <f>IF(OR(Q1281=1,Q1281=2),IF(ISTEXT(R1281),"","需記錄距離"),"")</f>
        <v/>
      </c>
      <c r="AB1281" s="249" t="str">
        <f>IF(S1281="Y",IF(Q1281&lt;&gt;2,"有叫聲應為猴群",""),"")</f>
        <v/>
      </c>
      <c r="AC1281" s="3" t="str">
        <f>IF(ISBLANK(T1281),"需記錄棲地類型",IF(LEN(T1281)&lt;&gt;2,"請填最主要的棲地類型，其餘的可在備注補充說明",""))</f>
        <v/>
      </c>
      <c r="AD1281" s="5" t="str">
        <f t="shared" si="57"/>
        <v/>
      </c>
      <c r="AE1281" s="3" t="str">
        <f>IF(COUNTIF(U1281,"*搖樹*")=1,IF(Q1281&lt;&gt;2,"有搖樹行為應為猴群",""),"")</f>
        <v/>
      </c>
      <c r="AF1281" s="3"/>
      <c r="AH1281">
        <f>MATCH(ROUND(M1281,0)&amp;ROUND(N1281,0),樣點!N:N,0)</f>
        <v>1501</v>
      </c>
      <c r="AI1281" s="5">
        <f>IF((F1282&amp;J1282)=(F1281&amp;J1281),ABS((DATE(G1282,H1282,I1282)&amp;TIME(O1282,P1282,0))-(DATE(G1281,H1281,I1281)&amp;TIME(O1281,P1281,0))),"")</f>
        <v>6.9444450200535357E-3</v>
      </c>
    </row>
    <row r="1282" spans="3:35">
      <c r="C1282" s="246" t="s">
        <v>610</v>
      </c>
      <c r="D1282" s="246" t="s">
        <v>643</v>
      </c>
      <c r="E1282" s="246" t="s">
        <v>676</v>
      </c>
      <c r="F1282" s="246" t="s">
        <v>3961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677</v>
      </c>
      <c r="L1282" s="247">
        <v>5</v>
      </c>
      <c r="M1282" s="246">
        <v>198195</v>
      </c>
      <c r="N1282" s="246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31</v>
      </c>
      <c r="U1282" s="246"/>
      <c r="V1282" t="str">
        <f>INDEX(樣區!H:H,MATCH(F1282,樣區!E:E,0))</f>
        <v>3月,5月</v>
      </c>
      <c r="W1282" s="3" t="str">
        <f>IF(ISNUMBER(AH1282),"Y","N")</f>
        <v>Y</v>
      </c>
      <c r="X1282" s="3" t="str">
        <f>IF(OR(ISBLANK(H1282),ISBLANK(I1282)),"需記錄日期","")</f>
        <v/>
      </c>
      <c r="Y1282" s="3" t="str">
        <f>IF(O1282&gt;9,"時間太晚","")</f>
        <v>時間太晚</v>
      </c>
      <c r="Z1282" s="3" t="str">
        <f>IF(ISBLANK(Q1282),"需記錄數量",IF(Q1282&gt;2,"2隻以上，請記為猴群",""))</f>
        <v/>
      </c>
      <c r="AA1282" s="3" t="str">
        <f>IF(OR(Q1282=1,Q1282=2),IF(ISTEXT(R1282),"","需記錄距離"),"")</f>
        <v/>
      </c>
      <c r="AB1282" s="249" t="str">
        <f>IF(S1282="Y",IF(Q1282&lt;&gt;2,"有叫聲應為猴群",""),"")</f>
        <v/>
      </c>
      <c r="AC1282" s="3" t="str">
        <f>IF(ISBLANK(T1282),"需記錄棲地類型",IF(LEN(T1282)&lt;&gt;2,"請填最主要的棲地類型，其餘的可在備注補充說明",""))</f>
        <v/>
      </c>
      <c r="AD1282" s="5" t="str">
        <f t="shared" si="57"/>
        <v/>
      </c>
      <c r="AE1282" s="3" t="str">
        <f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>IF((F1283&amp;J1283)=(F1282&amp;J1282),ABS((DATE(G1283,H1283,I1283)&amp;TIME(O1283,P1283,0))-(DATE(G1282,H1282,I1282)&amp;TIME(O1282,P1282,0))),"")</f>
        <v>6.9444439723156393E-3</v>
      </c>
    </row>
    <row r="1283" spans="3:35">
      <c r="C1283" s="246" t="s">
        <v>610</v>
      </c>
      <c r="D1283" s="246" t="s">
        <v>643</v>
      </c>
      <c r="E1283" s="246" t="s">
        <v>676</v>
      </c>
      <c r="F1283" s="246" t="s">
        <v>3961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677</v>
      </c>
      <c r="L1283" s="247">
        <v>6</v>
      </c>
      <c r="M1283" s="246">
        <v>198394</v>
      </c>
      <c r="N1283" s="246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678</v>
      </c>
      <c r="U1283" s="246"/>
      <c r="V1283" t="str">
        <f>INDEX(樣區!H:H,MATCH(F1283,樣區!E:E,0))</f>
        <v>3月,5月</v>
      </c>
      <c r="W1283" s="3" t="str">
        <f>IF(ISNUMBER(AH1283),"Y","N")</f>
        <v>Y</v>
      </c>
      <c r="X1283" s="3" t="str">
        <f>IF(OR(ISBLANK(H1283),ISBLANK(I1283)),"需記錄日期","")</f>
        <v/>
      </c>
      <c r="Y1283" s="3" t="str">
        <f>IF(O1283&gt;9,"時間太晚","")</f>
        <v>時間太晚</v>
      </c>
      <c r="Z1283" s="3" t="str">
        <f>IF(ISBLANK(Q1283),"需記錄數量",IF(Q1283&gt;2,"2隻以上，請記為猴群",""))</f>
        <v/>
      </c>
      <c r="AA1283" s="3" t="str">
        <f>IF(OR(Q1283=1,Q1283=2),IF(ISTEXT(R1283),"","需記錄距離"),"")</f>
        <v/>
      </c>
      <c r="AB1283" s="249" t="str">
        <f>IF(S1283="Y",IF(Q1283&lt;&gt;2,"有叫聲應為猴群",""),"")</f>
        <v/>
      </c>
      <c r="AC1283" s="3" t="str">
        <f>IF(ISBLANK(T1283),"需記錄棲地類型",IF(LEN(T1283)&lt;&gt;2,"請填最主要的棲地類型，其餘的可在備注補充說明",""))</f>
        <v>請填最主要的棲地類型，其餘的可在備注補充說明</v>
      </c>
      <c r="AD1283" s="5" t="str">
        <f t="shared" si="57"/>
        <v/>
      </c>
      <c r="AE1283" s="3" t="str">
        <f>IF(COUNTIF(U1283,"*搖樹*")=1,IF(Q1283&lt;&gt;2,"有搖樹行為應為猴群",""),"")</f>
        <v/>
      </c>
      <c r="AF1283" s="3"/>
      <c r="AH1283">
        <f>MATCH(ROUND(M1283,0)&amp;ROUND(N1283,0),樣點!N:N,0)</f>
        <v>1503</v>
      </c>
      <c r="AI1283" s="5" t="str">
        <f>IF((F1284&amp;J1284)=(F1283&amp;J1283),ABS((DATE(G1284,H1284,I1284)&amp;TIME(O1284,P1284,0))-(DATE(G1283,H1283,I1283)&amp;TIME(O1283,P1283,0))),"")</f>
        <v/>
      </c>
    </row>
    <row r="1284" spans="3:35">
      <c r="C1284" s="246" t="s">
        <v>610</v>
      </c>
      <c r="D1284" s="246" t="s">
        <v>643</v>
      </c>
      <c r="E1284" s="246" t="s">
        <v>679</v>
      </c>
      <c r="F1284" s="246" t="s">
        <v>3958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680</v>
      </c>
      <c r="L1284" s="247">
        <v>1</v>
      </c>
      <c r="M1284" s="246">
        <v>207139</v>
      </c>
      <c r="N1284" s="246">
        <v>2549486</v>
      </c>
      <c r="O1284" s="246">
        <v>9</v>
      </c>
      <c r="P1284" s="246">
        <v>23</v>
      </c>
      <c r="Q1284" s="246">
        <v>2</v>
      </c>
      <c r="R1284" s="246" t="s">
        <v>75</v>
      </c>
      <c r="S1284" s="246" t="s">
        <v>44</v>
      </c>
      <c r="T1284" s="246" t="s">
        <v>133</v>
      </c>
      <c r="U1284" s="246"/>
      <c r="V1284" t="str">
        <f>INDEX(樣區!H:H,MATCH(F1284,樣區!E:E,0))</f>
        <v>3月,5月</v>
      </c>
      <c r="W1284" s="3" t="str">
        <f>IF(ISNUMBER(AH1284),"Y","N")</f>
        <v>Y</v>
      </c>
      <c r="X1284" s="3" t="str">
        <f>IF(OR(ISBLANK(H1284),ISBLANK(I1284)),"需記錄日期","")</f>
        <v/>
      </c>
      <c r="Y1284" s="3" t="str">
        <f>IF(O1284&gt;9,"時間太晚","")</f>
        <v/>
      </c>
      <c r="Z1284" s="3" t="str">
        <f>IF(ISBLANK(Q1284),"需記錄數量",IF(Q1284&gt;2,"2隻以上，請記為猴群",""))</f>
        <v/>
      </c>
      <c r="AA1284" s="3" t="str">
        <f>IF(OR(Q1284=1,Q1284=2),IF(ISTEXT(R1284),"","需記錄距離"),"")</f>
        <v/>
      </c>
      <c r="AB1284" s="249" t="str">
        <f>IF(S1284="Y",IF(Q1284&lt;&gt;2,"有叫聲應為猴群",""),"")</f>
        <v/>
      </c>
      <c r="AC1284" s="3" t="str">
        <f>IF(ISBLANK(T1284),"需記錄棲地類型",IF(LEN(T1284)&lt;&gt;2,"請填最主要的棲地類型，其餘的可在備注補充說明",""))</f>
        <v/>
      </c>
      <c r="AD1284" s="5" t="str">
        <f t="shared" si="57"/>
        <v/>
      </c>
      <c r="AE1284" s="3" t="str">
        <f>IF(COUNTIF(U1284,"*搖樹*")=1,IF(Q1284&lt;&gt;2,"有搖樹行為應為猴群",""),"")</f>
        <v/>
      </c>
      <c r="AF1284" s="3"/>
      <c r="AH1284">
        <f>MATCH(ROUND(M1284,0)&amp;ROUND(N1284,0),樣點!N:N,0)</f>
        <v>1480</v>
      </c>
      <c r="AI1284" s="5">
        <f>IF((F1285&amp;J1285)=(F1284&amp;J1284),ABS((DATE(G1285,H1285,I1285)&amp;TIME(O1285,P1285,0))-(DATE(G1284,H1284,I1284)&amp;TIME(O1284,P1284,0))),"")</f>
        <v>9.7222219919785857E-3</v>
      </c>
    </row>
    <row r="1285" spans="3:35" hidden="1">
      <c r="C1285" s="246" t="s">
        <v>610</v>
      </c>
      <c r="D1285" s="246" t="s">
        <v>643</v>
      </c>
      <c r="E1285" s="246" t="s">
        <v>679</v>
      </c>
      <c r="F1285" s="246" t="s">
        <v>3958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680</v>
      </c>
      <c r="L1285" s="247">
        <v>2</v>
      </c>
      <c r="M1285" s="246">
        <v>207021</v>
      </c>
      <c r="N1285" s="246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26</v>
      </c>
      <c r="U1285" s="246"/>
      <c r="V1285" t="str">
        <f>INDEX(樣區!H:H,MATCH(F1285,樣區!E:E,0))</f>
        <v>3月,5月</v>
      </c>
      <c r="W1285" s="3" t="str">
        <f>IF(ISNUMBER(AH1285),"Y","N")</f>
        <v>N</v>
      </c>
      <c r="X1285" s="3" t="str">
        <f>IF(OR(ISBLANK(H1285),ISBLANK(I1285)),"需記錄日期","")</f>
        <v/>
      </c>
      <c r="Y1285" s="3" t="str">
        <f>IF(O1285&gt;9,"時間太晚","")</f>
        <v/>
      </c>
      <c r="Z1285" s="3" t="str">
        <f>IF(ISBLANK(Q1285),"需記錄數量",IF(Q1285&gt;2,"2隻以上，請記為猴群",""))</f>
        <v/>
      </c>
      <c r="AA1285" s="3" t="str">
        <f>IF(OR(Q1285=1,Q1285=2),IF(ISTEXT(R1285),"","需記錄距離"),"")</f>
        <v/>
      </c>
      <c r="AB1285" s="2" t="str">
        <f>IF(S1285="Y",IF(Q1285&lt;&gt;2,"有叫聲應為猴群",""),"")</f>
        <v/>
      </c>
      <c r="AC1285" s="3" t="str">
        <f>IF(ISBLANK(T1285),"需記錄棲地類型",IF(LEN(T1285)&lt;&gt;2,"請填最主要的棲地類型，其餘的可在備注補充說明",""))</f>
        <v/>
      </c>
      <c r="AD1285" s="5" t="str">
        <f>IF(ISBLANK(O1285),"需記錄時間",IFERROR(IF((AI1285-TIME(0,5,59))&lt;0,"需計滿6分鍾",""),""))</f>
        <v/>
      </c>
      <c r="AE1285" s="3" t="str">
        <f>IF(COUNTIF(U1285,"*搖樹*")=1,IF(Q1285&lt;&gt;2,"有搖樹行為應為猴群",""),"")</f>
        <v/>
      </c>
      <c r="AF1285" s="3"/>
      <c r="AH1285" t="e">
        <f>MATCH(ROUND(M1285,0)&amp;ROUND(N1285,0),樣點!N:N,0)</f>
        <v>#N/A</v>
      </c>
      <c r="AI1285" s="5">
        <f>IF((F1286&amp;J1286)=(F1285&amp;J1285),ABS((DATE(G1286,H1286,I1286)&amp;TIME(O1286,P1286,0))-(DATE(G1285,H1285,I1285)&amp;TIME(O1285,P1285,0))),"")</f>
        <v>5.555555981118232E-3</v>
      </c>
    </row>
    <row r="1286" spans="3:35" hidden="1">
      <c r="C1286" s="246" t="s">
        <v>610</v>
      </c>
      <c r="D1286" s="246" t="s">
        <v>643</v>
      </c>
      <c r="E1286" s="246" t="s">
        <v>679</v>
      </c>
      <c r="F1286" s="246" t="s">
        <v>3958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680</v>
      </c>
      <c r="L1286" s="247">
        <v>3</v>
      </c>
      <c r="M1286" s="246">
        <v>207095</v>
      </c>
      <c r="N1286" s="246">
        <v>2549726</v>
      </c>
      <c r="O1286" s="246">
        <v>9</v>
      </c>
      <c r="P1286" s="246">
        <v>45</v>
      </c>
      <c r="Q1286" s="246">
        <v>2</v>
      </c>
      <c r="R1286" s="246" t="s">
        <v>75</v>
      </c>
      <c r="S1286" s="246" t="s">
        <v>44</v>
      </c>
      <c r="T1286" s="246" t="s">
        <v>133</v>
      </c>
      <c r="U1286" s="246"/>
      <c r="V1286" t="str">
        <f>INDEX(樣區!H:H,MATCH(F1286,樣區!E:E,0))</f>
        <v>3月,5月</v>
      </c>
      <c r="W1286" s="3" t="str">
        <f>IF(ISNUMBER(AH1286),"Y","N")</f>
        <v>N</v>
      </c>
      <c r="X1286" s="3" t="str">
        <f>IF(OR(ISBLANK(H1286),ISBLANK(I1286)),"需記錄日期","")</f>
        <v/>
      </c>
      <c r="Y1286" s="3" t="str">
        <f>IF(O1286&gt;9,"時間太晚","")</f>
        <v/>
      </c>
      <c r="Z1286" s="3" t="str">
        <f>IF(ISBLANK(Q1286),"需記錄數量",IF(Q1286&gt;2,"2隻以上，請記為猴群",""))</f>
        <v/>
      </c>
      <c r="AA1286" s="3" t="str">
        <f>IF(OR(Q1286=1,Q1286=2),IF(ISTEXT(R1286),"","需記錄距離"),"")</f>
        <v/>
      </c>
      <c r="AB1286" s="2" t="str">
        <f>IF(S1286="Y",IF(Q1286&lt;&gt;2,"有叫聲應為猴群",""),"")</f>
        <v/>
      </c>
      <c r="AC1286" s="3" t="str">
        <f>IF(ISBLANK(T1286),"需記錄棲地類型",IF(LEN(T1286)&lt;&gt;2,"請填最主要的棲地類型，其餘的可在備注補充說明",""))</f>
        <v/>
      </c>
      <c r="AD1286" s="5" t="str">
        <f>IF(ISBLANK(O1286),"需記錄時間",IFERROR(IF((AI1286-TIME(0,5,59))&lt;0,"需計滿6分鍾",""),""))</f>
        <v/>
      </c>
      <c r="AE1286" s="3" t="str">
        <f>IF(COUNTIF(U1286,"*搖樹*")=1,IF(Q1286&lt;&gt;2,"有搖樹行為應為猴群",""),"")</f>
        <v/>
      </c>
      <c r="AF1286" s="3"/>
      <c r="AH1286" t="e">
        <f>MATCH(ROUND(M1286,0)&amp;ROUND(N1286,0),樣點!N:N,0)</f>
        <v>#N/A</v>
      </c>
      <c r="AI1286" s="5">
        <f>IF((F1287&amp;J1287)=(F1286&amp;J1286),ABS((DATE(G1287,H1287,I1287)&amp;TIME(O1287,P1287,0))-(DATE(G1286,H1286,I1286)&amp;TIME(O1286,P1286,0))),"")</f>
        <v>5.5555549915879965E-3</v>
      </c>
    </row>
    <row r="1287" spans="3:35" hidden="1">
      <c r="C1287" s="246" t="s">
        <v>610</v>
      </c>
      <c r="D1287" s="246" t="s">
        <v>643</v>
      </c>
      <c r="E1287" s="246" t="s">
        <v>679</v>
      </c>
      <c r="F1287" s="246" t="s">
        <v>3958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680</v>
      </c>
      <c r="L1287" s="247">
        <v>4</v>
      </c>
      <c r="M1287" s="246">
        <v>207200</v>
      </c>
      <c r="N1287" s="246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26</v>
      </c>
      <c r="U1287" s="246"/>
      <c r="V1287" t="str">
        <f>INDEX(樣區!H:H,MATCH(F1287,樣區!E:E,0))</f>
        <v>3月,5月</v>
      </c>
      <c r="W1287" s="3" t="str">
        <f>IF(ISNUMBER(AH1287),"Y","N")</f>
        <v>N</v>
      </c>
      <c r="X1287" s="3" t="str">
        <f>IF(OR(ISBLANK(H1287),ISBLANK(I1287)),"需記錄日期","")</f>
        <v/>
      </c>
      <c r="Y1287" s="3" t="str">
        <f>IF(O1287&gt;9,"時間太晚","")</f>
        <v/>
      </c>
      <c r="Z1287" s="3" t="str">
        <f>IF(ISBLANK(Q1287),"需記錄數量",IF(Q1287&gt;2,"2隻以上，請記為猴群",""))</f>
        <v/>
      </c>
      <c r="AA1287" s="3" t="str">
        <f>IF(OR(Q1287=1,Q1287=2),IF(ISTEXT(R1287),"","需記錄距離"),"")</f>
        <v/>
      </c>
      <c r="AB1287" s="2" t="str">
        <f>IF(S1287="Y",IF(Q1287&lt;&gt;2,"有叫聲應為猴群",""),"")</f>
        <v/>
      </c>
      <c r="AC1287" s="3" t="str">
        <f>IF(ISBLANK(T1287),"需記錄棲地類型",IF(LEN(T1287)&lt;&gt;2,"請填最主要的棲地類型，其餘的可在備注補充說明",""))</f>
        <v/>
      </c>
      <c r="AD1287" s="5" t="str">
        <f>IF(ISBLANK(O1287),"需記錄時間",IFERROR(IF((AI1287-TIME(0,5,59))&lt;0,"需計滿6分鍾",""),""))</f>
        <v/>
      </c>
      <c r="AE1287" s="3" t="str">
        <f>IF(COUNTIF(U1287,"*搖樹*")=1,IF(Q1287&lt;&gt;2,"有搖樹行為應為猴群",""),"")</f>
        <v/>
      </c>
      <c r="AF1287" s="3"/>
      <c r="AH1287" t="e">
        <f>MATCH(ROUND(M1287,0)&amp;ROUND(N1287,0),樣點!N:N,0)</f>
        <v>#N/A</v>
      </c>
      <c r="AI1287" s="5">
        <f>IF((F1288&amp;J1288)=(F1287&amp;J1287),ABS((DATE(G1288,H1288,I1288)&amp;TIME(O1288,P1288,0))-(DATE(G1287,H1287,I1287)&amp;TIME(O1287,P1287,0))),"")</f>
        <v>5.555555981118232E-3</v>
      </c>
    </row>
    <row r="1288" spans="3:35" hidden="1">
      <c r="C1288" s="246" t="s">
        <v>610</v>
      </c>
      <c r="D1288" s="246" t="s">
        <v>643</v>
      </c>
      <c r="E1288" s="246" t="s">
        <v>679</v>
      </c>
      <c r="F1288" s="246" t="s">
        <v>3958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680</v>
      </c>
      <c r="L1288" s="247">
        <v>5</v>
      </c>
      <c r="M1288" s="246">
        <v>207178</v>
      </c>
      <c r="N1288" s="246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133</v>
      </c>
      <c r="U1288" s="246"/>
      <c r="V1288" t="str">
        <f>INDEX(樣區!H:H,MATCH(F1288,樣區!E:E,0))</f>
        <v>3月,5月</v>
      </c>
      <c r="W1288" s="3" t="str">
        <f>IF(ISNUMBER(AH1288),"Y","N")</f>
        <v>N</v>
      </c>
      <c r="X1288" s="3" t="str">
        <f>IF(OR(ISBLANK(H1288),ISBLANK(I1288)),"需記錄日期","")</f>
        <v/>
      </c>
      <c r="Y1288" s="3" t="str">
        <f>IF(O1288&gt;9,"時間太晚","")</f>
        <v>時間太晚</v>
      </c>
      <c r="Z1288" s="3" t="str">
        <f>IF(ISBLANK(Q1288),"需記錄數量",IF(Q1288&gt;2,"2隻以上，請記為猴群",""))</f>
        <v/>
      </c>
      <c r="AA1288" s="3" t="str">
        <f>IF(OR(Q1288=1,Q1288=2),IF(ISTEXT(R1288),"","需記錄距離"),"")</f>
        <v/>
      </c>
      <c r="AB1288" s="2" t="str">
        <f>IF(S1288="Y",IF(Q1288&lt;&gt;2,"有叫聲應為猴群",""),"")</f>
        <v/>
      </c>
      <c r="AC1288" s="3" t="str">
        <f>IF(ISBLANK(T1288),"需記錄棲地類型",IF(LEN(T1288)&lt;&gt;2,"請填最主要的棲地類型，其餘的可在備注補充說明",""))</f>
        <v/>
      </c>
      <c r="AD1288" s="5" t="str">
        <f>IF(ISBLANK(O1288),"需記錄時間",IFERROR(IF((AI1288-TIME(0,5,59))&lt;0,"需計滿6分鍾",""),""))</f>
        <v/>
      </c>
      <c r="AE1288" s="3" t="str">
        <f>IF(COUNTIF(U1288,"*搖樹*")=1,IF(Q1288&lt;&gt;2,"有搖樹行為應為猴群",""),"")</f>
        <v/>
      </c>
      <c r="AF1288" s="3"/>
      <c r="AH1288" t="e">
        <f>MATCH(ROUND(M1288,0)&amp;ROUND(N1288,0),樣點!N:N,0)</f>
        <v>#N/A</v>
      </c>
      <c r="AI1288" s="5">
        <f>IF((F1289&amp;J1289)=(F1288&amp;J1288),ABS((DATE(G1289,H1289,I1289)&amp;TIME(O1289,P1289,0))-(DATE(G1288,H1288,I1288)&amp;TIME(O1288,P1288,0))),"")</f>
        <v>6.9444440305233002E-3</v>
      </c>
    </row>
    <row r="1289" spans="3:35" hidden="1">
      <c r="C1289" s="246" t="s">
        <v>610</v>
      </c>
      <c r="D1289" s="246" t="s">
        <v>643</v>
      </c>
      <c r="E1289" s="246" t="s">
        <v>679</v>
      </c>
      <c r="F1289" s="246" t="s">
        <v>3958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680</v>
      </c>
      <c r="L1289" s="247">
        <v>6</v>
      </c>
      <c r="M1289" s="246">
        <v>207289</v>
      </c>
      <c r="N1289" s="246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133</v>
      </c>
      <c r="U1289" s="246"/>
      <c r="V1289" t="str">
        <f>INDEX(樣區!H:H,MATCH(F1289,樣區!E:E,0))</f>
        <v>3月,5月</v>
      </c>
      <c r="W1289" s="3" t="str">
        <f>IF(ISNUMBER(AH1289),"Y","N")</f>
        <v>N</v>
      </c>
      <c r="X1289" s="3" t="str">
        <f>IF(OR(ISBLANK(H1289),ISBLANK(I1289)),"需記錄日期","")</f>
        <v/>
      </c>
      <c r="Y1289" s="3" t="str">
        <f>IF(O1289&gt;9,"時間太晚","")</f>
        <v>時間太晚</v>
      </c>
      <c r="Z1289" s="3" t="str">
        <f>IF(ISBLANK(Q1289),"需記錄數量",IF(Q1289&gt;2,"2隻以上，請記為猴群",""))</f>
        <v/>
      </c>
      <c r="AA1289" s="3" t="str">
        <f>IF(OR(Q1289=1,Q1289=2),IF(ISTEXT(R1289),"","需記錄距離"),"")</f>
        <v/>
      </c>
      <c r="AB1289" s="2" t="str">
        <f>IF(S1289="Y",IF(Q1289&lt;&gt;2,"有叫聲應為猴群",""),"")</f>
        <v/>
      </c>
      <c r="AC1289" s="3" t="str">
        <f>IF(ISBLANK(T1289),"需記錄棲地類型",IF(LEN(T1289)&lt;&gt;2,"請填最主要的棲地類型，其餘的可在備注補充說明",""))</f>
        <v/>
      </c>
      <c r="AD1289" s="5" t="str">
        <f>IF(ISBLANK(O1289),"需記錄時間",IFERROR(IF((AI1289-TIME(0,5,59))&lt;0,"需計滿6分鍾",""),""))</f>
        <v/>
      </c>
      <c r="AE1289" s="3" t="str">
        <f>IF(COUNTIF(U1289,"*搖樹*")=1,IF(Q1289&lt;&gt;2,"有搖樹行為應為猴群",""),"")</f>
        <v/>
      </c>
      <c r="AF1289" s="3"/>
      <c r="AH1289" t="e">
        <f>MATCH(ROUND(M1289,0)&amp;ROUND(N1289,0),樣點!N:N,0)</f>
        <v>#N/A</v>
      </c>
      <c r="AI1289" s="5" t="str">
        <f>IF((F1290&amp;J1290)=(F1289&amp;J1289),ABS((DATE(G1290,H1290,I1290)&amp;TIME(O1290,P1290,0))-(DATE(G1289,H1289,I1289)&amp;TIME(O1289,P1289,0))),"")</f>
        <v/>
      </c>
    </row>
    <row r="1290" spans="3:35">
      <c r="C1290" s="246" t="s">
        <v>610</v>
      </c>
      <c r="D1290" s="246" t="s">
        <v>643</v>
      </c>
      <c r="E1290" s="246" t="s">
        <v>4563</v>
      </c>
      <c r="F1290" s="246" t="s">
        <v>3957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682</v>
      </c>
      <c r="L1290" s="247">
        <v>1</v>
      </c>
      <c r="M1290" s="246">
        <v>220113</v>
      </c>
      <c r="N1290" s="246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678</v>
      </c>
      <c r="U1290" s="246"/>
      <c r="V1290" t="str">
        <f>INDEX(樣區!H:H,MATCH(F1290,樣區!E:E,0))</f>
        <v>4月,6月</v>
      </c>
      <c r="W1290" s="3" t="str">
        <f>IF(ISNUMBER(AH1290),"Y","N")</f>
        <v>Y</v>
      </c>
      <c r="X1290" s="3" t="str">
        <f>IF(OR(ISBLANK(H1290),ISBLANK(I1290)),"需記錄日期","")</f>
        <v/>
      </c>
      <c r="Y1290" s="3" t="str">
        <f>IF(O1290&gt;9,"時間太晚","")</f>
        <v/>
      </c>
      <c r="Z1290" s="3" t="str">
        <f>IF(ISBLANK(Q1290),"需記錄數量",IF(Q1290&gt;2,"2隻以上，請記為猴群",""))</f>
        <v/>
      </c>
      <c r="AA1290" s="3" t="str">
        <f>IF(OR(Q1290=1,Q1290=2),IF(ISTEXT(R1290),"","需記錄距離"),"")</f>
        <v/>
      </c>
      <c r="AB1290" s="249" t="str">
        <f>IF(S1290="Y",IF(Q1290&lt;&gt;2,"有叫聲應為猴群",""),"")</f>
        <v/>
      </c>
      <c r="AC1290" s="3" t="str">
        <f>IF(ISBLANK(T1290),"需記錄棲地類型",IF(LEN(T1290)&lt;&gt;2,"請填最主要的棲地類型，其餘的可在備注補充說明",""))</f>
        <v>請填最主要的棲地類型，其餘的可在備注補充說明</v>
      </c>
      <c r="AD1290" s="5" t="str">
        <f t="shared" ref="AD1290:AD1293" si="58">IF(ISBLANK(O1290),"需記錄時間",IFERROR(IF((AI1290-TIME(0,5,59))&lt;0,"需計滿6分鐘",""),""))</f>
        <v/>
      </c>
      <c r="AE1290" s="3" t="str">
        <f>IF(COUNTIF(U1290,"*搖樹*")=1,IF(Q1290&lt;&gt;2,"有搖樹行為應為猴群",""),"")</f>
        <v/>
      </c>
      <c r="AF1290" s="3"/>
      <c r="AH1290">
        <f>MATCH(ROUND(M1290,0)&amp;ROUND(N1290,0),樣點!N:N,0)</f>
        <v>1468</v>
      </c>
      <c r="AI1290" s="5">
        <f>IF((F1291&amp;J1291)=(F1290&amp;J1290),ABS((DATE(G1291,H1291,I1291)&amp;TIME(O1291,P1291,0))-(DATE(G1290,H1290,I1290)&amp;TIME(O1290,P1290,0))),"")</f>
        <v>1.2499999953433871E-2</v>
      </c>
    </row>
    <row r="1291" spans="3:35">
      <c r="C1291" s="246" t="s">
        <v>610</v>
      </c>
      <c r="D1291" s="246" t="s">
        <v>643</v>
      </c>
      <c r="E1291" s="246" t="s">
        <v>681</v>
      </c>
      <c r="F1291" s="246" t="s">
        <v>3957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682</v>
      </c>
      <c r="L1291" s="247">
        <v>2</v>
      </c>
      <c r="M1291" s="246">
        <v>220338</v>
      </c>
      <c r="N1291" s="246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662</v>
      </c>
      <c r="U1291" s="246"/>
      <c r="V1291" t="str">
        <f>INDEX(樣區!H:H,MATCH(F1291,樣區!E:E,0))</f>
        <v>4月,6月</v>
      </c>
      <c r="W1291" s="3" t="str">
        <f>IF(ISNUMBER(AH1291),"Y","N")</f>
        <v>Y</v>
      </c>
      <c r="X1291" s="3" t="str">
        <f>IF(OR(ISBLANK(H1291),ISBLANK(I1291)),"需記錄日期","")</f>
        <v/>
      </c>
      <c r="Y1291" s="3" t="str">
        <f>IF(O1291&gt;9,"時間太晚","")</f>
        <v/>
      </c>
      <c r="Z1291" s="3" t="str">
        <f>IF(ISBLANK(Q1291),"需記錄數量",IF(Q1291&gt;2,"2隻以上，請記為猴群",""))</f>
        <v/>
      </c>
      <c r="AA1291" s="3" t="str">
        <f>IF(OR(Q1291=1,Q1291=2),IF(ISTEXT(R1291),"","需記錄距離"),"")</f>
        <v/>
      </c>
      <c r="AB1291" s="249" t="str">
        <f>IF(S1291="Y",IF(Q1291&lt;&gt;2,"有叫聲應為猴群",""),"")</f>
        <v/>
      </c>
      <c r="AC1291" s="3" t="str">
        <f>IF(ISBLANK(T1291),"需記錄棲地類型",IF(LEN(T1291)&lt;&gt;2,"請填最主要的棲地類型，其餘的可在備注補充說明",""))</f>
        <v>請填最主要的棲地類型，其餘的可在備注補充說明</v>
      </c>
      <c r="AD1291" s="5" t="str">
        <f t="shared" si="58"/>
        <v/>
      </c>
      <c r="AE1291" s="3" t="str">
        <f>IF(COUNTIF(U1291,"*搖樹*")=1,IF(Q1291&lt;&gt;2,"有搖樹行為應為猴群",""),"")</f>
        <v/>
      </c>
      <c r="AF1291" s="3"/>
      <c r="AH1291">
        <f>MATCH(ROUND(M1291,0)&amp;ROUND(N1291,0),樣點!N:N,0)</f>
        <v>1469</v>
      </c>
      <c r="AI1291" s="5">
        <f>IF((F1292&amp;J1292)=(F1291&amp;J1291),ABS((DATE(G1292,H1292,I1292)&amp;TIME(O1292,P1292,0))-(DATE(G1291,H1291,I1291)&amp;TIME(O1291,P1291,0))),"")</f>
        <v>1.0416667035315186E-2</v>
      </c>
    </row>
    <row r="1292" spans="3:35">
      <c r="C1292" s="246" t="s">
        <v>610</v>
      </c>
      <c r="D1292" s="246" t="s">
        <v>643</v>
      </c>
      <c r="E1292" s="246" t="s">
        <v>681</v>
      </c>
      <c r="F1292" s="246" t="s">
        <v>3957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682</v>
      </c>
      <c r="L1292" s="247">
        <v>3</v>
      </c>
      <c r="M1292" s="246">
        <v>220562</v>
      </c>
      <c r="N1292" s="246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683</v>
      </c>
      <c r="U1292" s="246"/>
      <c r="V1292" t="str">
        <f>INDEX(樣區!H:H,MATCH(F1292,樣區!E:E,0))</f>
        <v>4月,6月</v>
      </c>
      <c r="W1292" s="3" t="str">
        <f>IF(ISNUMBER(AH1292),"Y","N")</f>
        <v>Y</v>
      </c>
      <c r="X1292" s="3" t="str">
        <f>IF(OR(ISBLANK(H1292),ISBLANK(I1292)),"需記錄日期","")</f>
        <v/>
      </c>
      <c r="Y1292" s="3" t="str">
        <f>IF(O1292&gt;9,"時間太晚","")</f>
        <v/>
      </c>
      <c r="Z1292" s="3" t="str">
        <f>IF(ISBLANK(Q1292),"需記錄數量",IF(Q1292&gt;2,"2隻以上，請記為猴群",""))</f>
        <v/>
      </c>
      <c r="AA1292" s="3" t="str">
        <f>IF(OR(Q1292=1,Q1292=2),IF(ISTEXT(R1292),"","需記錄距離"),"")</f>
        <v/>
      </c>
      <c r="AB1292" s="249" t="str">
        <f>IF(S1292="Y",IF(Q1292&lt;&gt;2,"有叫聲應為猴群",""),"")</f>
        <v/>
      </c>
      <c r="AC1292" s="3" t="str">
        <f>IF(ISBLANK(T1292),"需記錄棲地類型",IF(LEN(T1292)&lt;&gt;2,"請填最主要的棲地類型，其餘的可在備注補充說明",""))</f>
        <v>請填最主要的棲地類型，其餘的可在備注補充說明</v>
      </c>
      <c r="AD1292" s="5" t="str">
        <f t="shared" si="58"/>
        <v/>
      </c>
      <c r="AE1292" s="3" t="str">
        <f>IF(COUNTIF(U1292,"*搖樹*")=1,IF(Q1292&lt;&gt;2,"有搖樹行為應為猴群",""),"")</f>
        <v/>
      </c>
      <c r="AF1292" s="3"/>
      <c r="AH1292">
        <f>MATCH(ROUND(M1292,0)&amp;ROUND(N1292,0),樣點!N:N,0)</f>
        <v>1470</v>
      </c>
      <c r="AI1292" s="5">
        <f>IF((F1293&amp;J1293)=(F1292&amp;J1292),ABS((DATE(G1293,H1293,I1293)&amp;TIME(O1293,P1293,0))-(DATE(G1292,H1292,I1292)&amp;TIME(O1292,P1292,0))),"")</f>
        <v>1.6666665964294225E-2</v>
      </c>
    </row>
    <row r="1293" spans="3:35">
      <c r="C1293" s="246" t="s">
        <v>610</v>
      </c>
      <c r="D1293" s="246" t="s">
        <v>643</v>
      </c>
      <c r="E1293" s="246" t="s">
        <v>681</v>
      </c>
      <c r="F1293" s="246" t="s">
        <v>3957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682</v>
      </c>
      <c r="L1293" s="247">
        <v>4</v>
      </c>
      <c r="M1293" s="246">
        <v>220514</v>
      </c>
      <c r="N1293" s="246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678</v>
      </c>
      <c r="U1293" s="246"/>
      <c r="V1293" t="str">
        <f>INDEX(樣區!H:H,MATCH(F1293,樣區!E:E,0))</f>
        <v>4月,6月</v>
      </c>
      <c r="W1293" s="3" t="str">
        <f>IF(ISNUMBER(AH1293),"Y","N")</f>
        <v>Y</v>
      </c>
      <c r="X1293" s="3" t="str">
        <f>IF(OR(ISBLANK(H1293),ISBLANK(I1293)),"需記錄日期","")</f>
        <v/>
      </c>
      <c r="Y1293" s="3" t="str">
        <f>IF(O1293&gt;9,"時間太晚","")</f>
        <v>時間太晚</v>
      </c>
      <c r="Z1293" s="3" t="str">
        <f>IF(ISBLANK(Q1293),"需記錄數量",IF(Q1293&gt;2,"2隻以上，請記為猴群",""))</f>
        <v/>
      </c>
      <c r="AA1293" s="3" t="str">
        <f>IF(OR(Q1293=1,Q1293=2),IF(ISTEXT(R1293),"","需記錄距離"),"")</f>
        <v/>
      </c>
      <c r="AB1293" s="249" t="str">
        <f>IF(S1293="Y",IF(Q1293&lt;&gt;2,"有叫聲應為猴群",""),"")</f>
        <v/>
      </c>
      <c r="AC1293" s="3" t="str">
        <f>IF(ISBLANK(T1293),"需記錄棲地類型",IF(LEN(T1293)&lt;&gt;2,"請填最主要的棲地類型，其餘的可在備注補充說明",""))</f>
        <v>請填最主要的棲地類型，其餘的可在備注補充說明</v>
      </c>
      <c r="AD1293" s="5" t="str">
        <f t="shared" si="58"/>
        <v/>
      </c>
      <c r="AE1293" s="3" t="str">
        <f>IF(COUNTIF(U1293,"*搖樹*")=1,IF(Q1293&lt;&gt;2,"有搖樹行為應為猴群",""),"")</f>
        <v/>
      </c>
      <c r="AF1293" s="3"/>
      <c r="AH1293">
        <f>MATCH(ROUND(M1293,0)&amp;ROUND(N1293,0),樣點!N:N,0)</f>
        <v>1471</v>
      </c>
      <c r="AI1293" s="5">
        <f>IF((F1294&amp;J1294)=(F1293&amp;J1293),ABS((DATE(G1294,H1294,I1294)&amp;TIME(O1294,P1294,0))-(DATE(G1293,H1293,I1293)&amp;TIME(O1293,P1293,0))),"")</f>
        <v>2.1527778008021414E-2</v>
      </c>
    </row>
    <row r="1294" spans="3:35" hidden="1">
      <c r="C1294" s="246" t="s">
        <v>610</v>
      </c>
      <c r="D1294" s="246" t="s">
        <v>643</v>
      </c>
      <c r="E1294" s="246" t="s">
        <v>681</v>
      </c>
      <c r="F1294" s="246" t="s">
        <v>3957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682</v>
      </c>
      <c r="L1294" s="247">
        <v>5</v>
      </c>
      <c r="M1294" s="246">
        <v>220392</v>
      </c>
      <c r="N1294" s="246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133</v>
      </c>
      <c r="U1294" s="246"/>
      <c r="V1294" t="str">
        <f>INDEX(樣區!H:H,MATCH(F1294,樣區!E:E,0))</f>
        <v>4月,6月</v>
      </c>
      <c r="W1294" s="3" t="str">
        <f>IF(ISNUMBER(AH1294),"Y","N")</f>
        <v>N</v>
      </c>
      <c r="X1294" s="3" t="str">
        <f>IF(OR(ISBLANK(H1294),ISBLANK(I1294)),"需記錄日期","")</f>
        <v/>
      </c>
      <c r="Y1294" s="3" t="str">
        <f>IF(O1294&gt;9,"時間太晚","")</f>
        <v>時間太晚</v>
      </c>
      <c r="Z1294" s="3" t="str">
        <f>IF(ISBLANK(Q1294),"需記錄數量",IF(Q1294&gt;2,"2隻以上，請記為猴群",""))</f>
        <v/>
      </c>
      <c r="AA1294" s="3" t="str">
        <f>IF(OR(Q1294=1,Q1294=2),IF(ISTEXT(R1294),"","需記錄距離"),"")</f>
        <v/>
      </c>
      <c r="AB1294" s="2" t="str">
        <f>IF(S1294="Y",IF(Q1294&lt;&gt;2,"有叫聲應為猴群",""),"")</f>
        <v/>
      </c>
      <c r="AC1294" s="3" t="str">
        <f>IF(ISBLANK(T1294),"需記錄棲地類型",IF(LEN(T1294)&lt;&gt;2,"請填最主要的棲地類型，其餘的可在備注補充說明",""))</f>
        <v/>
      </c>
      <c r="AD1294" s="5" t="str">
        <f>IF(ISBLANK(O1294),"需記錄時間",IFERROR(IF((AI1294-TIME(0,5,59))&lt;0,"需計滿6分鍾",""),""))</f>
        <v/>
      </c>
      <c r="AE1294" s="3" t="str">
        <f>IF(COUNTIF(U1294,"*搖樹*")=1,IF(Q1294&lt;&gt;2,"有搖樹行為應為猴群",""),"")</f>
        <v/>
      </c>
      <c r="AF1294" s="3"/>
      <c r="AH1294" t="e">
        <f>MATCH(ROUND(M1294,0)&amp;ROUND(N1294,0),樣點!N:N,0)</f>
        <v>#N/A</v>
      </c>
      <c r="AI1294" s="5">
        <f>IF((F1295&amp;J1295)=(F1294&amp;J1294),ABS((DATE(G1295,H1295,I1295)&amp;TIME(O1295,P1295,0))-(DATE(G1294,H1294,I1294)&amp;TIME(O1294,P1294,0))),"")</f>
        <v>7.6388890156522393E-3</v>
      </c>
    </row>
    <row r="1295" spans="3:35">
      <c r="C1295" s="246" t="s">
        <v>610</v>
      </c>
      <c r="D1295" s="246" t="s">
        <v>643</v>
      </c>
      <c r="E1295" s="246" t="s">
        <v>681</v>
      </c>
      <c r="F1295" s="246" t="s">
        <v>3957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682</v>
      </c>
      <c r="L1295" s="247">
        <v>6</v>
      </c>
      <c r="M1295" s="246">
        <v>221013</v>
      </c>
      <c r="N1295" s="246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678</v>
      </c>
      <c r="U1295" s="246"/>
      <c r="V1295" t="str">
        <f>INDEX(樣區!H:H,MATCH(F1295,樣區!E:E,0))</f>
        <v>4月,6月</v>
      </c>
      <c r="W1295" s="3" t="str">
        <f>IF(ISNUMBER(AH1295),"Y","N")</f>
        <v>Y</v>
      </c>
      <c r="X1295" s="3" t="str">
        <f>IF(OR(ISBLANK(H1295),ISBLANK(I1295)),"需記錄日期","")</f>
        <v/>
      </c>
      <c r="Y1295" s="3" t="str">
        <f>IF(O1295&gt;9,"時間太晚","")</f>
        <v>時間太晚</v>
      </c>
      <c r="Z1295" s="3" t="str">
        <f>IF(ISBLANK(Q1295),"需記錄數量",IF(Q1295&gt;2,"2隻以上，請記為猴群",""))</f>
        <v/>
      </c>
      <c r="AA1295" s="3" t="str">
        <f>IF(OR(Q1295=1,Q1295=2),IF(ISTEXT(R1295),"","需記錄距離"),"")</f>
        <v/>
      </c>
      <c r="AB1295" s="249" t="str">
        <f>IF(S1295="Y",IF(Q1295&lt;&gt;2,"有叫聲應為猴群",""),"")</f>
        <v/>
      </c>
      <c r="AC1295" s="3" t="str">
        <f>IF(ISBLANK(T1295),"需記錄棲地類型",IF(LEN(T1295)&lt;&gt;2,"請填最主要的棲地類型，其餘的可在備注補充說明",""))</f>
        <v>請填最主要的棲地類型，其餘的可在備注補充說明</v>
      </c>
      <c r="AD1295" s="5" t="str">
        <f t="shared" ref="AD1295:AD1313" si="59">IF(ISBLANK(O1295),"需記錄時間",IFERROR(IF((AI1295-TIME(0,5,59))&lt;0,"需計滿6分鐘",""),""))</f>
        <v/>
      </c>
      <c r="AE1295" s="3" t="str">
        <f>IF(COUNTIF(U1295,"*搖樹*")=1,IF(Q1295&lt;&gt;2,"有搖樹行為應為猴群",""),"")</f>
        <v/>
      </c>
      <c r="AF1295" s="3"/>
      <c r="AH1295">
        <f>MATCH(ROUND(M1295,0)&amp;ROUND(N1295,0),樣點!N:N,0)</f>
        <v>1473</v>
      </c>
      <c r="AI1295" s="5" t="str">
        <f>IF((F1296&amp;J1296)=(F1295&amp;J1295),ABS((DATE(G1296,H1296,I1296)&amp;TIME(O1296,P1296,0))-(DATE(G1295,H1295,I1295)&amp;TIME(O1295,P1295,0))),"")</f>
        <v/>
      </c>
    </row>
    <row r="1296" spans="3:35">
      <c r="C1296" s="246" t="s">
        <v>610</v>
      </c>
      <c r="D1296" s="246" t="s">
        <v>643</v>
      </c>
      <c r="E1296" s="246" t="s">
        <v>4565</v>
      </c>
      <c r="F1296" s="246" t="s">
        <v>2619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685</v>
      </c>
      <c r="L1296" s="247">
        <v>1</v>
      </c>
      <c r="M1296" s="246">
        <v>209656</v>
      </c>
      <c r="N1296" s="246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32</v>
      </c>
      <c r="U1296" s="246"/>
      <c r="V1296" t="str">
        <f>INDEX(樣區!H:H,MATCH(F1296,樣區!E:E,0))</f>
        <v>3月,5月</v>
      </c>
      <c r="W1296" s="3" t="str">
        <f>IF(ISNUMBER(AH1296),"Y","N")</f>
        <v>Y</v>
      </c>
      <c r="X1296" s="3" t="str">
        <f>IF(OR(ISBLANK(H1296),ISBLANK(I1296)),"需記錄日期","")</f>
        <v/>
      </c>
      <c r="Y1296" s="3" t="str">
        <f>IF(O1296&gt;9,"時間太晚","")</f>
        <v/>
      </c>
      <c r="Z1296" s="3" t="str">
        <f>IF(ISBLANK(Q1296),"需記錄數量",IF(Q1296&gt;2,"2隻以上，請記為猴群",""))</f>
        <v/>
      </c>
      <c r="AA1296" s="3" t="str">
        <f>IF(OR(Q1296=1,Q1296=2),IF(ISTEXT(R1296),"","需記錄距離"),"")</f>
        <v/>
      </c>
      <c r="AB1296" s="249" t="str">
        <f>IF(S1296="Y",IF(Q1296&lt;&gt;2,"有叫聲應為猴群",""),"")</f>
        <v/>
      </c>
      <c r="AC1296" s="3" t="str">
        <f>IF(ISBLANK(T1296),"需記錄棲地類型",IF(LEN(T1296)&lt;&gt;2,"請填最主要的棲地類型，其餘的可在備注補充說明",""))</f>
        <v/>
      </c>
      <c r="AD1296" s="5" t="str">
        <f t="shared" si="59"/>
        <v/>
      </c>
      <c r="AE1296" s="3" t="str">
        <f>IF(COUNTIF(U1296,"*搖樹*")=1,IF(Q1296&lt;&gt;2,"有搖樹行為應為猴群",""),"")</f>
        <v/>
      </c>
      <c r="AF1296" s="3"/>
      <c r="AH1296">
        <f>MATCH(ROUND(M1296,0)&amp;ROUND(N1296,0),樣點!N:N,0)</f>
        <v>1474</v>
      </c>
      <c r="AI1296" s="5">
        <f>IF((F1297&amp;J1297)=(F1296&amp;J1296),ABS((DATE(G1297,H1297,I1297)&amp;TIME(O1297,P1297,0))-(DATE(G1296,H1296,I1296)&amp;TIME(O1296,P1296,0))),"")</f>
        <v>7.6388890156522393E-3</v>
      </c>
    </row>
    <row r="1297" spans="3:35">
      <c r="C1297" s="246" t="s">
        <v>610</v>
      </c>
      <c r="D1297" s="246" t="s">
        <v>643</v>
      </c>
      <c r="E1297" s="246" t="s">
        <v>4565</v>
      </c>
      <c r="F1297" s="246" t="s">
        <v>2619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685</v>
      </c>
      <c r="L1297" s="247">
        <v>2</v>
      </c>
      <c r="M1297" s="246">
        <v>209852</v>
      </c>
      <c r="N1297" s="246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31</v>
      </c>
      <c r="U1297" s="246"/>
      <c r="V1297" t="str">
        <f>INDEX(樣區!H:H,MATCH(F1297,樣區!E:E,0))</f>
        <v>3月,5月</v>
      </c>
      <c r="W1297" s="3" t="str">
        <f>IF(ISNUMBER(AH1297),"Y","N")</f>
        <v>Y</v>
      </c>
      <c r="X1297" s="3" t="str">
        <f>IF(OR(ISBLANK(H1297),ISBLANK(I1297)),"需記錄日期","")</f>
        <v/>
      </c>
      <c r="Y1297" s="3" t="str">
        <f>IF(O1297&gt;9,"時間太晚","")</f>
        <v>時間太晚</v>
      </c>
      <c r="Z1297" s="3" t="str">
        <f>IF(ISBLANK(Q1297),"需記錄數量",IF(Q1297&gt;2,"2隻以上，請記為猴群",""))</f>
        <v/>
      </c>
      <c r="AA1297" s="3" t="str">
        <f>IF(OR(Q1297=1,Q1297=2),IF(ISTEXT(R1297),"","需記錄距離"),"")</f>
        <v/>
      </c>
      <c r="AB1297" s="249" t="str">
        <f>IF(S1297="Y",IF(Q1297&lt;&gt;2,"有叫聲應為猴群",""),"")</f>
        <v/>
      </c>
      <c r="AC1297" s="3" t="str">
        <f>IF(ISBLANK(T1297),"需記錄棲地類型",IF(LEN(T1297)&lt;&gt;2,"請填最主要的棲地類型，其餘的可在備注補充說明",""))</f>
        <v/>
      </c>
      <c r="AD1297" s="5" t="str">
        <f t="shared" si="59"/>
        <v/>
      </c>
      <c r="AE1297" s="3" t="str">
        <f>IF(COUNTIF(U1297,"*搖樹*")=1,IF(Q1297&lt;&gt;2,"有搖樹行為應為猴群",""),"")</f>
        <v/>
      </c>
      <c r="AF1297" s="3"/>
      <c r="AH1297">
        <f>MATCH(ROUND(M1297,0)&amp;ROUND(N1297,0),樣點!N:N,0)</f>
        <v>1475</v>
      </c>
      <c r="AI1297" s="5">
        <f>IF((F1298&amp;J1298)=(F1297&amp;J1297),ABS((DATE(G1298,H1298,I1298)&amp;TIME(O1298,P1298,0))-(DATE(G1297,H1297,I1297)&amp;TIME(O1297,P1297,0))),"")</f>
        <v>9.0277779963798821E-3</v>
      </c>
    </row>
    <row r="1298" spans="3:35">
      <c r="C1298" s="246" t="s">
        <v>610</v>
      </c>
      <c r="D1298" s="246" t="s">
        <v>643</v>
      </c>
      <c r="E1298" s="246" t="s">
        <v>4565</v>
      </c>
      <c r="F1298" s="246" t="s">
        <v>2619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685</v>
      </c>
      <c r="L1298" s="247">
        <v>3</v>
      </c>
      <c r="M1298" s="246">
        <v>210009</v>
      </c>
      <c r="N1298" s="246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32</v>
      </c>
      <c r="U1298" s="246"/>
      <c r="V1298" t="str">
        <f>INDEX(樣區!H:H,MATCH(F1298,樣區!E:E,0))</f>
        <v>3月,5月</v>
      </c>
      <c r="W1298" s="3" t="str">
        <f>IF(ISNUMBER(AH1298),"Y","N")</f>
        <v>Y</v>
      </c>
      <c r="X1298" s="3" t="str">
        <f>IF(OR(ISBLANK(H1298),ISBLANK(I1298)),"需記錄日期","")</f>
        <v/>
      </c>
      <c r="Y1298" s="3" t="str">
        <f>IF(O1298&gt;9,"時間太晚","")</f>
        <v>時間太晚</v>
      </c>
      <c r="Z1298" s="3" t="str">
        <f>IF(ISBLANK(Q1298),"需記錄數量",IF(Q1298&gt;2,"2隻以上，請記為猴群",""))</f>
        <v/>
      </c>
      <c r="AA1298" s="3" t="str">
        <f>IF(OR(Q1298=1,Q1298=2),IF(ISTEXT(R1298),"","需記錄距離"),"")</f>
        <v/>
      </c>
      <c r="AB1298" s="249" t="str">
        <f>IF(S1298="Y",IF(Q1298&lt;&gt;2,"有叫聲應為猴群",""),"")</f>
        <v/>
      </c>
      <c r="AC1298" s="3" t="str">
        <f>IF(ISBLANK(T1298),"需記錄棲地類型",IF(LEN(T1298)&lt;&gt;2,"請填最主要的棲地類型，其餘的可在備注補充說明",""))</f>
        <v/>
      </c>
      <c r="AD1298" s="5" t="str">
        <f t="shared" si="59"/>
        <v/>
      </c>
      <c r="AE1298" s="3" t="str">
        <f>IF(COUNTIF(U1298,"*搖樹*")=1,IF(Q1298&lt;&gt;2,"有搖樹行為應為猴群",""),"")</f>
        <v/>
      </c>
      <c r="AF1298" s="3"/>
      <c r="AH1298">
        <f>MATCH(ROUND(M1298,0)&amp;ROUND(N1298,0),樣點!N:N,0)</f>
        <v>1476</v>
      </c>
      <c r="AI1298" s="5">
        <f>IF((F1299&amp;J1299)=(F1298&amp;J1298),ABS((DATE(G1299,H1299,I1299)&amp;TIME(O1299,P1299,0))-(DATE(G1298,H1298,I1298)&amp;TIME(O1298,P1298,0))),"")</f>
        <v>9.7222219919785857E-3</v>
      </c>
    </row>
    <row r="1299" spans="3:35">
      <c r="C1299" s="246" t="s">
        <v>610</v>
      </c>
      <c r="D1299" s="246" t="s">
        <v>643</v>
      </c>
      <c r="E1299" s="246" t="s">
        <v>4565</v>
      </c>
      <c r="F1299" s="246" t="s">
        <v>2619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685</v>
      </c>
      <c r="L1299" s="247">
        <v>4</v>
      </c>
      <c r="M1299" s="246">
        <v>210206</v>
      </c>
      <c r="N1299" s="246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32</v>
      </c>
      <c r="U1299" s="246"/>
      <c r="V1299" t="str">
        <f>INDEX(樣區!H:H,MATCH(F1299,樣區!E:E,0))</f>
        <v>3月,5月</v>
      </c>
      <c r="W1299" s="3" t="str">
        <f>IF(ISNUMBER(AH1299),"Y","N")</f>
        <v>Y</v>
      </c>
      <c r="X1299" s="3" t="str">
        <f>IF(OR(ISBLANK(H1299),ISBLANK(I1299)),"需記錄日期","")</f>
        <v/>
      </c>
      <c r="Y1299" s="3" t="str">
        <f>IF(O1299&gt;9,"時間太晚","")</f>
        <v>時間太晚</v>
      </c>
      <c r="Z1299" s="3" t="str">
        <f>IF(ISBLANK(Q1299),"需記錄數量",IF(Q1299&gt;2,"2隻以上，請記為猴群",""))</f>
        <v/>
      </c>
      <c r="AA1299" s="3" t="str">
        <f>IF(OR(Q1299=1,Q1299=2),IF(ISTEXT(R1299),"","需記錄距離"),"")</f>
        <v/>
      </c>
      <c r="AB1299" s="249" t="str">
        <f>IF(S1299="Y",IF(Q1299&lt;&gt;2,"有叫聲應為猴群",""),"")</f>
        <v/>
      </c>
      <c r="AC1299" s="3" t="str">
        <f>IF(ISBLANK(T1299),"需記錄棲地類型",IF(LEN(T1299)&lt;&gt;2,"請填最主要的棲地類型，其餘的可在備注補充說明",""))</f>
        <v/>
      </c>
      <c r="AD1299" s="5" t="str">
        <f t="shared" si="59"/>
        <v/>
      </c>
      <c r="AE1299" s="3" t="str">
        <f>IF(COUNTIF(U1299,"*搖樹*")=1,IF(Q1299&lt;&gt;2,"有搖樹行為應為猴群",""),"")</f>
        <v/>
      </c>
      <c r="AF1299" s="3"/>
      <c r="AH1299">
        <f>MATCH(ROUND(M1299,0)&amp;ROUND(N1299,0),樣點!N:N,0)</f>
        <v>1477</v>
      </c>
      <c r="AI1299" s="5">
        <f>IF((F1300&amp;J1300)=(F1299&amp;J1299),ABS((DATE(G1300,H1300,I1300)&amp;TIME(O1300,P1300,0))-(DATE(G1299,H1299,I1299)&amp;TIME(O1299,P1299,0))),"")</f>
        <v>1.0416667035315186E-2</v>
      </c>
    </row>
    <row r="1300" spans="3:35">
      <c r="C1300" s="246" t="s">
        <v>610</v>
      </c>
      <c r="D1300" s="246" t="s">
        <v>643</v>
      </c>
      <c r="E1300" s="246" t="s">
        <v>4565</v>
      </c>
      <c r="F1300" s="246" t="s">
        <v>2619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685</v>
      </c>
      <c r="L1300" s="247">
        <v>5</v>
      </c>
      <c r="M1300" s="246">
        <v>210057</v>
      </c>
      <c r="N1300" s="246">
        <v>2552036</v>
      </c>
      <c r="O1300" s="246">
        <v>10</v>
      </c>
      <c r="P1300" s="246">
        <v>48</v>
      </c>
      <c r="Q1300" s="246">
        <v>2</v>
      </c>
      <c r="R1300" s="246" t="s">
        <v>43</v>
      </c>
      <c r="S1300" s="246" t="s">
        <v>44</v>
      </c>
      <c r="T1300" s="246" t="s">
        <v>31</v>
      </c>
      <c r="U1300" s="246"/>
      <c r="V1300" t="str">
        <f>INDEX(樣區!H:H,MATCH(F1300,樣區!E:E,0))</f>
        <v>3月,5月</v>
      </c>
      <c r="W1300" s="3" t="str">
        <f>IF(ISNUMBER(AH1300),"Y","N")</f>
        <v>Y</v>
      </c>
      <c r="X1300" s="3" t="str">
        <f>IF(OR(ISBLANK(H1300),ISBLANK(I1300)),"需記錄日期","")</f>
        <v/>
      </c>
      <c r="Y1300" s="3" t="str">
        <f>IF(O1300&gt;9,"時間太晚","")</f>
        <v>時間太晚</v>
      </c>
      <c r="Z1300" s="3" t="str">
        <f>IF(ISBLANK(Q1300),"需記錄數量",IF(Q1300&gt;2,"2隻以上，請記為猴群",""))</f>
        <v/>
      </c>
      <c r="AA1300" s="3" t="str">
        <f>IF(OR(Q1300=1,Q1300=2),IF(ISTEXT(R1300),"","需記錄距離"),"")</f>
        <v/>
      </c>
      <c r="AB1300" s="249" t="str">
        <f>IF(S1300="Y",IF(Q1300&lt;&gt;2,"有叫聲應為猴群",""),"")</f>
        <v/>
      </c>
      <c r="AC1300" s="3" t="str">
        <f>IF(ISBLANK(T1300),"需記錄棲地類型",IF(LEN(T1300)&lt;&gt;2,"請填最主要的棲地類型，其餘的可在備注補充說明",""))</f>
        <v/>
      </c>
      <c r="AD1300" s="5" t="str">
        <f t="shared" si="59"/>
        <v/>
      </c>
      <c r="AE1300" s="3" t="str">
        <f>IF(COUNTIF(U1300,"*搖樹*")=1,IF(Q1300&lt;&gt;2,"有搖樹行為應為猴群",""),"")</f>
        <v/>
      </c>
      <c r="AF1300" s="3"/>
      <c r="AH1300">
        <f>MATCH(ROUND(M1300,0)&amp;ROUND(N1300,0),樣點!N:N,0)</f>
        <v>1478</v>
      </c>
      <c r="AI1300" s="5">
        <f>IF((F1301&amp;J1301)=(F1300&amp;J1300),ABS((DATE(G1301,H1301,I1301)&amp;TIME(O1301,P1301,0))-(DATE(G1300,H1300,I1300)&amp;TIME(O1300,P1300,0))),"")</f>
        <v>2.5000000023283064E-2</v>
      </c>
    </row>
    <row r="1301" spans="3:35">
      <c r="C1301" s="246" t="s">
        <v>610</v>
      </c>
      <c r="D1301" s="246" t="s">
        <v>643</v>
      </c>
      <c r="E1301" s="246" t="s">
        <v>4565</v>
      </c>
      <c r="F1301" s="246" t="s">
        <v>2619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685</v>
      </c>
      <c r="L1301" s="247">
        <v>6</v>
      </c>
      <c r="M1301" s="246">
        <v>210023</v>
      </c>
      <c r="N1301" s="246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26</v>
      </c>
      <c r="U1301" s="246"/>
      <c r="V1301" t="str">
        <f>INDEX(樣區!H:H,MATCH(F1301,樣區!E:E,0))</f>
        <v>3月,5月</v>
      </c>
      <c r="W1301" s="3" t="str">
        <f>IF(ISNUMBER(AH1301),"Y","N")</f>
        <v>Y</v>
      </c>
      <c r="X1301" s="3" t="str">
        <f>IF(OR(ISBLANK(H1301),ISBLANK(I1301)),"需記錄日期","")</f>
        <v/>
      </c>
      <c r="Y1301" s="3" t="str">
        <f>IF(O1301&gt;9,"時間太晚","")</f>
        <v>時間太晚</v>
      </c>
      <c r="Z1301" s="3" t="str">
        <f>IF(ISBLANK(Q1301),"需記錄數量",IF(Q1301&gt;2,"2隻以上，請記為猴群",""))</f>
        <v/>
      </c>
      <c r="AA1301" s="3" t="str">
        <f>IF(OR(Q1301=1,Q1301=2),IF(ISTEXT(R1301),"","需記錄距離"),"")</f>
        <v/>
      </c>
      <c r="AB1301" s="249" t="str">
        <f>IF(S1301="Y",IF(Q1301&lt;&gt;2,"有叫聲應為猴群",""),"")</f>
        <v/>
      </c>
      <c r="AC1301" s="3" t="str">
        <f>IF(ISBLANK(T1301),"需記錄棲地類型",IF(LEN(T1301)&lt;&gt;2,"請填最主要的棲地類型，其餘的可在備注補充說明",""))</f>
        <v/>
      </c>
      <c r="AD1301" s="5" t="str">
        <f t="shared" si="59"/>
        <v/>
      </c>
      <c r="AE1301" s="3" t="str">
        <f>IF(COUNTIF(U1301,"*搖樹*")=1,IF(Q1301&lt;&gt;2,"有搖樹行為應為猴群",""),"")</f>
        <v/>
      </c>
      <c r="AF1301" s="3"/>
      <c r="AH1301">
        <f>MATCH(ROUND(M1301,0)&amp;ROUND(N1301,0),樣點!N:N,0)</f>
        <v>1479</v>
      </c>
      <c r="AI1301" s="5" t="str">
        <f>IF((F1302&amp;J1302)=(F1301&amp;J1301),ABS((DATE(G1302,H1302,I1302)&amp;TIME(O1302,P1302,0))-(DATE(G1301,H1301,I1301)&amp;TIME(O1301,P1301,0))),"")</f>
        <v/>
      </c>
    </row>
    <row r="1302" spans="3:35">
      <c r="C1302" s="246" t="s">
        <v>610</v>
      </c>
      <c r="D1302" s="246" t="s">
        <v>643</v>
      </c>
      <c r="E1302" s="246" t="s">
        <v>4567</v>
      </c>
      <c r="F1302" s="246" t="s">
        <v>3962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687</v>
      </c>
      <c r="L1302" s="247">
        <v>1</v>
      </c>
      <c r="M1302" s="246">
        <v>206663</v>
      </c>
      <c r="N1302" s="246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26</v>
      </c>
      <c r="U1302" s="246"/>
      <c r="V1302" t="str">
        <f>INDEX(樣區!H:H,MATCH(F1302,樣區!E:E,0))</f>
        <v>3月,5月</v>
      </c>
      <c r="W1302" s="3" t="str">
        <f>IF(ISNUMBER(AH1302),"Y","N")</f>
        <v>Y</v>
      </c>
      <c r="X1302" s="3" t="str">
        <f>IF(OR(ISBLANK(H1302),ISBLANK(I1302)),"需記錄日期","")</f>
        <v/>
      </c>
      <c r="Y1302" s="3" t="str">
        <f>IF(O1302&gt;9,"時間太晚","")</f>
        <v>時間太晚</v>
      </c>
      <c r="Z1302" s="3" t="str">
        <f>IF(ISBLANK(Q1302),"需記錄數量",IF(Q1302&gt;2,"2隻以上，請記為猴群",""))</f>
        <v/>
      </c>
      <c r="AA1302" s="3" t="str">
        <f>IF(OR(Q1302=1,Q1302=2),IF(ISTEXT(R1302),"","需記錄距離"),"")</f>
        <v/>
      </c>
      <c r="AB1302" s="249" t="str">
        <f>IF(S1302="Y",IF(Q1302&lt;&gt;2,"有叫聲應為猴群",""),"")</f>
        <v/>
      </c>
      <c r="AC1302" s="3" t="str">
        <f>IF(ISBLANK(T1302),"需記錄棲地類型",IF(LEN(T1302)&lt;&gt;2,"請填最主要的棲地類型，其餘的可在備注補充說明",""))</f>
        <v/>
      </c>
      <c r="AD1302" s="5" t="str">
        <f t="shared" si="59"/>
        <v/>
      </c>
      <c r="AE1302" s="3" t="str">
        <f>IF(COUNTIF(U1302,"*搖樹*")=1,IF(Q1302&lt;&gt;2,"有搖樹行為應為猴群",""),"")</f>
        <v/>
      </c>
      <c r="AF1302" s="3"/>
      <c r="AH1302">
        <f>MATCH(ROUND(M1302,0)&amp;ROUND(N1302,0),樣點!N:N,0)</f>
        <v>1504</v>
      </c>
      <c r="AI1302" s="5">
        <f>IF((F1303&amp;J1303)=(F1302&amp;J1302),ABS((DATE(G1303,H1303,I1303)&amp;TIME(O1303,P1303,0))-(DATE(G1302,H1302,I1302)&amp;TIME(O1302,P1302,0))),"")</f>
        <v>1.0416667035315186E-2</v>
      </c>
    </row>
    <row r="1303" spans="3:35">
      <c r="C1303" s="246" t="s">
        <v>610</v>
      </c>
      <c r="D1303" s="246" t="s">
        <v>643</v>
      </c>
      <c r="E1303" s="246" t="s">
        <v>686</v>
      </c>
      <c r="F1303" s="246" t="s">
        <v>3962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687</v>
      </c>
      <c r="L1303" s="247">
        <v>2</v>
      </c>
      <c r="M1303" s="246">
        <v>206557</v>
      </c>
      <c r="N1303" s="246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26</v>
      </c>
      <c r="U1303" s="246"/>
      <c r="V1303" t="str">
        <f>INDEX(樣區!H:H,MATCH(F1303,樣區!E:E,0))</f>
        <v>3月,5月</v>
      </c>
      <c r="W1303" s="3" t="str">
        <f>IF(ISNUMBER(AH1303),"Y","N")</f>
        <v>Y</v>
      </c>
      <c r="X1303" s="3" t="str">
        <f>IF(OR(ISBLANK(H1303),ISBLANK(I1303)),"需記錄日期","")</f>
        <v/>
      </c>
      <c r="Y1303" s="3" t="str">
        <f>IF(O1303&gt;9,"時間太晚","")</f>
        <v>時間太晚</v>
      </c>
      <c r="Z1303" s="3" t="str">
        <f>IF(ISBLANK(Q1303),"需記錄數量",IF(Q1303&gt;2,"2隻以上，請記為猴群",""))</f>
        <v/>
      </c>
      <c r="AA1303" s="3" t="str">
        <f>IF(OR(Q1303=1,Q1303=2),IF(ISTEXT(R1303),"","需記錄距離"),"")</f>
        <v/>
      </c>
      <c r="AB1303" s="249" t="str">
        <f>IF(S1303="Y",IF(Q1303&lt;&gt;2,"有叫聲應為猴群",""),"")</f>
        <v/>
      </c>
      <c r="AC1303" s="3" t="str">
        <f>IF(ISBLANK(T1303),"需記錄棲地類型",IF(LEN(T1303)&lt;&gt;2,"請填最主要的棲地類型，其餘的可在備注補充說明",""))</f>
        <v/>
      </c>
      <c r="AD1303" s="5" t="str">
        <f t="shared" si="59"/>
        <v/>
      </c>
      <c r="AE1303" s="3" t="str">
        <f>IF(COUNTIF(U1303,"*搖樹*")=1,IF(Q1303&lt;&gt;2,"有搖樹行為應為猴群",""),"")</f>
        <v/>
      </c>
      <c r="AF1303" s="3"/>
      <c r="AH1303">
        <f>MATCH(ROUND(M1303,0)&amp;ROUND(N1303,0),樣點!N:N,0)</f>
        <v>1505</v>
      </c>
      <c r="AI1303" s="5">
        <f>IF((F1304&amp;J1304)=(F1303&amp;J1303),ABS((DATE(G1304,H1304,I1304)&amp;TIME(O1304,P1304,0))-(DATE(G1303,H1303,I1303)&amp;TIME(O1303,P1303,0))),"")</f>
        <v>1.1111110972706228E-2</v>
      </c>
    </row>
    <row r="1304" spans="3:35">
      <c r="C1304" s="246" t="s">
        <v>610</v>
      </c>
      <c r="D1304" s="246" t="s">
        <v>643</v>
      </c>
      <c r="E1304" s="246" t="s">
        <v>686</v>
      </c>
      <c r="F1304" s="246" t="s">
        <v>3962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687</v>
      </c>
      <c r="L1304" s="247">
        <v>3</v>
      </c>
      <c r="M1304" s="246">
        <v>206660</v>
      </c>
      <c r="N1304" s="246">
        <v>2553263</v>
      </c>
      <c r="O1304" s="246">
        <v>14</v>
      </c>
      <c r="P1304" s="246">
        <v>43</v>
      </c>
      <c r="Q1304" s="246">
        <v>2</v>
      </c>
      <c r="R1304" s="246" t="s">
        <v>43</v>
      </c>
      <c r="S1304" s="246" t="s">
        <v>44</v>
      </c>
      <c r="T1304" s="246" t="s">
        <v>678</v>
      </c>
      <c r="U1304" s="246"/>
      <c r="V1304" t="str">
        <f>INDEX(樣區!H:H,MATCH(F1304,樣區!E:E,0))</f>
        <v>3月,5月</v>
      </c>
      <c r="W1304" s="3" t="str">
        <f>IF(ISNUMBER(AH1304),"Y","N")</f>
        <v>Y</v>
      </c>
      <c r="X1304" s="3" t="str">
        <f>IF(OR(ISBLANK(H1304),ISBLANK(I1304)),"需記錄日期","")</f>
        <v/>
      </c>
      <c r="Y1304" s="3" t="str">
        <f>IF(O1304&gt;9,"時間太晚","")</f>
        <v>時間太晚</v>
      </c>
      <c r="Z1304" s="3" t="str">
        <f>IF(ISBLANK(Q1304),"需記錄數量",IF(Q1304&gt;2,"2隻以上，請記為猴群",""))</f>
        <v/>
      </c>
      <c r="AA1304" s="3" t="str">
        <f>IF(OR(Q1304=1,Q1304=2),IF(ISTEXT(R1304),"","需記錄距離"),"")</f>
        <v/>
      </c>
      <c r="AB1304" s="249" t="str">
        <f>IF(S1304="Y",IF(Q1304&lt;&gt;2,"有叫聲應為猴群",""),"")</f>
        <v/>
      </c>
      <c r="AC1304" s="3" t="str">
        <f>IF(ISBLANK(T1304),"需記錄棲地類型",IF(LEN(T1304)&lt;&gt;2,"請填最主要的棲地類型，其餘的可在備注補充說明",""))</f>
        <v>請填最主要的棲地類型，其餘的可在備注補充說明</v>
      </c>
      <c r="AD1304" s="5" t="str">
        <f t="shared" si="59"/>
        <v>需計滿6分鐘</v>
      </c>
      <c r="AE1304" s="3" t="str">
        <f>IF(COUNTIF(U1304,"*搖樹*")=1,IF(Q1304&lt;&gt;2,"有搖樹行為應為猴群",""),"")</f>
        <v/>
      </c>
      <c r="AF1304" s="3"/>
      <c r="AH1304">
        <f>MATCH(ROUND(M1304,0)&amp;ROUND(N1304,0),樣點!N:N,0)</f>
        <v>1506</v>
      </c>
      <c r="AI1304" s="5">
        <f>IF((F1305&amp;J1305)=(F1304&amp;J1304),ABS((DATE(G1305,H1305,I1305)&amp;TIME(O1305,P1305,0))-(DATE(G1304,H1304,I1304)&amp;TIME(O1304,P1304,0))),"")</f>
        <v>2.0833330345340073E-3</v>
      </c>
    </row>
    <row r="1305" spans="3:35">
      <c r="C1305" s="246" t="s">
        <v>610</v>
      </c>
      <c r="D1305" s="246" t="s">
        <v>643</v>
      </c>
      <c r="E1305" s="246" t="s">
        <v>686</v>
      </c>
      <c r="F1305" s="246" t="s">
        <v>3962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687</v>
      </c>
      <c r="L1305" s="247">
        <v>4</v>
      </c>
      <c r="M1305" s="246">
        <v>206424</v>
      </c>
      <c r="N1305" s="246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678</v>
      </c>
      <c r="U1305" s="246"/>
      <c r="V1305" t="str">
        <f>INDEX(樣區!H:H,MATCH(F1305,樣區!E:E,0))</f>
        <v>3月,5月</v>
      </c>
      <c r="W1305" s="3" t="str">
        <f>IF(ISNUMBER(AH1305),"Y","N")</f>
        <v>Y</v>
      </c>
      <c r="X1305" s="3" t="str">
        <f>IF(OR(ISBLANK(H1305),ISBLANK(I1305)),"需記錄日期","")</f>
        <v/>
      </c>
      <c r="Y1305" s="3" t="str">
        <f>IF(O1305&gt;9,"時間太晚","")</f>
        <v>時間太晚</v>
      </c>
      <c r="Z1305" s="3" t="str">
        <f>IF(ISBLANK(Q1305),"需記錄數量",IF(Q1305&gt;2,"2隻以上，請記為猴群",""))</f>
        <v/>
      </c>
      <c r="AA1305" s="3" t="str">
        <f>IF(OR(Q1305=1,Q1305=2),IF(ISTEXT(R1305),"","需記錄距離"),"")</f>
        <v/>
      </c>
      <c r="AB1305" s="249" t="str">
        <f>IF(S1305="Y",IF(Q1305&lt;&gt;2,"有叫聲應為猴群",""),"")</f>
        <v/>
      </c>
      <c r="AC1305" s="3" t="str">
        <f>IF(ISBLANK(T1305),"需記錄棲地類型",IF(LEN(T1305)&lt;&gt;2,"請填最主要的棲地類型，其餘的可在備注補充說明",""))</f>
        <v>請填最主要的棲地類型，其餘的可在備注補充說明</v>
      </c>
      <c r="AD1305" s="5" t="str">
        <f t="shared" si="59"/>
        <v/>
      </c>
      <c r="AE1305" s="3" t="str">
        <f>IF(COUNTIF(U1305,"*搖樹*")=1,IF(Q1305&lt;&gt;2,"有搖樹行為應為猴群",""),"")</f>
        <v/>
      </c>
      <c r="AF1305" s="3"/>
      <c r="AH1305">
        <f>MATCH(ROUND(M1305,0)&amp;ROUND(N1305,0),樣點!N:N,0)</f>
        <v>1507</v>
      </c>
      <c r="AI1305" s="5">
        <f>IF((F1306&amp;J1306)=(F1305&amp;J1305),ABS((DATE(G1306,H1306,I1306)&amp;TIME(O1306,P1306,0))-(DATE(G1305,H1305,I1305)&amp;TIME(O1305,P1305,0))),"")</f>
        <v>2.083333395421505E-2</v>
      </c>
    </row>
    <row r="1306" spans="3:35">
      <c r="C1306" s="246" t="s">
        <v>610</v>
      </c>
      <c r="D1306" s="246" t="s">
        <v>643</v>
      </c>
      <c r="E1306" s="246" t="s">
        <v>686</v>
      </c>
      <c r="F1306" s="246" t="s">
        <v>3962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687</v>
      </c>
      <c r="L1306" s="247">
        <v>5</v>
      </c>
      <c r="M1306" s="246">
        <v>206354</v>
      </c>
      <c r="N1306" s="246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678</v>
      </c>
      <c r="U1306" s="246"/>
      <c r="V1306" t="str">
        <f>INDEX(樣區!H:H,MATCH(F1306,樣區!E:E,0))</f>
        <v>3月,5月</v>
      </c>
      <c r="W1306" s="3" t="str">
        <f>IF(ISNUMBER(AH1306),"Y","N")</f>
        <v>Y</v>
      </c>
      <c r="X1306" s="3" t="str">
        <f>IF(OR(ISBLANK(H1306),ISBLANK(I1306)),"需記錄日期","")</f>
        <v/>
      </c>
      <c r="Y1306" s="3" t="str">
        <f>IF(O1306&gt;9,"時間太晚","")</f>
        <v>時間太晚</v>
      </c>
      <c r="Z1306" s="3" t="str">
        <f>IF(ISBLANK(Q1306),"需記錄數量",IF(Q1306&gt;2,"2隻以上，請記為猴群",""))</f>
        <v/>
      </c>
      <c r="AA1306" s="3" t="str">
        <f>IF(OR(Q1306=1,Q1306=2),IF(ISTEXT(R1306),"","需記錄距離"),"")</f>
        <v/>
      </c>
      <c r="AB1306" s="249" t="str">
        <f>IF(S1306="Y",IF(Q1306&lt;&gt;2,"有叫聲應為猴群",""),"")</f>
        <v/>
      </c>
      <c r="AC1306" s="3" t="str">
        <f>IF(ISBLANK(T1306),"需記錄棲地類型",IF(LEN(T1306)&lt;&gt;2,"請填最主要的棲地類型，其餘的可在備注補充說明",""))</f>
        <v>請填最主要的棲地類型，其餘的可在備注補充說明</v>
      </c>
      <c r="AD1306" s="5" t="str">
        <f t="shared" si="59"/>
        <v/>
      </c>
      <c r="AE1306" s="3" t="str">
        <f>IF(COUNTIF(U1306,"*搖樹*")=1,IF(Q1306&lt;&gt;2,"有搖樹行為應為猴群",""),"")</f>
        <v/>
      </c>
      <c r="AF1306" s="3"/>
      <c r="AH1306">
        <f>MATCH(ROUND(M1306,0)&amp;ROUND(N1306,0),樣點!N:N,0)</f>
        <v>1508</v>
      </c>
      <c r="AI1306" s="5">
        <f>IF((F1307&amp;J1307)=(F1306&amp;J1306),ABS((DATE(G1307,H1307,I1307)&amp;TIME(O1307,P1307,0))-(DATE(G1306,H1306,I1306)&amp;TIME(O1306,P1306,0))),"")</f>
        <v>1.5277777041774243E-2</v>
      </c>
    </row>
    <row r="1307" spans="3:35">
      <c r="C1307" s="246" t="s">
        <v>610</v>
      </c>
      <c r="D1307" s="246" t="s">
        <v>643</v>
      </c>
      <c r="E1307" s="246" t="s">
        <v>686</v>
      </c>
      <c r="F1307" s="246" t="s">
        <v>3962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687</v>
      </c>
      <c r="L1307" s="247">
        <v>6</v>
      </c>
      <c r="M1307" s="246">
        <v>205804</v>
      </c>
      <c r="N1307" s="246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678</v>
      </c>
      <c r="U1307" s="246"/>
      <c r="V1307" t="str">
        <f>INDEX(樣區!H:H,MATCH(F1307,樣區!E:E,0))</f>
        <v>3月,5月</v>
      </c>
      <c r="W1307" s="3" t="str">
        <f>IF(ISNUMBER(AH1307),"Y","N")</f>
        <v>Y</v>
      </c>
      <c r="X1307" s="3" t="str">
        <f>IF(OR(ISBLANK(H1307),ISBLANK(I1307)),"需記錄日期","")</f>
        <v/>
      </c>
      <c r="Y1307" s="3" t="str">
        <f>IF(O1307&gt;9,"時間太晚","")</f>
        <v>時間太晚</v>
      </c>
      <c r="Z1307" s="3" t="str">
        <f>IF(ISBLANK(Q1307),"需記錄數量",IF(Q1307&gt;2,"2隻以上，請記為猴群",""))</f>
        <v/>
      </c>
      <c r="AA1307" s="3" t="str">
        <f>IF(OR(Q1307=1,Q1307=2),IF(ISTEXT(R1307),"","需記錄距離"),"")</f>
        <v/>
      </c>
      <c r="AB1307" s="249" t="str">
        <f>IF(S1307="Y",IF(Q1307&lt;&gt;2,"有叫聲應為猴群",""),"")</f>
        <v/>
      </c>
      <c r="AC1307" s="3" t="str">
        <f>IF(ISBLANK(T1307),"需記錄棲地類型",IF(LEN(T1307)&lt;&gt;2,"請填最主要的棲地類型，其餘的可在備注補充說明",""))</f>
        <v>請填最主要的棲地類型，其餘的可在備注補充說明</v>
      </c>
      <c r="AD1307" s="5" t="str">
        <f t="shared" si="59"/>
        <v/>
      </c>
      <c r="AE1307" s="3" t="str">
        <f>IF(COUNTIF(U1307,"*搖樹*")=1,IF(Q1307&lt;&gt;2,"有搖樹行為應為猴群",""),"")</f>
        <v/>
      </c>
      <c r="AF1307" s="3"/>
      <c r="AH1307">
        <f>MATCH(ROUND(M1307,0)&amp;ROUND(N1307,0),樣點!N:N,0)</f>
        <v>1509</v>
      </c>
      <c r="AI1307" s="5" t="str">
        <f>IF((F1308&amp;J1308)=(F1307&amp;J1307),ABS((DATE(G1308,H1308,I1308)&amp;TIME(O1308,P1308,0))-(DATE(G1307,H1307,I1307)&amp;TIME(O1307,P1307,0))),"")</f>
        <v/>
      </c>
    </row>
    <row r="1308" spans="3:35">
      <c r="C1308" s="246" t="s">
        <v>610</v>
      </c>
      <c r="D1308" s="246" t="s">
        <v>643</v>
      </c>
      <c r="E1308" s="246" t="s">
        <v>4569</v>
      </c>
      <c r="F1308" s="246" t="s">
        <v>3965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689</v>
      </c>
      <c r="L1308" s="247">
        <v>1</v>
      </c>
      <c r="M1308" s="246">
        <v>203175</v>
      </c>
      <c r="N1308" s="246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678</v>
      </c>
      <c r="U1308" s="246" t="s">
        <v>690</v>
      </c>
      <c r="V1308" t="str">
        <f>INDEX(樣區!H:H,MATCH(F1308,樣區!E:E,0))</f>
        <v>3月,5月</v>
      </c>
      <c r="W1308" s="3" t="str">
        <f>IF(ISNUMBER(AH1308),"Y","N")</f>
        <v>Y</v>
      </c>
      <c r="X1308" s="3" t="str">
        <f>IF(OR(ISBLANK(H1308),ISBLANK(I1308)),"需記錄日期","")</f>
        <v/>
      </c>
      <c r="Y1308" s="3" t="str">
        <f>IF(O1308&gt;9,"時間太晚","")</f>
        <v/>
      </c>
      <c r="Z1308" s="3" t="str">
        <f>IF(ISBLANK(Q1308),"需記錄數量",IF(Q1308&gt;2,"2隻以上，請記為猴群",""))</f>
        <v/>
      </c>
      <c r="AA1308" s="3" t="str">
        <f>IF(OR(Q1308=1,Q1308=2),IF(ISTEXT(R1308),"","需記錄距離"),"")</f>
        <v/>
      </c>
      <c r="AB1308" s="249" t="str">
        <f>IF(S1308="Y",IF(Q1308&lt;&gt;2,"有叫聲應為猴群",""),"")</f>
        <v/>
      </c>
      <c r="AC1308" s="3" t="str">
        <f>IF(ISBLANK(T1308),"需記錄棲地類型",IF(LEN(T1308)&lt;&gt;2,"請填最主要的棲地類型，其餘的可在備注補充說明",""))</f>
        <v>請填最主要的棲地類型，其餘的可在備注補充說明</v>
      </c>
      <c r="AD1308" s="5" t="str">
        <f t="shared" si="59"/>
        <v/>
      </c>
      <c r="AE1308" s="3" t="str">
        <f>IF(COUNTIF(U1308,"*搖樹*")=1,IF(Q1308&lt;&gt;2,"有搖樹行為應為猴群",""),"")</f>
        <v/>
      </c>
      <c r="AF1308" s="3"/>
      <c r="AH1308">
        <f>MATCH(ROUND(M1308,0)&amp;ROUND(N1308,0),樣點!N:N,0)</f>
        <v>1522</v>
      </c>
      <c r="AI1308" s="5">
        <f>IF((F1309&amp;J1309)=(F1308&amp;J1308),ABS((DATE(G1309,H1309,I1309)&amp;TIME(O1309,P1309,0))-(DATE(G1308,H1308,I1308)&amp;TIME(O1308,P1308,0))),"")</f>
        <v>7.6388880261220038E-3</v>
      </c>
    </row>
    <row r="1309" spans="3:35">
      <c r="C1309" s="246" t="s">
        <v>610</v>
      </c>
      <c r="D1309" s="246" t="s">
        <v>643</v>
      </c>
      <c r="E1309" s="246" t="s">
        <v>688</v>
      </c>
      <c r="F1309" s="246" t="s">
        <v>3965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689</v>
      </c>
      <c r="L1309" s="247">
        <v>2</v>
      </c>
      <c r="M1309" s="246">
        <v>203128</v>
      </c>
      <c r="N1309" s="246">
        <v>2536007</v>
      </c>
      <c r="O1309" s="246">
        <v>10</v>
      </c>
      <c r="P1309" s="246">
        <v>5</v>
      </c>
      <c r="Q1309" s="246">
        <v>1</v>
      </c>
      <c r="R1309" s="246" t="s">
        <v>89</v>
      </c>
      <c r="S1309" s="246" t="s">
        <v>44</v>
      </c>
      <c r="T1309" s="246" t="s">
        <v>659</v>
      </c>
      <c r="U1309" s="246" t="s">
        <v>690</v>
      </c>
      <c r="V1309" t="str">
        <f>INDEX(樣區!H:H,MATCH(F1309,樣區!E:E,0))</f>
        <v>3月,5月</v>
      </c>
      <c r="W1309" s="3" t="str">
        <f>IF(ISNUMBER(AH1309),"Y","N")</f>
        <v>Y</v>
      </c>
      <c r="X1309" s="3" t="str">
        <f>IF(OR(ISBLANK(H1309),ISBLANK(I1309)),"需記錄日期","")</f>
        <v/>
      </c>
      <c r="Y1309" s="3" t="str">
        <f>IF(O1309&gt;9,"時間太晚","")</f>
        <v>時間太晚</v>
      </c>
      <c r="Z1309" s="3" t="str">
        <f>IF(ISBLANK(Q1309),"需記錄數量",IF(Q1309&gt;2,"2隻以上，請記為猴群",""))</f>
        <v/>
      </c>
      <c r="AA1309" s="3" t="str">
        <f>IF(OR(Q1309=1,Q1309=2),IF(ISTEXT(R1309),"","需記錄距離"),"")</f>
        <v/>
      </c>
      <c r="AB1309" s="249" t="str">
        <f>IF(S1309="Y",IF(Q1309&lt;&gt;2,"有叫聲應為猴群",""),"")</f>
        <v>有叫聲應為猴群</v>
      </c>
      <c r="AC1309" s="3" t="str">
        <f>IF(ISBLANK(T1309),"需記錄棲地類型",IF(LEN(T1309)&lt;&gt;2,"請填最主要的棲地類型，其餘的可在備注補充說明",""))</f>
        <v>請填最主要的棲地類型，其餘的可在備注補充說明</v>
      </c>
      <c r="AD1309" s="5" t="str">
        <f t="shared" si="59"/>
        <v/>
      </c>
      <c r="AE1309" s="3" t="str">
        <f>IF(COUNTIF(U1309,"*搖樹*")=1,IF(Q1309&lt;&gt;2,"有搖樹行為應為猴群",""),"")</f>
        <v/>
      </c>
      <c r="AF1309" s="3"/>
      <c r="AH1309">
        <f>MATCH(ROUND(M1309,0)&amp;ROUND(N1309,0),樣點!N:N,0)</f>
        <v>1523</v>
      </c>
      <c r="AI1309" s="5">
        <f>IF((F1310&amp;J1310)=(F1309&amp;J1309),ABS((DATE(G1310,H1310,I1310)&amp;TIME(O1310,P1310,0))-(DATE(G1309,H1309,I1309)&amp;TIME(O1309,P1309,0))),"")</f>
        <v>6.2499999767169356E-3</v>
      </c>
    </row>
    <row r="1310" spans="3:35">
      <c r="C1310" s="246" t="s">
        <v>610</v>
      </c>
      <c r="D1310" s="246" t="s">
        <v>643</v>
      </c>
      <c r="E1310" s="246" t="s">
        <v>688</v>
      </c>
      <c r="F1310" s="246" t="s">
        <v>3965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689</v>
      </c>
      <c r="L1310" s="247">
        <v>3</v>
      </c>
      <c r="M1310" s="246">
        <v>203048</v>
      </c>
      <c r="N1310" s="246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678</v>
      </c>
      <c r="U1310" s="246" t="s">
        <v>690</v>
      </c>
      <c r="V1310" t="str">
        <f>INDEX(樣區!H:H,MATCH(F1310,樣區!E:E,0))</f>
        <v>3月,5月</v>
      </c>
      <c r="W1310" s="3" t="str">
        <f>IF(ISNUMBER(AH1310),"Y","N")</f>
        <v>Y</v>
      </c>
      <c r="X1310" s="3" t="str">
        <f>IF(OR(ISBLANK(H1310),ISBLANK(I1310)),"需記錄日期","")</f>
        <v/>
      </c>
      <c r="Y1310" s="3" t="str">
        <f>IF(O1310&gt;9,"時間太晚","")</f>
        <v>時間太晚</v>
      </c>
      <c r="Z1310" s="3" t="str">
        <f>IF(ISBLANK(Q1310),"需記錄數量",IF(Q1310&gt;2,"2隻以上，請記為猴群",""))</f>
        <v/>
      </c>
      <c r="AA1310" s="3" t="str">
        <f>IF(OR(Q1310=1,Q1310=2),IF(ISTEXT(R1310),"","需記錄距離"),"")</f>
        <v/>
      </c>
      <c r="AB1310" s="249" t="str">
        <f>IF(S1310="Y",IF(Q1310&lt;&gt;2,"有叫聲應為猴群",""),"")</f>
        <v/>
      </c>
      <c r="AC1310" s="3" t="str">
        <f>IF(ISBLANK(T1310),"需記錄棲地類型",IF(LEN(T1310)&lt;&gt;2,"請填最主要的棲地類型，其餘的可在備注補充說明",""))</f>
        <v>請填最主要的棲地類型，其餘的可在備注補充說明</v>
      </c>
      <c r="AD1310" s="5" t="str">
        <f t="shared" si="59"/>
        <v/>
      </c>
      <c r="AE1310" s="3" t="str">
        <f>IF(COUNTIF(U1310,"*搖樹*")=1,IF(Q1310&lt;&gt;2,"有搖樹行為應為猴群",""),"")</f>
        <v/>
      </c>
      <c r="AF1310" s="3"/>
      <c r="AH1310">
        <f>MATCH(ROUND(M1310,0)&amp;ROUND(N1310,0),樣點!N:N,0)</f>
        <v>1524</v>
      </c>
      <c r="AI1310" s="5">
        <f>IF((F1311&amp;J1311)=(F1310&amp;J1310),ABS((DATE(G1311,H1311,I1311)&amp;TIME(O1311,P1311,0))-(DATE(G1310,H1310,I1310)&amp;TIME(O1310,P1310,0))),"")</f>
        <v>1.1111112020444125E-2</v>
      </c>
    </row>
    <row r="1311" spans="3:35">
      <c r="C1311" s="246" t="s">
        <v>610</v>
      </c>
      <c r="D1311" s="246" t="s">
        <v>643</v>
      </c>
      <c r="E1311" s="246" t="s">
        <v>688</v>
      </c>
      <c r="F1311" s="246" t="s">
        <v>3965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689</v>
      </c>
      <c r="L1311" s="247">
        <v>4</v>
      </c>
      <c r="M1311" s="246">
        <v>202977</v>
      </c>
      <c r="N1311" s="246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678</v>
      </c>
      <c r="U1311" s="246"/>
      <c r="V1311" t="str">
        <f>INDEX(樣區!H:H,MATCH(F1311,樣區!E:E,0))</f>
        <v>3月,5月</v>
      </c>
      <c r="W1311" s="3" t="str">
        <f>IF(ISNUMBER(AH1311),"Y","N")</f>
        <v>Y</v>
      </c>
      <c r="X1311" s="3" t="str">
        <f>IF(OR(ISBLANK(H1311),ISBLANK(I1311)),"需記錄日期","")</f>
        <v/>
      </c>
      <c r="Y1311" s="3" t="str">
        <f>IF(O1311&gt;9,"時間太晚","")</f>
        <v>時間太晚</v>
      </c>
      <c r="Z1311" s="3" t="str">
        <f>IF(ISBLANK(Q1311),"需記錄數量",IF(Q1311&gt;2,"2隻以上，請記為猴群",""))</f>
        <v/>
      </c>
      <c r="AA1311" s="3" t="str">
        <f>IF(OR(Q1311=1,Q1311=2),IF(ISTEXT(R1311),"","需記錄距離"),"")</f>
        <v/>
      </c>
      <c r="AB1311" s="249" t="str">
        <f>IF(S1311="Y",IF(Q1311&lt;&gt;2,"有叫聲應為猴群",""),"")</f>
        <v/>
      </c>
      <c r="AC1311" s="3" t="str">
        <f>IF(ISBLANK(T1311),"需記錄棲地類型",IF(LEN(T1311)&lt;&gt;2,"請填最主要的棲地類型，其餘的可在備注補充說明",""))</f>
        <v>請填最主要的棲地類型，其餘的可在備注補充說明</v>
      </c>
      <c r="AD1311" s="5" t="str">
        <f t="shared" si="59"/>
        <v/>
      </c>
      <c r="AE1311" s="3" t="str">
        <f>IF(COUNTIF(U1311,"*搖樹*")=1,IF(Q1311&lt;&gt;2,"有搖樹行為應為猴群",""),"")</f>
        <v/>
      </c>
      <c r="AF1311" s="3"/>
      <c r="AH1311">
        <f>MATCH(ROUND(M1311,0)&amp;ROUND(N1311,0),樣點!N:N,0)</f>
        <v>1525</v>
      </c>
      <c r="AI1311" s="5">
        <f>IF((F1312&amp;J1312)=(F1311&amp;J1311),ABS((DATE(G1312,H1312,I1312)&amp;TIME(O1312,P1312,0))-(DATE(G1311,H1311,I1311)&amp;TIME(O1311,P1311,0))),"")</f>
        <v>1.2500000011641532E-2</v>
      </c>
    </row>
    <row r="1312" spans="3:35">
      <c r="C1312" s="246" t="s">
        <v>610</v>
      </c>
      <c r="D1312" s="246" t="s">
        <v>643</v>
      </c>
      <c r="E1312" s="246" t="s">
        <v>688</v>
      </c>
      <c r="F1312" s="246" t="s">
        <v>3965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689</v>
      </c>
      <c r="L1312" s="247">
        <v>5</v>
      </c>
      <c r="M1312" s="246">
        <v>202877</v>
      </c>
      <c r="N1312" s="246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678</v>
      </c>
      <c r="U1312" s="246"/>
      <c r="V1312" t="str">
        <f>INDEX(樣區!H:H,MATCH(F1312,樣區!E:E,0))</f>
        <v>3月,5月</v>
      </c>
      <c r="W1312" s="3" t="str">
        <f>IF(ISNUMBER(AH1312),"Y","N")</f>
        <v>Y</v>
      </c>
      <c r="X1312" s="3" t="str">
        <f>IF(OR(ISBLANK(H1312),ISBLANK(I1312)),"需記錄日期","")</f>
        <v/>
      </c>
      <c r="Y1312" s="3" t="str">
        <f>IF(O1312&gt;9,"時間太晚","")</f>
        <v>時間太晚</v>
      </c>
      <c r="Z1312" s="3" t="str">
        <f>IF(ISBLANK(Q1312),"需記錄數量",IF(Q1312&gt;2,"2隻以上，請記為猴群",""))</f>
        <v/>
      </c>
      <c r="AA1312" s="3" t="str">
        <f>IF(OR(Q1312=1,Q1312=2),IF(ISTEXT(R1312),"","需記錄距離"),"")</f>
        <v/>
      </c>
      <c r="AB1312" s="249" t="str">
        <f>IF(S1312="Y",IF(Q1312&lt;&gt;2,"有叫聲應為猴群",""),"")</f>
        <v/>
      </c>
      <c r="AC1312" s="3" t="str">
        <f>IF(ISBLANK(T1312),"需記錄棲地類型",IF(LEN(T1312)&lt;&gt;2,"請填最主要的棲地類型，其餘的可在備注補充說明",""))</f>
        <v>請填最主要的棲地類型，其餘的可在備注補充說明</v>
      </c>
      <c r="AD1312" s="5" t="str">
        <f t="shared" si="59"/>
        <v/>
      </c>
      <c r="AE1312" s="3" t="str">
        <f>IF(COUNTIF(U1312,"*搖樹*")=1,IF(Q1312&lt;&gt;2,"有搖樹行為應為猴群",""),"")</f>
        <v/>
      </c>
      <c r="AF1312" s="3"/>
      <c r="AH1312">
        <f>MATCH(ROUND(M1312,0)&amp;ROUND(N1312,0),樣點!N:N,0)</f>
        <v>1526</v>
      </c>
      <c r="AI1312" s="5">
        <f>IF((F1313&amp;J1313)=(F1312&amp;J1312),ABS((DATE(G1313,H1313,I1313)&amp;TIME(O1313,P1313,0))-(DATE(G1312,H1312,I1312)&amp;TIME(O1312,P1312,0))),"")</f>
        <v>1.1111110972706228E-2</v>
      </c>
    </row>
    <row r="1313" spans="3:35">
      <c r="C1313" s="246" t="s">
        <v>610</v>
      </c>
      <c r="D1313" s="246" t="s">
        <v>643</v>
      </c>
      <c r="E1313" s="246" t="s">
        <v>688</v>
      </c>
      <c r="F1313" s="246" t="s">
        <v>3965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689</v>
      </c>
      <c r="L1313" s="247">
        <v>6</v>
      </c>
      <c r="M1313" s="246">
        <v>202682</v>
      </c>
      <c r="N1313" s="246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678</v>
      </c>
      <c r="U1313" s="246"/>
      <c r="V1313" t="str">
        <f>INDEX(樣區!H:H,MATCH(F1313,樣區!E:E,0))</f>
        <v>3月,5月</v>
      </c>
      <c r="W1313" s="3" t="str">
        <f>IF(ISNUMBER(AH1313),"Y","N")</f>
        <v>Y</v>
      </c>
      <c r="X1313" s="3" t="str">
        <f>IF(OR(ISBLANK(H1313),ISBLANK(I1313)),"需記錄日期","")</f>
        <v/>
      </c>
      <c r="Y1313" s="3" t="str">
        <f>IF(O1313&gt;9,"時間太晚","")</f>
        <v>時間太晚</v>
      </c>
      <c r="Z1313" s="3" t="str">
        <f>IF(ISBLANK(Q1313),"需記錄數量",IF(Q1313&gt;2,"2隻以上，請記為猴群",""))</f>
        <v/>
      </c>
      <c r="AA1313" s="3" t="str">
        <f>IF(OR(Q1313=1,Q1313=2),IF(ISTEXT(R1313),"","需記錄距離"),"")</f>
        <v/>
      </c>
      <c r="AB1313" s="249" t="str">
        <f>IF(S1313="Y",IF(Q1313&lt;&gt;2,"有叫聲應為猴群",""),"")</f>
        <v/>
      </c>
      <c r="AC1313" s="3" t="str">
        <f>IF(ISBLANK(T1313),"需記錄棲地類型",IF(LEN(T1313)&lt;&gt;2,"請填最主要的棲地類型，其餘的可在備注補充說明",""))</f>
        <v>請填最主要的棲地類型，其餘的可在備注補充說明</v>
      </c>
      <c r="AD1313" s="5" t="str">
        <f t="shared" si="59"/>
        <v/>
      </c>
      <c r="AE1313" s="3" t="str">
        <f>IF(COUNTIF(U1313,"*搖樹*")=1,IF(Q1313&lt;&gt;2,"有搖樹行為應為猴群",""),"")</f>
        <v/>
      </c>
      <c r="AF1313" s="3"/>
      <c r="AH1313">
        <f>MATCH(ROUND(M1313,0)&amp;ROUND(N1313,0),樣點!N:N,0)</f>
        <v>1527</v>
      </c>
      <c r="AI1313" s="5" t="str">
        <f>IF((F1314&amp;J1314)=(F1313&amp;J1313),ABS((DATE(G1314,H1314,I1314)&amp;TIME(O1314,P1314,0))-(DATE(G1313,H1313,I1313)&amp;TIME(O1313,P1313,0))),"")</f>
        <v/>
      </c>
    </row>
    <row r="1314" spans="3:35" hidden="1">
      <c r="C1314" s="246" t="s">
        <v>610</v>
      </c>
      <c r="D1314" s="246" t="s">
        <v>691</v>
      </c>
      <c r="E1314" s="246" t="s">
        <v>692</v>
      </c>
      <c r="F1314" s="246" t="s">
        <v>693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694</v>
      </c>
      <c r="L1314" s="246">
        <v>1</v>
      </c>
      <c r="M1314" s="246">
        <v>230162</v>
      </c>
      <c r="N1314" s="246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90</v>
      </c>
      <c r="T1314" s="246" t="s">
        <v>26</v>
      </c>
      <c r="U1314" s="246"/>
      <c r="V1314" t="str">
        <f>INDEX(樣區!H:H,MATCH(F1314,樣區!E:E,0))</f>
        <v>3月,5月</v>
      </c>
      <c r="W1314" s="3" t="str">
        <f>IF(ISNUMBER(AH1314),"Y","N")</f>
        <v>N</v>
      </c>
      <c r="X1314" s="3" t="str">
        <f>IF(OR(ISBLANK(H1314),ISBLANK(I1314)),"需記錄日期","")</f>
        <v/>
      </c>
      <c r="Y1314" s="3" t="str">
        <f>IF(O1314&gt;9,"時間太晚","")</f>
        <v>時間太晚</v>
      </c>
      <c r="Z1314" s="3" t="str">
        <f>IF(ISBLANK(Q1314),"需記錄數量",IF(Q1314&gt;2,"2隻以上，請記為猴群",""))</f>
        <v/>
      </c>
      <c r="AA1314" s="3" t="str">
        <f>IF(OR(Q1314=1,Q1314=2),IF(ISTEXT(R1314),"","需記錄距離"),"")</f>
        <v/>
      </c>
      <c r="AB1314" s="2" t="str">
        <f>IF(S1314="Y",IF(Q1314&lt;&gt;2,"有叫聲應為猴群",""),"")</f>
        <v/>
      </c>
      <c r="AC1314" s="3" t="str">
        <f>IF(ISBLANK(T1314),"需記錄棲地類型",IF(LEN(T1314)&lt;&gt;2,"請填最主要的棲地類型，其餘的可在備注補充說明",""))</f>
        <v/>
      </c>
      <c r="AD1314" s="5" t="str">
        <f>IF(ISBLANK(O1314),"需記錄時間",IFERROR(IF((AI1314-TIME(0,5,59))&lt;0,"需計滿6分鍾",""),""))</f>
        <v/>
      </c>
      <c r="AE1314" s="3" t="str">
        <f>IF(COUNTIF(U1314,"*搖樹*")=1,IF(Q1314&lt;&gt;2,"有搖樹行為應為猴群",""),"")</f>
        <v/>
      </c>
      <c r="AF1314" s="3"/>
      <c r="AH1314" t="e">
        <f>MATCH(ROUND(M1314,0)&amp;ROUND(N1314,0),樣點!N:N,0)</f>
        <v>#N/A</v>
      </c>
      <c r="AI1314" s="5">
        <f>IF((F1315&amp;J1315)=(F1314&amp;J1314),ABS((DATE(G1315,H1315,I1315)&amp;TIME(O1315,P1315,0))-(DATE(G1314,H1314,I1314)&amp;TIME(O1314,P1314,0))),"")</f>
        <v>1.0416667035315186E-2</v>
      </c>
    </row>
    <row r="1315" spans="3:35" hidden="1">
      <c r="C1315" s="246" t="s">
        <v>610</v>
      </c>
      <c r="D1315" s="246" t="s">
        <v>691</v>
      </c>
      <c r="E1315" s="246" t="s">
        <v>692</v>
      </c>
      <c r="F1315" s="246" t="s">
        <v>693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694</v>
      </c>
      <c r="L1315" s="246">
        <v>2</v>
      </c>
      <c r="M1315" s="246">
        <v>230131</v>
      </c>
      <c r="N1315" s="246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90</v>
      </c>
      <c r="T1315" s="246" t="s">
        <v>26</v>
      </c>
      <c r="U1315" s="246"/>
      <c r="V1315" t="str">
        <f>INDEX(樣區!H:H,MATCH(F1315,樣區!E:E,0))</f>
        <v>3月,5月</v>
      </c>
      <c r="W1315" s="3" t="str">
        <f>IF(ISNUMBER(AH1315),"Y","N")</f>
        <v>N</v>
      </c>
      <c r="X1315" s="3" t="str">
        <f>IF(OR(ISBLANK(H1315),ISBLANK(I1315)),"需記錄日期","")</f>
        <v/>
      </c>
      <c r="Y1315" s="3" t="str">
        <f>IF(O1315&gt;9,"時間太晚","")</f>
        <v>時間太晚</v>
      </c>
      <c r="Z1315" s="3" t="str">
        <f>IF(ISBLANK(Q1315),"需記錄數量",IF(Q1315&gt;2,"2隻以上，請記為猴群",""))</f>
        <v/>
      </c>
      <c r="AA1315" s="3" t="str">
        <f>IF(OR(Q1315=1,Q1315=2),IF(ISTEXT(R1315),"","需記錄距離"),"")</f>
        <v/>
      </c>
      <c r="AB1315" s="2" t="str">
        <f>IF(S1315="Y",IF(Q1315&lt;&gt;2,"有叫聲應為猴群",""),"")</f>
        <v/>
      </c>
      <c r="AC1315" s="3" t="str">
        <f>IF(ISBLANK(T1315),"需記錄棲地類型",IF(LEN(T1315)&lt;&gt;2,"請填最主要的棲地類型，其餘的可在備注補充說明",""))</f>
        <v/>
      </c>
      <c r="AD1315" s="5" t="str">
        <f>IF(ISBLANK(O1315),"需記錄時間",IFERROR(IF((AI1315-TIME(0,5,59))&lt;0,"需計滿6分鍾",""),""))</f>
        <v/>
      </c>
      <c r="AE1315" s="3" t="str">
        <f>IF(COUNTIF(U1315,"*搖樹*")=1,IF(Q1315&lt;&gt;2,"有搖樹行為應為猴群",""),"")</f>
        <v/>
      </c>
      <c r="AF1315" s="3"/>
      <c r="AH1315" t="e">
        <f>MATCH(ROUND(M1315,0)&amp;ROUND(N1315,0),樣點!N:N,0)</f>
        <v>#N/A</v>
      </c>
      <c r="AI1315" s="5">
        <f>IF((F1316&amp;J1316)=(F1315&amp;J1315),ABS((DATE(G1316,H1316,I1316)&amp;TIME(O1316,P1316,0))-(DATE(G1315,H1315,I1315)&amp;TIME(O1315,P1315,0))),"")</f>
        <v>1.0416666977107525E-2</v>
      </c>
    </row>
    <row r="1316" spans="3:35" hidden="1">
      <c r="C1316" s="246" t="s">
        <v>610</v>
      </c>
      <c r="D1316" s="246" t="s">
        <v>691</v>
      </c>
      <c r="E1316" s="246" t="s">
        <v>692</v>
      </c>
      <c r="F1316" s="246" t="s">
        <v>693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694</v>
      </c>
      <c r="L1316" s="246">
        <v>3</v>
      </c>
      <c r="M1316" s="246">
        <v>230184</v>
      </c>
      <c r="N1316" s="246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90</v>
      </c>
      <c r="T1316" s="246" t="s">
        <v>26</v>
      </c>
      <c r="U1316" s="246"/>
      <c r="V1316" t="str">
        <f>INDEX(樣區!H:H,MATCH(F1316,樣區!E:E,0))</f>
        <v>3月,5月</v>
      </c>
      <c r="W1316" s="3" t="str">
        <f>IF(ISNUMBER(AH1316),"Y","N")</f>
        <v>N</v>
      </c>
      <c r="X1316" s="3" t="str">
        <f>IF(OR(ISBLANK(H1316),ISBLANK(I1316)),"需記錄日期","")</f>
        <v/>
      </c>
      <c r="Y1316" s="3" t="str">
        <f>IF(O1316&gt;9,"時間太晚","")</f>
        <v>時間太晚</v>
      </c>
      <c r="Z1316" s="3" t="str">
        <f>IF(ISBLANK(Q1316),"需記錄數量",IF(Q1316&gt;2,"2隻以上，請記為猴群",""))</f>
        <v/>
      </c>
      <c r="AA1316" s="3" t="str">
        <f>IF(OR(Q1316=1,Q1316=2),IF(ISTEXT(R1316),"","需記錄距離"),"")</f>
        <v/>
      </c>
      <c r="AB1316" s="2" t="str">
        <f>IF(S1316="Y",IF(Q1316&lt;&gt;2,"有叫聲應為猴群",""),"")</f>
        <v/>
      </c>
      <c r="AC1316" s="3" t="str">
        <f>IF(ISBLANK(T1316),"需記錄棲地類型",IF(LEN(T1316)&lt;&gt;2,"請填最主要的棲地類型，其餘的可在備注補充說明",""))</f>
        <v/>
      </c>
      <c r="AD1316" s="5" t="str">
        <f>IF(ISBLANK(O1316),"需記錄時間",IFERROR(IF((AI1316-TIME(0,5,59))&lt;0,"需計滿6分鍾",""),""))</f>
        <v/>
      </c>
      <c r="AE1316" s="3" t="str">
        <f>IF(COUNTIF(U1316,"*搖樹*")=1,IF(Q1316&lt;&gt;2,"有搖樹行為應為猴群",""),"")</f>
        <v/>
      </c>
      <c r="AF1316" s="3"/>
      <c r="AH1316" t="e">
        <f>MATCH(ROUND(M1316,0)&amp;ROUND(N1316,0),樣點!N:N,0)</f>
        <v>#N/A</v>
      </c>
      <c r="AI1316" s="5">
        <f>IF((F1317&amp;J1317)=(F1316&amp;J1316),ABS((DATE(G1317,H1317,I1317)&amp;TIME(O1317,P1317,0))-(DATE(G1316,H1316,I1316)&amp;TIME(O1316,P1316,0))),"")</f>
        <v>1.0416665987577289E-2</v>
      </c>
    </row>
    <row r="1317" spans="3:35" hidden="1">
      <c r="C1317" s="246" t="s">
        <v>610</v>
      </c>
      <c r="D1317" s="246" t="s">
        <v>691</v>
      </c>
      <c r="E1317" s="246" t="s">
        <v>692</v>
      </c>
      <c r="F1317" s="246" t="s">
        <v>693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694</v>
      </c>
      <c r="L1317" s="246">
        <v>4</v>
      </c>
      <c r="M1317" s="246">
        <v>230065</v>
      </c>
      <c r="N1317" s="246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90</v>
      </c>
      <c r="T1317" s="246" t="s">
        <v>26</v>
      </c>
      <c r="U1317" s="246"/>
      <c r="V1317" t="str">
        <f>INDEX(樣區!H:H,MATCH(F1317,樣區!E:E,0))</f>
        <v>3月,5月</v>
      </c>
      <c r="W1317" s="3" t="str">
        <f>IF(ISNUMBER(AH1317),"Y","N")</f>
        <v>N</v>
      </c>
      <c r="X1317" s="3" t="str">
        <f>IF(OR(ISBLANK(H1317),ISBLANK(I1317)),"需記錄日期","")</f>
        <v/>
      </c>
      <c r="Y1317" s="3" t="str">
        <f>IF(O1317&gt;9,"時間太晚","")</f>
        <v>時間太晚</v>
      </c>
      <c r="Z1317" s="3" t="str">
        <f>IF(ISBLANK(Q1317),"需記錄數量",IF(Q1317&gt;2,"2隻以上，請記為猴群",""))</f>
        <v/>
      </c>
      <c r="AA1317" s="3" t="str">
        <f>IF(OR(Q1317=1,Q1317=2),IF(ISTEXT(R1317),"","需記錄距離"),"")</f>
        <v/>
      </c>
      <c r="AB1317" s="2" t="str">
        <f>IF(S1317="Y",IF(Q1317&lt;&gt;2,"有叫聲應為猴群",""),"")</f>
        <v/>
      </c>
      <c r="AC1317" s="3" t="str">
        <f>IF(ISBLANK(T1317),"需記錄棲地類型",IF(LEN(T1317)&lt;&gt;2,"請填最主要的棲地類型，其餘的可在備注補充說明",""))</f>
        <v/>
      </c>
      <c r="AD1317" s="5" t="str">
        <f>IF(ISBLANK(O1317),"需記錄時間",IFERROR(IF((AI1317-TIME(0,5,59))&lt;0,"需計滿6分鍾",""),""))</f>
        <v>需計滿6分鍾</v>
      </c>
      <c r="AE1317" s="3" t="str">
        <f>IF(COUNTIF(U1317,"*搖樹*")=1,IF(Q1317&lt;&gt;2,"有搖樹行為應為猴群",""),"")</f>
        <v/>
      </c>
      <c r="AF1317" s="3"/>
      <c r="AH1317" t="e">
        <f>MATCH(ROUND(M1317,0)&amp;ROUND(N1317,0),樣點!N:N,0)</f>
        <v>#N/A</v>
      </c>
      <c r="AI1317" s="5">
        <f>IF((F1318&amp;J1318)=(F1317&amp;J1317),ABS((DATE(G1318,H1318,I1318)&amp;TIME(O1318,P1318,0))-(DATE(G1317,H1317,I1317)&amp;TIME(O1317,P1317,0))),"")</f>
        <v>3.4722220152616501E-3</v>
      </c>
    </row>
    <row r="1318" spans="3:35" hidden="1">
      <c r="C1318" s="246" t="s">
        <v>610</v>
      </c>
      <c r="D1318" s="246" t="s">
        <v>691</v>
      </c>
      <c r="E1318" s="246" t="s">
        <v>692</v>
      </c>
      <c r="F1318" s="246" t="s">
        <v>693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694</v>
      </c>
      <c r="L1318" s="246">
        <v>5</v>
      </c>
      <c r="M1318" s="246">
        <v>230041</v>
      </c>
      <c r="N1318" s="246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90</v>
      </c>
      <c r="T1318" s="246" t="s">
        <v>26</v>
      </c>
      <c r="U1318" s="246"/>
      <c r="V1318" t="str">
        <f>INDEX(樣區!H:H,MATCH(F1318,樣區!E:E,0))</f>
        <v>3月,5月</v>
      </c>
      <c r="W1318" s="3" t="str">
        <f>IF(ISNUMBER(AH1318),"Y","N")</f>
        <v>N</v>
      </c>
      <c r="X1318" s="3" t="str">
        <f>IF(OR(ISBLANK(H1318),ISBLANK(I1318)),"需記錄日期","")</f>
        <v/>
      </c>
      <c r="Y1318" s="3" t="str">
        <f>IF(O1318&gt;9,"時間太晚","")</f>
        <v>時間太晚</v>
      </c>
      <c r="Z1318" s="3" t="str">
        <f>IF(ISBLANK(Q1318),"需記錄數量",IF(Q1318&gt;2,"2隻以上，請記為猴群",""))</f>
        <v/>
      </c>
      <c r="AA1318" s="3" t="str">
        <f>IF(OR(Q1318=1,Q1318=2),IF(ISTEXT(R1318),"","需記錄距離"),"")</f>
        <v/>
      </c>
      <c r="AB1318" s="2" t="str">
        <f>IF(S1318="Y",IF(Q1318&lt;&gt;2,"有叫聲應為猴群",""),"")</f>
        <v/>
      </c>
      <c r="AC1318" s="3" t="str">
        <f>IF(ISBLANK(T1318),"需記錄棲地類型",IF(LEN(T1318)&lt;&gt;2,"請填最主要的棲地類型，其餘的可在備注補充說明",""))</f>
        <v/>
      </c>
      <c r="AD1318" s="5" t="str">
        <f>IF(ISBLANK(O1318),"需記錄時間",IFERROR(IF((AI1318-TIME(0,5,59))&lt;0,"需計滿6分鍾",""),""))</f>
        <v/>
      </c>
      <c r="AE1318" s="3" t="str">
        <f>IF(COUNTIF(U1318,"*搖樹*")=1,IF(Q1318&lt;&gt;2,"有搖樹行為應為猴群",""),"")</f>
        <v/>
      </c>
      <c r="AF1318" s="3"/>
      <c r="AH1318" t="e">
        <f>MATCH(ROUND(M1318,0)&amp;ROUND(N1318,0),樣點!N:N,0)</f>
        <v>#N/A</v>
      </c>
      <c r="AI1318" s="5">
        <f>IF((F1319&amp;J1319)=(F1318&amp;J1318),ABS((DATE(G1319,H1319,I1319)&amp;TIME(O1319,P1319,0))-(DATE(G1318,H1318,I1318)&amp;TIME(O1318,P1318,0))),"")</f>
        <v>6.9444450200535357E-3</v>
      </c>
    </row>
    <row r="1319" spans="3:35" hidden="1">
      <c r="C1319" s="246" t="s">
        <v>610</v>
      </c>
      <c r="D1319" s="246" t="s">
        <v>691</v>
      </c>
      <c r="E1319" s="246" t="s">
        <v>692</v>
      </c>
      <c r="F1319" s="246" t="s">
        <v>693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694</v>
      </c>
      <c r="L1319" s="246">
        <v>6</v>
      </c>
      <c r="M1319" s="246">
        <v>230133</v>
      </c>
      <c r="N1319" s="246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90</v>
      </c>
      <c r="T1319" s="246" t="s">
        <v>26</v>
      </c>
      <c r="U1319" s="246"/>
      <c r="V1319" t="str">
        <f>INDEX(樣區!H:H,MATCH(F1319,樣區!E:E,0))</f>
        <v>3月,5月</v>
      </c>
      <c r="W1319" s="3" t="str">
        <f>IF(ISNUMBER(AH1319),"Y","N")</f>
        <v>N</v>
      </c>
      <c r="X1319" s="3" t="str">
        <f>IF(OR(ISBLANK(H1319),ISBLANK(I1319)),"需記錄日期","")</f>
        <v/>
      </c>
      <c r="Y1319" s="3" t="str">
        <f>IF(O1319&gt;9,"時間太晚","")</f>
        <v>時間太晚</v>
      </c>
      <c r="Z1319" s="3" t="str">
        <f>IF(ISBLANK(Q1319),"需記錄數量",IF(Q1319&gt;2,"2隻以上，請記為猴群",""))</f>
        <v/>
      </c>
      <c r="AA1319" s="3" t="str">
        <f>IF(OR(Q1319=1,Q1319=2),IF(ISTEXT(R1319),"","需記錄距離"),"")</f>
        <v/>
      </c>
      <c r="AB1319" s="2" t="str">
        <f>IF(S1319="Y",IF(Q1319&lt;&gt;2,"有叫聲應為猴群",""),"")</f>
        <v/>
      </c>
      <c r="AC1319" s="3" t="str">
        <f>IF(ISBLANK(T1319),"需記錄棲地類型",IF(LEN(T1319)&lt;&gt;2,"請填最主要的棲地類型，其餘的可在備注補充說明",""))</f>
        <v/>
      </c>
      <c r="AD1319" s="5" t="str">
        <f>IF(ISBLANK(O1319),"需記錄時間",IFERROR(IF((AI1319-TIME(0,5,59))&lt;0,"需計滿6分鍾",""),""))</f>
        <v/>
      </c>
      <c r="AE1319" s="3" t="str">
        <f>IF(COUNTIF(U1319,"*搖樹*")=1,IF(Q1319&lt;&gt;2,"有搖樹行為應為猴群",""),"")</f>
        <v/>
      </c>
      <c r="AF1319" s="3"/>
      <c r="AH1319" t="e">
        <f>MATCH(ROUND(M1319,0)&amp;ROUND(N1319,0),樣點!N:N,0)</f>
        <v>#N/A</v>
      </c>
      <c r="AI1319" s="5" t="str">
        <f>IF((F1320&amp;J1320)=(F1319&amp;J1319),ABS((DATE(G1320,H1320,I1320)&amp;TIME(O1320,P1320,0))-(DATE(G1319,H1319,I1319)&amp;TIME(O1319,P1319,0))),"")</f>
        <v/>
      </c>
    </row>
    <row r="1320" spans="3:35" hidden="1">
      <c r="C1320" s="246" t="s">
        <v>610</v>
      </c>
      <c r="D1320" s="246" t="s">
        <v>691</v>
      </c>
      <c r="E1320" s="246" t="s">
        <v>695</v>
      </c>
      <c r="F1320" s="246" t="s">
        <v>696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697</v>
      </c>
      <c r="L1320" s="246">
        <v>1</v>
      </c>
      <c r="M1320" s="246">
        <v>224370</v>
      </c>
      <c r="N1320" s="246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90</v>
      </c>
      <c r="T1320" s="246" t="s">
        <v>32</v>
      </c>
      <c r="U1320" s="246"/>
      <c r="V1320" t="str">
        <f>INDEX(樣區!H:H,MATCH(F1320,樣區!E:E,0))</f>
        <v>3月,5月</v>
      </c>
      <c r="W1320" s="3" t="str">
        <f>IF(ISNUMBER(AH1320),"Y","N")</f>
        <v>N</v>
      </c>
      <c r="X1320" s="3" t="str">
        <f>IF(OR(ISBLANK(H1320),ISBLANK(I1320)),"需記錄日期","")</f>
        <v/>
      </c>
      <c r="Y1320" s="3" t="str">
        <f>IF(O1320&gt;9,"時間太晚","")</f>
        <v>時間太晚</v>
      </c>
      <c r="Z1320" s="3" t="str">
        <f>IF(ISBLANK(Q1320),"需記錄數量",IF(Q1320&gt;2,"2隻以上，請記為猴群",""))</f>
        <v/>
      </c>
      <c r="AA1320" s="3" t="str">
        <f>IF(OR(Q1320=1,Q1320=2),IF(ISTEXT(R1320),"","需記錄距離"),"")</f>
        <v/>
      </c>
      <c r="AB1320" s="2" t="str">
        <f>IF(S1320="Y",IF(Q1320&lt;&gt;2,"有叫聲應為猴群",""),"")</f>
        <v/>
      </c>
      <c r="AC1320" s="3" t="str">
        <f>IF(ISBLANK(T1320),"需記錄棲地類型",IF(LEN(T1320)&lt;&gt;2,"請填最主要的棲地類型，其餘的可在備注補充說明",""))</f>
        <v/>
      </c>
      <c r="AD1320" s="5" t="str">
        <f>IF(ISBLANK(O1320),"需記錄時間",IFERROR(IF((AI1320-TIME(0,5,59))&lt;0,"需計滿6分鍾",""),""))</f>
        <v/>
      </c>
      <c r="AE1320" s="3" t="str">
        <f>IF(COUNTIF(U1320,"*搖樹*")=1,IF(Q1320&lt;&gt;2,"有搖樹行為應為猴群",""),"")</f>
        <v/>
      </c>
      <c r="AF1320" s="3"/>
      <c r="AH1320" t="e">
        <f>MATCH(ROUND(M1320,0)&amp;ROUND(N1320,0),樣點!N:N,0)</f>
        <v>#N/A</v>
      </c>
      <c r="AI1320" s="5">
        <f>IF((F1321&amp;J1321)=(F1320&amp;J1320),ABS((DATE(G1321,H1321,I1321)&amp;TIME(O1321,P1321,0))-(DATE(G1320,H1320,I1320)&amp;TIME(O1320,P1320,0))),"")</f>
        <v>4.8611109959892929E-3</v>
      </c>
    </row>
    <row r="1321" spans="3:35" hidden="1">
      <c r="C1321" s="246" t="s">
        <v>610</v>
      </c>
      <c r="D1321" s="246" t="s">
        <v>691</v>
      </c>
      <c r="E1321" s="246" t="s">
        <v>695</v>
      </c>
      <c r="F1321" s="246" t="s">
        <v>696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697</v>
      </c>
      <c r="L1321" s="246">
        <v>2</v>
      </c>
      <c r="M1321" s="246">
        <v>224442</v>
      </c>
      <c r="N1321" s="246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90</v>
      </c>
      <c r="T1321" s="246" t="s">
        <v>32</v>
      </c>
      <c r="U1321" s="246"/>
      <c r="V1321" t="str">
        <f>INDEX(樣區!H:H,MATCH(F1321,樣區!E:E,0))</f>
        <v>3月,5月</v>
      </c>
      <c r="W1321" s="3" t="str">
        <f>IF(ISNUMBER(AH1321),"Y","N")</f>
        <v>N</v>
      </c>
      <c r="X1321" s="3" t="str">
        <f>IF(OR(ISBLANK(H1321),ISBLANK(I1321)),"需記錄日期","")</f>
        <v/>
      </c>
      <c r="Y1321" s="3" t="str">
        <f>IF(O1321&gt;9,"時間太晚","")</f>
        <v>時間太晚</v>
      </c>
      <c r="Z1321" s="3" t="str">
        <f>IF(ISBLANK(Q1321),"需記錄數量",IF(Q1321&gt;2,"2隻以上，請記為猴群",""))</f>
        <v/>
      </c>
      <c r="AA1321" s="3" t="str">
        <f>IF(OR(Q1321=1,Q1321=2),IF(ISTEXT(R1321),"","需記錄距離"),"")</f>
        <v/>
      </c>
      <c r="AB1321" s="2" t="str">
        <f>IF(S1321="Y",IF(Q1321&lt;&gt;2,"有叫聲應為猴群",""),"")</f>
        <v/>
      </c>
      <c r="AC1321" s="3" t="str">
        <f>IF(ISBLANK(T1321),"需記錄棲地類型",IF(LEN(T1321)&lt;&gt;2,"請填最主要的棲地類型，其餘的可在備注補充說明",""))</f>
        <v/>
      </c>
      <c r="AD1321" s="5" t="str">
        <f>IF(ISBLANK(O1321),"需記錄時間",IFERROR(IF((AI1321-TIME(0,5,59))&lt;0,"需計滿6分鍾",""),""))</f>
        <v/>
      </c>
      <c r="AE1321" s="3" t="str">
        <f>IF(COUNTIF(U1321,"*搖樹*")=1,IF(Q1321&lt;&gt;2,"有搖樹行為應為猴群",""),"")</f>
        <v/>
      </c>
      <c r="AF1321" s="3"/>
      <c r="AH1321" t="e">
        <f>MATCH(ROUND(M1321,0)&amp;ROUND(N1321,0),樣點!N:N,0)</f>
        <v>#N/A</v>
      </c>
      <c r="AI1321" s="5">
        <f>IF((F1322&amp;J1322)=(F1321&amp;J1321),ABS((DATE(G1322,H1322,I1322)&amp;TIME(O1322,P1322,0))-(DATE(G1321,H1321,I1321)&amp;TIME(O1321,P1321,0))),"")</f>
        <v>4.8611109959892929E-3</v>
      </c>
    </row>
    <row r="1322" spans="3:35" hidden="1">
      <c r="C1322" s="246" t="s">
        <v>610</v>
      </c>
      <c r="D1322" s="246" t="s">
        <v>691</v>
      </c>
      <c r="E1322" s="246" t="s">
        <v>695</v>
      </c>
      <c r="F1322" s="246" t="s">
        <v>696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697</v>
      </c>
      <c r="L1322" s="246">
        <v>3</v>
      </c>
      <c r="M1322" s="246">
        <v>224458</v>
      </c>
      <c r="N1322" s="246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90</v>
      </c>
      <c r="T1322" s="246" t="s">
        <v>32</v>
      </c>
      <c r="U1322" s="246"/>
      <c r="V1322" t="str">
        <f>INDEX(樣區!H:H,MATCH(F1322,樣區!E:E,0))</f>
        <v>3月,5月</v>
      </c>
      <c r="W1322" s="3" t="str">
        <f>IF(ISNUMBER(AH1322),"Y","N")</f>
        <v>N</v>
      </c>
      <c r="X1322" s="3" t="str">
        <f>IF(OR(ISBLANK(H1322),ISBLANK(I1322)),"需記錄日期","")</f>
        <v/>
      </c>
      <c r="Y1322" s="3" t="str">
        <f>IF(O1322&gt;9,"時間太晚","")</f>
        <v>時間太晚</v>
      </c>
      <c r="Z1322" s="3" t="str">
        <f>IF(ISBLANK(Q1322),"需記錄數量",IF(Q1322&gt;2,"2隻以上，請記為猴群",""))</f>
        <v/>
      </c>
      <c r="AA1322" s="3" t="str">
        <f>IF(OR(Q1322=1,Q1322=2),IF(ISTEXT(R1322),"","需記錄距離"),"")</f>
        <v/>
      </c>
      <c r="AB1322" s="2" t="str">
        <f>IF(S1322="Y",IF(Q1322&lt;&gt;2,"有叫聲應為猴群",""),"")</f>
        <v/>
      </c>
      <c r="AC1322" s="3" t="str">
        <f>IF(ISBLANK(T1322),"需記錄棲地類型",IF(LEN(T1322)&lt;&gt;2,"請填最主要的棲地類型，其餘的可在備注補充說明",""))</f>
        <v/>
      </c>
      <c r="AD1322" s="5" t="str">
        <f>IF(ISBLANK(O1322),"需記錄時間",IFERROR(IF((AI1322-TIME(0,5,59))&lt;0,"需計滿6分鍾",""),""))</f>
        <v/>
      </c>
      <c r="AE1322" s="3" t="str">
        <f>IF(COUNTIF(U1322,"*搖樹*")=1,IF(Q1322&lt;&gt;2,"有搖樹行為應為猴群",""),"")</f>
        <v/>
      </c>
      <c r="AF1322" s="3"/>
      <c r="AH1322" t="e">
        <f>MATCH(ROUND(M1322,0)&amp;ROUND(N1322,0),樣點!N:N,0)</f>
        <v>#N/A</v>
      </c>
      <c r="AI1322" s="5">
        <f>IF((F1323&amp;J1323)=(F1322&amp;J1322),ABS((DATE(G1323,H1323,I1323)&amp;TIME(O1323,P1323,0))-(DATE(G1322,H1322,I1322)&amp;TIME(O1322,P1322,0))),"")</f>
        <v>4.1666670003905892E-3</v>
      </c>
    </row>
    <row r="1323" spans="3:35" hidden="1">
      <c r="C1323" s="246" t="s">
        <v>610</v>
      </c>
      <c r="D1323" s="246" t="s">
        <v>691</v>
      </c>
      <c r="E1323" s="246" t="s">
        <v>695</v>
      </c>
      <c r="F1323" s="246" t="s">
        <v>696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697</v>
      </c>
      <c r="L1323" s="246">
        <v>4</v>
      </c>
      <c r="M1323" s="246">
        <v>224708</v>
      </c>
      <c r="N1323" s="246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90</v>
      </c>
      <c r="T1323" s="246" t="s">
        <v>32</v>
      </c>
      <c r="U1323" s="246"/>
      <c r="V1323" t="str">
        <f>INDEX(樣區!H:H,MATCH(F1323,樣區!E:E,0))</f>
        <v>3月,5月</v>
      </c>
      <c r="W1323" s="3" t="str">
        <f>IF(ISNUMBER(AH1323),"Y","N")</f>
        <v>N</v>
      </c>
      <c r="X1323" s="3" t="str">
        <f>IF(OR(ISBLANK(H1323),ISBLANK(I1323)),"需記錄日期","")</f>
        <v/>
      </c>
      <c r="Y1323" s="3" t="str">
        <f>IF(O1323&gt;9,"時間太晚","")</f>
        <v>時間太晚</v>
      </c>
      <c r="Z1323" s="3" t="str">
        <f>IF(ISBLANK(Q1323),"需記錄數量",IF(Q1323&gt;2,"2隻以上，請記為猴群",""))</f>
        <v/>
      </c>
      <c r="AA1323" s="3" t="str">
        <f>IF(OR(Q1323=1,Q1323=2),IF(ISTEXT(R1323),"","需記錄距離"),"")</f>
        <v/>
      </c>
      <c r="AB1323" s="2" t="str">
        <f>IF(S1323="Y",IF(Q1323&lt;&gt;2,"有叫聲應為猴群",""),"")</f>
        <v/>
      </c>
      <c r="AC1323" s="3" t="str">
        <f>IF(ISBLANK(T1323),"需記錄棲地類型",IF(LEN(T1323)&lt;&gt;2,"請填最主要的棲地類型，其餘的可在備注補充說明",""))</f>
        <v/>
      </c>
      <c r="AD1323" s="5" t="str">
        <f>IF(ISBLANK(O1323),"需記錄時間",IFERROR(IF((AI1323-TIME(0,5,59))&lt;0,"需計滿6分鍾",""),""))</f>
        <v/>
      </c>
      <c r="AE1323" s="3" t="str">
        <f>IF(COUNTIF(U1323,"*搖樹*")=1,IF(Q1323&lt;&gt;2,"有搖樹行為應為猴群",""),"")</f>
        <v/>
      </c>
      <c r="AF1323" s="3"/>
      <c r="AH1323" t="e">
        <f>MATCH(ROUND(M1323,0)&amp;ROUND(N1323,0),樣點!N:N,0)</f>
        <v>#N/A</v>
      </c>
      <c r="AI1323" s="5">
        <f>IF((F1324&amp;J1324)=(F1323&amp;J1323),ABS((DATE(G1324,H1324,I1324)&amp;TIME(O1324,P1324,0))-(DATE(G1323,H1323,I1323)&amp;TIME(O1323,P1323,0))),"")</f>
        <v>5.5555560393258929E-3</v>
      </c>
    </row>
    <row r="1324" spans="3:35" hidden="1">
      <c r="C1324" s="246" t="s">
        <v>610</v>
      </c>
      <c r="D1324" s="246" t="s">
        <v>691</v>
      </c>
      <c r="E1324" s="246" t="s">
        <v>695</v>
      </c>
      <c r="F1324" s="246" t="s">
        <v>696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697</v>
      </c>
      <c r="L1324" s="246">
        <v>5</v>
      </c>
      <c r="M1324" s="246">
        <v>224685</v>
      </c>
      <c r="N1324" s="246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90</v>
      </c>
      <c r="T1324" s="246" t="s">
        <v>32</v>
      </c>
      <c r="U1324" s="246"/>
      <c r="V1324" t="str">
        <f>INDEX(樣區!H:H,MATCH(F1324,樣區!E:E,0))</f>
        <v>3月,5月</v>
      </c>
      <c r="W1324" s="3" t="str">
        <f>IF(ISNUMBER(AH1324),"Y","N")</f>
        <v>N</v>
      </c>
      <c r="X1324" s="3" t="str">
        <f>IF(OR(ISBLANK(H1324),ISBLANK(I1324)),"需記錄日期","")</f>
        <v/>
      </c>
      <c r="Y1324" s="3" t="str">
        <f>IF(O1324&gt;9,"時間太晚","")</f>
        <v>時間太晚</v>
      </c>
      <c r="Z1324" s="3" t="str">
        <f>IF(ISBLANK(Q1324),"需記錄數量",IF(Q1324&gt;2,"2隻以上，請記為猴群",""))</f>
        <v/>
      </c>
      <c r="AA1324" s="3" t="str">
        <f>IF(OR(Q1324=1,Q1324=2),IF(ISTEXT(R1324),"","需記錄距離"),"")</f>
        <v/>
      </c>
      <c r="AB1324" s="2" t="str">
        <f>IF(S1324="Y",IF(Q1324&lt;&gt;2,"有叫聲應為猴群",""),"")</f>
        <v/>
      </c>
      <c r="AC1324" s="3" t="str">
        <f>IF(ISBLANK(T1324),"需記錄棲地類型",IF(LEN(T1324)&lt;&gt;2,"請填最主要的棲地類型，其餘的可在備注補充說明",""))</f>
        <v/>
      </c>
      <c r="AD1324" s="5" t="str">
        <f>IF(ISBLANK(O1324),"需記錄時間",IFERROR(IF((AI1324-TIME(0,5,59))&lt;0,"需計滿6分鍾",""),""))</f>
        <v/>
      </c>
      <c r="AE1324" s="3" t="str">
        <f>IF(COUNTIF(U1324,"*搖樹*")=1,IF(Q1324&lt;&gt;2,"有搖樹行為應為猴群",""),"")</f>
        <v/>
      </c>
      <c r="AF1324" s="3"/>
      <c r="AH1324" t="e">
        <f>MATCH(ROUND(M1324,0)&amp;ROUND(N1324,0),樣點!N:N,0)</f>
        <v>#N/A</v>
      </c>
      <c r="AI1324" s="5">
        <f>IF((F1325&amp;J1325)=(F1324&amp;J1324),ABS((DATE(G1325,H1325,I1325)&amp;TIME(O1325,P1325,0))-(DATE(G1324,H1324,I1324)&amp;TIME(O1324,P1324,0))),"")</f>
        <v>6.9444439723156393E-3</v>
      </c>
    </row>
    <row r="1325" spans="3:35" hidden="1">
      <c r="C1325" s="246" t="s">
        <v>610</v>
      </c>
      <c r="D1325" s="246" t="s">
        <v>691</v>
      </c>
      <c r="E1325" s="246" t="s">
        <v>695</v>
      </c>
      <c r="F1325" s="246" t="s">
        <v>696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697</v>
      </c>
      <c r="L1325" s="246">
        <v>6</v>
      </c>
      <c r="M1325" s="246">
        <v>224651</v>
      </c>
      <c r="N1325" s="246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90</v>
      </c>
      <c r="T1325" s="246" t="s">
        <v>32</v>
      </c>
      <c r="U1325" s="246"/>
      <c r="V1325" t="str">
        <f>INDEX(樣區!H:H,MATCH(F1325,樣區!E:E,0))</f>
        <v>3月,5月</v>
      </c>
      <c r="W1325" s="3" t="str">
        <f>IF(ISNUMBER(AH1325),"Y","N")</f>
        <v>N</v>
      </c>
      <c r="X1325" s="3" t="str">
        <f>IF(OR(ISBLANK(H1325),ISBLANK(I1325)),"需記錄日期","")</f>
        <v/>
      </c>
      <c r="Y1325" s="3" t="str">
        <f>IF(O1325&gt;9,"時間太晚","")</f>
        <v>時間太晚</v>
      </c>
      <c r="Z1325" s="3" t="str">
        <f>IF(ISBLANK(Q1325),"需記錄數量",IF(Q1325&gt;2,"2隻以上，請記為猴群",""))</f>
        <v/>
      </c>
      <c r="AA1325" s="3" t="str">
        <f>IF(OR(Q1325=1,Q1325=2),IF(ISTEXT(R1325),"","需記錄距離"),"")</f>
        <v/>
      </c>
      <c r="AB1325" s="2" t="str">
        <f>IF(S1325="Y",IF(Q1325&lt;&gt;2,"有叫聲應為猴群",""),"")</f>
        <v/>
      </c>
      <c r="AC1325" s="3" t="str">
        <f>IF(ISBLANK(T1325),"需記錄棲地類型",IF(LEN(T1325)&lt;&gt;2,"請填最主要的棲地類型，其餘的可在備注補充說明",""))</f>
        <v/>
      </c>
      <c r="AD1325" s="5" t="str">
        <f>IF(ISBLANK(O1325),"需記錄時間",IFERROR(IF((AI1325-TIME(0,5,59))&lt;0,"需計滿6分鍾",""),""))</f>
        <v/>
      </c>
      <c r="AE1325" s="3" t="str">
        <f>IF(COUNTIF(U1325,"*搖樹*")=1,IF(Q1325&lt;&gt;2,"有搖樹行為應為猴群",""),"")</f>
        <v/>
      </c>
      <c r="AF1325" s="3"/>
      <c r="AH1325" t="e">
        <f>MATCH(ROUND(M1325,0)&amp;ROUND(N1325,0),樣點!N:N,0)</f>
        <v>#N/A</v>
      </c>
      <c r="AI1325" s="5" t="str">
        <f>IF((F1326&amp;J1326)=(F1325&amp;J1325),ABS((DATE(G1326,H1326,I1326)&amp;TIME(O1326,P1326,0))-(DATE(G1325,H1325,I1325)&amp;TIME(O1325,P1325,0))),"")</f>
        <v/>
      </c>
    </row>
    <row r="1326" spans="3:35">
      <c r="C1326" s="246" t="s">
        <v>610</v>
      </c>
      <c r="D1326" s="246" t="s">
        <v>691</v>
      </c>
      <c r="E1326" s="246" t="s">
        <v>698</v>
      </c>
      <c r="F1326" s="246" t="s">
        <v>699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700</v>
      </c>
      <c r="L1326" s="246">
        <v>1</v>
      </c>
      <c r="M1326" s="246">
        <v>225366</v>
      </c>
      <c r="N1326" s="246">
        <v>2445669</v>
      </c>
      <c r="O1326" s="246">
        <v>10</v>
      </c>
      <c r="P1326" s="246">
        <v>30</v>
      </c>
      <c r="Q1326" s="246">
        <v>6</v>
      </c>
      <c r="R1326" s="246" t="s">
        <v>43</v>
      </c>
      <c r="S1326" s="246" t="s">
        <v>44</v>
      </c>
      <c r="T1326" s="246" t="s">
        <v>26</v>
      </c>
      <c r="U1326" s="246"/>
      <c r="V1326" t="str">
        <f>INDEX(樣區!H:H,MATCH(F1326,樣區!E:E,0))</f>
        <v>3月,5月</v>
      </c>
      <c r="W1326" s="3" t="str">
        <f>IF(ISNUMBER(AH1326),"Y","N")</f>
        <v>Y</v>
      </c>
      <c r="X1326" s="3" t="str">
        <f>IF(OR(ISBLANK(H1326),ISBLANK(I1326)),"需記錄日期","")</f>
        <v/>
      </c>
      <c r="Y1326" s="3" t="str">
        <f>IF(O1326&gt;9,"時間太晚","")</f>
        <v>時間太晚</v>
      </c>
      <c r="Z1326" s="3" t="str">
        <f>IF(ISBLANK(Q1326),"需記錄數量",IF(Q1326&gt;2,"2隻以上，請記為猴群",""))</f>
        <v>2隻以上，請記為猴群</v>
      </c>
      <c r="AA1326" s="3" t="str">
        <f>IF(OR(Q1326=1,Q1326=2),IF(ISTEXT(R1326),"","需記錄距離"),"")</f>
        <v/>
      </c>
      <c r="AB1326" s="249" t="str">
        <f>IF(S1326="Y",IF(Q1326&lt;&gt;2,"有叫聲應為猴群",""),"")</f>
        <v>有叫聲應為猴群</v>
      </c>
      <c r="AC1326" s="3" t="str">
        <f>IF(ISBLANK(T1326),"需記錄棲地類型",IF(LEN(T1326)&lt;&gt;2,"請填最主要的棲地類型，其餘的可在備注補充說明",""))</f>
        <v/>
      </c>
      <c r="AD1326" s="5" t="str">
        <f t="shared" ref="AD1326:AD1337" si="60">IF(ISBLANK(O1326),"需記錄時間",IFERROR(IF((AI1326-TIME(0,5,59))&lt;0,"需計滿6分鐘",""),""))</f>
        <v/>
      </c>
      <c r="AE1326" s="3" t="str">
        <f>IF(COUNTIF(U1326,"*搖樹*")=1,IF(Q1326&lt;&gt;2,"有搖樹行為應為猴群",""),"")</f>
        <v/>
      </c>
      <c r="AF1326" s="3"/>
      <c r="AH1326">
        <f>MATCH(ROUND(M1326,0)&amp;ROUND(N1326,0),樣點!N:N,0)</f>
        <v>1546</v>
      </c>
      <c r="AI1326" s="5">
        <f>IF((F1327&amp;J1327)=(F1326&amp;J1326),ABS((DATE(G1327,H1327,I1327)&amp;TIME(O1327,P1327,0))-(DATE(G1326,H1326,I1326)&amp;TIME(O1326,P1326,0))),"")</f>
        <v>6.9444439723156393E-3</v>
      </c>
    </row>
    <row r="1327" spans="3:35">
      <c r="C1327" s="246" t="s">
        <v>610</v>
      </c>
      <c r="D1327" s="246" t="s">
        <v>691</v>
      </c>
      <c r="E1327" s="246" t="s">
        <v>698</v>
      </c>
      <c r="F1327" s="246" t="s">
        <v>699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700</v>
      </c>
      <c r="L1327" s="246">
        <v>2</v>
      </c>
      <c r="M1327" s="246">
        <v>225331</v>
      </c>
      <c r="N1327" s="246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90</v>
      </c>
      <c r="T1327" s="246" t="s">
        <v>26</v>
      </c>
      <c r="U1327" s="246"/>
      <c r="V1327" t="str">
        <f>INDEX(樣區!H:H,MATCH(F1327,樣區!E:E,0))</f>
        <v>3月,5月</v>
      </c>
      <c r="W1327" s="3" t="str">
        <f>IF(ISNUMBER(AH1327),"Y","N")</f>
        <v>Y</v>
      </c>
      <c r="X1327" s="3" t="str">
        <f>IF(OR(ISBLANK(H1327),ISBLANK(I1327)),"需記錄日期","")</f>
        <v/>
      </c>
      <c r="Y1327" s="3" t="str">
        <f>IF(O1327&gt;9,"時間太晚","")</f>
        <v>時間太晚</v>
      </c>
      <c r="Z1327" s="3" t="str">
        <f>IF(ISBLANK(Q1327),"需記錄數量",IF(Q1327&gt;2,"2隻以上，請記為猴群",""))</f>
        <v/>
      </c>
      <c r="AA1327" s="3" t="str">
        <f>IF(OR(Q1327=1,Q1327=2),IF(ISTEXT(R1327),"","需記錄距離"),"")</f>
        <v/>
      </c>
      <c r="AB1327" s="249" t="str">
        <f>IF(S1327="Y",IF(Q1327&lt;&gt;2,"有叫聲應為猴群",""),"")</f>
        <v/>
      </c>
      <c r="AC1327" s="3" t="str">
        <f>IF(ISBLANK(T1327),"需記錄棲地類型",IF(LEN(T1327)&lt;&gt;2,"請填最主要的棲地類型，其餘的可在備注補充說明",""))</f>
        <v/>
      </c>
      <c r="AD1327" s="5" t="str">
        <f t="shared" si="60"/>
        <v>需計滿6分鐘</v>
      </c>
      <c r="AE1327" s="3" t="str">
        <f>IF(COUNTIF(U1327,"*搖樹*")=1,IF(Q1327&lt;&gt;2,"有搖樹行為應為猴群",""),"")</f>
        <v/>
      </c>
      <c r="AF1327" s="3"/>
      <c r="AH1327">
        <f>MATCH(ROUND(M1327,0)&amp;ROUND(N1327,0),樣點!N:N,0)</f>
        <v>1547</v>
      </c>
      <c r="AI1327" s="5">
        <f>IF((F1328&amp;J1328)=(F1327&amp;J1327),ABS((DATE(G1328,H1328,I1328)&amp;TIME(O1328,P1328,0))-(DATE(G1327,H1327,I1327)&amp;TIME(O1327,P1327,0))),"")</f>
        <v>3.4722220152616501E-3</v>
      </c>
    </row>
    <row r="1328" spans="3:35">
      <c r="C1328" s="246" t="s">
        <v>610</v>
      </c>
      <c r="D1328" s="246" t="s">
        <v>691</v>
      </c>
      <c r="E1328" s="246" t="s">
        <v>698</v>
      </c>
      <c r="F1328" s="246" t="s">
        <v>699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700</v>
      </c>
      <c r="L1328" s="246">
        <v>3</v>
      </c>
      <c r="M1328" s="246">
        <v>225309</v>
      </c>
      <c r="N1328" s="246">
        <v>2445622</v>
      </c>
      <c r="O1328" s="246">
        <v>10</v>
      </c>
      <c r="P1328" s="246">
        <v>45</v>
      </c>
      <c r="Q1328" s="246">
        <v>6</v>
      </c>
      <c r="R1328" s="246" t="s">
        <v>89</v>
      </c>
      <c r="S1328" s="246" t="s">
        <v>44</v>
      </c>
      <c r="T1328" s="246" t="s">
        <v>26</v>
      </c>
      <c r="U1328" s="246"/>
      <c r="V1328" t="str">
        <f>INDEX(樣區!H:H,MATCH(F1328,樣區!E:E,0))</f>
        <v>3月,5月</v>
      </c>
      <c r="W1328" s="3" t="str">
        <f>IF(ISNUMBER(AH1328),"Y","N")</f>
        <v>Y</v>
      </c>
      <c r="X1328" s="3" t="str">
        <f>IF(OR(ISBLANK(H1328),ISBLANK(I1328)),"需記錄日期","")</f>
        <v/>
      </c>
      <c r="Y1328" s="3" t="str">
        <f>IF(O1328&gt;9,"時間太晚","")</f>
        <v>時間太晚</v>
      </c>
      <c r="Z1328" s="3" t="str">
        <f>IF(ISBLANK(Q1328),"需記錄數量",IF(Q1328&gt;2,"2隻以上，請記為猴群",""))</f>
        <v>2隻以上，請記為猴群</v>
      </c>
      <c r="AA1328" s="3" t="str">
        <f>IF(OR(Q1328=1,Q1328=2),IF(ISTEXT(R1328),"","需記錄距離"),"")</f>
        <v/>
      </c>
      <c r="AB1328" s="249" t="str">
        <f>IF(S1328="Y",IF(Q1328&lt;&gt;2,"有叫聲應為猴群",""),"")</f>
        <v>有叫聲應為猴群</v>
      </c>
      <c r="AC1328" s="3" t="str">
        <f>IF(ISBLANK(T1328),"需記錄棲地類型",IF(LEN(T1328)&lt;&gt;2,"請填最主要的棲地類型，其餘的可在備注補充說明",""))</f>
        <v/>
      </c>
      <c r="AD1328" s="5" t="str">
        <f t="shared" si="60"/>
        <v/>
      </c>
      <c r="AE1328" s="3" t="str">
        <f>IF(COUNTIF(U1328,"*搖樹*")=1,IF(Q1328&lt;&gt;2,"有搖樹行為應為猴群",""),"")</f>
        <v/>
      </c>
      <c r="AF1328" s="3"/>
      <c r="AH1328">
        <f>MATCH(ROUND(M1328,0)&amp;ROUND(N1328,0),樣點!N:N,0)</f>
        <v>1548</v>
      </c>
      <c r="AI1328" s="5">
        <f>IF((F1329&amp;J1329)=(F1328&amp;J1328),ABS((DATE(G1329,H1329,I1329)&amp;TIME(O1329,P1329,0))-(DATE(G1328,H1328,I1328)&amp;TIME(O1328,P1328,0))),"")</f>
        <v>1.0416667035315186E-2</v>
      </c>
    </row>
    <row r="1329" spans="3:35">
      <c r="C1329" s="246" t="s">
        <v>610</v>
      </c>
      <c r="D1329" s="246" t="s">
        <v>691</v>
      </c>
      <c r="E1329" s="246" t="s">
        <v>698</v>
      </c>
      <c r="F1329" s="246" t="s">
        <v>699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700</v>
      </c>
      <c r="L1329" s="246">
        <v>4</v>
      </c>
      <c r="M1329" s="246">
        <v>225275</v>
      </c>
      <c r="N1329" s="246">
        <v>2445618</v>
      </c>
      <c r="O1329" s="246">
        <v>11</v>
      </c>
      <c r="P1329" s="246">
        <v>0</v>
      </c>
      <c r="Q1329" s="246">
        <v>8</v>
      </c>
      <c r="R1329" s="246" t="s">
        <v>43</v>
      </c>
      <c r="S1329" s="246" t="s">
        <v>44</v>
      </c>
      <c r="T1329" s="246" t="s">
        <v>26</v>
      </c>
      <c r="U1329" s="246"/>
      <c r="V1329" t="str">
        <f>INDEX(樣區!H:H,MATCH(F1329,樣區!E:E,0))</f>
        <v>3月,5月</v>
      </c>
      <c r="W1329" s="3" t="str">
        <f>IF(ISNUMBER(AH1329),"Y","N")</f>
        <v>Y</v>
      </c>
      <c r="X1329" s="3" t="str">
        <f>IF(OR(ISBLANK(H1329),ISBLANK(I1329)),"需記錄日期","")</f>
        <v/>
      </c>
      <c r="Y1329" s="3" t="str">
        <f>IF(O1329&gt;9,"時間太晚","")</f>
        <v>時間太晚</v>
      </c>
      <c r="Z1329" s="3" t="str">
        <f>IF(ISBLANK(Q1329),"需記錄數量",IF(Q1329&gt;2,"2隻以上，請記為猴群",""))</f>
        <v>2隻以上，請記為猴群</v>
      </c>
      <c r="AA1329" s="3" t="str">
        <f>IF(OR(Q1329=1,Q1329=2),IF(ISTEXT(R1329),"","需記錄距離"),"")</f>
        <v/>
      </c>
      <c r="AB1329" s="249" t="str">
        <f>IF(S1329="Y",IF(Q1329&lt;&gt;2,"有叫聲應為猴群",""),"")</f>
        <v>有叫聲應為猴群</v>
      </c>
      <c r="AC1329" s="3" t="str">
        <f>IF(ISBLANK(T1329),"需記錄棲地類型",IF(LEN(T1329)&lt;&gt;2,"請填最主要的棲地類型，其餘的可在備注補充說明",""))</f>
        <v/>
      </c>
      <c r="AD1329" s="5" t="str">
        <f t="shared" si="60"/>
        <v/>
      </c>
      <c r="AE1329" s="3" t="str">
        <f>IF(COUNTIF(U1329,"*搖樹*")=1,IF(Q1329&lt;&gt;2,"有搖樹行為應為猴群",""),"")</f>
        <v/>
      </c>
      <c r="AF1329" s="3"/>
      <c r="AH1329">
        <f>MATCH(ROUND(M1329,0)&amp;ROUND(N1329,0),樣點!N:N,0)</f>
        <v>1549</v>
      </c>
      <c r="AI1329" s="5">
        <f>IF((F1330&amp;J1330)=(F1329&amp;J1329),ABS((DATE(G1330,H1330,I1330)&amp;TIME(O1330,P1330,0))-(DATE(G1329,H1329,I1329)&amp;TIME(O1329,P1329,0))),"")</f>
        <v>6.9444439723156393E-3</v>
      </c>
    </row>
    <row r="1330" spans="3:35">
      <c r="C1330" s="246" t="s">
        <v>610</v>
      </c>
      <c r="D1330" s="246" t="s">
        <v>691</v>
      </c>
      <c r="E1330" s="246" t="s">
        <v>698</v>
      </c>
      <c r="F1330" s="246" t="s">
        <v>699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700</v>
      </c>
      <c r="L1330" s="246">
        <v>5</v>
      </c>
      <c r="M1330" s="246">
        <v>225239</v>
      </c>
      <c r="N1330" s="246">
        <v>2445607</v>
      </c>
      <c r="O1330" s="246">
        <v>11</v>
      </c>
      <c r="P1330" s="246">
        <v>10</v>
      </c>
      <c r="Q1330" s="246">
        <v>8</v>
      </c>
      <c r="R1330" s="246" t="s">
        <v>43</v>
      </c>
      <c r="S1330" s="246" t="s">
        <v>44</v>
      </c>
      <c r="T1330" s="246" t="s">
        <v>26</v>
      </c>
      <c r="U1330" s="246"/>
      <c r="V1330" t="str">
        <f>INDEX(樣區!H:H,MATCH(F1330,樣區!E:E,0))</f>
        <v>3月,5月</v>
      </c>
      <c r="W1330" s="3" t="str">
        <f>IF(ISNUMBER(AH1330),"Y","N")</f>
        <v>Y</v>
      </c>
      <c r="X1330" s="3" t="str">
        <f>IF(OR(ISBLANK(H1330),ISBLANK(I1330)),"需記錄日期","")</f>
        <v/>
      </c>
      <c r="Y1330" s="3" t="str">
        <f>IF(O1330&gt;9,"時間太晚","")</f>
        <v>時間太晚</v>
      </c>
      <c r="Z1330" s="3" t="str">
        <f>IF(ISBLANK(Q1330),"需記錄數量",IF(Q1330&gt;2,"2隻以上，請記為猴群",""))</f>
        <v>2隻以上，請記為猴群</v>
      </c>
      <c r="AA1330" s="3" t="str">
        <f>IF(OR(Q1330=1,Q1330=2),IF(ISTEXT(R1330),"","需記錄距離"),"")</f>
        <v/>
      </c>
      <c r="AB1330" s="249" t="str">
        <f>IF(S1330="Y",IF(Q1330&lt;&gt;2,"有叫聲應為猴群",""),"")</f>
        <v>有叫聲應為猴群</v>
      </c>
      <c r="AC1330" s="3" t="str">
        <f>IF(ISBLANK(T1330),"需記錄棲地類型",IF(LEN(T1330)&lt;&gt;2,"請填最主要的棲地類型，其餘的可在備注補充說明",""))</f>
        <v/>
      </c>
      <c r="AD1330" s="5" t="str">
        <f t="shared" si="60"/>
        <v/>
      </c>
      <c r="AE1330" s="3" t="str">
        <f>IF(COUNTIF(U1330,"*搖樹*")=1,IF(Q1330&lt;&gt;2,"有搖樹行為應為猴群",""),"")</f>
        <v/>
      </c>
      <c r="AF1330" s="3"/>
      <c r="AH1330">
        <f>MATCH(ROUND(M1330,0)&amp;ROUND(N1330,0),樣點!N:N,0)</f>
        <v>1550</v>
      </c>
      <c r="AI1330" s="5">
        <f>IF((F1331&amp;J1331)=(F1330&amp;J1330),ABS((DATE(G1331,H1331,I1331)&amp;TIME(O1331,P1331,0))-(DATE(G1330,H1330,I1330)&amp;TIME(O1330,P1330,0))),"")</f>
        <v>6.9444450200535357E-3</v>
      </c>
    </row>
    <row r="1331" spans="3:35">
      <c r="C1331" s="246" t="s">
        <v>610</v>
      </c>
      <c r="D1331" s="246" t="s">
        <v>691</v>
      </c>
      <c r="E1331" s="246" t="s">
        <v>698</v>
      </c>
      <c r="F1331" s="246" t="s">
        <v>699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700</v>
      </c>
      <c r="L1331" s="246">
        <v>6</v>
      </c>
      <c r="M1331" s="246">
        <v>225360</v>
      </c>
      <c r="N1331" s="246">
        <v>2445977</v>
      </c>
      <c r="O1331" s="246">
        <v>11</v>
      </c>
      <c r="P1331" s="246">
        <v>20</v>
      </c>
      <c r="Q1331" s="246">
        <v>7</v>
      </c>
      <c r="R1331" s="246" t="s">
        <v>75</v>
      </c>
      <c r="S1331" s="246" t="s">
        <v>44</v>
      </c>
      <c r="T1331" s="246" t="s">
        <v>26</v>
      </c>
      <c r="U1331" s="246"/>
      <c r="V1331" t="str">
        <f>INDEX(樣區!H:H,MATCH(F1331,樣區!E:E,0))</f>
        <v>3月,5月</v>
      </c>
      <c r="W1331" s="3" t="str">
        <f>IF(ISNUMBER(AH1331),"Y","N")</f>
        <v>Y</v>
      </c>
      <c r="X1331" s="3" t="str">
        <f>IF(OR(ISBLANK(H1331),ISBLANK(I1331)),"需記錄日期","")</f>
        <v/>
      </c>
      <c r="Y1331" s="3" t="str">
        <f>IF(O1331&gt;9,"時間太晚","")</f>
        <v>時間太晚</v>
      </c>
      <c r="Z1331" s="3" t="str">
        <f>IF(ISBLANK(Q1331),"需記錄數量",IF(Q1331&gt;2,"2隻以上，請記為猴群",""))</f>
        <v>2隻以上，請記為猴群</v>
      </c>
      <c r="AA1331" s="3" t="str">
        <f>IF(OR(Q1331=1,Q1331=2),IF(ISTEXT(R1331),"","需記錄距離"),"")</f>
        <v/>
      </c>
      <c r="AB1331" s="249" t="str">
        <f>IF(S1331="Y",IF(Q1331&lt;&gt;2,"有叫聲應為猴群",""),"")</f>
        <v>有叫聲應為猴群</v>
      </c>
      <c r="AC1331" s="3" t="str">
        <f>IF(ISBLANK(T1331),"需記錄棲地類型",IF(LEN(T1331)&lt;&gt;2,"請填最主要的棲地類型，其餘的可在備注補充說明",""))</f>
        <v/>
      </c>
      <c r="AD1331" s="5" t="str">
        <f t="shared" si="60"/>
        <v/>
      </c>
      <c r="AE1331" s="3" t="str">
        <f>IF(COUNTIF(U1331,"*搖樹*")=1,IF(Q1331&lt;&gt;2,"有搖樹行為應為猴群",""),"")</f>
        <v/>
      </c>
      <c r="AF1331" s="3"/>
      <c r="AH1331">
        <f>MATCH(ROUND(M1331,0)&amp;ROUND(N1331,0),樣點!N:N,0)</f>
        <v>1551</v>
      </c>
      <c r="AI1331" s="5" t="str">
        <f>IF((F1332&amp;J1332)=(F1331&amp;J1331),ABS((DATE(G1332,H1332,I1332)&amp;TIME(O1332,P1332,0))-(DATE(G1331,H1331,I1331)&amp;TIME(O1331,P1331,0))),"")</f>
        <v/>
      </c>
    </row>
    <row r="1332" spans="3:35">
      <c r="C1332" s="246" t="s">
        <v>610</v>
      </c>
      <c r="D1332" s="246" t="s">
        <v>691</v>
      </c>
      <c r="E1332" s="246" t="s">
        <v>701</v>
      </c>
      <c r="F1332" s="246" t="s">
        <v>702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703</v>
      </c>
      <c r="L1332" s="246">
        <v>1</v>
      </c>
      <c r="M1332" s="246">
        <v>230850</v>
      </c>
      <c r="N1332" s="246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90</v>
      </c>
      <c r="T1332" s="246" t="s">
        <v>26</v>
      </c>
      <c r="U1332" s="246"/>
      <c r="V1332" t="str">
        <f>INDEX(樣區!H:H,MATCH(F1332,樣區!E:E,0))</f>
        <v>3月,5月</v>
      </c>
      <c r="W1332" s="3" t="str">
        <f>IF(ISNUMBER(AH1332),"Y","N")</f>
        <v>Y</v>
      </c>
      <c r="X1332" s="3" t="str">
        <f>IF(OR(ISBLANK(H1332),ISBLANK(I1332)),"需記錄日期","")</f>
        <v/>
      </c>
      <c r="Y1332" s="3" t="str">
        <f>IF(O1332&gt;9,"時間太晚","")</f>
        <v/>
      </c>
      <c r="Z1332" s="3" t="str">
        <f>IF(ISBLANK(Q1332),"需記錄數量",IF(Q1332&gt;2,"2隻以上，請記為猴群",""))</f>
        <v/>
      </c>
      <c r="AA1332" s="3" t="str">
        <f>IF(OR(Q1332=1,Q1332=2),IF(ISTEXT(R1332),"","需記錄距離"),"")</f>
        <v/>
      </c>
      <c r="AB1332" s="249" t="str">
        <f>IF(S1332="Y",IF(Q1332&lt;&gt;2,"有叫聲應為猴群",""),"")</f>
        <v/>
      </c>
      <c r="AC1332" s="3" t="str">
        <f>IF(ISBLANK(T1332),"需記錄棲地類型",IF(LEN(T1332)&lt;&gt;2,"請填最主要的棲地類型，其餘的可在備注補充說明",""))</f>
        <v/>
      </c>
      <c r="AD1332" s="5" t="str">
        <f t="shared" si="60"/>
        <v/>
      </c>
      <c r="AE1332" s="3" t="str">
        <f>IF(COUNTIF(U1332,"*搖樹*")=1,IF(Q1332&lt;&gt;2,"有搖樹行為應為猴群",""),"")</f>
        <v/>
      </c>
      <c r="AF1332" s="3"/>
      <c r="AH1332">
        <f>MATCH(ROUND(M1332,0)&amp;ROUND(N1332,0),樣點!N:N,0)</f>
        <v>1552</v>
      </c>
      <c r="AI1332" s="5">
        <f>IF((F1333&amp;J1333)=(F1332&amp;J1332),ABS((DATE(G1333,H1333,I1333)&amp;TIME(O1333,P1333,0))-(DATE(G1332,H1332,I1332)&amp;TIME(O1332,P1332,0))),"")</f>
        <v>1.0416666977107525E-2</v>
      </c>
    </row>
    <row r="1333" spans="3:35">
      <c r="C1333" s="246" t="s">
        <v>610</v>
      </c>
      <c r="D1333" s="246" t="s">
        <v>691</v>
      </c>
      <c r="E1333" s="246" t="s">
        <v>701</v>
      </c>
      <c r="F1333" s="246" t="s">
        <v>702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703</v>
      </c>
      <c r="L1333" s="246">
        <v>2</v>
      </c>
      <c r="M1333" s="246">
        <v>230603</v>
      </c>
      <c r="N1333" s="246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90</v>
      </c>
      <c r="T1333" s="246" t="s">
        <v>26</v>
      </c>
      <c r="U1333" s="246"/>
      <c r="V1333" t="str">
        <f>INDEX(樣區!H:H,MATCH(F1333,樣區!E:E,0))</f>
        <v>3月,5月</v>
      </c>
      <c r="W1333" s="3" t="str">
        <f>IF(ISNUMBER(AH1333),"Y","N")</f>
        <v>Y</v>
      </c>
      <c r="X1333" s="3" t="str">
        <f>IF(OR(ISBLANK(H1333),ISBLANK(I1333)),"需記錄日期","")</f>
        <v/>
      </c>
      <c r="Y1333" s="3" t="str">
        <f>IF(O1333&gt;9,"時間太晚","")</f>
        <v/>
      </c>
      <c r="Z1333" s="3" t="str">
        <f>IF(ISBLANK(Q1333),"需記錄數量",IF(Q1333&gt;2,"2隻以上，請記為猴群",""))</f>
        <v/>
      </c>
      <c r="AA1333" s="3" t="str">
        <f>IF(OR(Q1333=1,Q1333=2),IF(ISTEXT(R1333),"","需記錄距離"),"")</f>
        <v/>
      </c>
      <c r="AB1333" s="249" t="str">
        <f>IF(S1333="Y",IF(Q1333&lt;&gt;2,"有叫聲應為猴群",""),"")</f>
        <v/>
      </c>
      <c r="AC1333" s="3" t="str">
        <f>IF(ISBLANK(T1333),"需記錄棲地類型",IF(LEN(T1333)&lt;&gt;2,"請填最主要的棲地類型，其餘的可在備注補充說明",""))</f>
        <v/>
      </c>
      <c r="AD1333" s="5" t="str">
        <f t="shared" si="60"/>
        <v/>
      </c>
      <c r="AE1333" s="3" t="str">
        <f>IF(COUNTIF(U1333,"*搖樹*")=1,IF(Q1333&lt;&gt;2,"有搖樹行為應為猴群",""),"")</f>
        <v/>
      </c>
      <c r="AF1333" s="3"/>
      <c r="AH1333">
        <f>MATCH(ROUND(M1333,0)&amp;ROUND(N1333,0),樣點!N:N,0)</f>
        <v>1553</v>
      </c>
      <c r="AI1333" s="5">
        <f>IF((F1334&amp;J1334)=(F1333&amp;J1333),ABS((DATE(G1334,H1334,I1334)&amp;TIME(O1334,P1334,0))-(DATE(G1333,H1333,I1333)&amp;TIME(O1333,P1333,0))),"")</f>
        <v>1.1805556016042829E-2</v>
      </c>
    </row>
    <row r="1334" spans="3:35">
      <c r="C1334" s="246" t="s">
        <v>610</v>
      </c>
      <c r="D1334" s="246" t="s">
        <v>691</v>
      </c>
      <c r="E1334" s="246" t="s">
        <v>701</v>
      </c>
      <c r="F1334" s="246" t="s">
        <v>702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703</v>
      </c>
      <c r="L1334" s="246">
        <v>3</v>
      </c>
      <c r="M1334" s="246">
        <v>230232</v>
      </c>
      <c r="N1334" s="246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90</v>
      </c>
      <c r="T1334" s="246" t="s">
        <v>26</v>
      </c>
      <c r="U1334" s="246"/>
      <c r="V1334" t="str">
        <f>INDEX(樣區!H:H,MATCH(F1334,樣區!E:E,0))</f>
        <v>3月,5月</v>
      </c>
      <c r="W1334" s="3" t="str">
        <f>IF(ISNUMBER(AH1334),"Y","N")</f>
        <v>Y</v>
      </c>
      <c r="X1334" s="3" t="str">
        <f>IF(OR(ISBLANK(H1334),ISBLANK(I1334)),"需記錄日期","")</f>
        <v/>
      </c>
      <c r="Y1334" s="3" t="str">
        <f>IF(O1334&gt;9,"時間太晚","")</f>
        <v/>
      </c>
      <c r="Z1334" s="3" t="str">
        <f>IF(ISBLANK(Q1334),"需記錄數量",IF(Q1334&gt;2,"2隻以上，請記為猴群",""))</f>
        <v/>
      </c>
      <c r="AA1334" s="3" t="str">
        <f>IF(OR(Q1334=1,Q1334=2),IF(ISTEXT(R1334),"","需記錄距離"),"")</f>
        <v/>
      </c>
      <c r="AB1334" s="249" t="str">
        <f>IF(S1334="Y",IF(Q1334&lt;&gt;2,"有叫聲應為猴群",""),"")</f>
        <v/>
      </c>
      <c r="AC1334" s="3" t="str">
        <f>IF(ISBLANK(T1334),"需記錄棲地類型",IF(LEN(T1334)&lt;&gt;2,"請填最主要的棲地類型，其餘的可在備注補充說明",""))</f>
        <v/>
      </c>
      <c r="AD1334" s="5" t="str">
        <f t="shared" si="60"/>
        <v/>
      </c>
      <c r="AE1334" s="3" t="str">
        <f>IF(COUNTIF(U1334,"*搖樹*")=1,IF(Q1334&lt;&gt;2,"有搖樹行為應為猴群",""),"")</f>
        <v/>
      </c>
      <c r="AF1334" s="3"/>
      <c r="AH1334">
        <f>MATCH(ROUND(M1334,0)&amp;ROUND(N1334,0),樣點!N:N,0)</f>
        <v>1554</v>
      </c>
      <c r="AI1334" s="5">
        <f>IF((F1335&amp;J1335)=(F1334&amp;J1334),ABS((DATE(G1335,H1335,I1335)&amp;TIME(O1335,P1335,0))-(DATE(G1334,H1334,I1334)&amp;TIME(O1334,P1334,0))),"")</f>
        <v>1.0416665987577289E-2</v>
      </c>
    </row>
    <row r="1335" spans="3:35">
      <c r="C1335" s="246" t="s">
        <v>610</v>
      </c>
      <c r="D1335" s="246" t="s">
        <v>691</v>
      </c>
      <c r="E1335" s="246" t="s">
        <v>701</v>
      </c>
      <c r="F1335" s="246" t="s">
        <v>702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703</v>
      </c>
      <c r="L1335" s="246">
        <v>4</v>
      </c>
      <c r="M1335" s="246">
        <v>230234</v>
      </c>
      <c r="N1335" s="246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90</v>
      </c>
      <c r="T1335" s="246" t="s">
        <v>26</v>
      </c>
      <c r="U1335" s="246"/>
      <c r="V1335" t="str">
        <f>INDEX(樣區!H:H,MATCH(F1335,樣區!E:E,0))</f>
        <v>3月,5月</v>
      </c>
      <c r="W1335" s="3" t="str">
        <f>IF(ISNUMBER(AH1335),"Y","N")</f>
        <v>Y</v>
      </c>
      <c r="X1335" s="3" t="str">
        <f>IF(OR(ISBLANK(H1335),ISBLANK(I1335)),"需記錄日期","")</f>
        <v/>
      </c>
      <c r="Y1335" s="3" t="str">
        <f>IF(O1335&gt;9,"時間太晚","")</f>
        <v/>
      </c>
      <c r="Z1335" s="3" t="str">
        <f>IF(ISBLANK(Q1335),"需記錄數量",IF(Q1335&gt;2,"2隻以上，請記為猴群",""))</f>
        <v/>
      </c>
      <c r="AA1335" s="3" t="str">
        <f>IF(OR(Q1335=1,Q1335=2),IF(ISTEXT(R1335),"","需記錄距離"),"")</f>
        <v/>
      </c>
      <c r="AB1335" s="249" t="str">
        <f>IF(S1335="Y",IF(Q1335&lt;&gt;2,"有叫聲應為猴群",""),"")</f>
        <v/>
      </c>
      <c r="AC1335" s="3" t="str">
        <f>IF(ISBLANK(T1335),"需記錄棲地類型",IF(LEN(T1335)&lt;&gt;2,"請填最主要的棲地類型，其餘的可在備注補充說明",""))</f>
        <v/>
      </c>
      <c r="AD1335" s="5" t="str">
        <f t="shared" si="60"/>
        <v/>
      </c>
      <c r="AE1335" s="3" t="str">
        <f>IF(COUNTIF(U1335,"*搖樹*")=1,IF(Q1335&lt;&gt;2,"有搖樹行為應為猴群",""),"")</f>
        <v/>
      </c>
      <c r="AF1335" s="3"/>
      <c r="AH1335">
        <f>MATCH(ROUND(M1335,0)&amp;ROUND(N1335,0),樣點!N:N,0)</f>
        <v>1555</v>
      </c>
      <c r="AI1335" s="5">
        <f>IF((F1336&amp;J1336)=(F1335&amp;J1335),ABS((DATE(G1336,H1336,I1336)&amp;TIME(O1336,P1336,0))-(DATE(G1335,H1335,I1335)&amp;TIME(O1335,P1335,0))),"")</f>
        <v>3.8194445020053536E-2</v>
      </c>
    </row>
    <row r="1336" spans="3:35">
      <c r="C1336" s="246" t="s">
        <v>610</v>
      </c>
      <c r="D1336" s="246" t="s">
        <v>691</v>
      </c>
      <c r="E1336" s="246" t="s">
        <v>701</v>
      </c>
      <c r="F1336" s="246" t="s">
        <v>702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703</v>
      </c>
      <c r="L1336" s="246">
        <v>5</v>
      </c>
      <c r="M1336" s="246">
        <v>230357</v>
      </c>
      <c r="N1336" s="246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90</v>
      </c>
      <c r="T1336" s="246" t="s">
        <v>26</v>
      </c>
      <c r="U1336" s="246"/>
      <c r="V1336" t="str">
        <f>INDEX(樣區!H:H,MATCH(F1336,樣區!E:E,0))</f>
        <v>3月,5月</v>
      </c>
      <c r="W1336" s="3" t="str">
        <f>IF(ISNUMBER(AH1336),"Y","N")</f>
        <v>Y</v>
      </c>
      <c r="X1336" s="3" t="str">
        <f>IF(OR(ISBLANK(H1336),ISBLANK(I1336)),"需記錄日期","")</f>
        <v/>
      </c>
      <c r="Y1336" s="3" t="str">
        <f>IF(O1336&gt;9,"時間太晚","")</f>
        <v/>
      </c>
      <c r="Z1336" s="3" t="str">
        <f>IF(ISBLANK(Q1336),"需記錄數量",IF(Q1336&gt;2,"2隻以上，請記為猴群",""))</f>
        <v/>
      </c>
      <c r="AA1336" s="3" t="str">
        <f>IF(OR(Q1336=1,Q1336=2),IF(ISTEXT(R1336),"","需記錄距離"),"")</f>
        <v/>
      </c>
      <c r="AB1336" s="249" t="str">
        <f>IF(S1336="Y",IF(Q1336&lt;&gt;2,"有叫聲應為猴群",""),"")</f>
        <v/>
      </c>
      <c r="AC1336" s="3" t="str">
        <f>IF(ISBLANK(T1336),"需記錄棲地類型",IF(LEN(T1336)&lt;&gt;2,"請填最主要的棲地類型，其餘的可在備注補充說明",""))</f>
        <v/>
      </c>
      <c r="AD1336" s="5" t="str">
        <f t="shared" si="60"/>
        <v/>
      </c>
      <c r="AE1336" s="3" t="str">
        <f>IF(COUNTIF(U1336,"*搖樹*")=1,IF(Q1336&lt;&gt;2,"有搖樹行為應為猴群",""),"")</f>
        <v/>
      </c>
      <c r="AF1336" s="3"/>
      <c r="AH1336">
        <f>MATCH(ROUND(M1336,0)&amp;ROUND(N1336,0),樣點!N:N,0)</f>
        <v>1556</v>
      </c>
      <c r="AI1336" s="5">
        <f>IF((F1337&amp;J1337)=(F1336&amp;J1336),ABS((DATE(G1337,H1337,I1337)&amp;TIME(O1337,P1337,0))-(DATE(G1336,H1336,I1336)&amp;TIME(O1336,P1336,0))),"")</f>
        <v>1.6666667012032121E-2</v>
      </c>
    </row>
    <row r="1337" spans="3:35">
      <c r="C1337" s="246" t="s">
        <v>610</v>
      </c>
      <c r="D1337" s="246" t="s">
        <v>691</v>
      </c>
      <c r="E1337" s="246" t="s">
        <v>701</v>
      </c>
      <c r="F1337" s="246" t="s">
        <v>702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703</v>
      </c>
      <c r="L1337" s="246">
        <v>6</v>
      </c>
      <c r="M1337" s="246">
        <v>231173</v>
      </c>
      <c r="N1337" s="246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90</v>
      </c>
      <c r="T1337" s="246" t="s">
        <v>26</v>
      </c>
      <c r="U1337" s="246"/>
      <c r="V1337" t="str">
        <f>INDEX(樣區!H:H,MATCH(F1337,樣區!E:E,0))</f>
        <v>3月,5月</v>
      </c>
      <c r="W1337" s="3" t="str">
        <f>IF(ISNUMBER(AH1337),"Y","N")</f>
        <v>Y</v>
      </c>
      <c r="X1337" s="3" t="str">
        <f>IF(OR(ISBLANK(H1337),ISBLANK(I1337)),"需記錄日期","")</f>
        <v/>
      </c>
      <c r="Y1337" s="3" t="str">
        <f>IF(O1337&gt;9,"時間太晚","")</f>
        <v/>
      </c>
      <c r="Z1337" s="3" t="str">
        <f>IF(ISBLANK(Q1337),"需記錄數量",IF(Q1337&gt;2,"2隻以上，請記為猴群",""))</f>
        <v/>
      </c>
      <c r="AA1337" s="3" t="str">
        <f>IF(OR(Q1337=1,Q1337=2),IF(ISTEXT(R1337),"","需記錄距離"),"")</f>
        <v/>
      </c>
      <c r="AB1337" s="249" t="str">
        <f>IF(S1337="Y",IF(Q1337&lt;&gt;2,"有叫聲應為猴群",""),"")</f>
        <v/>
      </c>
      <c r="AC1337" s="3" t="str">
        <f>IF(ISBLANK(T1337),"需記錄棲地類型",IF(LEN(T1337)&lt;&gt;2,"請填最主要的棲地類型，其餘的可在備注補充說明",""))</f>
        <v/>
      </c>
      <c r="AD1337" s="5" t="str">
        <f t="shared" si="60"/>
        <v/>
      </c>
      <c r="AE1337" s="3" t="str">
        <f>IF(COUNTIF(U1337,"*搖樹*")=1,IF(Q1337&lt;&gt;2,"有搖樹行為應為猴群",""),"")</f>
        <v/>
      </c>
      <c r="AF1337" s="3"/>
      <c r="AH1337">
        <f>MATCH(ROUND(M1337,0)&amp;ROUND(N1337,0),樣點!N:N,0)</f>
        <v>1557</v>
      </c>
      <c r="AI1337" s="5" t="str">
        <f>IF((F1338&amp;J1338)=(F1337&amp;J1337),ABS((DATE(G1338,H1338,I1338)&amp;TIME(O1338,P1338,0))-(DATE(G1337,H1337,I1337)&amp;TIME(O1337,P1337,0))),"")</f>
        <v/>
      </c>
    </row>
    <row r="1338" spans="3:35" hidden="1">
      <c r="C1338" s="246" t="s">
        <v>610</v>
      </c>
      <c r="D1338" s="246" t="s">
        <v>691</v>
      </c>
      <c r="E1338" s="246" t="s">
        <v>704</v>
      </c>
      <c r="F1338" s="246" t="s">
        <v>705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700</v>
      </c>
      <c r="L1338" s="246">
        <v>1</v>
      </c>
      <c r="M1338" s="246">
        <v>227125</v>
      </c>
      <c r="N1338" s="246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90</v>
      </c>
      <c r="T1338" s="246" t="s">
        <v>26</v>
      </c>
      <c r="U1338" s="246"/>
      <c r="V1338" t="str">
        <f>INDEX(樣區!H:H,MATCH(F1338,樣區!E:E,0))</f>
        <v>3月,5月</v>
      </c>
      <c r="W1338" s="3" t="str">
        <f>IF(ISNUMBER(AH1338),"Y","N")</f>
        <v>N</v>
      </c>
      <c r="X1338" s="3" t="str">
        <f>IF(OR(ISBLANK(H1338),ISBLANK(I1338)),"需記錄日期","")</f>
        <v/>
      </c>
      <c r="Y1338" s="3" t="str">
        <f>IF(O1338&gt;9,"時間太晚","")</f>
        <v>時間太晚</v>
      </c>
      <c r="Z1338" s="3" t="str">
        <f>IF(ISBLANK(Q1338),"需記錄數量",IF(Q1338&gt;2,"2隻以上，請記為猴群",""))</f>
        <v/>
      </c>
      <c r="AA1338" s="3" t="str">
        <f>IF(OR(Q1338=1,Q1338=2),IF(ISTEXT(R1338),"","需記錄距離"),"")</f>
        <v/>
      </c>
      <c r="AB1338" s="2" t="str">
        <f>IF(S1338="Y",IF(Q1338&lt;&gt;2,"有叫聲應為猴群",""),"")</f>
        <v/>
      </c>
      <c r="AC1338" s="3" t="str">
        <f>IF(ISBLANK(T1338),"需記錄棲地類型",IF(LEN(T1338)&lt;&gt;2,"請填最主要的棲地類型，其餘的可在備注補充說明",""))</f>
        <v/>
      </c>
      <c r="AD1338" s="5" t="str">
        <f>IF(ISBLANK(O1338),"需記錄時間",IFERROR(IF((AI1338-TIME(0,5,59))&lt;0,"需計滿6分鍾",""),""))</f>
        <v/>
      </c>
      <c r="AE1338" s="3" t="str">
        <f>IF(COUNTIF(U1338,"*搖樹*")=1,IF(Q1338&lt;&gt;2,"有搖樹行為應為猴群",""),"")</f>
        <v/>
      </c>
      <c r="AF1338" s="3"/>
      <c r="AH1338" t="e">
        <f>MATCH(ROUND(M1338,0)&amp;ROUND(N1338,0),樣點!N:N,0)</f>
        <v>#N/A</v>
      </c>
      <c r="AI1338" s="5">
        <f>IF((F1339&amp;J1339)=(F1338&amp;J1338),ABS((DATE(G1339,H1339,I1339)&amp;TIME(O1339,P1339,0))-(DATE(G1338,H1338,I1338)&amp;TIME(O1338,P1338,0))),"")</f>
        <v>6.9444450200535357E-3</v>
      </c>
    </row>
    <row r="1339" spans="3:35" hidden="1">
      <c r="C1339" s="246" t="s">
        <v>610</v>
      </c>
      <c r="D1339" s="246" t="s">
        <v>691</v>
      </c>
      <c r="E1339" s="246" t="s">
        <v>704</v>
      </c>
      <c r="F1339" s="246" t="s">
        <v>705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700</v>
      </c>
      <c r="L1339" s="246">
        <v>2</v>
      </c>
      <c r="M1339" s="246">
        <v>226972</v>
      </c>
      <c r="N1339" s="246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90</v>
      </c>
      <c r="T1339" s="246" t="s">
        <v>26</v>
      </c>
      <c r="U1339" s="246"/>
      <c r="V1339" t="str">
        <f>INDEX(樣區!H:H,MATCH(F1339,樣區!E:E,0))</f>
        <v>3月,5月</v>
      </c>
      <c r="W1339" s="3" t="str">
        <f>IF(ISNUMBER(AH1339),"Y","N")</f>
        <v>N</v>
      </c>
      <c r="X1339" s="3" t="str">
        <f>IF(OR(ISBLANK(H1339),ISBLANK(I1339)),"需記錄日期","")</f>
        <v/>
      </c>
      <c r="Y1339" s="3" t="str">
        <f>IF(O1339&gt;9,"時間太晚","")</f>
        <v>時間太晚</v>
      </c>
      <c r="Z1339" s="3" t="str">
        <f>IF(ISBLANK(Q1339),"需記錄數量",IF(Q1339&gt;2,"2隻以上，請記為猴群",""))</f>
        <v/>
      </c>
      <c r="AA1339" s="3" t="str">
        <f>IF(OR(Q1339=1,Q1339=2),IF(ISTEXT(R1339),"","需記錄距離"),"")</f>
        <v/>
      </c>
      <c r="AB1339" s="2" t="str">
        <f>IF(S1339="Y",IF(Q1339&lt;&gt;2,"有叫聲應為猴群",""),"")</f>
        <v/>
      </c>
      <c r="AC1339" s="3" t="str">
        <f>IF(ISBLANK(T1339),"需記錄棲地類型",IF(LEN(T1339)&lt;&gt;2,"請填最主要的棲地類型，其餘的可在備注補充說明",""))</f>
        <v/>
      </c>
      <c r="AD1339" s="5" t="str">
        <f>IF(ISBLANK(O1339),"需記錄時間",IFERROR(IF((AI1339-TIME(0,5,59))&lt;0,"需計滿6分鍾",""),""))</f>
        <v/>
      </c>
      <c r="AE1339" s="3" t="str">
        <f>IF(COUNTIF(U1339,"*搖樹*")=1,IF(Q1339&lt;&gt;2,"有搖樹行為應為猴群",""),"")</f>
        <v/>
      </c>
      <c r="AF1339" s="3"/>
      <c r="AH1339" t="e">
        <f>MATCH(ROUND(M1339,0)&amp;ROUND(N1339,0),樣點!N:N,0)</f>
        <v>#N/A</v>
      </c>
      <c r="AI1339" s="5">
        <f>IF((F1340&amp;J1340)=(F1339&amp;J1339),ABS((DATE(G1340,H1340,I1340)&amp;TIME(O1340,P1340,0))-(DATE(G1339,H1339,I1339)&amp;TIME(O1339,P1339,0))),"")</f>
        <v>6.9444439723156393E-3</v>
      </c>
    </row>
    <row r="1340" spans="3:35" hidden="1">
      <c r="C1340" s="246" t="s">
        <v>610</v>
      </c>
      <c r="D1340" s="246" t="s">
        <v>691</v>
      </c>
      <c r="E1340" s="246" t="s">
        <v>704</v>
      </c>
      <c r="F1340" s="246" t="s">
        <v>705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700</v>
      </c>
      <c r="L1340" s="246">
        <v>3</v>
      </c>
      <c r="M1340" s="246">
        <v>226955</v>
      </c>
      <c r="N1340" s="246">
        <v>2450225</v>
      </c>
      <c r="O1340" s="246">
        <v>11</v>
      </c>
      <c r="P1340" s="246">
        <v>30</v>
      </c>
      <c r="Q1340" s="246">
        <v>5</v>
      </c>
      <c r="R1340" s="246" t="s">
        <v>43</v>
      </c>
      <c r="S1340" s="246" t="s">
        <v>44</v>
      </c>
      <c r="T1340" s="246" t="s">
        <v>26</v>
      </c>
      <c r="U1340" s="246"/>
      <c r="V1340" t="str">
        <f>INDEX(樣區!H:H,MATCH(F1340,樣區!E:E,0))</f>
        <v>3月,5月</v>
      </c>
      <c r="W1340" s="3" t="str">
        <f>IF(ISNUMBER(AH1340),"Y","N")</f>
        <v>N</v>
      </c>
      <c r="X1340" s="3" t="str">
        <f>IF(OR(ISBLANK(H1340),ISBLANK(I1340)),"需記錄日期","")</f>
        <v/>
      </c>
      <c r="Y1340" s="3" t="str">
        <f>IF(O1340&gt;9,"時間太晚","")</f>
        <v>時間太晚</v>
      </c>
      <c r="Z1340" s="3" t="str">
        <f>IF(ISBLANK(Q1340),"需記錄數量",IF(Q1340&gt;2,"2隻以上，請記為猴群",""))</f>
        <v>2隻以上，請記為猴群</v>
      </c>
      <c r="AA1340" s="3" t="str">
        <f>IF(OR(Q1340=1,Q1340=2),IF(ISTEXT(R1340),"","需記錄距離"),"")</f>
        <v/>
      </c>
      <c r="AB1340" s="2" t="str">
        <f>IF(S1340="Y",IF(Q1340&lt;&gt;2,"有叫聲應為猴群",""),"")</f>
        <v>有叫聲應為猴群</v>
      </c>
      <c r="AC1340" s="3" t="str">
        <f>IF(ISBLANK(T1340),"需記錄棲地類型",IF(LEN(T1340)&lt;&gt;2,"請填最主要的棲地類型，其餘的可在備注補充說明",""))</f>
        <v/>
      </c>
      <c r="AD1340" s="5" t="str">
        <f>IF(ISBLANK(O1340),"需記錄時間",IFERROR(IF((AI1340-TIME(0,5,59))&lt;0,"需計滿6分鍾",""),""))</f>
        <v/>
      </c>
      <c r="AE1340" s="3" t="str">
        <f>IF(COUNTIF(U1340,"*搖樹*")=1,IF(Q1340&lt;&gt;2,"有搖樹行為應為猴群",""),"")</f>
        <v/>
      </c>
      <c r="AF1340" s="3"/>
      <c r="AH1340" t="e">
        <f>MATCH(ROUND(M1340,0)&amp;ROUND(N1340,0),樣點!N:N,0)</f>
        <v>#N/A</v>
      </c>
      <c r="AI1340" s="5">
        <f>IF((F1341&amp;J1341)=(F1340&amp;J1340),ABS((DATE(G1341,H1341,I1341)&amp;TIME(O1341,P1341,0))-(DATE(G1340,H1340,I1340)&amp;TIME(O1340,P1340,0))),"")</f>
        <v>6.9444450200535357E-3</v>
      </c>
    </row>
    <row r="1341" spans="3:35" hidden="1">
      <c r="C1341" s="246" t="s">
        <v>610</v>
      </c>
      <c r="D1341" s="246" t="s">
        <v>691</v>
      </c>
      <c r="E1341" s="246" t="s">
        <v>704</v>
      </c>
      <c r="F1341" s="246" t="s">
        <v>705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700</v>
      </c>
      <c r="L1341" s="246">
        <v>4</v>
      </c>
      <c r="M1341" s="246">
        <v>227042</v>
      </c>
      <c r="N1341" s="246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90</v>
      </c>
      <c r="T1341" s="246" t="s">
        <v>26</v>
      </c>
      <c r="U1341" s="246"/>
      <c r="V1341" t="str">
        <f>INDEX(樣區!H:H,MATCH(F1341,樣區!E:E,0))</f>
        <v>3月,5月</v>
      </c>
      <c r="W1341" s="3" t="str">
        <f>IF(ISNUMBER(AH1341),"Y","N")</f>
        <v>N</v>
      </c>
      <c r="X1341" s="3" t="str">
        <f>IF(OR(ISBLANK(H1341),ISBLANK(I1341)),"需記錄日期","")</f>
        <v/>
      </c>
      <c r="Y1341" s="3" t="str">
        <f>IF(O1341&gt;9,"時間太晚","")</f>
        <v>時間太晚</v>
      </c>
      <c r="Z1341" s="3" t="str">
        <f>IF(ISBLANK(Q1341),"需記錄數量",IF(Q1341&gt;2,"2隻以上，請記為猴群",""))</f>
        <v/>
      </c>
      <c r="AA1341" s="3" t="str">
        <f>IF(OR(Q1341=1,Q1341=2),IF(ISTEXT(R1341),"","需記錄距離"),"")</f>
        <v/>
      </c>
      <c r="AB1341" s="2" t="str">
        <f>IF(S1341="Y",IF(Q1341&lt;&gt;2,"有叫聲應為猴群",""),"")</f>
        <v/>
      </c>
      <c r="AC1341" s="3" t="str">
        <f>IF(ISBLANK(T1341),"需記錄棲地類型",IF(LEN(T1341)&lt;&gt;2,"請填最主要的棲地類型，其餘的可在備注補充說明",""))</f>
        <v/>
      </c>
      <c r="AD1341" s="5" t="str">
        <f>IF(ISBLANK(O1341),"需記錄時間",IFERROR(IF((AI1341-TIME(0,5,59))&lt;0,"需計滿6分鍾",""),""))</f>
        <v/>
      </c>
      <c r="AE1341" s="3" t="str">
        <f>IF(COUNTIF(U1341,"*搖樹*")=1,IF(Q1341&lt;&gt;2,"有搖樹行為應為猴群",""),"")</f>
        <v/>
      </c>
      <c r="AF1341" s="3"/>
      <c r="AH1341" t="e">
        <f>MATCH(ROUND(M1341,0)&amp;ROUND(N1341,0),樣點!N:N,0)</f>
        <v>#N/A</v>
      </c>
      <c r="AI1341" s="5">
        <f>IF((F1342&amp;J1342)=(F1341&amp;J1341),ABS((DATE(G1342,H1342,I1342)&amp;TIME(O1342,P1342,0))-(DATE(G1341,H1341,I1341)&amp;TIME(O1341,P1341,0))),"")</f>
        <v>6.9444439723156393E-3</v>
      </c>
    </row>
    <row r="1342" spans="3:35" hidden="1">
      <c r="C1342" s="246" t="s">
        <v>610</v>
      </c>
      <c r="D1342" s="246" t="s">
        <v>691</v>
      </c>
      <c r="E1342" s="246" t="s">
        <v>704</v>
      </c>
      <c r="F1342" s="246" t="s">
        <v>705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700</v>
      </c>
      <c r="L1342" s="246">
        <v>5</v>
      </c>
      <c r="M1342" s="246">
        <v>227139</v>
      </c>
      <c r="N1342" s="246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90</v>
      </c>
      <c r="T1342" s="246" t="s">
        <v>26</v>
      </c>
      <c r="U1342" s="246"/>
      <c r="V1342" t="str">
        <f>INDEX(樣區!H:H,MATCH(F1342,樣區!E:E,0))</f>
        <v>3月,5月</v>
      </c>
      <c r="W1342" s="3" t="str">
        <f>IF(ISNUMBER(AH1342),"Y","N")</f>
        <v>N</v>
      </c>
      <c r="X1342" s="3" t="str">
        <f>IF(OR(ISBLANK(H1342),ISBLANK(I1342)),"需記錄日期","")</f>
        <v/>
      </c>
      <c r="Y1342" s="3" t="str">
        <f>IF(O1342&gt;9,"時間太晚","")</f>
        <v>時間太晚</v>
      </c>
      <c r="Z1342" s="3" t="str">
        <f>IF(ISBLANK(Q1342),"需記錄數量",IF(Q1342&gt;2,"2隻以上，請記為猴群",""))</f>
        <v/>
      </c>
      <c r="AA1342" s="3" t="str">
        <f>IF(OR(Q1342=1,Q1342=2),IF(ISTEXT(R1342),"","需記錄距離"),"")</f>
        <v/>
      </c>
      <c r="AB1342" s="2" t="str">
        <f>IF(S1342="Y",IF(Q1342&lt;&gt;2,"有叫聲應為猴群",""),"")</f>
        <v/>
      </c>
      <c r="AC1342" s="3" t="str">
        <f>IF(ISBLANK(T1342),"需記錄棲地類型",IF(LEN(T1342)&lt;&gt;2,"請填最主要的棲地類型，其餘的可在備注補充說明",""))</f>
        <v/>
      </c>
      <c r="AD1342" s="5" t="str">
        <f>IF(ISBLANK(O1342),"需記錄時間",IFERROR(IF((AI1342-TIME(0,5,59))&lt;0,"需計滿6分鍾",""),""))</f>
        <v/>
      </c>
      <c r="AE1342" s="3" t="str">
        <f>IF(COUNTIF(U1342,"*搖樹*")=1,IF(Q1342&lt;&gt;2,"有搖樹行為應為猴群",""),"")</f>
        <v/>
      </c>
      <c r="AF1342" s="3"/>
      <c r="AH1342" t="e">
        <f>MATCH(ROUND(M1342,0)&amp;ROUND(N1342,0),樣點!N:N,0)</f>
        <v>#N/A</v>
      </c>
      <c r="AI1342" s="5">
        <f>IF((F1343&amp;J1343)=(F1342&amp;J1342),ABS((DATE(G1343,H1343,I1343)&amp;TIME(O1343,P1343,0))-(DATE(G1342,H1342,I1342)&amp;TIME(O1342,P1342,0))),"")</f>
        <v>1.3888888992369175E-2</v>
      </c>
    </row>
    <row r="1343" spans="3:35" hidden="1">
      <c r="C1343" s="246" t="s">
        <v>610</v>
      </c>
      <c r="D1343" s="246" t="s">
        <v>691</v>
      </c>
      <c r="E1343" s="246" t="s">
        <v>704</v>
      </c>
      <c r="F1343" s="246" t="s">
        <v>705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700</v>
      </c>
      <c r="L1343" s="246">
        <v>6</v>
      </c>
      <c r="M1343" s="246">
        <v>227218</v>
      </c>
      <c r="N1343" s="246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90</v>
      </c>
      <c r="T1343" s="246" t="s">
        <v>26</v>
      </c>
      <c r="U1343" s="246"/>
      <c r="V1343" t="str">
        <f>INDEX(樣區!H:H,MATCH(F1343,樣區!E:E,0))</f>
        <v>3月,5月</v>
      </c>
      <c r="W1343" s="3" t="str">
        <f>IF(ISNUMBER(AH1343),"Y","N")</f>
        <v>N</v>
      </c>
      <c r="X1343" s="3" t="str">
        <f>IF(OR(ISBLANK(H1343),ISBLANK(I1343)),"需記錄日期","")</f>
        <v/>
      </c>
      <c r="Y1343" s="3" t="str">
        <f>IF(O1343&gt;9,"時間太晚","")</f>
        <v>時間太晚</v>
      </c>
      <c r="Z1343" s="3" t="str">
        <f>IF(ISBLANK(Q1343),"需記錄數量",IF(Q1343&gt;2,"2隻以上，請記為猴群",""))</f>
        <v/>
      </c>
      <c r="AA1343" s="3" t="str">
        <f>IF(OR(Q1343=1,Q1343=2),IF(ISTEXT(R1343),"","需記錄距離"),"")</f>
        <v/>
      </c>
      <c r="AB1343" s="2" t="str">
        <f>IF(S1343="Y",IF(Q1343&lt;&gt;2,"有叫聲應為猴群",""),"")</f>
        <v/>
      </c>
      <c r="AC1343" s="3" t="str">
        <f>IF(ISBLANK(T1343),"需記錄棲地類型",IF(LEN(T1343)&lt;&gt;2,"請填最主要的棲地類型，其餘的可在備注補充說明",""))</f>
        <v/>
      </c>
      <c r="AD1343" s="5" t="str">
        <f>IF(ISBLANK(O1343),"需記錄時間",IFERROR(IF((AI1343-TIME(0,5,59))&lt;0,"需計滿6分鍾",""),""))</f>
        <v/>
      </c>
      <c r="AE1343" s="3" t="str">
        <f>IF(COUNTIF(U1343,"*搖樹*")=1,IF(Q1343&lt;&gt;2,"有搖樹行為應為猴群",""),"")</f>
        <v/>
      </c>
      <c r="AF1343" s="3"/>
      <c r="AH1343" t="e">
        <f>MATCH(ROUND(M1343,0)&amp;ROUND(N1343,0),樣點!N:N,0)</f>
        <v>#N/A</v>
      </c>
      <c r="AI1343" s="5" t="str">
        <f>IF((F1344&amp;J1344)=(F1343&amp;J1343),ABS((DATE(G1344,H1344,I1344)&amp;TIME(O1344,P1344,0))-(DATE(G1343,H1343,I1343)&amp;TIME(O1343,P1343,0))),"")</f>
        <v/>
      </c>
    </row>
    <row r="1344" spans="3:35">
      <c r="C1344" s="246" t="s">
        <v>610</v>
      </c>
      <c r="D1344" s="246" t="s">
        <v>691</v>
      </c>
      <c r="E1344" s="246" t="s">
        <v>706</v>
      </c>
      <c r="F1344" s="246" t="s">
        <v>707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708</v>
      </c>
      <c r="L1344" s="246">
        <v>1</v>
      </c>
      <c r="M1344" s="246">
        <v>233585</v>
      </c>
      <c r="N1344" s="246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90</v>
      </c>
      <c r="T1344" s="246" t="s">
        <v>26</v>
      </c>
      <c r="U1344" s="246"/>
      <c r="V1344" t="str">
        <f>INDEX(樣區!H:H,MATCH(F1344,樣區!E:E,0))</f>
        <v>3月,5月</v>
      </c>
      <c r="W1344" s="3" t="str">
        <f>IF(ISNUMBER(AH1344),"Y","N")</f>
        <v>Y</v>
      </c>
      <c r="X1344" s="3" t="str">
        <f>IF(OR(ISBLANK(H1344),ISBLANK(I1344)),"需記錄日期","")</f>
        <v/>
      </c>
      <c r="Y1344" s="3" t="str">
        <f>IF(O1344&gt;9,"時間太晚","")</f>
        <v>時間太晚</v>
      </c>
      <c r="Z1344" s="3" t="str">
        <f>IF(ISBLANK(Q1344),"需記錄數量",IF(Q1344&gt;2,"2隻以上，請記為猴群",""))</f>
        <v/>
      </c>
      <c r="AA1344" s="3" t="str">
        <f>IF(OR(Q1344=1,Q1344=2),IF(ISTEXT(R1344),"","需記錄距離"),"")</f>
        <v/>
      </c>
      <c r="AB1344" s="249" t="str">
        <f>IF(S1344="Y",IF(Q1344&lt;&gt;2,"有叫聲應為猴群",""),"")</f>
        <v/>
      </c>
      <c r="AC1344" s="3" t="str">
        <f>IF(ISBLANK(T1344),"需記錄棲地類型",IF(LEN(T1344)&lt;&gt;2,"請填最主要的棲地類型，其餘的可在備注補充說明",""))</f>
        <v/>
      </c>
      <c r="AD1344" s="5" t="str">
        <f t="shared" ref="AD1344:AD1345" si="61">IF(ISBLANK(O1344),"需記錄時間",IFERROR(IF((AI1344-TIME(0,5,59))&lt;0,"需計滿6分鐘",""),""))</f>
        <v/>
      </c>
      <c r="AE1344" s="3" t="str">
        <f>IF(COUNTIF(U1344,"*搖樹*")=1,IF(Q1344&lt;&gt;2,"有搖樹行為應為猴群",""),"")</f>
        <v/>
      </c>
      <c r="AF1344" s="3"/>
      <c r="AH1344">
        <f>MATCH(ROUND(M1344,0)&amp;ROUND(N1344,0),樣點!N:N,0)</f>
        <v>1564</v>
      </c>
      <c r="AI1344" s="5">
        <f>IF((F1345&amp;J1345)=(F1344&amp;J1344),ABS((DATE(G1345,H1345,I1345)&amp;TIME(O1345,P1345,0))-(DATE(G1344,H1344,I1344)&amp;TIME(O1344,P1344,0))),"")</f>
        <v>6.9444450200535357E-3</v>
      </c>
    </row>
    <row r="1345" spans="3:35">
      <c r="C1345" s="246" t="s">
        <v>610</v>
      </c>
      <c r="D1345" s="246" t="s">
        <v>691</v>
      </c>
      <c r="E1345" s="246" t="s">
        <v>706</v>
      </c>
      <c r="F1345" s="246" t="s">
        <v>707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708</v>
      </c>
      <c r="L1345" s="246">
        <v>2</v>
      </c>
      <c r="M1345" s="246">
        <v>233581</v>
      </c>
      <c r="N1345" s="246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90</v>
      </c>
      <c r="T1345" s="246" t="s">
        <v>26</v>
      </c>
      <c r="U1345" s="246"/>
      <c r="V1345" t="str">
        <f>INDEX(樣區!H:H,MATCH(F1345,樣區!E:E,0))</f>
        <v>3月,5月</v>
      </c>
      <c r="W1345" s="3" t="str">
        <f>IF(ISNUMBER(AH1345),"Y","N")</f>
        <v>Y</v>
      </c>
      <c r="X1345" s="3" t="str">
        <f>IF(OR(ISBLANK(H1345),ISBLANK(I1345)),"需記錄日期","")</f>
        <v/>
      </c>
      <c r="Y1345" s="3" t="str">
        <f>IF(O1345&gt;9,"時間太晚","")</f>
        <v>時間太晚</v>
      </c>
      <c r="Z1345" s="3" t="str">
        <f>IF(ISBLANK(Q1345),"需記錄數量",IF(Q1345&gt;2,"2隻以上，請記為猴群",""))</f>
        <v/>
      </c>
      <c r="AA1345" s="3" t="str">
        <f>IF(OR(Q1345=1,Q1345=2),IF(ISTEXT(R1345),"","需記錄距離"),"")</f>
        <v/>
      </c>
      <c r="AB1345" s="249" t="str">
        <f>IF(S1345="Y",IF(Q1345&lt;&gt;2,"有叫聲應為猴群",""),"")</f>
        <v/>
      </c>
      <c r="AC1345" s="3" t="str">
        <f>IF(ISBLANK(T1345),"需記錄棲地類型",IF(LEN(T1345)&lt;&gt;2,"請填最主要的棲地類型，其餘的可在備注補充說明",""))</f>
        <v/>
      </c>
      <c r="AD1345" s="5" t="str">
        <f t="shared" si="61"/>
        <v/>
      </c>
      <c r="AE1345" s="3" t="str">
        <f>IF(COUNTIF(U1345,"*搖樹*")=1,IF(Q1345&lt;&gt;2,"有搖樹行為應為猴群",""),"")</f>
        <v/>
      </c>
      <c r="AF1345" s="3"/>
      <c r="AH1345">
        <f>MATCH(ROUND(M1345,0)&amp;ROUND(N1345,0),樣點!N:N,0)</f>
        <v>1565</v>
      </c>
      <c r="AI1345" s="5">
        <f>IF((F1346&amp;J1346)=(F1345&amp;J1345),ABS((DATE(G1346,H1346,I1346)&amp;TIME(O1346,P1346,0))-(DATE(G1345,H1345,I1345)&amp;TIME(O1345,P1345,0))),"")</f>
        <v>6.9444439723156393E-3</v>
      </c>
    </row>
    <row r="1346" spans="3:35" hidden="1">
      <c r="C1346" s="246" t="s">
        <v>610</v>
      </c>
      <c r="D1346" s="246" t="s">
        <v>691</v>
      </c>
      <c r="E1346" s="246" t="s">
        <v>706</v>
      </c>
      <c r="F1346" s="246" t="s">
        <v>707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708</v>
      </c>
      <c r="L1346" s="246">
        <v>3</v>
      </c>
      <c r="M1346" s="246">
        <v>233736</v>
      </c>
      <c r="N1346" s="246">
        <v>2445069</v>
      </c>
      <c r="O1346" s="246">
        <v>10</v>
      </c>
      <c r="P1346" s="246">
        <v>25</v>
      </c>
      <c r="Q1346" s="246">
        <v>4</v>
      </c>
      <c r="R1346" s="246" t="s">
        <v>43</v>
      </c>
      <c r="S1346" s="246" t="s">
        <v>44</v>
      </c>
      <c r="T1346" s="246" t="s">
        <v>26</v>
      </c>
      <c r="U1346" s="246"/>
      <c r="V1346" t="str">
        <f>INDEX(樣區!H:H,MATCH(F1346,樣區!E:E,0))</f>
        <v>3月,5月</v>
      </c>
      <c r="W1346" s="3" t="str">
        <f>IF(ISNUMBER(AH1346),"Y","N")</f>
        <v>N</v>
      </c>
      <c r="X1346" s="3" t="str">
        <f>IF(OR(ISBLANK(H1346),ISBLANK(I1346)),"需記錄日期","")</f>
        <v/>
      </c>
      <c r="Y1346" s="3" t="str">
        <f>IF(O1346&gt;9,"時間太晚","")</f>
        <v>時間太晚</v>
      </c>
      <c r="Z1346" s="3" t="str">
        <f>IF(ISBLANK(Q1346),"需記錄數量",IF(Q1346&gt;2,"2隻以上，請記為猴群",""))</f>
        <v>2隻以上，請記為猴群</v>
      </c>
      <c r="AA1346" s="3" t="str">
        <f>IF(OR(Q1346=1,Q1346=2),IF(ISTEXT(R1346),"","需記錄距離"),"")</f>
        <v/>
      </c>
      <c r="AB1346" s="2" t="str">
        <f>IF(S1346="Y",IF(Q1346&lt;&gt;2,"有叫聲應為猴群",""),"")</f>
        <v>有叫聲應為猴群</v>
      </c>
      <c r="AC1346" s="3" t="str">
        <f>IF(ISBLANK(T1346),"需記錄棲地類型",IF(LEN(T1346)&lt;&gt;2,"請填最主要的棲地類型，其餘的可在備注補充說明",""))</f>
        <v/>
      </c>
      <c r="AD1346" s="5" t="str">
        <f>IF(ISBLANK(O1346),"需記錄時間",IFERROR(IF((AI1346-TIME(0,5,59))&lt;0,"需計滿6分鍾",""),""))</f>
        <v/>
      </c>
      <c r="AE1346" s="3" t="str">
        <f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>IF((F1347&amp;J1347)=(F1346&amp;J1346),ABS((DATE(G1347,H1347,I1347)&amp;TIME(O1347,P1347,0))-(DATE(G1346,H1346,I1346)&amp;TIME(O1346,P1346,0))),"")</f>
        <v>6.9444450200535357E-3</v>
      </c>
    </row>
    <row r="1347" spans="3:35">
      <c r="C1347" s="246" t="s">
        <v>610</v>
      </c>
      <c r="D1347" s="246" t="s">
        <v>691</v>
      </c>
      <c r="E1347" s="246" t="s">
        <v>706</v>
      </c>
      <c r="F1347" s="246" t="s">
        <v>707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708</v>
      </c>
      <c r="L1347" s="246">
        <v>4</v>
      </c>
      <c r="M1347" s="246">
        <v>233839</v>
      </c>
      <c r="N1347" s="246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90</v>
      </c>
      <c r="T1347" s="246" t="s">
        <v>26</v>
      </c>
      <c r="U1347" s="246"/>
      <c r="V1347" t="str">
        <f>INDEX(樣區!H:H,MATCH(F1347,樣區!E:E,0))</f>
        <v>3月,5月</v>
      </c>
      <c r="W1347" s="3" t="str">
        <f>IF(ISNUMBER(AH1347),"Y","N")</f>
        <v>Y</v>
      </c>
      <c r="X1347" s="3" t="str">
        <f>IF(OR(ISBLANK(H1347),ISBLANK(I1347)),"需記錄日期","")</f>
        <v/>
      </c>
      <c r="Y1347" s="3" t="str">
        <f>IF(O1347&gt;9,"時間太晚","")</f>
        <v>時間太晚</v>
      </c>
      <c r="Z1347" s="3" t="str">
        <f>IF(ISBLANK(Q1347),"需記錄數量",IF(Q1347&gt;2,"2隻以上，請記為猴群",""))</f>
        <v/>
      </c>
      <c r="AA1347" s="3" t="str">
        <f>IF(OR(Q1347=1,Q1347=2),IF(ISTEXT(R1347),"","需記錄距離"),"")</f>
        <v/>
      </c>
      <c r="AB1347" s="249" t="str">
        <f>IF(S1347="Y",IF(Q1347&lt;&gt;2,"有叫聲應為猴群",""),"")</f>
        <v/>
      </c>
      <c r="AC1347" s="3" t="str">
        <f>IF(ISBLANK(T1347),"需記錄棲地類型",IF(LEN(T1347)&lt;&gt;2,"請填最主要的棲地類型，其餘的可在備注補充說明",""))</f>
        <v/>
      </c>
      <c r="AD1347" s="5" t="str">
        <f t="shared" ref="AD1347:AD1355" si="62">IF(ISBLANK(O1347),"需記錄時間",IFERROR(IF((AI1347-TIME(0,5,59))&lt;0,"需計滿6分鐘",""),""))</f>
        <v/>
      </c>
      <c r="AE1347" s="3" t="str">
        <f>IF(COUNTIF(U1347,"*搖樹*")=1,IF(Q1347&lt;&gt;2,"有搖樹行為應為猴群",""),"")</f>
        <v/>
      </c>
      <c r="AF1347" s="3"/>
      <c r="AH1347">
        <f>MATCH(ROUND(M1347,0)&amp;ROUND(N1347,0),樣點!N:N,0)</f>
        <v>1567</v>
      </c>
      <c r="AI1347" s="5">
        <f>IF((F1348&amp;J1348)=(F1347&amp;J1347),ABS((DATE(G1348,H1348,I1348)&amp;TIME(O1348,P1348,0))-(DATE(G1347,H1347,I1347)&amp;TIME(O1347,P1347,0))),"")</f>
        <v>6.9444439723156393E-3</v>
      </c>
    </row>
    <row r="1348" spans="3:35">
      <c r="C1348" s="246" t="s">
        <v>610</v>
      </c>
      <c r="D1348" s="246" t="s">
        <v>691</v>
      </c>
      <c r="E1348" s="246" t="s">
        <v>706</v>
      </c>
      <c r="F1348" s="246" t="s">
        <v>707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708</v>
      </c>
      <c r="L1348" s="246">
        <v>5</v>
      </c>
      <c r="M1348" s="246">
        <v>234054</v>
      </c>
      <c r="N1348" s="246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90</v>
      </c>
      <c r="T1348" s="246" t="s">
        <v>26</v>
      </c>
      <c r="U1348" s="246"/>
      <c r="V1348" t="str">
        <f>INDEX(樣區!H:H,MATCH(F1348,樣區!E:E,0))</f>
        <v>3月,5月</v>
      </c>
      <c r="W1348" s="3" t="str">
        <f>IF(ISNUMBER(AH1348),"Y","N")</f>
        <v>Y</v>
      </c>
      <c r="X1348" s="3" t="str">
        <f>IF(OR(ISBLANK(H1348),ISBLANK(I1348)),"需記錄日期","")</f>
        <v/>
      </c>
      <c r="Y1348" s="3" t="str">
        <f>IF(O1348&gt;9,"時間太晚","")</f>
        <v>時間太晚</v>
      </c>
      <c r="Z1348" s="3" t="str">
        <f>IF(ISBLANK(Q1348),"需記錄數量",IF(Q1348&gt;2,"2隻以上，請記為猴群",""))</f>
        <v/>
      </c>
      <c r="AA1348" s="3" t="str">
        <f>IF(OR(Q1348=1,Q1348=2),IF(ISTEXT(R1348),"","需記錄距離"),"")</f>
        <v/>
      </c>
      <c r="AB1348" s="249" t="str">
        <f>IF(S1348="Y",IF(Q1348&lt;&gt;2,"有叫聲應為猴群",""),"")</f>
        <v/>
      </c>
      <c r="AC1348" s="3" t="str">
        <f>IF(ISBLANK(T1348),"需記錄棲地類型",IF(LEN(T1348)&lt;&gt;2,"請填最主要的棲地類型，其餘的可在備注補充說明",""))</f>
        <v/>
      </c>
      <c r="AD1348" s="5" t="str">
        <f t="shared" si="62"/>
        <v/>
      </c>
      <c r="AE1348" s="3" t="str">
        <f>IF(COUNTIF(U1348,"*搖樹*")=1,IF(Q1348&lt;&gt;2,"有搖樹行為應為猴群",""),"")</f>
        <v/>
      </c>
      <c r="AF1348" s="3"/>
      <c r="AH1348">
        <f>MATCH(ROUND(M1348,0)&amp;ROUND(N1348,0),樣點!N:N,0)</f>
        <v>1568</v>
      </c>
      <c r="AI1348" s="5">
        <f>IF((F1349&amp;J1349)=(F1348&amp;J1348),ABS((DATE(G1349,H1349,I1349)&amp;TIME(O1349,P1349,0))-(DATE(G1348,H1348,I1348)&amp;TIME(O1348,P1348,0))),"")</f>
        <v>6.9444450200535357E-3</v>
      </c>
    </row>
    <row r="1349" spans="3:35">
      <c r="C1349" s="246" t="s">
        <v>610</v>
      </c>
      <c r="D1349" s="246" t="s">
        <v>691</v>
      </c>
      <c r="E1349" s="246" t="s">
        <v>706</v>
      </c>
      <c r="F1349" s="246" t="s">
        <v>707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708</v>
      </c>
      <c r="L1349" s="246">
        <v>6</v>
      </c>
      <c r="M1349" s="246">
        <v>234218</v>
      </c>
      <c r="N1349" s="246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90</v>
      </c>
      <c r="T1349" s="246" t="s">
        <v>26</v>
      </c>
      <c r="U1349" s="246"/>
      <c r="V1349" t="str">
        <f>INDEX(樣區!H:H,MATCH(F1349,樣區!E:E,0))</f>
        <v>3月,5月</v>
      </c>
      <c r="W1349" s="3" t="str">
        <f>IF(ISNUMBER(AH1349),"Y","N")</f>
        <v>Y</v>
      </c>
      <c r="X1349" s="3" t="str">
        <f>IF(OR(ISBLANK(H1349),ISBLANK(I1349)),"需記錄日期","")</f>
        <v/>
      </c>
      <c r="Y1349" s="3" t="str">
        <f>IF(O1349&gt;9,"時間太晚","")</f>
        <v>時間太晚</v>
      </c>
      <c r="Z1349" s="3" t="str">
        <f>IF(ISBLANK(Q1349),"需記錄數量",IF(Q1349&gt;2,"2隻以上，請記為猴群",""))</f>
        <v/>
      </c>
      <c r="AA1349" s="3" t="str">
        <f>IF(OR(Q1349=1,Q1349=2),IF(ISTEXT(R1349),"","需記錄距離"),"")</f>
        <v/>
      </c>
      <c r="AB1349" s="249" t="str">
        <f>IF(S1349="Y",IF(Q1349&lt;&gt;2,"有叫聲應為猴群",""),"")</f>
        <v/>
      </c>
      <c r="AC1349" s="3" t="str">
        <f>IF(ISBLANK(T1349),"需記錄棲地類型",IF(LEN(T1349)&lt;&gt;2,"請填最主要的棲地類型，其餘的可在備注補充說明",""))</f>
        <v/>
      </c>
      <c r="AD1349" s="5" t="str">
        <f t="shared" si="62"/>
        <v/>
      </c>
      <c r="AE1349" s="3" t="str">
        <f>IF(COUNTIF(U1349,"*搖樹*")=1,IF(Q1349&lt;&gt;2,"有搖樹行為應為猴群",""),"")</f>
        <v/>
      </c>
      <c r="AF1349" s="3"/>
      <c r="AH1349">
        <f>MATCH(ROUND(M1349,0)&amp;ROUND(N1349,0),樣點!N:N,0)</f>
        <v>1569</v>
      </c>
      <c r="AI1349" s="5" t="str">
        <f>IF((F1350&amp;J1350)=(F1349&amp;J1349),ABS((DATE(G1350,H1350,I1350)&amp;TIME(O1350,P1350,0))-(DATE(G1349,H1349,I1349)&amp;TIME(O1349,P1349,0))),"")</f>
        <v/>
      </c>
    </row>
    <row r="1350" spans="3:35">
      <c r="C1350" s="246" t="s">
        <v>610</v>
      </c>
      <c r="D1350" s="246" t="s">
        <v>691</v>
      </c>
      <c r="E1350" s="246" t="s">
        <v>709</v>
      </c>
      <c r="F1350" s="246" t="s">
        <v>710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703</v>
      </c>
      <c r="L1350" s="246">
        <v>1</v>
      </c>
      <c r="M1350" s="246">
        <v>231500</v>
      </c>
      <c r="N1350" s="246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90</v>
      </c>
      <c r="T1350" s="246" t="s">
        <v>26</v>
      </c>
      <c r="U1350" s="246"/>
      <c r="V1350" t="str">
        <f>INDEX(樣區!H:H,MATCH(F1350,樣區!E:E,0))</f>
        <v>3月,5月</v>
      </c>
      <c r="W1350" s="3" t="str">
        <f>IF(ISNUMBER(AH1350),"Y","N")</f>
        <v>Y</v>
      </c>
      <c r="X1350" s="3" t="str">
        <f>IF(OR(ISBLANK(H1350),ISBLANK(I1350)),"需記錄日期","")</f>
        <v/>
      </c>
      <c r="Y1350" s="3" t="str">
        <f>IF(O1350&gt;9,"時間太晚","")</f>
        <v/>
      </c>
      <c r="Z1350" s="3" t="str">
        <f>IF(ISBLANK(Q1350),"需記錄數量",IF(Q1350&gt;2,"2隻以上，請記為猴群",""))</f>
        <v/>
      </c>
      <c r="AA1350" s="3" t="str">
        <f>IF(OR(Q1350=1,Q1350=2),IF(ISTEXT(R1350),"","需記錄距離"),"")</f>
        <v/>
      </c>
      <c r="AB1350" s="249" t="str">
        <f>IF(S1350="Y",IF(Q1350&lt;&gt;2,"有叫聲應為猴群",""),"")</f>
        <v/>
      </c>
      <c r="AC1350" s="3" t="str">
        <f>IF(ISBLANK(T1350),"需記錄棲地類型",IF(LEN(T1350)&lt;&gt;2,"請填最主要的棲地類型，其餘的可在備注補充說明",""))</f>
        <v/>
      </c>
      <c r="AD1350" s="5" t="str">
        <f t="shared" si="62"/>
        <v/>
      </c>
      <c r="AE1350" s="3" t="str">
        <f>IF(COUNTIF(U1350,"*搖樹*")=1,IF(Q1350&lt;&gt;2,"有搖樹行為應為猴群",""),"")</f>
        <v/>
      </c>
      <c r="AF1350" s="3"/>
      <c r="AH1350">
        <f>MATCH(ROUND(M1350,0)&amp;ROUND(N1350,0),樣點!N:N,0)</f>
        <v>1570</v>
      </c>
      <c r="AI1350" s="5">
        <f>IF((F1351&amp;J1351)=(F1350&amp;J1350),ABS((DATE(G1351,H1351,I1351)&amp;TIME(O1351,P1351,0))-(DATE(G1350,H1350,I1350)&amp;TIME(O1350,P1350,0))),"")</f>
        <v>9.0277779963798821E-3</v>
      </c>
    </row>
    <row r="1351" spans="3:35">
      <c r="C1351" s="246" t="s">
        <v>610</v>
      </c>
      <c r="D1351" s="246" t="s">
        <v>691</v>
      </c>
      <c r="E1351" s="246" t="s">
        <v>709</v>
      </c>
      <c r="F1351" s="246" t="s">
        <v>710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703</v>
      </c>
      <c r="L1351" s="246">
        <v>2</v>
      </c>
      <c r="M1351" s="246">
        <v>231137</v>
      </c>
      <c r="N1351" s="246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90</v>
      </c>
      <c r="T1351" s="246" t="s">
        <v>26</v>
      </c>
      <c r="U1351" s="246"/>
      <c r="V1351" t="str">
        <f>INDEX(樣區!H:H,MATCH(F1351,樣區!E:E,0))</f>
        <v>3月,5月</v>
      </c>
      <c r="W1351" s="3" t="str">
        <f>IF(ISNUMBER(AH1351),"Y","N")</f>
        <v>Y</v>
      </c>
      <c r="X1351" s="3" t="str">
        <f>IF(OR(ISBLANK(H1351),ISBLANK(I1351)),"需記錄日期","")</f>
        <v/>
      </c>
      <c r="Y1351" s="3" t="str">
        <f>IF(O1351&gt;9,"時間太晚","")</f>
        <v/>
      </c>
      <c r="Z1351" s="3" t="str">
        <f>IF(ISBLANK(Q1351),"需記錄數量",IF(Q1351&gt;2,"2隻以上，請記為猴群",""))</f>
        <v/>
      </c>
      <c r="AA1351" s="3" t="str">
        <f>IF(OR(Q1351=1,Q1351=2),IF(ISTEXT(R1351),"","需記錄距離"),"")</f>
        <v/>
      </c>
      <c r="AB1351" s="249" t="str">
        <f>IF(S1351="Y",IF(Q1351&lt;&gt;2,"有叫聲應為猴群",""),"")</f>
        <v/>
      </c>
      <c r="AC1351" s="3" t="str">
        <f>IF(ISBLANK(T1351),"需記錄棲地類型",IF(LEN(T1351)&lt;&gt;2,"請填最主要的棲地類型，其餘的可在備注補充說明",""))</f>
        <v/>
      </c>
      <c r="AD1351" s="5" t="str">
        <f t="shared" si="62"/>
        <v/>
      </c>
      <c r="AE1351" s="3" t="str">
        <f>IF(COUNTIF(U1351,"*搖樹*")=1,IF(Q1351&lt;&gt;2,"有搖樹行為應為猴群",""),"")</f>
        <v/>
      </c>
      <c r="AF1351" s="3"/>
      <c r="AH1351">
        <f>MATCH(ROUND(M1351,0)&amp;ROUND(N1351,0),樣點!N:N,0)</f>
        <v>1571</v>
      </c>
      <c r="AI1351" s="5">
        <f>IF((F1352&amp;J1352)=(F1351&amp;J1351),ABS((DATE(G1352,H1352,I1352)&amp;TIME(O1352,P1352,0))-(DATE(G1351,H1351,I1351)&amp;TIME(O1351,P1351,0))),"")</f>
        <v>1.0416667035315186E-2</v>
      </c>
    </row>
    <row r="1352" spans="3:35">
      <c r="C1352" s="246" t="s">
        <v>610</v>
      </c>
      <c r="D1352" s="246" t="s">
        <v>691</v>
      </c>
      <c r="E1352" s="246" t="s">
        <v>709</v>
      </c>
      <c r="F1352" s="246" t="s">
        <v>710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703</v>
      </c>
      <c r="L1352" s="246">
        <v>3</v>
      </c>
      <c r="M1352" s="246">
        <v>230514</v>
      </c>
      <c r="N1352" s="246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90</v>
      </c>
      <c r="T1352" s="246" t="s">
        <v>26</v>
      </c>
      <c r="U1352" s="246"/>
      <c r="V1352" t="str">
        <f>INDEX(樣區!H:H,MATCH(F1352,樣區!E:E,0))</f>
        <v>3月,5月</v>
      </c>
      <c r="W1352" s="3" t="str">
        <f>IF(ISNUMBER(AH1352),"Y","N")</f>
        <v>Y</v>
      </c>
      <c r="X1352" s="3" t="str">
        <f>IF(OR(ISBLANK(H1352),ISBLANK(I1352)),"需記錄日期","")</f>
        <v/>
      </c>
      <c r="Y1352" s="3" t="str">
        <f>IF(O1352&gt;9,"時間太晚","")</f>
        <v/>
      </c>
      <c r="Z1352" s="3" t="str">
        <f>IF(ISBLANK(Q1352),"需記錄數量",IF(Q1352&gt;2,"2隻以上，請記為猴群",""))</f>
        <v/>
      </c>
      <c r="AA1352" s="3" t="str">
        <f>IF(OR(Q1352=1,Q1352=2),IF(ISTEXT(R1352),"","需記錄距離"),"")</f>
        <v/>
      </c>
      <c r="AB1352" s="249" t="str">
        <f>IF(S1352="Y",IF(Q1352&lt;&gt;2,"有叫聲應為猴群",""),"")</f>
        <v/>
      </c>
      <c r="AC1352" s="3" t="str">
        <f>IF(ISBLANK(T1352),"需記錄棲地類型",IF(LEN(T1352)&lt;&gt;2,"請填最主要的棲地類型，其餘的可在備注補充說明",""))</f>
        <v/>
      </c>
      <c r="AD1352" s="5" t="str">
        <f t="shared" si="62"/>
        <v/>
      </c>
      <c r="AE1352" s="3" t="str">
        <f>IF(COUNTIF(U1352,"*搖樹*")=1,IF(Q1352&lt;&gt;2,"有搖樹行為應為猴群",""),"")</f>
        <v/>
      </c>
      <c r="AF1352" s="3"/>
      <c r="AH1352">
        <f>MATCH(ROUND(M1352,0)&amp;ROUND(N1352,0),樣點!N:N,0)</f>
        <v>1572</v>
      </c>
      <c r="AI1352" s="5">
        <f>IF((F1353&amp;J1353)=(F1352&amp;J1352),ABS((DATE(G1353,H1353,I1353)&amp;TIME(O1353,P1353,0))-(DATE(G1352,H1352,I1352)&amp;TIME(O1352,P1352,0))),"")</f>
        <v>1.1111110972706228E-2</v>
      </c>
    </row>
    <row r="1353" spans="3:35">
      <c r="C1353" s="246" t="s">
        <v>610</v>
      </c>
      <c r="D1353" s="246" t="s">
        <v>691</v>
      </c>
      <c r="E1353" s="246" t="s">
        <v>709</v>
      </c>
      <c r="F1353" s="246" t="s">
        <v>710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703</v>
      </c>
      <c r="L1353" s="246">
        <v>4</v>
      </c>
      <c r="M1353" s="246">
        <v>230163</v>
      </c>
      <c r="N1353" s="246">
        <v>2436797</v>
      </c>
      <c r="O1353" s="246">
        <v>9</v>
      </c>
      <c r="P1353" s="246">
        <v>7</v>
      </c>
      <c r="Q1353" s="246">
        <v>2</v>
      </c>
      <c r="R1353" s="246" t="s">
        <v>43</v>
      </c>
      <c r="S1353" s="246" t="s">
        <v>44</v>
      </c>
      <c r="T1353" s="246" t="s">
        <v>26</v>
      </c>
      <c r="U1353" s="246"/>
      <c r="V1353" t="str">
        <f>INDEX(樣區!H:H,MATCH(F1353,樣區!E:E,0))</f>
        <v>3月,5月</v>
      </c>
      <c r="W1353" s="3" t="str">
        <f>IF(ISNUMBER(AH1353),"Y","N")</f>
        <v>Y</v>
      </c>
      <c r="X1353" s="3" t="str">
        <f>IF(OR(ISBLANK(H1353),ISBLANK(I1353)),"需記錄日期","")</f>
        <v/>
      </c>
      <c r="Y1353" s="3" t="str">
        <f>IF(O1353&gt;9,"時間太晚","")</f>
        <v/>
      </c>
      <c r="Z1353" s="3" t="str">
        <f>IF(ISBLANK(Q1353),"需記錄數量",IF(Q1353&gt;2,"2隻以上，請記為猴群",""))</f>
        <v/>
      </c>
      <c r="AA1353" s="3" t="str">
        <f>IF(OR(Q1353=1,Q1353=2),IF(ISTEXT(R1353),"","需記錄距離"),"")</f>
        <v/>
      </c>
      <c r="AB1353" s="249" t="str">
        <f>IF(S1353="Y",IF(Q1353&lt;&gt;2,"有叫聲應為猴群",""),"")</f>
        <v/>
      </c>
      <c r="AC1353" s="3" t="str">
        <f>IF(ISBLANK(T1353),"需記錄棲地類型",IF(LEN(T1353)&lt;&gt;2,"請填最主要的棲地類型，其餘的可在備注補充說明",""))</f>
        <v/>
      </c>
      <c r="AD1353" s="5" t="str">
        <f t="shared" si="62"/>
        <v/>
      </c>
      <c r="AE1353" s="3" t="str">
        <f>IF(COUNTIF(U1353,"*搖樹*")=1,IF(Q1353&lt;&gt;2,"有搖樹行為應為猴群",""),"")</f>
        <v/>
      </c>
      <c r="AF1353" s="3"/>
      <c r="AH1353">
        <f>MATCH(ROUND(M1353,0)&amp;ROUND(N1353,0),樣點!N:N,0)</f>
        <v>1573</v>
      </c>
      <c r="AI1353" s="5">
        <f>IF((F1354&amp;J1354)=(F1353&amp;J1353),ABS((DATE(G1354,H1354,I1354)&amp;TIME(O1354,P1354,0))-(DATE(G1353,H1353,I1353)&amp;TIME(O1353,P1353,0))),"")</f>
        <v>7.6388890156522393E-3</v>
      </c>
    </row>
    <row r="1354" spans="3:35">
      <c r="C1354" s="246" t="s">
        <v>610</v>
      </c>
      <c r="D1354" s="246" t="s">
        <v>691</v>
      </c>
      <c r="E1354" s="246" t="s">
        <v>709</v>
      </c>
      <c r="F1354" s="246" t="s">
        <v>710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703</v>
      </c>
      <c r="L1354" s="246">
        <v>5</v>
      </c>
      <c r="M1354" s="246">
        <v>230238</v>
      </c>
      <c r="N1354" s="246">
        <v>2437049</v>
      </c>
      <c r="O1354" s="246">
        <v>9</v>
      </c>
      <c r="P1354" s="246">
        <v>18</v>
      </c>
      <c r="Q1354" s="246">
        <v>2</v>
      </c>
      <c r="R1354" s="246" t="s">
        <v>43</v>
      </c>
      <c r="S1354" s="246" t="s">
        <v>90</v>
      </c>
      <c r="T1354" s="246" t="s">
        <v>26</v>
      </c>
      <c r="U1354" s="246"/>
      <c r="V1354" t="str">
        <f>INDEX(樣區!H:H,MATCH(F1354,樣區!E:E,0))</f>
        <v>3月,5月</v>
      </c>
      <c r="W1354" s="3" t="str">
        <f>IF(ISNUMBER(AH1354),"Y","N")</f>
        <v>Y</v>
      </c>
      <c r="X1354" s="3" t="str">
        <f>IF(OR(ISBLANK(H1354),ISBLANK(I1354)),"需記錄日期","")</f>
        <v/>
      </c>
      <c r="Y1354" s="3" t="str">
        <f>IF(O1354&gt;9,"時間太晚","")</f>
        <v/>
      </c>
      <c r="Z1354" s="3" t="str">
        <f>IF(ISBLANK(Q1354),"需記錄數量",IF(Q1354&gt;2,"2隻以上，請記為猴群",""))</f>
        <v/>
      </c>
      <c r="AA1354" s="3" t="str">
        <f>IF(OR(Q1354=1,Q1354=2),IF(ISTEXT(R1354),"","需記錄距離"),"")</f>
        <v/>
      </c>
      <c r="AB1354" s="249" t="str">
        <f>IF(S1354="Y",IF(Q1354&lt;&gt;2,"有叫聲應為猴群",""),"")</f>
        <v/>
      </c>
      <c r="AC1354" s="3" t="str">
        <f>IF(ISBLANK(T1354),"需記錄棲地類型",IF(LEN(T1354)&lt;&gt;2,"請填最主要的棲地類型，其餘的可在備注補充說明",""))</f>
        <v/>
      </c>
      <c r="AD1354" s="5" t="str">
        <f t="shared" si="62"/>
        <v/>
      </c>
      <c r="AE1354" s="3" t="str">
        <f>IF(COUNTIF(U1354,"*搖樹*")=1,IF(Q1354&lt;&gt;2,"有搖樹行為應為猴群",""),"")</f>
        <v/>
      </c>
      <c r="AF1354" s="3"/>
      <c r="AH1354">
        <f>MATCH(ROUND(M1354,0)&amp;ROUND(N1354,0),樣點!N:N,0)</f>
        <v>1574</v>
      </c>
      <c r="AI1354" s="5">
        <f>IF((F1355&amp;J1355)=(F1354&amp;J1354),ABS((DATE(G1355,H1355,I1355)&amp;TIME(O1355,P1355,0))-(DATE(G1354,H1354,I1354)&amp;TIME(O1354,P1354,0))),"")</f>
        <v>2.4305554979946464E-2</v>
      </c>
    </row>
    <row r="1355" spans="3:35">
      <c r="C1355" s="246" t="s">
        <v>610</v>
      </c>
      <c r="D1355" s="246" t="s">
        <v>691</v>
      </c>
      <c r="E1355" s="246" t="s">
        <v>709</v>
      </c>
      <c r="F1355" s="246" t="s">
        <v>710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703</v>
      </c>
      <c r="L1355" s="246">
        <v>6</v>
      </c>
      <c r="M1355" s="246">
        <v>229913</v>
      </c>
      <c r="N1355" s="246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90</v>
      </c>
      <c r="T1355" s="246" t="s">
        <v>26</v>
      </c>
      <c r="U1355" s="246"/>
      <c r="V1355" t="str">
        <f>INDEX(樣區!H:H,MATCH(F1355,樣區!E:E,0))</f>
        <v>3月,5月</v>
      </c>
      <c r="W1355" s="3" t="str">
        <f>IF(ISNUMBER(AH1355),"Y","N")</f>
        <v>Y</v>
      </c>
      <c r="X1355" s="3" t="str">
        <f>IF(OR(ISBLANK(H1355),ISBLANK(I1355)),"需記錄日期","")</f>
        <v/>
      </c>
      <c r="Y1355" s="3" t="str">
        <f>IF(O1355&gt;9,"時間太晚","")</f>
        <v/>
      </c>
      <c r="Z1355" s="3" t="str">
        <f>IF(ISBLANK(Q1355),"需記錄數量",IF(Q1355&gt;2,"2隻以上，請記為猴群",""))</f>
        <v/>
      </c>
      <c r="AA1355" s="3" t="str">
        <f>IF(OR(Q1355=1,Q1355=2),IF(ISTEXT(R1355),"","需記錄距離"),"")</f>
        <v/>
      </c>
      <c r="AB1355" s="249" t="str">
        <f>IF(S1355="Y",IF(Q1355&lt;&gt;2,"有叫聲應為猴群",""),"")</f>
        <v/>
      </c>
      <c r="AC1355" s="3" t="str">
        <f>IF(ISBLANK(T1355),"需記錄棲地類型",IF(LEN(T1355)&lt;&gt;2,"請填最主要的棲地類型，其餘的可在備注補充說明",""))</f>
        <v/>
      </c>
      <c r="AD1355" s="5" t="str">
        <f t="shared" si="62"/>
        <v/>
      </c>
      <c r="AE1355" s="3" t="str">
        <f>IF(COUNTIF(U1355,"*搖樹*")=1,IF(Q1355&lt;&gt;2,"有搖樹行為應為猴群",""),"")</f>
        <v/>
      </c>
      <c r="AF1355" s="3"/>
      <c r="AH1355">
        <f>MATCH(ROUND(M1355,0)&amp;ROUND(N1355,0),樣點!N:N,0)</f>
        <v>1575</v>
      </c>
      <c r="AI1355" s="5" t="str">
        <f>IF((F1356&amp;J1356)=(F1355&amp;J1355),ABS((DATE(G1356,H1356,I1356)&amp;TIME(O1356,P1356,0))-(DATE(G1355,H1355,I1355)&amp;TIME(O1355,P1355,0))),"")</f>
        <v/>
      </c>
    </row>
    <row r="1356" spans="3:35" hidden="1">
      <c r="C1356" s="246" t="s">
        <v>610</v>
      </c>
      <c r="D1356" s="246" t="s">
        <v>691</v>
      </c>
      <c r="E1356" s="246" t="s">
        <v>711</v>
      </c>
      <c r="F1356" s="246" t="s">
        <v>712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697</v>
      </c>
      <c r="L1356" s="246">
        <v>1</v>
      </c>
      <c r="M1356" s="246">
        <v>219074</v>
      </c>
      <c r="N1356" s="246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90</v>
      </c>
      <c r="T1356" s="246" t="s">
        <v>50</v>
      </c>
      <c r="U1356" s="246" t="s">
        <v>713</v>
      </c>
      <c r="V1356" t="e">
        <f>INDEX(樣區!H:H,MATCH(F1356,樣區!E:E,0))</f>
        <v>#N/A</v>
      </c>
      <c r="W1356" s="3" t="str">
        <f>IF(ISNUMBER(AH1356),"Y","N")</f>
        <v>N</v>
      </c>
      <c r="X1356" s="3" t="str">
        <f>IF(OR(ISBLANK(H1356),ISBLANK(I1356)),"需記錄日期","")</f>
        <v/>
      </c>
      <c r="Y1356" s="3" t="str">
        <f>IF(O1356&gt;9,"時間太晚","")</f>
        <v>時間太晚</v>
      </c>
      <c r="Z1356" s="3" t="str">
        <f>IF(ISBLANK(Q1356),"需記錄數量",IF(Q1356&gt;2,"2隻以上，請記為猴群",""))</f>
        <v/>
      </c>
      <c r="AA1356" s="3" t="str">
        <f>IF(OR(Q1356=1,Q1356=2),IF(ISTEXT(R1356),"","需記錄距離"),"")</f>
        <v/>
      </c>
      <c r="AB1356" s="2" t="str">
        <f>IF(S1356="Y",IF(Q1356&lt;&gt;2,"有叫聲應為猴群",""),"")</f>
        <v/>
      </c>
      <c r="AC1356" s="3" t="str">
        <f>IF(ISBLANK(T1356),"需記錄棲地類型",IF(LEN(T1356)&lt;&gt;2,"請填最主要的棲地類型，其餘的可在備注補充說明",""))</f>
        <v/>
      </c>
      <c r="AD1356" s="5" t="str">
        <f>IF(ISBLANK(O1356),"需記錄時間",IFERROR(IF((AI1356-TIME(0,5,59))&lt;0,"需計滿6分鍾",""),""))</f>
        <v/>
      </c>
      <c r="AE1356" s="3" t="str">
        <f>IF(COUNTIF(U1356,"*搖樹*")=1,IF(Q1356&lt;&gt;2,"有搖樹行為應為猴群",""),"")</f>
        <v/>
      </c>
      <c r="AF1356" s="3"/>
      <c r="AH1356" t="e">
        <f>MATCH(ROUND(M1356,0)&amp;ROUND(N1356,0),樣點!N:N,0)</f>
        <v>#N/A</v>
      </c>
      <c r="AI1356" s="5">
        <f>IF((F1357&amp;J1357)=(F1356&amp;J1356),ABS((DATE(G1357,H1357,I1357)&amp;TIME(O1357,P1357,0))-(DATE(G1356,H1356,I1356)&amp;TIME(O1356,P1356,0))),"")</f>
        <v>4.1666660108603537E-3</v>
      </c>
    </row>
    <row r="1357" spans="3:35" hidden="1">
      <c r="C1357" s="246" t="s">
        <v>610</v>
      </c>
      <c r="D1357" s="246" t="s">
        <v>691</v>
      </c>
      <c r="E1357" s="246" t="s">
        <v>711</v>
      </c>
      <c r="F1357" s="246" t="s">
        <v>712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697</v>
      </c>
      <c r="L1357" s="246">
        <v>2</v>
      </c>
      <c r="M1357" s="246">
        <v>219071</v>
      </c>
      <c r="N1357" s="246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90</v>
      </c>
      <c r="T1357" s="246" t="s">
        <v>50</v>
      </c>
      <c r="U1357" s="246" t="s">
        <v>713</v>
      </c>
      <c r="V1357" t="e">
        <f>INDEX(樣區!H:H,MATCH(F1357,樣區!E:E,0))</f>
        <v>#N/A</v>
      </c>
      <c r="W1357" s="3" t="str">
        <f>IF(ISNUMBER(AH1357),"Y","N")</f>
        <v>N</v>
      </c>
      <c r="X1357" s="3" t="str">
        <f>IF(OR(ISBLANK(H1357),ISBLANK(I1357)),"需記錄日期","")</f>
        <v/>
      </c>
      <c r="Y1357" s="3" t="str">
        <f>IF(O1357&gt;9,"時間太晚","")</f>
        <v>時間太晚</v>
      </c>
      <c r="Z1357" s="3" t="str">
        <f>IF(ISBLANK(Q1357),"需記錄數量",IF(Q1357&gt;2,"2隻以上，請記為猴群",""))</f>
        <v/>
      </c>
      <c r="AA1357" s="3" t="str">
        <f>IF(OR(Q1357=1,Q1357=2),IF(ISTEXT(R1357),"","需記錄距離"),"")</f>
        <v/>
      </c>
      <c r="AB1357" s="2" t="str">
        <f>IF(S1357="Y",IF(Q1357&lt;&gt;2,"有叫聲應為猴群",""),"")</f>
        <v/>
      </c>
      <c r="AC1357" s="3" t="str">
        <f>IF(ISBLANK(T1357),"需記錄棲地類型",IF(LEN(T1357)&lt;&gt;2,"請填最主要的棲地類型，其餘的可在備注補充說明",""))</f>
        <v/>
      </c>
      <c r="AD1357" s="5" t="str">
        <f>IF(ISBLANK(O1357),"需記錄時間",IFERROR(IF((AI1357-TIME(0,5,59))&lt;0,"需計滿6分鍾",""),""))</f>
        <v/>
      </c>
      <c r="AE1357" s="3" t="str">
        <f>IF(COUNTIF(U1357,"*搖樹*")=1,IF(Q1357&lt;&gt;2,"有搖樹行為應為猴群",""),"")</f>
        <v/>
      </c>
      <c r="AF1357" s="3"/>
      <c r="AH1357" t="e">
        <f>MATCH(ROUND(M1357,0)&amp;ROUND(N1357,0),樣點!N:N,0)</f>
        <v>#N/A</v>
      </c>
      <c r="AI1357" s="5">
        <f>IF((F1358&amp;J1358)=(F1357&amp;J1357),ABS((DATE(G1358,H1358,I1358)&amp;TIME(O1358,P1358,0))-(DATE(G1357,H1357,I1357)&amp;TIME(O1357,P1357,0))),"")</f>
        <v>4.1666670003905892E-3</v>
      </c>
    </row>
    <row r="1358" spans="3:35" hidden="1">
      <c r="C1358" s="246" t="s">
        <v>610</v>
      </c>
      <c r="D1358" s="246" t="s">
        <v>691</v>
      </c>
      <c r="E1358" s="246" t="s">
        <v>711</v>
      </c>
      <c r="F1358" s="246" t="s">
        <v>712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697</v>
      </c>
      <c r="L1358" s="246">
        <v>3</v>
      </c>
      <c r="M1358" s="246">
        <v>219078</v>
      </c>
      <c r="N1358" s="246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90</v>
      </c>
      <c r="T1358" s="246" t="s">
        <v>50</v>
      </c>
      <c r="U1358" s="246" t="s">
        <v>713</v>
      </c>
      <c r="V1358" t="e">
        <f>INDEX(樣區!H:H,MATCH(F1358,樣區!E:E,0))</f>
        <v>#N/A</v>
      </c>
      <c r="W1358" s="3" t="str">
        <f>IF(ISNUMBER(AH1358),"Y","N")</f>
        <v>N</v>
      </c>
      <c r="X1358" s="3" t="str">
        <f>IF(OR(ISBLANK(H1358),ISBLANK(I1358)),"需記錄日期","")</f>
        <v/>
      </c>
      <c r="Y1358" s="3" t="str">
        <f>IF(O1358&gt;9,"時間太晚","")</f>
        <v>時間太晚</v>
      </c>
      <c r="Z1358" s="3" t="str">
        <f>IF(ISBLANK(Q1358),"需記錄數量",IF(Q1358&gt;2,"2隻以上，請記為猴群",""))</f>
        <v/>
      </c>
      <c r="AA1358" s="3" t="str">
        <f>IF(OR(Q1358=1,Q1358=2),IF(ISTEXT(R1358),"","需記錄距離"),"")</f>
        <v/>
      </c>
      <c r="AB1358" s="2" t="str">
        <f>IF(S1358="Y",IF(Q1358&lt;&gt;2,"有叫聲應為猴群",""),"")</f>
        <v/>
      </c>
      <c r="AC1358" s="3" t="str">
        <f>IF(ISBLANK(T1358),"需記錄棲地類型",IF(LEN(T1358)&lt;&gt;2,"請填最主要的棲地類型，其餘的可在備注補充說明",""))</f>
        <v/>
      </c>
      <c r="AD1358" s="5" t="str">
        <f>IF(ISBLANK(O1358),"需記錄時間",IFERROR(IF((AI1358-TIME(0,5,59))&lt;0,"需計滿6分鍾",""),""))</f>
        <v/>
      </c>
      <c r="AE1358" s="3" t="str">
        <f>IF(COUNTIF(U1358,"*搖樹*")=1,IF(Q1358&lt;&gt;2,"有搖樹行為應為猴群",""),"")</f>
        <v/>
      </c>
      <c r="AF1358" s="3"/>
      <c r="AH1358" t="e">
        <f>MATCH(ROUND(M1358,0)&amp;ROUND(N1358,0),樣點!N:N,0)</f>
        <v>#N/A</v>
      </c>
      <c r="AI1358" s="5">
        <f>IF((F1359&amp;J1359)=(F1358&amp;J1358),ABS((DATE(G1359,H1359,I1359)&amp;TIME(O1359,P1359,0))-(DATE(G1358,H1358,I1358)&amp;TIME(O1358,P1358,0))),"")</f>
        <v>4.8611109959892929E-3</v>
      </c>
    </row>
    <row r="1359" spans="3:35" hidden="1">
      <c r="C1359" s="246" t="s">
        <v>610</v>
      </c>
      <c r="D1359" s="246" t="s">
        <v>691</v>
      </c>
      <c r="E1359" s="246" t="s">
        <v>711</v>
      </c>
      <c r="F1359" s="246" t="s">
        <v>712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697</v>
      </c>
      <c r="L1359" s="246">
        <v>4</v>
      </c>
      <c r="M1359" s="246">
        <v>219091</v>
      </c>
      <c r="N1359" s="246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90</v>
      </c>
      <c r="T1359" s="246" t="s">
        <v>50</v>
      </c>
      <c r="U1359" s="246" t="s">
        <v>713</v>
      </c>
      <c r="V1359" t="e">
        <f>INDEX(樣區!H:H,MATCH(F1359,樣區!E:E,0))</f>
        <v>#N/A</v>
      </c>
      <c r="W1359" s="3" t="str">
        <f>IF(ISNUMBER(AH1359),"Y","N")</f>
        <v>N</v>
      </c>
      <c r="X1359" s="3" t="str">
        <f>IF(OR(ISBLANK(H1359),ISBLANK(I1359)),"需記錄日期","")</f>
        <v/>
      </c>
      <c r="Y1359" s="3" t="str">
        <f>IF(O1359&gt;9,"時間太晚","")</f>
        <v>時間太晚</v>
      </c>
      <c r="Z1359" s="3" t="str">
        <f>IF(ISBLANK(Q1359),"需記錄數量",IF(Q1359&gt;2,"2隻以上，請記為猴群",""))</f>
        <v/>
      </c>
      <c r="AA1359" s="3" t="str">
        <f>IF(OR(Q1359=1,Q1359=2),IF(ISTEXT(R1359),"","需記錄距離"),"")</f>
        <v/>
      </c>
      <c r="AB1359" s="2" t="str">
        <f>IF(S1359="Y",IF(Q1359&lt;&gt;2,"有叫聲應為猴群",""),"")</f>
        <v/>
      </c>
      <c r="AC1359" s="3" t="str">
        <f>IF(ISBLANK(T1359),"需記錄棲地類型",IF(LEN(T1359)&lt;&gt;2,"請填最主要的棲地類型，其餘的可在備注補充說明",""))</f>
        <v/>
      </c>
      <c r="AD1359" s="5" t="str">
        <f>IF(ISBLANK(O1359),"需記錄時間",IFERROR(IF((AI1359-TIME(0,5,59))&lt;0,"需計滿6分鍾",""),""))</f>
        <v/>
      </c>
      <c r="AE1359" s="3" t="str">
        <f>IF(COUNTIF(U1359,"*搖樹*")=1,IF(Q1359&lt;&gt;2,"有搖樹行為應為猴群",""),"")</f>
        <v/>
      </c>
      <c r="AF1359" s="3"/>
      <c r="AH1359" t="e">
        <f>MATCH(ROUND(M1359,0)&amp;ROUND(N1359,0),樣點!N:N,0)</f>
        <v>#N/A</v>
      </c>
      <c r="AI1359" s="5">
        <f>IF((F1360&amp;J1360)=(F1359&amp;J1359),ABS((DATE(G1360,H1360,I1360)&amp;TIME(O1360,P1360,0))-(DATE(G1359,H1359,I1359)&amp;TIME(O1359,P1359,0))),"")</f>
        <v>4.8611109959892929E-3</v>
      </c>
    </row>
    <row r="1360" spans="3:35" hidden="1">
      <c r="C1360" s="246" t="s">
        <v>610</v>
      </c>
      <c r="D1360" s="246" t="s">
        <v>691</v>
      </c>
      <c r="E1360" s="246" t="s">
        <v>711</v>
      </c>
      <c r="F1360" s="246" t="s">
        <v>712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697</v>
      </c>
      <c r="L1360" s="246">
        <v>5</v>
      </c>
      <c r="M1360" s="246">
        <v>219110</v>
      </c>
      <c r="N1360" s="246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90</v>
      </c>
      <c r="T1360" s="246" t="s">
        <v>50</v>
      </c>
      <c r="U1360" s="246" t="s">
        <v>713</v>
      </c>
      <c r="V1360" t="e">
        <f>INDEX(樣區!H:H,MATCH(F1360,樣區!E:E,0))</f>
        <v>#N/A</v>
      </c>
      <c r="W1360" s="3" t="str">
        <f>IF(ISNUMBER(AH1360),"Y","N")</f>
        <v>N</v>
      </c>
      <c r="X1360" s="3" t="str">
        <f>IF(OR(ISBLANK(H1360),ISBLANK(I1360)),"需記錄日期","")</f>
        <v/>
      </c>
      <c r="Y1360" s="3" t="str">
        <f>IF(O1360&gt;9,"時間太晚","")</f>
        <v>時間太晚</v>
      </c>
      <c r="Z1360" s="3" t="str">
        <f>IF(ISBLANK(Q1360),"需記錄數量",IF(Q1360&gt;2,"2隻以上，請記為猴群",""))</f>
        <v/>
      </c>
      <c r="AA1360" s="3" t="str">
        <f>IF(OR(Q1360=1,Q1360=2),IF(ISTEXT(R1360),"","需記錄距離"),"")</f>
        <v/>
      </c>
      <c r="AB1360" s="2" t="str">
        <f>IF(S1360="Y",IF(Q1360&lt;&gt;2,"有叫聲應為猴群",""),"")</f>
        <v/>
      </c>
      <c r="AC1360" s="3" t="str">
        <f>IF(ISBLANK(T1360),"需記錄棲地類型",IF(LEN(T1360)&lt;&gt;2,"請填最主要的棲地類型，其餘的可在備注補充說明",""))</f>
        <v/>
      </c>
      <c r="AD1360" s="5" t="str">
        <f>IF(ISBLANK(O1360),"需記錄時間",IFERROR(IF((AI1360-TIME(0,5,59))&lt;0,"需計滿6分鍾",""),""))</f>
        <v/>
      </c>
      <c r="AE1360" s="3" t="str">
        <f>IF(COUNTIF(U1360,"*搖樹*")=1,IF(Q1360&lt;&gt;2,"有搖樹行為應為猴群",""),"")</f>
        <v/>
      </c>
      <c r="AF1360" s="3"/>
      <c r="AH1360" t="e">
        <f>MATCH(ROUND(M1360,0)&amp;ROUND(N1360,0),樣點!N:N,0)</f>
        <v>#N/A</v>
      </c>
      <c r="AI1360" s="5">
        <f>IF((F1361&amp;J1361)=(F1360&amp;J1360),ABS((DATE(G1361,H1361,I1361)&amp;TIME(O1361,P1361,0))-(DATE(G1360,H1360,I1360)&amp;TIME(O1360,P1360,0))),"")</f>
        <v>4.8611109959892929E-3</v>
      </c>
    </row>
    <row r="1361" spans="3:35" hidden="1">
      <c r="C1361" s="246" t="s">
        <v>610</v>
      </c>
      <c r="D1361" s="246" t="s">
        <v>691</v>
      </c>
      <c r="E1361" s="246" t="s">
        <v>711</v>
      </c>
      <c r="F1361" s="246" t="s">
        <v>712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697</v>
      </c>
      <c r="L1361" s="246">
        <v>6</v>
      </c>
      <c r="M1361" s="246">
        <v>219131</v>
      </c>
      <c r="N1361" s="246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90</v>
      </c>
      <c r="T1361" s="246" t="s">
        <v>50</v>
      </c>
      <c r="U1361" s="246" t="s">
        <v>713</v>
      </c>
      <c r="V1361" t="e">
        <f>INDEX(樣區!H:H,MATCH(F1361,樣區!E:E,0))</f>
        <v>#N/A</v>
      </c>
      <c r="W1361" s="3" t="str">
        <f>IF(ISNUMBER(AH1361),"Y","N")</f>
        <v>N</v>
      </c>
      <c r="X1361" s="3" t="str">
        <f>IF(OR(ISBLANK(H1361),ISBLANK(I1361)),"需記錄日期","")</f>
        <v/>
      </c>
      <c r="Y1361" s="3" t="str">
        <f>IF(O1361&gt;9,"時間太晚","")</f>
        <v>時間太晚</v>
      </c>
      <c r="Z1361" s="3" t="str">
        <f>IF(ISBLANK(Q1361),"需記錄數量",IF(Q1361&gt;2,"2隻以上，請記為猴群",""))</f>
        <v/>
      </c>
      <c r="AA1361" s="3" t="str">
        <f>IF(OR(Q1361=1,Q1361=2),IF(ISTEXT(R1361),"","需記錄距離"),"")</f>
        <v/>
      </c>
      <c r="AB1361" s="2" t="str">
        <f>IF(S1361="Y",IF(Q1361&lt;&gt;2,"有叫聲應為猴群",""),"")</f>
        <v/>
      </c>
      <c r="AC1361" s="3" t="str">
        <f>IF(ISBLANK(T1361),"需記錄棲地類型",IF(LEN(T1361)&lt;&gt;2,"請填最主要的棲地類型，其餘的可在備注補充說明",""))</f>
        <v/>
      </c>
      <c r="AD1361" s="5" t="str">
        <f>IF(ISBLANK(O1361),"需記錄時間",IFERROR(IF((AI1361-TIME(0,5,59))&lt;0,"需計滿6分鍾",""),""))</f>
        <v/>
      </c>
      <c r="AE1361" s="3" t="str">
        <f>IF(COUNTIF(U1361,"*搖樹*")=1,IF(Q1361&lt;&gt;2,"有搖樹行為應為猴群",""),"")</f>
        <v/>
      </c>
      <c r="AF1361" s="3"/>
      <c r="AH1361" t="e">
        <f>MATCH(ROUND(M1361,0)&amp;ROUND(N1361,0),樣點!N:N,0)</f>
        <v>#N/A</v>
      </c>
      <c r="AI1361" s="5" t="str">
        <f>IF((F1362&amp;J1362)=(F1361&amp;J1361),ABS((DATE(G1362,H1362,I1362)&amp;TIME(O1362,P1362,0))-(DATE(G1361,H1361,I1361)&amp;TIME(O1361,P1361,0))),"")</f>
        <v/>
      </c>
    </row>
    <row r="1362" spans="3:35" hidden="1">
      <c r="C1362" s="246" t="s">
        <v>610</v>
      </c>
      <c r="D1362" s="246" t="s">
        <v>691</v>
      </c>
      <c r="E1362" s="246" t="s">
        <v>714</v>
      </c>
      <c r="F1362" s="246" t="s">
        <v>715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697</v>
      </c>
      <c r="L1362" s="246">
        <v>1</v>
      </c>
      <c r="M1362" s="246">
        <v>219514</v>
      </c>
      <c r="N1362" s="246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90</v>
      </c>
      <c r="T1362" s="246" t="s">
        <v>50</v>
      </c>
      <c r="U1362" s="246" t="s">
        <v>716</v>
      </c>
      <c r="V1362" t="e">
        <f>INDEX(樣區!H:H,MATCH(F1362,樣區!E:E,0))</f>
        <v>#N/A</v>
      </c>
      <c r="W1362" s="3" t="str">
        <f>IF(ISNUMBER(AH1362),"Y","N")</f>
        <v>N</v>
      </c>
      <c r="X1362" s="3" t="str">
        <f>IF(OR(ISBLANK(H1362),ISBLANK(I1362)),"需記錄日期","")</f>
        <v/>
      </c>
      <c r="Y1362" s="3" t="str">
        <f>IF(O1362&gt;9,"時間太晚","")</f>
        <v>時間太晚</v>
      </c>
      <c r="Z1362" s="3" t="str">
        <f>IF(ISBLANK(Q1362),"需記錄數量",IF(Q1362&gt;2,"2隻以上，請記為猴群",""))</f>
        <v/>
      </c>
      <c r="AA1362" s="3" t="str">
        <f>IF(OR(Q1362=1,Q1362=2),IF(ISTEXT(R1362),"","需記錄距離"),"")</f>
        <v/>
      </c>
      <c r="AB1362" s="2" t="str">
        <f>IF(S1362="Y",IF(Q1362&lt;&gt;2,"有叫聲應為猴群",""),"")</f>
        <v/>
      </c>
      <c r="AC1362" s="3" t="str">
        <f>IF(ISBLANK(T1362),"需記錄棲地類型",IF(LEN(T1362)&lt;&gt;2,"請填最主要的棲地類型，其餘的可在備注補充說明",""))</f>
        <v/>
      </c>
      <c r="AD1362" s="5" t="str">
        <f>IF(ISBLANK(O1362),"需記錄時間",IFERROR(IF((AI1362-TIME(0,5,59))&lt;0,"需計滿6分鍾",""),""))</f>
        <v/>
      </c>
      <c r="AE1362" s="3" t="str">
        <f>IF(COUNTIF(U1362,"*搖樹*")=1,IF(Q1362&lt;&gt;2,"有搖樹行為應為猴群",""),"")</f>
        <v/>
      </c>
      <c r="AF1362" s="3"/>
      <c r="AH1362" t="e">
        <f>MATCH(ROUND(M1362,0)&amp;ROUND(N1362,0),樣點!N:N,0)</f>
        <v>#N/A</v>
      </c>
      <c r="AI1362" s="5">
        <f>IF((F1363&amp;J1363)=(F1362&amp;J1362),ABS((DATE(G1363,H1363,I1363)&amp;TIME(O1363,P1363,0))-(DATE(G1362,H1362,I1362)&amp;TIME(O1362,P1362,0))),"")</f>
        <v>4.1666670003905892E-3</v>
      </c>
    </row>
    <row r="1363" spans="3:35" hidden="1">
      <c r="C1363" s="246" t="s">
        <v>610</v>
      </c>
      <c r="D1363" s="246" t="s">
        <v>691</v>
      </c>
      <c r="E1363" s="246" t="s">
        <v>714</v>
      </c>
      <c r="F1363" s="246" t="s">
        <v>715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697</v>
      </c>
      <c r="L1363" s="246">
        <v>2</v>
      </c>
      <c r="M1363" s="246">
        <v>219504</v>
      </c>
      <c r="N1363" s="246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90</v>
      </c>
      <c r="T1363" s="246" t="s">
        <v>50</v>
      </c>
      <c r="U1363" s="246" t="s">
        <v>716</v>
      </c>
      <c r="V1363" t="e">
        <f>INDEX(樣區!H:H,MATCH(F1363,樣區!E:E,0))</f>
        <v>#N/A</v>
      </c>
      <c r="W1363" s="3" t="str">
        <f>IF(ISNUMBER(AH1363),"Y","N")</f>
        <v>N</v>
      </c>
      <c r="X1363" s="3" t="str">
        <f>IF(OR(ISBLANK(H1363),ISBLANK(I1363)),"需記錄日期","")</f>
        <v/>
      </c>
      <c r="Y1363" s="3" t="str">
        <f>IF(O1363&gt;9,"時間太晚","")</f>
        <v>時間太晚</v>
      </c>
      <c r="Z1363" s="3" t="str">
        <f>IF(ISBLANK(Q1363),"需記錄數量",IF(Q1363&gt;2,"2隻以上，請記為猴群",""))</f>
        <v/>
      </c>
      <c r="AA1363" s="3" t="str">
        <f>IF(OR(Q1363=1,Q1363=2),IF(ISTEXT(R1363),"","需記錄距離"),"")</f>
        <v/>
      </c>
      <c r="AB1363" s="2" t="str">
        <f>IF(S1363="Y",IF(Q1363&lt;&gt;2,"有叫聲應為猴群",""),"")</f>
        <v/>
      </c>
      <c r="AC1363" s="3" t="str">
        <f>IF(ISBLANK(T1363),"需記錄棲地類型",IF(LEN(T1363)&lt;&gt;2,"請填最主要的棲地類型，其餘的可在備注補充說明",""))</f>
        <v/>
      </c>
      <c r="AD1363" s="5" t="str">
        <f>IF(ISBLANK(O1363),"需記錄時間",IFERROR(IF((AI1363-TIME(0,5,59))&lt;0,"需計滿6分鍾",""),""))</f>
        <v/>
      </c>
      <c r="AE1363" s="3" t="str">
        <f>IF(COUNTIF(U1363,"*搖樹*")=1,IF(Q1363&lt;&gt;2,"有搖樹行為應為猴群",""),"")</f>
        <v/>
      </c>
      <c r="AF1363" s="3"/>
      <c r="AH1363" t="e">
        <f>MATCH(ROUND(M1363,0)&amp;ROUND(N1363,0),樣點!N:N,0)</f>
        <v>#N/A</v>
      </c>
      <c r="AI1363" s="5">
        <f>IF((F1364&amp;J1364)=(F1363&amp;J1363),ABS((DATE(G1364,H1364,I1364)&amp;TIME(O1364,P1364,0))-(DATE(G1363,H1363,I1363)&amp;TIME(O1363,P1363,0))),"")</f>
        <v>4.8611109959892929E-3</v>
      </c>
    </row>
    <row r="1364" spans="3:35" hidden="1">
      <c r="C1364" s="246" t="s">
        <v>610</v>
      </c>
      <c r="D1364" s="246" t="s">
        <v>691</v>
      </c>
      <c r="E1364" s="246" t="s">
        <v>714</v>
      </c>
      <c r="F1364" s="246" t="s">
        <v>715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697</v>
      </c>
      <c r="L1364" s="246">
        <v>3</v>
      </c>
      <c r="M1364" s="246">
        <v>219494</v>
      </c>
      <c r="N1364" s="246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90</v>
      </c>
      <c r="T1364" s="246" t="s">
        <v>50</v>
      </c>
      <c r="U1364" s="246" t="s">
        <v>716</v>
      </c>
      <c r="V1364" t="e">
        <f>INDEX(樣區!H:H,MATCH(F1364,樣區!E:E,0))</f>
        <v>#N/A</v>
      </c>
      <c r="W1364" s="3" t="str">
        <f>IF(ISNUMBER(AH1364),"Y","N")</f>
        <v>N</v>
      </c>
      <c r="X1364" s="3" t="str">
        <f>IF(OR(ISBLANK(H1364),ISBLANK(I1364)),"需記錄日期","")</f>
        <v/>
      </c>
      <c r="Y1364" s="3" t="str">
        <f>IF(O1364&gt;9,"時間太晚","")</f>
        <v>時間太晚</v>
      </c>
      <c r="Z1364" s="3" t="str">
        <f>IF(ISBLANK(Q1364),"需記錄數量",IF(Q1364&gt;2,"2隻以上，請記為猴群",""))</f>
        <v/>
      </c>
      <c r="AA1364" s="3" t="str">
        <f>IF(OR(Q1364=1,Q1364=2),IF(ISTEXT(R1364),"","需記錄距離"),"")</f>
        <v/>
      </c>
      <c r="AB1364" s="2" t="str">
        <f>IF(S1364="Y",IF(Q1364&lt;&gt;2,"有叫聲應為猴群",""),"")</f>
        <v/>
      </c>
      <c r="AC1364" s="3" t="str">
        <f>IF(ISBLANK(T1364),"需記錄棲地類型",IF(LEN(T1364)&lt;&gt;2,"請填最主要的棲地類型，其餘的可在備注補充說明",""))</f>
        <v/>
      </c>
      <c r="AD1364" s="5" t="str">
        <f>IF(ISBLANK(O1364),"需記錄時間",IFERROR(IF((AI1364-TIME(0,5,59))&lt;0,"需計滿6分鍾",""),""))</f>
        <v/>
      </c>
      <c r="AE1364" s="3" t="str">
        <f>IF(COUNTIF(U1364,"*搖樹*")=1,IF(Q1364&lt;&gt;2,"有搖樹行為應為猴群",""),"")</f>
        <v/>
      </c>
      <c r="AF1364" s="3"/>
      <c r="AH1364" t="e">
        <f>MATCH(ROUND(M1364,0)&amp;ROUND(N1364,0),樣點!N:N,0)</f>
        <v>#N/A</v>
      </c>
      <c r="AI1364" s="5">
        <f>IF((F1365&amp;J1365)=(F1364&amp;J1364),ABS((DATE(G1365,H1365,I1365)&amp;TIME(O1365,P1365,0))-(DATE(G1364,H1364,I1364)&amp;TIME(O1364,P1364,0))),"")</f>
        <v>4.1666670003905892E-3</v>
      </c>
    </row>
    <row r="1365" spans="3:35" hidden="1">
      <c r="C1365" s="246" t="s">
        <v>610</v>
      </c>
      <c r="D1365" s="246" t="s">
        <v>691</v>
      </c>
      <c r="E1365" s="246" t="s">
        <v>714</v>
      </c>
      <c r="F1365" s="246" t="s">
        <v>715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697</v>
      </c>
      <c r="L1365" s="246">
        <v>4</v>
      </c>
      <c r="M1365" s="246">
        <v>219703</v>
      </c>
      <c r="N1365" s="246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90</v>
      </c>
      <c r="T1365" s="246" t="s">
        <v>50</v>
      </c>
      <c r="U1365" s="246" t="s">
        <v>716</v>
      </c>
      <c r="V1365" t="e">
        <f>INDEX(樣區!H:H,MATCH(F1365,樣區!E:E,0))</f>
        <v>#N/A</v>
      </c>
      <c r="W1365" s="3" t="str">
        <f>IF(ISNUMBER(AH1365),"Y","N")</f>
        <v>N</v>
      </c>
      <c r="X1365" s="3" t="str">
        <f>IF(OR(ISBLANK(H1365),ISBLANK(I1365)),"需記錄日期","")</f>
        <v/>
      </c>
      <c r="Y1365" s="3" t="str">
        <f>IF(O1365&gt;9,"時間太晚","")</f>
        <v>時間太晚</v>
      </c>
      <c r="Z1365" s="3" t="str">
        <f>IF(ISBLANK(Q1365),"需記錄數量",IF(Q1365&gt;2,"2隻以上，請記為猴群",""))</f>
        <v/>
      </c>
      <c r="AA1365" s="3" t="str">
        <f>IF(OR(Q1365=1,Q1365=2),IF(ISTEXT(R1365),"","需記錄距離"),"")</f>
        <v/>
      </c>
      <c r="AB1365" s="2" t="str">
        <f>IF(S1365="Y",IF(Q1365&lt;&gt;2,"有叫聲應為猴群",""),"")</f>
        <v/>
      </c>
      <c r="AC1365" s="3" t="str">
        <f>IF(ISBLANK(T1365),"需記錄棲地類型",IF(LEN(T1365)&lt;&gt;2,"請填最主要的棲地類型，其餘的可在備注補充說明",""))</f>
        <v/>
      </c>
      <c r="AD1365" s="5" t="str">
        <f>IF(ISBLANK(O1365),"需記錄時間",IFERROR(IF((AI1365-TIME(0,5,59))&lt;0,"需計滿6分鍾",""),""))</f>
        <v/>
      </c>
      <c r="AE1365" s="3" t="str">
        <f>IF(COUNTIF(U1365,"*搖樹*")=1,IF(Q1365&lt;&gt;2,"有搖樹行為應為猴群",""),"")</f>
        <v/>
      </c>
      <c r="AF1365" s="3"/>
      <c r="AH1365" t="e">
        <f>MATCH(ROUND(M1365,0)&amp;ROUND(N1365,0),樣點!N:N,0)</f>
        <v>#N/A</v>
      </c>
      <c r="AI1365" s="5">
        <f>IF((F1366&amp;J1366)=(F1365&amp;J1365),ABS((DATE(G1366,H1366,I1366)&amp;TIME(O1366,P1366,0))-(DATE(G1365,H1365,I1365)&amp;TIME(O1365,P1365,0))),"")</f>
        <v>4.1666660108603537E-3</v>
      </c>
    </row>
    <row r="1366" spans="3:35" hidden="1">
      <c r="C1366" s="246" t="s">
        <v>610</v>
      </c>
      <c r="D1366" s="246" t="s">
        <v>691</v>
      </c>
      <c r="E1366" s="246" t="s">
        <v>714</v>
      </c>
      <c r="F1366" s="246" t="s">
        <v>715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697</v>
      </c>
      <c r="L1366" s="246">
        <v>5</v>
      </c>
      <c r="M1366" s="246">
        <v>219503</v>
      </c>
      <c r="N1366" s="246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90</v>
      </c>
      <c r="T1366" s="246" t="s">
        <v>50</v>
      </c>
      <c r="U1366" s="246" t="s">
        <v>716</v>
      </c>
      <c r="V1366" t="e">
        <f>INDEX(樣區!H:H,MATCH(F1366,樣區!E:E,0))</f>
        <v>#N/A</v>
      </c>
      <c r="W1366" s="3" t="str">
        <f>IF(ISNUMBER(AH1366),"Y","N")</f>
        <v>N</v>
      </c>
      <c r="X1366" s="3" t="str">
        <f>IF(OR(ISBLANK(H1366),ISBLANK(I1366)),"需記錄日期","")</f>
        <v/>
      </c>
      <c r="Y1366" s="3" t="str">
        <f>IF(O1366&gt;9,"時間太晚","")</f>
        <v>時間太晚</v>
      </c>
      <c r="Z1366" s="3" t="str">
        <f>IF(ISBLANK(Q1366),"需記錄數量",IF(Q1366&gt;2,"2隻以上，請記為猴群",""))</f>
        <v/>
      </c>
      <c r="AA1366" s="3" t="str">
        <f>IF(OR(Q1366=1,Q1366=2),IF(ISTEXT(R1366),"","需記錄距離"),"")</f>
        <v/>
      </c>
      <c r="AB1366" s="2" t="str">
        <f>IF(S1366="Y",IF(Q1366&lt;&gt;2,"有叫聲應為猴群",""),"")</f>
        <v/>
      </c>
      <c r="AC1366" s="3" t="str">
        <f>IF(ISBLANK(T1366),"需記錄棲地類型",IF(LEN(T1366)&lt;&gt;2,"請填最主要的棲地類型，其餘的可在備注補充說明",""))</f>
        <v/>
      </c>
      <c r="AD1366" s="5" t="str">
        <f>IF(ISBLANK(O1366),"需記錄時間",IFERROR(IF((AI1366-TIME(0,5,59))&lt;0,"需計滿6分鍾",""),""))</f>
        <v/>
      </c>
      <c r="AE1366" s="3" t="str">
        <f>IF(COUNTIF(U1366,"*搖樹*")=1,IF(Q1366&lt;&gt;2,"有搖樹行為應為猴群",""),"")</f>
        <v/>
      </c>
      <c r="AF1366" s="3"/>
      <c r="AH1366" t="e">
        <f>MATCH(ROUND(M1366,0)&amp;ROUND(N1366,0),樣點!N:N,0)</f>
        <v>#N/A</v>
      </c>
      <c r="AI1366" s="5">
        <f>IF((F1367&amp;J1367)=(F1366&amp;J1366),ABS((DATE(G1367,H1367,I1367)&amp;TIME(O1367,P1367,0))-(DATE(G1366,H1366,I1366)&amp;TIME(O1366,P1366,0))),"")</f>
        <v>4.1666670003905892E-3</v>
      </c>
    </row>
    <row r="1367" spans="3:35" hidden="1">
      <c r="C1367" s="246" t="s">
        <v>610</v>
      </c>
      <c r="D1367" s="246" t="s">
        <v>691</v>
      </c>
      <c r="E1367" s="246" t="s">
        <v>714</v>
      </c>
      <c r="F1367" s="246" t="s">
        <v>715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697</v>
      </c>
      <c r="L1367" s="246">
        <v>6</v>
      </c>
      <c r="M1367" s="246">
        <v>219458</v>
      </c>
      <c r="N1367" s="246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90</v>
      </c>
      <c r="T1367" s="246" t="s">
        <v>50</v>
      </c>
      <c r="U1367" s="246" t="s">
        <v>716</v>
      </c>
      <c r="V1367" t="e">
        <f>INDEX(樣區!H:H,MATCH(F1367,樣區!E:E,0))</f>
        <v>#N/A</v>
      </c>
      <c r="W1367" s="3" t="str">
        <f>IF(ISNUMBER(AH1367),"Y","N")</f>
        <v>N</v>
      </c>
      <c r="X1367" s="3" t="str">
        <f>IF(OR(ISBLANK(H1367),ISBLANK(I1367)),"需記錄日期","")</f>
        <v/>
      </c>
      <c r="Y1367" s="3" t="str">
        <f>IF(O1367&gt;9,"時間太晚","")</f>
        <v>時間太晚</v>
      </c>
      <c r="Z1367" s="3" t="str">
        <f>IF(ISBLANK(Q1367),"需記錄數量",IF(Q1367&gt;2,"2隻以上，請記為猴群",""))</f>
        <v/>
      </c>
      <c r="AA1367" s="3" t="str">
        <f>IF(OR(Q1367=1,Q1367=2),IF(ISTEXT(R1367),"","需記錄距離"),"")</f>
        <v/>
      </c>
      <c r="AB1367" s="2" t="str">
        <f>IF(S1367="Y",IF(Q1367&lt;&gt;2,"有叫聲應為猴群",""),"")</f>
        <v/>
      </c>
      <c r="AC1367" s="3" t="str">
        <f>IF(ISBLANK(T1367),"需記錄棲地類型",IF(LEN(T1367)&lt;&gt;2,"請填最主要的棲地類型，其餘的可在備注補充說明",""))</f>
        <v/>
      </c>
      <c r="AD1367" s="5" t="str">
        <f>IF(ISBLANK(O1367),"需記錄時間",IFERROR(IF((AI1367-TIME(0,5,59))&lt;0,"需計滿6分鍾",""),""))</f>
        <v/>
      </c>
      <c r="AE1367" s="3" t="str">
        <f>IF(COUNTIF(U1367,"*搖樹*")=1,IF(Q1367&lt;&gt;2,"有搖樹行為應為猴群",""),"")</f>
        <v/>
      </c>
      <c r="AF1367" s="3"/>
      <c r="AH1367" t="e">
        <f>MATCH(ROUND(M1367,0)&amp;ROUND(N1367,0),樣點!N:N,0)</f>
        <v>#N/A</v>
      </c>
      <c r="AI1367" s="5" t="str">
        <f>IF((F1368&amp;J1368)=(F1367&amp;J1367),ABS((DATE(G1368,H1368,I1368)&amp;TIME(O1368,P1368,0))-(DATE(G1367,H1367,I1367)&amp;TIME(O1367,P1367,0))),"")</f>
        <v/>
      </c>
    </row>
    <row r="1368" spans="3:35" hidden="1">
      <c r="C1368" s="246" t="s">
        <v>610</v>
      </c>
      <c r="D1368" s="246" t="s">
        <v>691</v>
      </c>
      <c r="E1368" s="246" t="s">
        <v>717</v>
      </c>
      <c r="F1368" s="246" t="s">
        <v>718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697</v>
      </c>
      <c r="L1368" s="246">
        <v>1</v>
      </c>
      <c r="M1368" s="246">
        <v>227169</v>
      </c>
      <c r="N1368" s="246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90</v>
      </c>
      <c r="T1368" s="246" t="s">
        <v>50</v>
      </c>
      <c r="U1368" s="246"/>
      <c r="V1368" t="str">
        <f>INDEX(樣區!H:H,MATCH(F1368,樣區!E:E,0))</f>
        <v>3月,5月</v>
      </c>
      <c r="W1368" s="3" t="str">
        <f>IF(ISNUMBER(AH1368),"Y","N")</f>
        <v>N</v>
      </c>
      <c r="X1368" s="3" t="str">
        <f>IF(OR(ISBLANK(H1368),ISBLANK(I1368)),"需記錄日期","")</f>
        <v/>
      </c>
      <c r="Y1368" s="3" t="str">
        <f>IF(O1368&gt;9,"時間太晚","")</f>
        <v>時間太晚</v>
      </c>
      <c r="Z1368" s="3" t="str">
        <f>IF(ISBLANK(Q1368),"需記錄數量",IF(Q1368&gt;2,"2隻以上，請記為猴群",""))</f>
        <v/>
      </c>
      <c r="AA1368" s="3" t="str">
        <f>IF(OR(Q1368=1,Q1368=2),IF(ISTEXT(R1368),"","需記錄距離"),"")</f>
        <v/>
      </c>
      <c r="AB1368" s="2" t="str">
        <f>IF(S1368="Y",IF(Q1368&lt;&gt;2,"有叫聲應為猴群",""),"")</f>
        <v/>
      </c>
      <c r="AC1368" s="3" t="str">
        <f>IF(ISBLANK(T1368),"需記錄棲地類型",IF(LEN(T1368)&lt;&gt;2,"請填最主要的棲地類型，其餘的可在備注補充說明",""))</f>
        <v/>
      </c>
      <c r="AD1368" s="5" t="str">
        <f>IF(ISBLANK(O1368),"需記錄時間",IFERROR(IF((AI1368-TIME(0,5,59))&lt;0,"需計滿6分鍾",""),""))</f>
        <v/>
      </c>
      <c r="AE1368" s="3" t="str">
        <f>IF(COUNTIF(U1368,"*搖樹*")=1,IF(Q1368&lt;&gt;2,"有搖樹行為應為猴群",""),"")</f>
        <v/>
      </c>
      <c r="AF1368" s="3"/>
      <c r="AH1368" t="e">
        <f>MATCH(ROUND(M1368,0)&amp;ROUND(N1368,0),樣點!N:N,0)</f>
        <v>#N/A</v>
      </c>
      <c r="AI1368" s="5">
        <f>IF((F1369&amp;J1369)=(F1368&amp;J1368),ABS((DATE(G1369,H1369,I1369)&amp;TIME(O1369,P1369,0))-(DATE(G1368,H1368,I1368)&amp;TIME(O1368,P1368,0))),"")</f>
        <v>4.1666670003905892E-3</v>
      </c>
    </row>
    <row r="1369" spans="3:35" hidden="1">
      <c r="C1369" s="246" t="s">
        <v>610</v>
      </c>
      <c r="D1369" s="246" t="s">
        <v>691</v>
      </c>
      <c r="E1369" s="246" t="s">
        <v>717</v>
      </c>
      <c r="F1369" s="246" t="s">
        <v>718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697</v>
      </c>
      <c r="L1369" s="246">
        <v>2</v>
      </c>
      <c r="M1369" s="246">
        <v>227024</v>
      </c>
      <c r="N1369" s="246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90</v>
      </c>
      <c r="T1369" s="246" t="s">
        <v>50</v>
      </c>
      <c r="U1369" s="246"/>
      <c r="V1369" t="str">
        <f>INDEX(樣區!H:H,MATCH(F1369,樣區!E:E,0))</f>
        <v>3月,5月</v>
      </c>
      <c r="W1369" s="3" t="str">
        <f>IF(ISNUMBER(AH1369),"Y","N")</f>
        <v>N</v>
      </c>
      <c r="X1369" s="3" t="str">
        <f>IF(OR(ISBLANK(H1369),ISBLANK(I1369)),"需記錄日期","")</f>
        <v/>
      </c>
      <c r="Y1369" s="3" t="str">
        <f>IF(O1369&gt;9,"時間太晚","")</f>
        <v>時間太晚</v>
      </c>
      <c r="Z1369" s="3" t="str">
        <f>IF(ISBLANK(Q1369),"需記錄數量",IF(Q1369&gt;2,"2隻以上，請記為猴群",""))</f>
        <v/>
      </c>
      <c r="AA1369" s="3" t="str">
        <f>IF(OR(Q1369=1,Q1369=2),IF(ISTEXT(R1369),"","需記錄距離"),"")</f>
        <v/>
      </c>
      <c r="AB1369" s="2" t="str">
        <f>IF(S1369="Y",IF(Q1369&lt;&gt;2,"有叫聲應為猴群",""),"")</f>
        <v/>
      </c>
      <c r="AC1369" s="3" t="str">
        <f>IF(ISBLANK(T1369),"需記錄棲地類型",IF(LEN(T1369)&lt;&gt;2,"請填最主要的棲地類型，其餘的可在備注補充說明",""))</f>
        <v/>
      </c>
      <c r="AD1369" s="5" t="str">
        <f>IF(ISBLANK(O1369),"需記錄時間",IFERROR(IF((AI1369-TIME(0,5,59))&lt;0,"需計滿6分鍾",""),""))</f>
        <v/>
      </c>
      <c r="AE1369" s="3" t="str">
        <f>IF(COUNTIF(U1369,"*搖樹*")=1,IF(Q1369&lt;&gt;2,"有搖樹行為應為猴群",""),"")</f>
        <v/>
      </c>
      <c r="AF1369" s="3"/>
      <c r="AH1369" t="e">
        <f>MATCH(ROUND(M1369,0)&amp;ROUND(N1369,0),樣點!N:N,0)</f>
        <v>#N/A</v>
      </c>
      <c r="AI1369" s="5">
        <f>IF((F1370&amp;J1370)=(F1369&amp;J1369),ABS((DATE(G1370,H1370,I1370)&amp;TIME(O1370,P1370,0))-(DATE(G1369,H1369,I1369)&amp;TIME(O1369,P1369,0))),"")</f>
        <v>4.8611109959892929E-3</v>
      </c>
    </row>
    <row r="1370" spans="3:35" hidden="1">
      <c r="C1370" s="246" t="s">
        <v>610</v>
      </c>
      <c r="D1370" s="246" t="s">
        <v>691</v>
      </c>
      <c r="E1370" s="246" t="s">
        <v>717</v>
      </c>
      <c r="F1370" s="246" t="s">
        <v>718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697</v>
      </c>
      <c r="L1370" s="246">
        <v>3</v>
      </c>
      <c r="M1370" s="246">
        <v>226960</v>
      </c>
      <c r="N1370" s="246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90</v>
      </c>
      <c r="T1370" s="246" t="s">
        <v>50</v>
      </c>
      <c r="U1370" s="246"/>
      <c r="V1370" t="str">
        <f>INDEX(樣區!H:H,MATCH(F1370,樣區!E:E,0))</f>
        <v>3月,5月</v>
      </c>
      <c r="W1370" s="3" t="str">
        <f>IF(ISNUMBER(AH1370),"Y","N")</f>
        <v>N</v>
      </c>
      <c r="X1370" s="3" t="str">
        <f>IF(OR(ISBLANK(H1370),ISBLANK(I1370)),"需記錄日期","")</f>
        <v/>
      </c>
      <c r="Y1370" s="3" t="str">
        <f>IF(O1370&gt;9,"時間太晚","")</f>
        <v>時間太晚</v>
      </c>
      <c r="Z1370" s="3" t="str">
        <f>IF(ISBLANK(Q1370),"需記錄數量",IF(Q1370&gt;2,"2隻以上，請記為猴群",""))</f>
        <v/>
      </c>
      <c r="AA1370" s="3" t="str">
        <f>IF(OR(Q1370=1,Q1370=2),IF(ISTEXT(R1370),"","需記錄距離"),"")</f>
        <v/>
      </c>
      <c r="AB1370" s="2" t="str">
        <f>IF(S1370="Y",IF(Q1370&lt;&gt;2,"有叫聲應為猴群",""),"")</f>
        <v/>
      </c>
      <c r="AC1370" s="3" t="str">
        <f>IF(ISBLANK(T1370),"需記錄棲地類型",IF(LEN(T1370)&lt;&gt;2,"請填最主要的棲地類型，其餘的可在備注補充說明",""))</f>
        <v/>
      </c>
      <c r="AD1370" s="5" t="str">
        <f>IF(ISBLANK(O1370),"需記錄時間",IFERROR(IF((AI1370-TIME(0,5,59))&lt;0,"需計滿6分鍾",""),""))</f>
        <v/>
      </c>
      <c r="AE1370" s="3" t="str">
        <f>IF(COUNTIF(U1370,"*搖樹*")=1,IF(Q1370&lt;&gt;2,"有搖樹行為應為猴群",""),"")</f>
        <v/>
      </c>
      <c r="AF1370" s="3"/>
      <c r="AH1370" t="e">
        <f>MATCH(ROUND(M1370,0)&amp;ROUND(N1370,0),樣點!N:N,0)</f>
        <v>#N/A</v>
      </c>
      <c r="AI1370" s="5">
        <f>IF((F1371&amp;J1371)=(F1370&amp;J1370),ABS((DATE(G1371,H1371,I1371)&amp;TIME(O1371,P1371,0))-(DATE(G1370,H1370,I1370)&amp;TIME(O1370,P1370,0))),"")</f>
        <v>4.1666670003905892E-3</v>
      </c>
    </row>
    <row r="1371" spans="3:35" hidden="1">
      <c r="C1371" s="246" t="s">
        <v>610</v>
      </c>
      <c r="D1371" s="246" t="s">
        <v>691</v>
      </c>
      <c r="E1371" s="246" t="s">
        <v>717</v>
      </c>
      <c r="F1371" s="246" t="s">
        <v>718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697</v>
      </c>
      <c r="L1371" s="246">
        <v>4</v>
      </c>
      <c r="M1371" s="246">
        <v>226916</v>
      </c>
      <c r="N1371" s="246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90</v>
      </c>
      <c r="T1371" s="246" t="s">
        <v>50</v>
      </c>
      <c r="U1371" s="246"/>
      <c r="V1371" t="str">
        <f>INDEX(樣區!H:H,MATCH(F1371,樣區!E:E,0))</f>
        <v>3月,5月</v>
      </c>
      <c r="W1371" s="3" t="str">
        <f>IF(ISNUMBER(AH1371),"Y","N")</f>
        <v>N</v>
      </c>
      <c r="X1371" s="3" t="str">
        <f>IF(OR(ISBLANK(H1371),ISBLANK(I1371)),"需記錄日期","")</f>
        <v/>
      </c>
      <c r="Y1371" s="3" t="str">
        <f>IF(O1371&gt;9,"時間太晚","")</f>
        <v>時間太晚</v>
      </c>
      <c r="Z1371" s="3" t="str">
        <f>IF(ISBLANK(Q1371),"需記錄數量",IF(Q1371&gt;2,"2隻以上，請記為猴群",""))</f>
        <v/>
      </c>
      <c r="AA1371" s="3" t="str">
        <f>IF(OR(Q1371=1,Q1371=2),IF(ISTEXT(R1371),"","需記錄距離"),"")</f>
        <v/>
      </c>
      <c r="AB1371" s="2" t="str">
        <f>IF(S1371="Y",IF(Q1371&lt;&gt;2,"有叫聲應為猴群",""),"")</f>
        <v/>
      </c>
      <c r="AC1371" s="3" t="str">
        <f>IF(ISBLANK(T1371),"需記錄棲地類型",IF(LEN(T1371)&lt;&gt;2,"請填最主要的棲地類型，其餘的可在備注補充說明",""))</f>
        <v/>
      </c>
      <c r="AD1371" s="5" t="str">
        <f>IF(ISBLANK(O1371),"需記錄時間",IFERROR(IF((AI1371-TIME(0,5,59))&lt;0,"需計滿6分鍾",""),""))</f>
        <v/>
      </c>
      <c r="AE1371" s="3" t="str">
        <f>IF(COUNTIF(U1371,"*搖樹*")=1,IF(Q1371&lt;&gt;2,"有搖樹行為應為猴群",""),"")</f>
        <v/>
      </c>
      <c r="AF1371" s="3"/>
      <c r="AH1371" t="e">
        <f>MATCH(ROUND(M1371,0)&amp;ROUND(N1371,0),樣點!N:N,0)</f>
        <v>#N/A</v>
      </c>
      <c r="AI1371" s="5">
        <f>IF((F1372&amp;J1372)=(F1371&amp;J1371),ABS((DATE(G1372,H1372,I1372)&amp;TIME(O1372,P1372,0))-(DATE(G1371,H1371,I1371)&amp;TIME(O1371,P1371,0))),"")</f>
        <v>4.1666660108603537E-3</v>
      </c>
    </row>
    <row r="1372" spans="3:35" hidden="1">
      <c r="C1372" s="246" t="s">
        <v>610</v>
      </c>
      <c r="D1372" s="246" t="s">
        <v>691</v>
      </c>
      <c r="E1372" s="246" t="s">
        <v>717</v>
      </c>
      <c r="F1372" s="246" t="s">
        <v>718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697</v>
      </c>
      <c r="L1372" s="246">
        <v>5</v>
      </c>
      <c r="M1372" s="246">
        <v>226868</v>
      </c>
      <c r="N1372" s="246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90</v>
      </c>
      <c r="T1372" s="246" t="s">
        <v>50</v>
      </c>
      <c r="U1372" s="246"/>
      <c r="V1372" t="str">
        <f>INDEX(樣區!H:H,MATCH(F1372,樣區!E:E,0))</f>
        <v>3月,5月</v>
      </c>
      <c r="W1372" s="3" t="str">
        <f>IF(ISNUMBER(AH1372),"Y","N")</f>
        <v>N</v>
      </c>
      <c r="X1372" s="3" t="str">
        <f>IF(OR(ISBLANK(H1372),ISBLANK(I1372)),"需記錄日期","")</f>
        <v/>
      </c>
      <c r="Y1372" s="3" t="str">
        <f>IF(O1372&gt;9,"時間太晚","")</f>
        <v>時間太晚</v>
      </c>
      <c r="Z1372" s="3" t="str">
        <f>IF(ISBLANK(Q1372),"需記錄數量",IF(Q1372&gt;2,"2隻以上，請記為猴群",""))</f>
        <v/>
      </c>
      <c r="AA1372" s="3" t="str">
        <f>IF(OR(Q1372=1,Q1372=2),IF(ISTEXT(R1372),"","需記錄距離"),"")</f>
        <v/>
      </c>
      <c r="AB1372" s="2" t="str">
        <f>IF(S1372="Y",IF(Q1372&lt;&gt;2,"有叫聲應為猴群",""),"")</f>
        <v/>
      </c>
      <c r="AC1372" s="3" t="str">
        <f>IF(ISBLANK(T1372),"需記錄棲地類型",IF(LEN(T1372)&lt;&gt;2,"請填最主要的棲地類型，其餘的可在備注補充說明",""))</f>
        <v/>
      </c>
      <c r="AD1372" s="5" t="str">
        <f>IF(ISBLANK(O1372),"需記錄時間",IFERROR(IF((AI1372-TIME(0,5,59))&lt;0,"需計滿6分鍾",""),""))</f>
        <v/>
      </c>
      <c r="AE1372" s="3" t="str">
        <f>IF(COUNTIF(U1372,"*搖樹*")=1,IF(Q1372&lt;&gt;2,"有搖樹行為應為猴群",""),"")</f>
        <v/>
      </c>
      <c r="AF1372" s="3"/>
      <c r="AH1372" t="e">
        <f>MATCH(ROUND(M1372,0)&amp;ROUND(N1372,0),樣點!N:N,0)</f>
        <v>#N/A</v>
      </c>
      <c r="AI1372" s="5">
        <f>IF((F1373&amp;J1373)=(F1372&amp;J1372),ABS((DATE(G1373,H1373,I1373)&amp;TIME(O1373,P1373,0))-(DATE(G1372,H1372,I1372)&amp;TIME(O1372,P1372,0))),"")</f>
        <v>4.1666670003905892E-3</v>
      </c>
    </row>
    <row r="1373" spans="3:35" hidden="1">
      <c r="C1373" s="246" t="s">
        <v>610</v>
      </c>
      <c r="D1373" s="246" t="s">
        <v>691</v>
      </c>
      <c r="E1373" s="246" t="s">
        <v>717</v>
      </c>
      <c r="F1373" s="246" t="s">
        <v>718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697</v>
      </c>
      <c r="L1373" s="246">
        <v>6</v>
      </c>
      <c r="M1373" s="246">
        <v>226813</v>
      </c>
      <c r="N1373" s="246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90</v>
      </c>
      <c r="T1373" s="246" t="s">
        <v>50</v>
      </c>
      <c r="U1373" s="246"/>
      <c r="V1373" t="str">
        <f>INDEX(樣區!H:H,MATCH(F1373,樣區!E:E,0))</f>
        <v>3月,5月</v>
      </c>
      <c r="W1373" s="3" t="str">
        <f>IF(ISNUMBER(AH1373),"Y","N")</f>
        <v>N</v>
      </c>
      <c r="X1373" s="3" t="str">
        <f>IF(OR(ISBLANK(H1373),ISBLANK(I1373)),"需記錄日期","")</f>
        <v/>
      </c>
      <c r="Y1373" s="3" t="str">
        <f>IF(O1373&gt;9,"時間太晚","")</f>
        <v>時間太晚</v>
      </c>
      <c r="Z1373" s="3" t="str">
        <f>IF(ISBLANK(Q1373),"需記錄數量",IF(Q1373&gt;2,"2隻以上，請記為猴群",""))</f>
        <v/>
      </c>
      <c r="AA1373" s="3" t="str">
        <f>IF(OR(Q1373=1,Q1373=2),IF(ISTEXT(R1373),"","需記錄距離"),"")</f>
        <v/>
      </c>
      <c r="AB1373" s="2" t="str">
        <f>IF(S1373="Y",IF(Q1373&lt;&gt;2,"有叫聲應為猴群",""),"")</f>
        <v/>
      </c>
      <c r="AC1373" s="3" t="str">
        <f>IF(ISBLANK(T1373),"需記錄棲地類型",IF(LEN(T1373)&lt;&gt;2,"請填最主要的棲地類型，其餘的可在備注補充說明",""))</f>
        <v/>
      </c>
      <c r="AD1373" s="5" t="str">
        <f>IF(ISBLANK(O1373),"需記錄時間",IFERROR(IF((AI1373-TIME(0,5,59))&lt;0,"需計滿6分鍾",""),""))</f>
        <v/>
      </c>
      <c r="AE1373" s="3" t="str">
        <f>IF(COUNTIF(U1373,"*搖樹*")=1,IF(Q1373&lt;&gt;2,"有搖樹行為應為猴群",""),"")</f>
        <v/>
      </c>
      <c r="AF1373" s="3"/>
      <c r="AH1373" t="e">
        <f>MATCH(ROUND(M1373,0)&amp;ROUND(N1373,0),樣點!N:N,0)</f>
        <v>#N/A</v>
      </c>
      <c r="AI1373" s="5" t="str">
        <f>IF((F1374&amp;J1374)=(F1373&amp;J1373),ABS((DATE(G1374,H1374,I1374)&amp;TIME(O1374,P1374,0))-(DATE(G1373,H1373,I1373)&amp;TIME(O1373,P1373,0))),"")</f>
        <v/>
      </c>
    </row>
    <row r="1374" spans="3:35">
      <c r="C1374" s="246" t="s">
        <v>610</v>
      </c>
      <c r="D1374" s="246" t="s">
        <v>691</v>
      </c>
      <c r="E1374" s="246" t="s">
        <v>719</v>
      </c>
      <c r="F1374" s="246" t="s">
        <v>720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721</v>
      </c>
      <c r="L1374" s="246">
        <v>1</v>
      </c>
      <c r="M1374" s="246">
        <v>232340</v>
      </c>
      <c r="N1374" s="246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90</v>
      </c>
      <c r="T1374" s="246" t="s">
        <v>26</v>
      </c>
      <c r="U1374" s="246"/>
      <c r="V1374" t="str">
        <f>INDEX(樣區!H:H,MATCH(F1374,樣區!E:E,0))</f>
        <v>3月,5月</v>
      </c>
      <c r="W1374" s="3" t="str">
        <f>IF(ISNUMBER(AH1374),"Y","N")</f>
        <v>Y</v>
      </c>
      <c r="X1374" s="3" t="str">
        <f>IF(OR(ISBLANK(H1374),ISBLANK(I1374)),"需記錄日期","")</f>
        <v/>
      </c>
      <c r="Y1374" s="3" t="str">
        <f>IF(O1374&gt;9,"時間太晚","")</f>
        <v>時間太晚</v>
      </c>
      <c r="Z1374" s="3" t="str">
        <f>IF(ISBLANK(Q1374),"需記錄數量",IF(Q1374&gt;2,"2隻以上，請記為猴群",""))</f>
        <v/>
      </c>
      <c r="AA1374" s="3" t="str">
        <f>IF(OR(Q1374=1,Q1374=2),IF(ISTEXT(R1374),"","需記錄距離"),"")</f>
        <v/>
      </c>
      <c r="AB1374" s="249" t="str">
        <f>IF(S1374="Y",IF(Q1374&lt;&gt;2,"有叫聲應為猴群",""),"")</f>
        <v/>
      </c>
      <c r="AC1374" s="3" t="str">
        <f>IF(ISBLANK(T1374),"需記錄棲地類型",IF(LEN(T1374)&lt;&gt;2,"請填最主要的棲地類型，其餘的可在備注補充說明",""))</f>
        <v/>
      </c>
      <c r="AD1374" s="5" t="str">
        <f t="shared" ref="AD1374:AD1429" si="63">IF(ISBLANK(O1374),"需記錄時間",IFERROR(IF((AI1374-TIME(0,5,59))&lt;0,"需計滿6分鐘",""),""))</f>
        <v/>
      </c>
      <c r="AE1374" s="3" t="str">
        <f>IF(COUNTIF(U1374,"*搖樹*")=1,IF(Q1374&lt;&gt;2,"有搖樹行為應為猴群",""),"")</f>
        <v/>
      </c>
      <c r="AF1374" s="3"/>
      <c r="AH1374">
        <f>MATCH(ROUND(M1374,0)&amp;ROUND(N1374,0),樣點!N:N,0)</f>
        <v>1605</v>
      </c>
      <c r="AI1374" s="5">
        <f>IF((F1375&amp;J1375)=(F1374&amp;J1374),ABS((DATE(G1375,H1375,I1375)&amp;TIME(O1375,P1375,0))-(DATE(G1374,H1374,I1374)&amp;TIME(O1374,P1374,0))),"")</f>
        <v>4.1666670003905892E-3</v>
      </c>
    </row>
    <row r="1375" spans="3:35">
      <c r="C1375" s="246" t="s">
        <v>610</v>
      </c>
      <c r="D1375" s="246" t="s">
        <v>691</v>
      </c>
      <c r="E1375" s="246" t="s">
        <v>719</v>
      </c>
      <c r="F1375" s="246" t="s">
        <v>720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721</v>
      </c>
      <c r="L1375" s="246">
        <v>2</v>
      </c>
      <c r="M1375" s="246">
        <v>232377</v>
      </c>
      <c r="N1375" s="246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90</v>
      </c>
      <c r="T1375" s="246" t="s">
        <v>26</v>
      </c>
      <c r="U1375" s="246"/>
      <c r="V1375" t="str">
        <f>INDEX(樣區!H:H,MATCH(F1375,樣區!E:E,0))</f>
        <v>3月,5月</v>
      </c>
      <c r="W1375" s="3" t="str">
        <f>IF(ISNUMBER(AH1375),"Y","N")</f>
        <v>Y</v>
      </c>
      <c r="X1375" s="3" t="str">
        <f>IF(OR(ISBLANK(H1375),ISBLANK(I1375)),"需記錄日期","")</f>
        <v/>
      </c>
      <c r="Y1375" s="3" t="str">
        <f>IF(O1375&gt;9,"時間太晚","")</f>
        <v>時間太晚</v>
      </c>
      <c r="Z1375" s="3" t="str">
        <f>IF(ISBLANK(Q1375),"需記錄數量",IF(Q1375&gt;2,"2隻以上，請記為猴群",""))</f>
        <v/>
      </c>
      <c r="AA1375" s="3" t="str">
        <f>IF(OR(Q1375=1,Q1375=2),IF(ISTEXT(R1375),"","需記錄距離"),"")</f>
        <v/>
      </c>
      <c r="AB1375" s="249" t="str">
        <f>IF(S1375="Y",IF(Q1375&lt;&gt;2,"有叫聲應為猴群",""),"")</f>
        <v/>
      </c>
      <c r="AC1375" s="3" t="str">
        <f>IF(ISBLANK(T1375),"需記錄棲地類型",IF(LEN(T1375)&lt;&gt;2,"請填最主要的棲地類型，其餘的可在備注補充說明",""))</f>
        <v/>
      </c>
      <c r="AD1375" s="5" t="str">
        <f t="shared" si="63"/>
        <v/>
      </c>
      <c r="AE1375" s="3" t="str">
        <f>IF(COUNTIF(U1375,"*搖樹*")=1,IF(Q1375&lt;&gt;2,"有搖樹行為應為猴群",""),"")</f>
        <v/>
      </c>
      <c r="AF1375" s="3"/>
      <c r="AH1375">
        <f>MATCH(ROUND(M1375,0)&amp;ROUND(N1375,0),樣點!N:N,0)</f>
        <v>1606</v>
      </c>
      <c r="AI1375" s="5">
        <f>IF((F1376&amp;J1376)=(F1375&amp;J1375),ABS((DATE(G1376,H1376,I1376)&amp;TIME(O1376,P1376,0))-(DATE(G1375,H1375,I1375)&amp;TIME(O1375,P1375,0))),"")</f>
        <v>4.1666670003905892E-3</v>
      </c>
    </row>
    <row r="1376" spans="3:35">
      <c r="C1376" s="246" t="s">
        <v>610</v>
      </c>
      <c r="D1376" s="246" t="s">
        <v>691</v>
      </c>
      <c r="E1376" s="246" t="s">
        <v>719</v>
      </c>
      <c r="F1376" s="246" t="s">
        <v>720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721</v>
      </c>
      <c r="L1376" s="246">
        <v>3</v>
      </c>
      <c r="M1376" s="246">
        <v>232394</v>
      </c>
      <c r="N1376" s="246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90</v>
      </c>
      <c r="T1376" s="246" t="s">
        <v>26</v>
      </c>
      <c r="U1376" s="246"/>
      <c r="V1376" t="str">
        <f>INDEX(樣區!H:H,MATCH(F1376,樣區!E:E,0))</f>
        <v>3月,5月</v>
      </c>
      <c r="W1376" s="3" t="str">
        <f>IF(ISNUMBER(AH1376),"Y","N")</f>
        <v>Y</v>
      </c>
      <c r="X1376" s="3" t="str">
        <f>IF(OR(ISBLANK(H1376),ISBLANK(I1376)),"需記錄日期","")</f>
        <v/>
      </c>
      <c r="Y1376" s="3" t="str">
        <f>IF(O1376&gt;9,"時間太晚","")</f>
        <v>時間太晚</v>
      </c>
      <c r="Z1376" s="3" t="str">
        <f>IF(ISBLANK(Q1376),"需記錄數量",IF(Q1376&gt;2,"2隻以上，請記為猴群",""))</f>
        <v/>
      </c>
      <c r="AA1376" s="3" t="str">
        <f>IF(OR(Q1376=1,Q1376=2),IF(ISTEXT(R1376),"","需記錄距離"),"")</f>
        <v/>
      </c>
      <c r="AB1376" s="249" t="str">
        <f>IF(S1376="Y",IF(Q1376&lt;&gt;2,"有叫聲應為猴群",""),"")</f>
        <v/>
      </c>
      <c r="AC1376" s="3" t="str">
        <f>IF(ISBLANK(T1376),"需記錄棲地類型",IF(LEN(T1376)&lt;&gt;2,"請填最主要的棲地類型，其餘的可在備注補充說明",""))</f>
        <v/>
      </c>
      <c r="AD1376" s="5" t="str">
        <f t="shared" si="63"/>
        <v/>
      </c>
      <c r="AE1376" s="3" t="str">
        <f>IF(COUNTIF(U1376,"*搖樹*")=1,IF(Q1376&lt;&gt;2,"有搖樹行為應為猴群",""),"")</f>
        <v/>
      </c>
      <c r="AF1376" s="3"/>
      <c r="AH1376">
        <f>MATCH(ROUND(M1376,0)&amp;ROUND(N1376,0),樣點!N:N,0)</f>
        <v>1607</v>
      </c>
      <c r="AI1376" s="5">
        <f>IF((F1377&amp;J1377)=(F1376&amp;J1376),ABS((DATE(G1377,H1377,I1377)&amp;TIME(O1377,P1377,0))-(DATE(G1376,H1376,I1376)&amp;TIME(O1376,P1376,0))),"")</f>
        <v>4.1666660108603537E-3</v>
      </c>
    </row>
    <row r="1377" spans="3:35">
      <c r="C1377" s="246" t="s">
        <v>610</v>
      </c>
      <c r="D1377" s="246" t="s">
        <v>691</v>
      </c>
      <c r="E1377" s="246" t="s">
        <v>719</v>
      </c>
      <c r="F1377" s="246" t="s">
        <v>720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721</v>
      </c>
      <c r="L1377" s="246">
        <v>4</v>
      </c>
      <c r="M1377" s="246">
        <v>232486</v>
      </c>
      <c r="N1377" s="246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90</v>
      </c>
      <c r="T1377" s="246" t="s">
        <v>133</v>
      </c>
      <c r="U1377" s="246"/>
      <c r="V1377" t="str">
        <f>INDEX(樣區!H:H,MATCH(F1377,樣區!E:E,0))</f>
        <v>3月,5月</v>
      </c>
      <c r="W1377" s="3" t="str">
        <f>IF(ISNUMBER(AH1377),"Y","N")</f>
        <v>Y</v>
      </c>
      <c r="X1377" s="3" t="str">
        <f>IF(OR(ISBLANK(H1377),ISBLANK(I1377)),"需記錄日期","")</f>
        <v/>
      </c>
      <c r="Y1377" s="3" t="str">
        <f>IF(O1377&gt;9,"時間太晚","")</f>
        <v>時間太晚</v>
      </c>
      <c r="Z1377" s="3" t="str">
        <f>IF(ISBLANK(Q1377),"需記錄數量",IF(Q1377&gt;2,"2隻以上，請記為猴群",""))</f>
        <v/>
      </c>
      <c r="AA1377" s="3" t="str">
        <f>IF(OR(Q1377=1,Q1377=2),IF(ISTEXT(R1377),"","需記錄距離"),"")</f>
        <v/>
      </c>
      <c r="AB1377" s="249" t="str">
        <f>IF(S1377="Y",IF(Q1377&lt;&gt;2,"有叫聲應為猴群",""),"")</f>
        <v/>
      </c>
      <c r="AC1377" s="3" t="str">
        <f>IF(ISBLANK(T1377),"需記錄棲地類型",IF(LEN(T1377)&lt;&gt;2,"請填最主要的棲地類型，其餘的可在備注補充說明",""))</f>
        <v/>
      </c>
      <c r="AD1377" s="5" t="str">
        <f t="shared" si="63"/>
        <v/>
      </c>
      <c r="AE1377" s="3" t="str">
        <f>IF(COUNTIF(U1377,"*搖樹*")=1,IF(Q1377&lt;&gt;2,"有搖樹行為應為猴群",""),"")</f>
        <v/>
      </c>
      <c r="AF1377" s="3"/>
      <c r="AH1377">
        <f>MATCH(ROUND(M1377,0)&amp;ROUND(N1377,0),樣點!N:N,0)</f>
        <v>1608</v>
      </c>
      <c r="AI1377" s="5">
        <f>IF((F1378&amp;J1378)=(F1377&amp;J1377),ABS((DATE(G1378,H1378,I1378)&amp;TIME(O1378,P1378,0))-(DATE(G1377,H1377,I1377)&amp;TIME(O1377,P1377,0))),"")</f>
        <v>4.1666670003905892E-3</v>
      </c>
    </row>
    <row r="1378" spans="3:35">
      <c r="C1378" s="246" t="s">
        <v>610</v>
      </c>
      <c r="D1378" s="246" t="s">
        <v>691</v>
      </c>
      <c r="E1378" s="246" t="s">
        <v>719</v>
      </c>
      <c r="F1378" s="246" t="s">
        <v>720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721</v>
      </c>
      <c r="L1378" s="246">
        <v>5</v>
      </c>
      <c r="M1378" s="246">
        <v>232549</v>
      </c>
      <c r="N1378" s="246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90</v>
      </c>
      <c r="T1378" s="246" t="s">
        <v>61</v>
      </c>
      <c r="U1378" s="246"/>
      <c r="V1378" t="str">
        <f>INDEX(樣區!H:H,MATCH(F1378,樣區!E:E,0))</f>
        <v>3月,5月</v>
      </c>
      <c r="W1378" s="3" t="str">
        <f>IF(ISNUMBER(AH1378),"Y","N")</f>
        <v>Y</v>
      </c>
      <c r="X1378" s="3" t="str">
        <f>IF(OR(ISBLANK(H1378),ISBLANK(I1378)),"需記錄日期","")</f>
        <v/>
      </c>
      <c r="Y1378" s="3" t="str">
        <f>IF(O1378&gt;9,"時間太晚","")</f>
        <v>時間太晚</v>
      </c>
      <c r="Z1378" s="3" t="str">
        <f>IF(ISBLANK(Q1378),"需記錄數量",IF(Q1378&gt;2,"2隻以上，請記為猴群",""))</f>
        <v/>
      </c>
      <c r="AA1378" s="3" t="str">
        <f>IF(OR(Q1378=1,Q1378=2),IF(ISTEXT(R1378),"","需記錄距離"),"")</f>
        <v/>
      </c>
      <c r="AB1378" s="249" t="str">
        <f>IF(S1378="Y",IF(Q1378&lt;&gt;2,"有叫聲應為猴群",""),"")</f>
        <v/>
      </c>
      <c r="AC1378" s="3" t="str">
        <f>IF(ISBLANK(T1378),"需記錄棲地類型",IF(LEN(T1378)&lt;&gt;2,"請填最主要的棲地類型，其餘的可在備注補充說明",""))</f>
        <v/>
      </c>
      <c r="AD1378" s="5" t="str">
        <f t="shared" si="63"/>
        <v/>
      </c>
      <c r="AE1378" s="3" t="str">
        <f>IF(COUNTIF(U1378,"*搖樹*")=1,IF(Q1378&lt;&gt;2,"有搖樹行為應為猴群",""),"")</f>
        <v/>
      </c>
      <c r="AF1378" s="3"/>
      <c r="AH1378">
        <f>MATCH(ROUND(M1378,0)&amp;ROUND(N1378,0),樣點!N:N,0)</f>
        <v>1609</v>
      </c>
      <c r="AI1378" s="5">
        <f>IF((F1379&amp;J1379)=(F1378&amp;J1378),ABS((DATE(G1379,H1379,I1379)&amp;TIME(O1379,P1379,0))-(DATE(G1378,H1378,I1378)&amp;TIME(O1378,P1378,0))),"")</f>
        <v>4.1666670003905892E-3</v>
      </c>
    </row>
    <row r="1379" spans="3:35">
      <c r="C1379" s="246" t="s">
        <v>610</v>
      </c>
      <c r="D1379" s="246" t="s">
        <v>691</v>
      </c>
      <c r="E1379" s="246" t="s">
        <v>719</v>
      </c>
      <c r="F1379" s="246" t="s">
        <v>720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721</v>
      </c>
      <c r="L1379" s="246">
        <v>6</v>
      </c>
      <c r="M1379" s="246">
        <v>232695</v>
      </c>
      <c r="N1379" s="246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90</v>
      </c>
      <c r="T1379" s="246" t="s">
        <v>26</v>
      </c>
      <c r="U1379" s="246"/>
      <c r="V1379" t="str">
        <f>INDEX(樣區!H:H,MATCH(F1379,樣區!E:E,0))</f>
        <v>3月,5月</v>
      </c>
      <c r="W1379" s="3" t="str">
        <f>IF(ISNUMBER(AH1379),"Y","N")</f>
        <v>Y</v>
      </c>
      <c r="X1379" s="3" t="str">
        <f>IF(OR(ISBLANK(H1379),ISBLANK(I1379)),"需記錄日期","")</f>
        <v/>
      </c>
      <c r="Y1379" s="3" t="str">
        <f>IF(O1379&gt;9,"時間太晚","")</f>
        <v>時間太晚</v>
      </c>
      <c r="Z1379" s="3" t="str">
        <f>IF(ISBLANK(Q1379),"需記錄數量",IF(Q1379&gt;2,"2隻以上，請記為猴群",""))</f>
        <v/>
      </c>
      <c r="AA1379" s="3" t="str">
        <f>IF(OR(Q1379=1,Q1379=2),IF(ISTEXT(R1379),"","需記錄距離"),"")</f>
        <v/>
      </c>
      <c r="AB1379" s="249" t="str">
        <f>IF(S1379="Y",IF(Q1379&lt;&gt;2,"有叫聲應為猴群",""),"")</f>
        <v/>
      </c>
      <c r="AC1379" s="3" t="str">
        <f>IF(ISBLANK(T1379),"需記錄棲地類型",IF(LEN(T1379)&lt;&gt;2,"請填最主要的棲地類型，其餘的可在備注補充說明",""))</f>
        <v/>
      </c>
      <c r="AD1379" s="5" t="str">
        <f t="shared" si="63"/>
        <v/>
      </c>
      <c r="AE1379" s="3" t="str">
        <f>IF(COUNTIF(U1379,"*搖樹*")=1,IF(Q1379&lt;&gt;2,"有搖樹行為應為猴群",""),"")</f>
        <v/>
      </c>
      <c r="AF1379" s="3"/>
      <c r="AH1379">
        <f>MATCH(ROUND(M1379,0)&amp;ROUND(N1379,0),樣點!N:N,0)</f>
        <v>1610</v>
      </c>
      <c r="AI1379" s="5" t="str">
        <f>IF((F1380&amp;J1380)=(F1379&amp;J1379),ABS((DATE(G1380,H1380,I1380)&amp;TIME(O1380,P1380,0))-(DATE(G1379,H1379,I1379)&amp;TIME(O1379,P1379,0))),"")</f>
        <v/>
      </c>
    </row>
    <row r="1380" spans="3:35">
      <c r="C1380" s="246" t="s">
        <v>610</v>
      </c>
      <c r="D1380" s="246" t="s">
        <v>722</v>
      </c>
      <c r="E1380" s="246" t="s">
        <v>723</v>
      </c>
      <c r="F1380" s="246" t="s">
        <v>724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725</v>
      </c>
      <c r="L1380" s="247">
        <v>1</v>
      </c>
      <c r="M1380" s="246">
        <v>213142</v>
      </c>
      <c r="N1380" s="246">
        <v>2527744</v>
      </c>
      <c r="O1380" s="246">
        <v>11</v>
      </c>
      <c r="P1380" s="246">
        <v>0</v>
      </c>
      <c r="Q1380" s="246">
        <v>2</v>
      </c>
      <c r="R1380" s="246" t="s">
        <v>43</v>
      </c>
      <c r="S1380" s="246" t="s">
        <v>44</v>
      </c>
      <c r="T1380" s="246" t="s">
        <v>26</v>
      </c>
      <c r="U1380" s="246" t="s">
        <v>726</v>
      </c>
      <c r="V1380" t="str">
        <f>INDEX(樣區!H:H,MATCH(F1380,樣區!E:E,0))</f>
        <v>3月,5月</v>
      </c>
      <c r="W1380" s="3" t="str">
        <f>IF(ISNUMBER(AH1380),"Y","N")</f>
        <v>Y</v>
      </c>
      <c r="X1380" s="3" t="str">
        <f>IF(OR(ISBLANK(H1380),ISBLANK(I1380)),"需記錄日期","")</f>
        <v/>
      </c>
      <c r="Y1380" s="3" t="str">
        <f>IF(O1380&gt;9,"時間太晚","")</f>
        <v>時間太晚</v>
      </c>
      <c r="Z1380" s="3" t="str">
        <f>IF(ISBLANK(Q1380),"需記錄數量",IF(Q1380&gt;2,"2隻以上，請記為猴群",""))</f>
        <v/>
      </c>
      <c r="AA1380" s="3" t="str">
        <f>IF(OR(Q1380=1,Q1380=2),IF(ISTEXT(R1380),"","需記錄距離"),"")</f>
        <v/>
      </c>
      <c r="AB1380" s="249" t="str">
        <f>IF(S1380="Y",IF(Q1380&lt;&gt;2,"有叫聲應為猴群",""),"")</f>
        <v/>
      </c>
      <c r="AC1380" s="3" t="str">
        <f>IF(ISBLANK(T1380),"需記錄棲地類型",IF(LEN(T1380)&lt;&gt;2,"請填最主要的棲地類型，其餘的可在備注補充說明",""))</f>
        <v/>
      </c>
      <c r="AD1380" s="5" t="str">
        <f t="shared" si="63"/>
        <v/>
      </c>
      <c r="AE1380" s="3" t="str">
        <f>IF(COUNTIF(U1380,"*搖樹*")=1,IF(Q1380&lt;&gt;2,"有搖樹行為應為猴群",""),"")</f>
        <v/>
      </c>
      <c r="AF1380" s="3"/>
      <c r="AH1380">
        <f>MATCH(ROUND(M1380,0)&amp;ROUND(N1380,0),樣點!N:N,0)</f>
        <v>1297</v>
      </c>
      <c r="AI1380" s="5">
        <f>IF((F1381&amp;J1381)=(F1380&amp;J1380),ABS((DATE(G1381,H1381,I1381)&amp;TIME(O1381,P1381,0))-(DATE(G1380,H1380,I1380)&amp;TIME(O1380,P1380,0))),"")</f>
        <v>1.0416667035315186E-2</v>
      </c>
    </row>
    <row r="1381" spans="3:35">
      <c r="C1381" s="246" t="s">
        <v>610</v>
      </c>
      <c r="D1381" s="246" t="s">
        <v>722</v>
      </c>
      <c r="E1381" s="246" t="s">
        <v>723</v>
      </c>
      <c r="F1381" s="246" t="s">
        <v>724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725</v>
      </c>
      <c r="L1381" s="247">
        <v>2</v>
      </c>
      <c r="M1381" s="246">
        <v>213088</v>
      </c>
      <c r="N1381" s="246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90</v>
      </c>
      <c r="T1381" s="246" t="s">
        <v>26</v>
      </c>
      <c r="U1381" s="246"/>
      <c r="V1381" t="str">
        <f>INDEX(樣區!H:H,MATCH(F1381,樣區!E:E,0))</f>
        <v>3月,5月</v>
      </c>
      <c r="W1381" s="3" t="str">
        <f>IF(ISNUMBER(AH1381),"Y","N")</f>
        <v>Y</v>
      </c>
      <c r="X1381" s="3" t="str">
        <f>IF(OR(ISBLANK(H1381),ISBLANK(I1381)),"需記錄日期","")</f>
        <v/>
      </c>
      <c r="Y1381" s="3" t="str">
        <f>IF(O1381&gt;9,"時間太晚","")</f>
        <v>時間太晚</v>
      </c>
      <c r="Z1381" s="3" t="str">
        <f>IF(ISBLANK(Q1381),"需記錄數量",IF(Q1381&gt;2,"2隻以上，請記為猴群",""))</f>
        <v/>
      </c>
      <c r="AA1381" s="3" t="str">
        <f>IF(OR(Q1381=1,Q1381=2),IF(ISTEXT(R1381),"","需記錄距離"),"")</f>
        <v/>
      </c>
      <c r="AB1381" s="249" t="str">
        <f>IF(S1381="Y",IF(Q1381&lt;&gt;2,"有叫聲應為猴群",""),"")</f>
        <v/>
      </c>
      <c r="AC1381" s="3" t="str">
        <f>IF(ISBLANK(T1381),"需記錄棲地類型",IF(LEN(T1381)&lt;&gt;2,"請填最主要的棲地類型，其餘的可在備注補充說明",""))</f>
        <v/>
      </c>
      <c r="AD1381" s="5" t="str">
        <f t="shared" si="63"/>
        <v/>
      </c>
      <c r="AE1381" s="3" t="str">
        <f>IF(COUNTIF(U1381,"*搖樹*")=1,IF(Q1381&lt;&gt;2,"有搖樹行為應為猴群",""),"")</f>
        <v/>
      </c>
      <c r="AF1381" s="3"/>
      <c r="AH1381">
        <f>MATCH(ROUND(M1381,0)&amp;ROUND(N1381,0),樣點!N:N,0)</f>
        <v>1298</v>
      </c>
      <c r="AI1381" s="5">
        <f>IF((F1382&amp;J1382)=(F1381&amp;J1381),ABS((DATE(G1382,H1382,I1382)&amp;TIME(O1382,P1382,0))-(DATE(G1381,H1381,I1381)&amp;TIME(O1381,P1381,0))),"")</f>
        <v>1.0416665987577289E-2</v>
      </c>
    </row>
    <row r="1382" spans="3:35">
      <c r="C1382" s="246" t="s">
        <v>610</v>
      </c>
      <c r="D1382" s="246" t="s">
        <v>722</v>
      </c>
      <c r="E1382" s="246" t="s">
        <v>723</v>
      </c>
      <c r="F1382" s="246" t="s">
        <v>724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725</v>
      </c>
      <c r="L1382" s="247">
        <v>3</v>
      </c>
      <c r="M1382" s="246">
        <v>213441</v>
      </c>
      <c r="N1382" s="246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90</v>
      </c>
      <c r="T1382" s="246" t="s">
        <v>26</v>
      </c>
      <c r="U1382" s="246"/>
      <c r="V1382" t="str">
        <f>INDEX(樣區!H:H,MATCH(F1382,樣區!E:E,0))</f>
        <v>3月,5月</v>
      </c>
      <c r="W1382" s="3" t="str">
        <f>IF(ISNUMBER(AH1382),"Y","N")</f>
        <v>Y</v>
      </c>
      <c r="X1382" s="3" t="str">
        <f>IF(OR(ISBLANK(H1382),ISBLANK(I1382)),"需記錄日期","")</f>
        <v/>
      </c>
      <c r="Y1382" s="3" t="str">
        <f>IF(O1382&gt;9,"時間太晚","")</f>
        <v>時間太晚</v>
      </c>
      <c r="Z1382" s="3" t="str">
        <f>IF(ISBLANK(Q1382),"需記錄數量",IF(Q1382&gt;2,"2隻以上，請記為猴群",""))</f>
        <v/>
      </c>
      <c r="AA1382" s="3" t="str">
        <f>IF(OR(Q1382=1,Q1382=2),IF(ISTEXT(R1382),"","需記錄距離"),"")</f>
        <v/>
      </c>
      <c r="AB1382" s="249" t="str">
        <f>IF(S1382="Y",IF(Q1382&lt;&gt;2,"有叫聲應為猴群",""),"")</f>
        <v/>
      </c>
      <c r="AC1382" s="3" t="str">
        <f>IF(ISBLANK(T1382),"需記錄棲地類型",IF(LEN(T1382)&lt;&gt;2,"請填最主要的棲地類型，其餘的可在備注補充說明",""))</f>
        <v/>
      </c>
      <c r="AD1382" s="5" t="str">
        <f t="shared" si="63"/>
        <v/>
      </c>
      <c r="AE1382" s="3" t="str">
        <f>IF(COUNTIF(U1382,"*搖樹*")=1,IF(Q1382&lt;&gt;2,"有搖樹行為應為猴群",""),"")</f>
        <v/>
      </c>
      <c r="AF1382" s="3"/>
      <c r="AH1382">
        <f>MATCH(ROUND(M1382,0)&amp;ROUND(N1382,0),樣點!N:N,0)</f>
        <v>1299</v>
      </c>
      <c r="AI1382" s="5">
        <f>IF((F1383&amp;J1383)=(F1382&amp;J1382),ABS((DATE(G1383,H1383,I1383)&amp;TIME(O1383,P1383,0))-(DATE(G1382,H1382,I1382)&amp;TIME(O1382,P1382,0))),"")</f>
        <v>6.9444450200535357E-3</v>
      </c>
    </row>
    <row r="1383" spans="3:35">
      <c r="C1383" s="246" t="s">
        <v>610</v>
      </c>
      <c r="D1383" s="246" t="s">
        <v>722</v>
      </c>
      <c r="E1383" s="246" t="s">
        <v>723</v>
      </c>
      <c r="F1383" s="246" t="s">
        <v>724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725</v>
      </c>
      <c r="L1383" s="247">
        <v>4</v>
      </c>
      <c r="M1383" s="246">
        <v>213258</v>
      </c>
      <c r="N1383" s="246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90</v>
      </c>
      <c r="T1383" s="246" t="s">
        <v>26</v>
      </c>
      <c r="U1383" s="246"/>
      <c r="V1383" t="str">
        <f>INDEX(樣區!H:H,MATCH(F1383,樣區!E:E,0))</f>
        <v>3月,5月</v>
      </c>
      <c r="W1383" s="3" t="str">
        <f>IF(ISNUMBER(AH1383),"Y","N")</f>
        <v>Y</v>
      </c>
      <c r="X1383" s="3" t="str">
        <f>IF(OR(ISBLANK(H1383),ISBLANK(I1383)),"需記錄日期","")</f>
        <v/>
      </c>
      <c r="Y1383" s="3" t="str">
        <f>IF(O1383&gt;9,"時間太晚","")</f>
        <v>時間太晚</v>
      </c>
      <c r="Z1383" s="3" t="str">
        <f>IF(ISBLANK(Q1383),"需記錄數量",IF(Q1383&gt;2,"2隻以上，請記為猴群",""))</f>
        <v/>
      </c>
      <c r="AA1383" s="3" t="str">
        <f>IF(OR(Q1383=1,Q1383=2),IF(ISTEXT(R1383),"","需記錄距離"),"")</f>
        <v/>
      </c>
      <c r="AB1383" s="249" t="str">
        <f>IF(S1383="Y",IF(Q1383&lt;&gt;2,"有叫聲應為猴群",""),"")</f>
        <v/>
      </c>
      <c r="AC1383" s="3" t="str">
        <f>IF(ISBLANK(T1383),"需記錄棲地類型",IF(LEN(T1383)&lt;&gt;2,"請填最主要的棲地類型，其餘的可在備注補充說明",""))</f>
        <v/>
      </c>
      <c r="AD1383" s="5" t="str">
        <f t="shared" si="63"/>
        <v/>
      </c>
      <c r="AE1383" s="3" t="str">
        <f>IF(COUNTIF(U1383,"*搖樹*")=1,IF(Q1383&lt;&gt;2,"有搖樹行為應為猴群",""),"")</f>
        <v/>
      </c>
      <c r="AF1383" s="3"/>
      <c r="AH1383">
        <f>MATCH(ROUND(M1383,0)&amp;ROUND(N1383,0),樣點!N:N,0)</f>
        <v>1300</v>
      </c>
      <c r="AI1383" s="5">
        <f>IF((F1384&amp;J1384)=(F1383&amp;J1383),ABS((DATE(G1384,H1384,I1384)&amp;TIME(O1384,P1384,0))-(DATE(G1383,H1383,I1383)&amp;TIME(O1383,P1383,0))),"")</f>
        <v>1.5277777973096818E-2</v>
      </c>
    </row>
    <row r="1384" spans="3:35">
      <c r="C1384" s="246" t="s">
        <v>610</v>
      </c>
      <c r="D1384" s="246" t="s">
        <v>722</v>
      </c>
      <c r="E1384" s="246" t="s">
        <v>723</v>
      </c>
      <c r="F1384" s="246" t="s">
        <v>724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725</v>
      </c>
      <c r="L1384" s="247">
        <v>5</v>
      </c>
      <c r="M1384" s="246">
        <v>213548</v>
      </c>
      <c r="N1384" s="246">
        <v>2529699</v>
      </c>
      <c r="O1384" s="246">
        <v>9</v>
      </c>
      <c r="P1384" s="246">
        <v>58</v>
      </c>
      <c r="Q1384" s="246">
        <v>2</v>
      </c>
      <c r="R1384" s="246" t="s">
        <v>43</v>
      </c>
      <c r="S1384" s="246" t="s">
        <v>44</v>
      </c>
      <c r="T1384" s="246" t="s">
        <v>26</v>
      </c>
      <c r="U1384" s="246" t="s">
        <v>726</v>
      </c>
      <c r="V1384" t="str">
        <f>INDEX(樣區!H:H,MATCH(F1384,樣區!E:E,0))</f>
        <v>3月,5月</v>
      </c>
      <c r="W1384" s="3" t="str">
        <f>IF(ISNUMBER(AH1384),"Y","N")</f>
        <v>Y</v>
      </c>
      <c r="X1384" s="3" t="str">
        <f>IF(OR(ISBLANK(H1384),ISBLANK(I1384)),"需記錄日期","")</f>
        <v/>
      </c>
      <c r="Y1384" s="3" t="str">
        <f>IF(O1384&gt;9,"時間太晚","")</f>
        <v/>
      </c>
      <c r="Z1384" s="3" t="str">
        <f>IF(ISBLANK(Q1384),"需記錄數量",IF(Q1384&gt;2,"2隻以上，請記為猴群",""))</f>
        <v/>
      </c>
      <c r="AA1384" s="3" t="str">
        <f>IF(OR(Q1384=1,Q1384=2),IF(ISTEXT(R1384),"","需記錄距離"),"")</f>
        <v/>
      </c>
      <c r="AB1384" s="249" t="str">
        <f>IF(S1384="Y",IF(Q1384&lt;&gt;2,"有叫聲應為猴群",""),"")</f>
        <v/>
      </c>
      <c r="AC1384" s="3" t="str">
        <f>IF(ISBLANK(T1384),"需記錄棲地類型",IF(LEN(T1384)&lt;&gt;2,"請填最主要的棲地類型，其餘的可在備注補充說明",""))</f>
        <v/>
      </c>
      <c r="AD1384" s="5" t="str">
        <f t="shared" si="63"/>
        <v/>
      </c>
      <c r="AE1384" s="3" t="str">
        <f>IF(COUNTIF(U1384,"*搖樹*")=1,IF(Q1384&lt;&gt;2,"有搖樹行為應為猴群",""),"")</f>
        <v/>
      </c>
      <c r="AF1384" s="3"/>
      <c r="AH1384">
        <f>MATCH(ROUND(M1384,0)&amp;ROUND(N1384,0),樣點!N:N,0)</f>
        <v>1301</v>
      </c>
      <c r="AI1384" s="5">
        <f>IF((F1385&amp;J1385)=(F1384&amp;J1384),ABS((DATE(G1385,H1385,I1385)&amp;TIME(O1385,P1385,0))-(DATE(G1384,H1384,I1384)&amp;TIME(O1384,P1384,0))),"")</f>
        <v>1.2500000011641532E-2</v>
      </c>
    </row>
    <row r="1385" spans="3:35">
      <c r="C1385" s="246" t="s">
        <v>610</v>
      </c>
      <c r="D1385" s="246" t="s">
        <v>722</v>
      </c>
      <c r="E1385" s="246" t="s">
        <v>723</v>
      </c>
      <c r="F1385" s="246" t="s">
        <v>724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725</v>
      </c>
      <c r="L1385" s="247">
        <v>6</v>
      </c>
      <c r="M1385" s="246">
        <v>213610</v>
      </c>
      <c r="N1385" s="246">
        <v>2530952</v>
      </c>
      <c r="O1385" s="246">
        <v>9</v>
      </c>
      <c r="P1385" s="246">
        <v>40</v>
      </c>
      <c r="Q1385" s="246">
        <v>2</v>
      </c>
      <c r="R1385" s="246" t="s">
        <v>43</v>
      </c>
      <c r="S1385" s="246" t="s">
        <v>44</v>
      </c>
      <c r="T1385" s="246" t="s">
        <v>26</v>
      </c>
      <c r="U1385" s="246" t="s">
        <v>727</v>
      </c>
      <c r="V1385" t="str">
        <f>INDEX(樣區!H:H,MATCH(F1385,樣區!E:E,0))</f>
        <v>3月,5月</v>
      </c>
      <c r="W1385" s="3" t="str">
        <f>IF(ISNUMBER(AH1385),"Y","N")</f>
        <v>Y</v>
      </c>
      <c r="X1385" s="3" t="str">
        <f>IF(OR(ISBLANK(H1385),ISBLANK(I1385)),"需記錄日期","")</f>
        <v/>
      </c>
      <c r="Y1385" s="3" t="str">
        <f>IF(O1385&gt;9,"時間太晚","")</f>
        <v/>
      </c>
      <c r="Z1385" s="3" t="str">
        <f>IF(ISBLANK(Q1385),"需記錄數量",IF(Q1385&gt;2,"2隻以上，請記為猴群",""))</f>
        <v/>
      </c>
      <c r="AA1385" s="3" t="str">
        <f>IF(OR(Q1385=1,Q1385=2),IF(ISTEXT(R1385),"","需記錄距離"),"")</f>
        <v/>
      </c>
      <c r="AB1385" s="249" t="str">
        <f>IF(S1385="Y",IF(Q1385&lt;&gt;2,"有叫聲應為猴群",""),"")</f>
        <v/>
      </c>
      <c r="AC1385" s="3" t="str">
        <f>IF(ISBLANK(T1385),"需記錄棲地類型",IF(LEN(T1385)&lt;&gt;2,"請填最主要的棲地類型，其餘的可在備注補充說明",""))</f>
        <v/>
      </c>
      <c r="AD1385" s="5" t="str">
        <f t="shared" si="63"/>
        <v/>
      </c>
      <c r="AE1385" s="3" t="str">
        <f>IF(COUNTIF(U1385,"*搖樹*")=1,IF(Q1385&lt;&gt;2,"有搖樹行為應為猴群",""),"")</f>
        <v/>
      </c>
      <c r="AF1385" s="3"/>
      <c r="AH1385">
        <f>MATCH(ROUND(M1385,0)&amp;ROUND(N1385,0),樣點!N:N,0)</f>
        <v>1302</v>
      </c>
      <c r="AI1385" s="5" t="str">
        <f>IF((F1386&amp;J1386)=(F1385&amp;J1385),ABS((DATE(G1386,H1386,I1386)&amp;TIME(O1386,P1386,0))-(DATE(G1385,H1385,I1385)&amp;TIME(O1385,P1385,0))),"")</f>
        <v/>
      </c>
    </row>
    <row r="1386" spans="3:35">
      <c r="C1386" s="246" t="s">
        <v>610</v>
      </c>
      <c r="D1386" s="246" t="s">
        <v>722</v>
      </c>
      <c r="E1386" s="246" t="s">
        <v>728</v>
      </c>
      <c r="F1386" s="246" t="s">
        <v>729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730</v>
      </c>
      <c r="L1386" s="247">
        <v>1</v>
      </c>
      <c r="M1386" s="246">
        <v>219544</v>
      </c>
      <c r="N1386" s="246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26</v>
      </c>
      <c r="U1386" s="246"/>
      <c r="V1386" t="str">
        <f>INDEX(樣區!H:H,MATCH(F1386,樣區!E:E,0))</f>
        <v>3月,5月</v>
      </c>
      <c r="W1386" s="3" t="str">
        <f>IF(ISNUMBER(AH1386),"Y","N")</f>
        <v>Y</v>
      </c>
      <c r="X1386" s="3" t="str">
        <f>IF(OR(ISBLANK(H1386),ISBLANK(I1386)),"需記錄日期","")</f>
        <v/>
      </c>
      <c r="Y1386" s="3" t="str">
        <f>IF(O1386&gt;9,"時間太晚","")</f>
        <v/>
      </c>
      <c r="Z1386" s="3" t="str">
        <f>IF(ISBLANK(Q1386),"需記錄數量",IF(Q1386&gt;2,"2隻以上，請記為猴群",""))</f>
        <v/>
      </c>
      <c r="AA1386" s="3" t="str">
        <f>IF(OR(Q1386=1,Q1386=2),IF(ISTEXT(R1386),"","需記錄距離"),"")</f>
        <v/>
      </c>
      <c r="AB1386" s="249" t="str">
        <f>IF(S1386="Y",IF(Q1386&lt;&gt;2,"有叫聲應為猴群",""),"")</f>
        <v/>
      </c>
      <c r="AC1386" s="3" t="str">
        <f>IF(ISBLANK(T1386),"需記錄棲地類型",IF(LEN(T1386)&lt;&gt;2,"請填最主要的棲地類型，其餘的可在備注補充說明",""))</f>
        <v/>
      </c>
      <c r="AD1386" s="5" t="str">
        <f t="shared" si="63"/>
        <v/>
      </c>
      <c r="AE1386" s="3" t="str">
        <f>IF(COUNTIF(U1386,"*搖樹*")=1,IF(Q1386&lt;&gt;2,"有搖樹行為應為猴群",""),"")</f>
        <v/>
      </c>
      <c r="AF1386" s="3"/>
      <c r="AH1386">
        <f>MATCH(ROUND(M1386,0)&amp;ROUND(N1386,0),樣點!N:N,0)</f>
        <v>1303</v>
      </c>
      <c r="AI1386" s="5">
        <f>IF((F1387&amp;J1387)=(F1386&amp;J1386),ABS((DATE(G1387,H1387,I1387)&amp;TIME(O1387,P1387,0))-(DATE(G1386,H1386,I1386)&amp;TIME(O1386,P1386,0))),"")</f>
        <v>7.6388889574445784E-3</v>
      </c>
    </row>
    <row r="1387" spans="3:35">
      <c r="C1387" s="246" t="s">
        <v>610</v>
      </c>
      <c r="D1387" s="246" t="s">
        <v>722</v>
      </c>
      <c r="E1387" s="246" t="s">
        <v>728</v>
      </c>
      <c r="F1387" s="246" t="s">
        <v>729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730</v>
      </c>
      <c r="L1387" s="247">
        <v>2</v>
      </c>
      <c r="M1387" s="246">
        <v>219264</v>
      </c>
      <c r="N1387" s="246">
        <v>2518365</v>
      </c>
      <c r="O1387" s="246">
        <v>7</v>
      </c>
      <c r="P1387" s="246">
        <v>46</v>
      </c>
      <c r="Q1387" s="246">
        <v>1</v>
      </c>
      <c r="R1387" s="246" t="s">
        <v>75</v>
      </c>
      <c r="S1387" s="246" t="s">
        <v>44</v>
      </c>
      <c r="T1387" s="246" t="s">
        <v>26</v>
      </c>
      <c r="U1387" s="246"/>
      <c r="V1387" t="str">
        <f>INDEX(樣區!H:H,MATCH(F1387,樣區!E:E,0))</f>
        <v>3月,5月</v>
      </c>
      <c r="W1387" s="3" t="str">
        <f>IF(ISNUMBER(AH1387),"Y","N")</f>
        <v>Y</v>
      </c>
      <c r="X1387" s="3" t="str">
        <f>IF(OR(ISBLANK(H1387),ISBLANK(I1387)),"需記錄日期","")</f>
        <v/>
      </c>
      <c r="Y1387" s="3" t="str">
        <f>IF(O1387&gt;9,"時間太晚","")</f>
        <v/>
      </c>
      <c r="Z1387" s="3" t="str">
        <f>IF(ISBLANK(Q1387),"需記錄數量",IF(Q1387&gt;2,"2隻以上，請記為猴群",""))</f>
        <v/>
      </c>
      <c r="AA1387" s="3" t="str">
        <f>IF(OR(Q1387=1,Q1387=2),IF(ISTEXT(R1387),"","需記錄距離"),"")</f>
        <v/>
      </c>
      <c r="AB1387" s="249" t="str">
        <f>IF(S1387="Y",IF(Q1387&lt;&gt;2,"有叫聲應為猴群",""),"")</f>
        <v>有叫聲應為猴群</v>
      </c>
      <c r="AC1387" s="3" t="str">
        <f>IF(ISBLANK(T1387),"需記錄棲地類型",IF(LEN(T1387)&lt;&gt;2,"請填最主要的棲地類型，其餘的可在備注補充說明",""))</f>
        <v/>
      </c>
      <c r="AD1387" s="5" t="str">
        <f t="shared" si="63"/>
        <v/>
      </c>
      <c r="AE1387" s="3" t="str">
        <f>IF(COUNTIF(U1387,"*搖樹*")=1,IF(Q1387&lt;&gt;2,"有搖樹行為應為猴群",""),"")</f>
        <v/>
      </c>
      <c r="AF1387" s="3"/>
      <c r="AH1387">
        <f>MATCH(ROUND(M1387,0)&amp;ROUND(N1387,0),樣點!N:N,0)</f>
        <v>1304</v>
      </c>
      <c r="AI1387" s="5">
        <f>IF((F1388&amp;J1388)=(F1387&amp;J1387),ABS((DATE(G1388,H1388,I1388)&amp;TIME(O1388,P1388,0))-(DATE(G1387,H1387,I1387)&amp;TIME(O1387,P1387,0))),"")</f>
        <v>6.2500000349245965E-3</v>
      </c>
    </row>
    <row r="1388" spans="3:35">
      <c r="C1388" s="246" t="s">
        <v>610</v>
      </c>
      <c r="D1388" s="246" t="s">
        <v>722</v>
      </c>
      <c r="E1388" s="246" t="s">
        <v>728</v>
      </c>
      <c r="F1388" s="246" t="s">
        <v>729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730</v>
      </c>
      <c r="L1388" s="247">
        <v>3</v>
      </c>
      <c r="M1388" s="246">
        <v>219050</v>
      </c>
      <c r="N1388" s="246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26</v>
      </c>
      <c r="U1388" s="246"/>
      <c r="V1388" t="str">
        <f>INDEX(樣區!H:H,MATCH(F1388,樣區!E:E,0))</f>
        <v>3月,5月</v>
      </c>
      <c r="W1388" s="3" t="str">
        <f>IF(ISNUMBER(AH1388),"Y","N")</f>
        <v>Y</v>
      </c>
      <c r="X1388" s="3" t="str">
        <f>IF(OR(ISBLANK(H1388),ISBLANK(I1388)),"需記錄日期","")</f>
        <v/>
      </c>
      <c r="Y1388" s="3" t="str">
        <f>IF(O1388&gt;9,"時間太晚","")</f>
        <v/>
      </c>
      <c r="Z1388" s="3" t="str">
        <f>IF(ISBLANK(Q1388),"需記錄數量",IF(Q1388&gt;2,"2隻以上，請記為猴群",""))</f>
        <v/>
      </c>
      <c r="AA1388" s="3" t="str">
        <f>IF(OR(Q1388=1,Q1388=2),IF(ISTEXT(R1388),"","需記錄距離"),"")</f>
        <v/>
      </c>
      <c r="AB1388" s="249" t="str">
        <f>IF(S1388="Y",IF(Q1388&lt;&gt;2,"有叫聲應為猴群",""),"")</f>
        <v/>
      </c>
      <c r="AC1388" s="3" t="str">
        <f>IF(ISBLANK(T1388),"需記錄棲地類型",IF(LEN(T1388)&lt;&gt;2,"請填最主要的棲地類型，其餘的可在備注補充說明",""))</f>
        <v/>
      </c>
      <c r="AD1388" s="5" t="str">
        <f t="shared" si="63"/>
        <v/>
      </c>
      <c r="AE1388" s="3" t="str">
        <f>IF(COUNTIF(U1388,"*搖樹*")=1,IF(Q1388&lt;&gt;2,"有搖樹行為應為猴群",""),"")</f>
        <v/>
      </c>
      <c r="AF1388" s="3"/>
      <c r="AH1388">
        <f>MATCH(ROUND(M1388,0)&amp;ROUND(N1388,0),樣點!N:N,0)</f>
        <v>1305</v>
      </c>
      <c r="AI1388" s="5">
        <f>IF((F1389&amp;J1389)=(F1388&amp;J1388),ABS((DATE(G1389,H1389,I1389)&amp;TIME(O1389,P1389,0))-(DATE(G1388,H1388,I1388)&amp;TIME(O1388,P1388,0))),"")</f>
        <v>1.0416665987577289E-2</v>
      </c>
    </row>
    <row r="1389" spans="3:35">
      <c r="C1389" s="246" t="s">
        <v>610</v>
      </c>
      <c r="D1389" s="246" t="s">
        <v>722</v>
      </c>
      <c r="E1389" s="246" t="s">
        <v>728</v>
      </c>
      <c r="F1389" s="246" t="s">
        <v>729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730</v>
      </c>
      <c r="L1389" s="247">
        <v>4</v>
      </c>
      <c r="M1389" s="246">
        <v>219004</v>
      </c>
      <c r="N1389" s="246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26</v>
      </c>
      <c r="U1389" s="246"/>
      <c r="V1389" t="str">
        <f>INDEX(樣區!H:H,MATCH(F1389,樣區!E:E,0))</f>
        <v>3月,5月</v>
      </c>
      <c r="W1389" s="3" t="str">
        <f>IF(ISNUMBER(AH1389),"Y","N")</f>
        <v>Y</v>
      </c>
      <c r="X1389" s="3" t="str">
        <f>IF(OR(ISBLANK(H1389),ISBLANK(I1389)),"需記錄日期","")</f>
        <v/>
      </c>
      <c r="Y1389" s="3" t="str">
        <f>IF(O1389&gt;9,"時間太晚","")</f>
        <v/>
      </c>
      <c r="Z1389" s="3" t="str">
        <f>IF(ISBLANK(Q1389),"需記錄數量",IF(Q1389&gt;2,"2隻以上，請記為猴群",""))</f>
        <v/>
      </c>
      <c r="AA1389" s="3" t="str">
        <f>IF(OR(Q1389=1,Q1389=2),IF(ISTEXT(R1389),"","需記錄距離"),"")</f>
        <v/>
      </c>
      <c r="AB1389" s="249" t="str">
        <f>IF(S1389="Y",IF(Q1389&lt;&gt;2,"有叫聲應為猴群",""),"")</f>
        <v/>
      </c>
      <c r="AC1389" s="3" t="str">
        <f>IF(ISBLANK(T1389),"需記錄棲地類型",IF(LEN(T1389)&lt;&gt;2,"請填最主要的棲地類型，其餘的可在備注補充說明",""))</f>
        <v/>
      </c>
      <c r="AD1389" s="5" t="str">
        <f t="shared" si="63"/>
        <v/>
      </c>
      <c r="AE1389" s="3" t="str">
        <f>IF(COUNTIF(U1389,"*搖樹*")=1,IF(Q1389&lt;&gt;2,"有搖樹行為應為猴群",""),"")</f>
        <v/>
      </c>
      <c r="AF1389" s="3"/>
      <c r="AH1389">
        <f>MATCH(ROUND(M1389,0)&amp;ROUND(N1389,0),樣點!N:N,0)</f>
        <v>1306</v>
      </c>
      <c r="AI1389" s="5">
        <f>IF((F1390&amp;J1390)=(F1389&amp;J1389),ABS((DATE(G1390,H1390,I1390)&amp;TIME(O1390,P1390,0))-(DATE(G1389,H1389,I1389)&amp;TIME(O1389,P1389,0))),"")</f>
        <v>5.555555981118232E-3</v>
      </c>
    </row>
    <row r="1390" spans="3:35">
      <c r="C1390" s="246" t="s">
        <v>610</v>
      </c>
      <c r="D1390" s="246" t="s">
        <v>722</v>
      </c>
      <c r="E1390" s="246" t="s">
        <v>728</v>
      </c>
      <c r="F1390" s="246" t="s">
        <v>729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730</v>
      </c>
      <c r="L1390" s="247">
        <v>5</v>
      </c>
      <c r="M1390" s="246">
        <v>218846</v>
      </c>
      <c r="N1390" s="246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26</v>
      </c>
      <c r="U1390" s="246"/>
      <c r="V1390" t="str">
        <f>INDEX(樣區!H:H,MATCH(F1390,樣區!E:E,0))</f>
        <v>3月,5月</v>
      </c>
      <c r="W1390" s="3" t="str">
        <f>IF(ISNUMBER(AH1390),"Y","N")</f>
        <v>Y</v>
      </c>
      <c r="X1390" s="3" t="str">
        <f>IF(OR(ISBLANK(H1390),ISBLANK(I1390)),"需記錄日期","")</f>
        <v/>
      </c>
      <c r="Y1390" s="3" t="str">
        <f>IF(O1390&gt;9,"時間太晚","")</f>
        <v/>
      </c>
      <c r="Z1390" s="3" t="str">
        <f>IF(ISBLANK(Q1390),"需記錄數量",IF(Q1390&gt;2,"2隻以上，請記為猴群",""))</f>
        <v/>
      </c>
      <c r="AA1390" s="3" t="str">
        <f>IF(OR(Q1390=1,Q1390=2),IF(ISTEXT(R1390),"","需記錄距離"),"")</f>
        <v/>
      </c>
      <c r="AB1390" s="249" t="str">
        <f>IF(S1390="Y",IF(Q1390&lt;&gt;2,"有叫聲應為猴群",""),"")</f>
        <v/>
      </c>
      <c r="AC1390" s="3" t="str">
        <f>IF(ISBLANK(T1390),"需記錄棲地類型",IF(LEN(T1390)&lt;&gt;2,"請填最主要的棲地類型，其餘的可在備注補充說明",""))</f>
        <v/>
      </c>
      <c r="AD1390" s="5" t="str">
        <f t="shared" si="63"/>
        <v/>
      </c>
      <c r="AE1390" s="3" t="str">
        <f>IF(COUNTIF(U1390,"*搖樹*")=1,IF(Q1390&lt;&gt;2,"有搖樹行為應為猴群",""),"")</f>
        <v/>
      </c>
      <c r="AF1390" s="3"/>
      <c r="AH1390">
        <f>MATCH(ROUND(M1390,0)&amp;ROUND(N1390,0),樣點!N:N,0)</f>
        <v>1307</v>
      </c>
      <c r="AI1390" s="5">
        <f>IF((F1391&amp;J1391)=(F1390&amp;J1390),ABS((DATE(G1391,H1391,I1391)&amp;TIME(O1391,P1391,0))-(DATE(G1390,H1390,I1390)&amp;TIME(O1390,P1390,0))),"")</f>
        <v>5.5555550497956574E-3</v>
      </c>
    </row>
    <row r="1391" spans="3:35">
      <c r="C1391" s="246" t="s">
        <v>610</v>
      </c>
      <c r="D1391" s="246" t="s">
        <v>722</v>
      </c>
      <c r="E1391" s="246" t="s">
        <v>728</v>
      </c>
      <c r="F1391" s="246" t="s">
        <v>729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730</v>
      </c>
      <c r="L1391" s="247">
        <v>6</v>
      </c>
      <c r="M1391" s="246">
        <v>218579</v>
      </c>
      <c r="N1391" s="246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26</v>
      </c>
      <c r="U1391" s="246"/>
      <c r="V1391" t="str">
        <f>INDEX(樣區!H:H,MATCH(F1391,樣區!E:E,0))</f>
        <v>3月,5月</v>
      </c>
      <c r="W1391" s="3" t="str">
        <f>IF(ISNUMBER(AH1391),"Y","N")</f>
        <v>Y</v>
      </c>
      <c r="X1391" s="3" t="str">
        <f>IF(OR(ISBLANK(H1391),ISBLANK(I1391)),"需記錄日期","")</f>
        <v/>
      </c>
      <c r="Y1391" s="3" t="str">
        <f>IF(O1391&gt;9,"時間太晚","")</f>
        <v/>
      </c>
      <c r="Z1391" s="3" t="str">
        <f>IF(ISBLANK(Q1391),"需記錄數量",IF(Q1391&gt;2,"2隻以上，請記為猴群",""))</f>
        <v/>
      </c>
      <c r="AA1391" s="3" t="str">
        <f>IF(OR(Q1391=1,Q1391=2),IF(ISTEXT(R1391),"","需記錄距離"),"")</f>
        <v/>
      </c>
      <c r="AB1391" s="249" t="str">
        <f>IF(S1391="Y",IF(Q1391&lt;&gt;2,"有叫聲應為猴群",""),"")</f>
        <v/>
      </c>
      <c r="AC1391" s="3" t="str">
        <f>IF(ISBLANK(T1391),"需記錄棲地類型",IF(LEN(T1391)&lt;&gt;2,"請填最主要的棲地類型，其餘的可在備注補充說明",""))</f>
        <v/>
      </c>
      <c r="AD1391" s="5" t="str">
        <f t="shared" si="63"/>
        <v/>
      </c>
      <c r="AE1391" s="3" t="str">
        <f>IF(COUNTIF(U1391,"*搖樹*")=1,IF(Q1391&lt;&gt;2,"有搖樹行為應為猴群",""),"")</f>
        <v/>
      </c>
      <c r="AF1391" s="3"/>
      <c r="AH1391">
        <f>MATCH(ROUND(M1391,0)&amp;ROUND(N1391,0),樣點!N:N,0)</f>
        <v>1308</v>
      </c>
      <c r="AI1391" s="5" t="str">
        <f>IF((F1392&amp;J1392)=(F1391&amp;J1391),ABS((DATE(G1392,H1392,I1392)&amp;TIME(O1392,P1392,0))-(DATE(G1391,H1391,I1391)&amp;TIME(O1391,P1391,0))),"")</f>
        <v/>
      </c>
    </row>
    <row r="1392" spans="3:35">
      <c r="C1392" s="246" t="s">
        <v>610</v>
      </c>
      <c r="D1392" s="246" t="s">
        <v>722</v>
      </c>
      <c r="E1392" s="246" t="s">
        <v>731</v>
      </c>
      <c r="F1392" s="246" t="s">
        <v>732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733</v>
      </c>
      <c r="L1392" s="247">
        <v>1</v>
      </c>
      <c r="M1392" s="246">
        <v>216476</v>
      </c>
      <c r="N1392" s="246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26</v>
      </c>
      <c r="U1392" s="246"/>
      <c r="V1392" t="str">
        <f>INDEX(樣區!H:H,MATCH(F1392,樣區!E:E,0))</f>
        <v>3月,5月</v>
      </c>
      <c r="W1392" s="3" t="str">
        <f>IF(ISNUMBER(AH1392),"Y","N")</f>
        <v>Y</v>
      </c>
      <c r="X1392" s="3" t="str">
        <f>IF(OR(ISBLANK(H1392),ISBLANK(I1392)),"需記錄日期","")</f>
        <v/>
      </c>
      <c r="Y1392" s="3" t="str">
        <f>IF(O1392&gt;9,"時間太晚","")</f>
        <v/>
      </c>
      <c r="Z1392" s="3" t="str">
        <f>IF(ISBLANK(Q1392),"需記錄數量",IF(Q1392&gt;2,"2隻以上，請記為猴群",""))</f>
        <v/>
      </c>
      <c r="AA1392" s="3" t="str">
        <f>IF(OR(Q1392=1,Q1392=2),IF(ISTEXT(R1392),"","需記錄距離"),"")</f>
        <v/>
      </c>
      <c r="AB1392" s="249" t="str">
        <f>IF(S1392="Y",IF(Q1392&lt;&gt;2,"有叫聲應為猴群",""),"")</f>
        <v/>
      </c>
      <c r="AC1392" s="3" t="str">
        <f>IF(ISBLANK(T1392),"需記錄棲地類型",IF(LEN(T1392)&lt;&gt;2,"請填最主要的棲地類型，其餘的可在備注補充說明",""))</f>
        <v/>
      </c>
      <c r="AD1392" s="5" t="str">
        <f t="shared" si="63"/>
        <v/>
      </c>
      <c r="AE1392" s="3" t="str">
        <f>IF(COUNTIF(U1392,"*搖樹*")=1,IF(Q1392&lt;&gt;2,"有搖樹行為應為猴群",""),"")</f>
        <v/>
      </c>
      <c r="AF1392" s="3"/>
      <c r="AH1392">
        <f>MATCH(ROUND(M1392,0)&amp;ROUND(N1392,0),樣點!N:N,0)</f>
        <v>1309</v>
      </c>
      <c r="AI1392" s="5">
        <f>IF((F1393&amp;J1393)=(F1392&amp;J1392),ABS((DATE(G1393,H1393,I1393)&amp;TIME(O1393,P1393,0))-(DATE(G1392,H1392,I1392)&amp;TIME(O1392,P1392,0))),"")</f>
        <v>9.0277779963798821E-3</v>
      </c>
    </row>
    <row r="1393" spans="3:35">
      <c r="C1393" s="246" t="s">
        <v>610</v>
      </c>
      <c r="D1393" s="246" t="s">
        <v>722</v>
      </c>
      <c r="E1393" s="246" t="s">
        <v>731</v>
      </c>
      <c r="F1393" s="246" t="s">
        <v>732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733</v>
      </c>
      <c r="L1393" s="247">
        <v>2</v>
      </c>
      <c r="M1393" s="246">
        <v>216716</v>
      </c>
      <c r="N1393" s="246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26</v>
      </c>
      <c r="U1393" s="246"/>
      <c r="V1393" t="str">
        <f>INDEX(樣區!H:H,MATCH(F1393,樣區!E:E,0))</f>
        <v>3月,5月</v>
      </c>
      <c r="W1393" s="3" t="str">
        <f>IF(ISNUMBER(AH1393),"Y","N")</f>
        <v>Y</v>
      </c>
      <c r="X1393" s="3" t="str">
        <f>IF(OR(ISBLANK(H1393),ISBLANK(I1393)),"需記錄日期","")</f>
        <v/>
      </c>
      <c r="Y1393" s="3" t="str">
        <f>IF(O1393&gt;9,"時間太晚","")</f>
        <v/>
      </c>
      <c r="Z1393" s="3" t="str">
        <f>IF(ISBLANK(Q1393),"需記錄數量",IF(Q1393&gt;2,"2隻以上，請記為猴群",""))</f>
        <v/>
      </c>
      <c r="AA1393" s="3" t="str">
        <f>IF(OR(Q1393=1,Q1393=2),IF(ISTEXT(R1393),"","需記錄距離"),"")</f>
        <v/>
      </c>
      <c r="AB1393" s="249" t="str">
        <f>IF(S1393="Y",IF(Q1393&lt;&gt;2,"有叫聲應為猴群",""),"")</f>
        <v/>
      </c>
      <c r="AC1393" s="3" t="str">
        <f>IF(ISBLANK(T1393),"需記錄棲地類型",IF(LEN(T1393)&lt;&gt;2,"請填最主要的棲地類型，其餘的可在備注補充說明",""))</f>
        <v/>
      </c>
      <c r="AD1393" s="5" t="str">
        <f t="shared" si="63"/>
        <v/>
      </c>
      <c r="AE1393" s="3" t="str">
        <f>IF(COUNTIF(U1393,"*搖樹*")=1,IF(Q1393&lt;&gt;2,"有搖樹行為應為猴群",""),"")</f>
        <v/>
      </c>
      <c r="AF1393" s="3"/>
      <c r="AH1393">
        <f>MATCH(ROUND(M1393,0)&amp;ROUND(N1393,0),樣點!N:N,0)</f>
        <v>1310</v>
      </c>
      <c r="AI1393" s="5">
        <f>IF((F1394&amp;J1394)=(F1393&amp;J1393),ABS((DATE(G1394,H1394,I1394)&amp;TIME(O1394,P1394,0))-(DATE(G1393,H1393,I1393)&amp;TIME(O1393,P1393,0))),"")</f>
        <v>8.3333340007811785E-3</v>
      </c>
    </row>
    <row r="1394" spans="3:35">
      <c r="C1394" s="246" t="s">
        <v>610</v>
      </c>
      <c r="D1394" s="246" t="s">
        <v>722</v>
      </c>
      <c r="E1394" s="246" t="s">
        <v>731</v>
      </c>
      <c r="F1394" s="246" t="s">
        <v>732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733</v>
      </c>
      <c r="L1394" s="247">
        <v>3</v>
      </c>
      <c r="M1394" s="246">
        <v>216786</v>
      </c>
      <c r="N1394" s="246">
        <v>2524064</v>
      </c>
      <c r="O1394" s="246">
        <v>9</v>
      </c>
      <c r="P1394" s="246">
        <v>45</v>
      </c>
      <c r="Q1394" s="246">
        <v>2</v>
      </c>
      <c r="R1394" s="246" t="s">
        <v>43</v>
      </c>
      <c r="S1394" s="246" t="s">
        <v>44</v>
      </c>
      <c r="T1394" s="246" t="s">
        <v>26</v>
      </c>
      <c r="U1394" s="246"/>
      <c r="V1394" t="str">
        <f>INDEX(樣區!H:H,MATCH(F1394,樣區!E:E,0))</f>
        <v>3月,5月</v>
      </c>
      <c r="W1394" s="3" t="str">
        <f>IF(ISNUMBER(AH1394),"Y","N")</f>
        <v>Y</v>
      </c>
      <c r="X1394" s="3" t="str">
        <f>IF(OR(ISBLANK(H1394),ISBLANK(I1394)),"需記錄日期","")</f>
        <v/>
      </c>
      <c r="Y1394" s="3" t="str">
        <f>IF(O1394&gt;9,"時間太晚","")</f>
        <v/>
      </c>
      <c r="Z1394" s="3" t="str">
        <f>IF(ISBLANK(Q1394),"需記錄數量",IF(Q1394&gt;2,"2隻以上，請記為猴群",""))</f>
        <v/>
      </c>
      <c r="AA1394" s="3" t="str">
        <f>IF(OR(Q1394=1,Q1394=2),IF(ISTEXT(R1394),"","需記錄距離"),"")</f>
        <v/>
      </c>
      <c r="AB1394" s="249" t="str">
        <f>IF(S1394="Y",IF(Q1394&lt;&gt;2,"有叫聲應為猴群",""),"")</f>
        <v/>
      </c>
      <c r="AC1394" s="3" t="str">
        <f>IF(ISBLANK(T1394),"需記錄棲地類型",IF(LEN(T1394)&lt;&gt;2,"請填最主要的棲地類型，其餘的可在備注補充說明",""))</f>
        <v/>
      </c>
      <c r="AD1394" s="5" t="str">
        <f t="shared" si="63"/>
        <v/>
      </c>
      <c r="AE1394" s="3" t="str">
        <f>IF(COUNTIF(U1394,"*搖樹*")=1,IF(Q1394&lt;&gt;2,"有搖樹行為應為猴群",""),"")</f>
        <v/>
      </c>
      <c r="AF1394" s="3"/>
      <c r="AH1394">
        <f>MATCH(ROUND(M1394,0)&amp;ROUND(N1394,0),樣點!N:N,0)</f>
        <v>1311</v>
      </c>
      <c r="AI1394" s="5">
        <f>IF((F1395&amp;J1395)=(F1394&amp;J1394),ABS((DATE(G1395,H1395,I1395)&amp;TIME(O1395,P1395,0))-(DATE(G1394,H1394,I1394)&amp;TIME(O1394,P1394,0))),"")</f>
        <v>6.9444439723156393E-3</v>
      </c>
    </row>
    <row r="1395" spans="3:35">
      <c r="C1395" s="246" t="s">
        <v>610</v>
      </c>
      <c r="D1395" s="246" t="s">
        <v>722</v>
      </c>
      <c r="E1395" s="246" t="s">
        <v>731</v>
      </c>
      <c r="F1395" s="246" t="s">
        <v>732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733</v>
      </c>
      <c r="L1395" s="247">
        <v>4</v>
      </c>
      <c r="M1395" s="246">
        <v>216975</v>
      </c>
      <c r="N1395" s="246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26</v>
      </c>
      <c r="U1395" s="246"/>
      <c r="V1395" t="str">
        <f>INDEX(樣區!H:H,MATCH(F1395,樣區!E:E,0))</f>
        <v>3月,5月</v>
      </c>
      <c r="W1395" s="3" t="str">
        <f>IF(ISNUMBER(AH1395),"Y","N")</f>
        <v>Y</v>
      </c>
      <c r="X1395" s="3" t="str">
        <f>IF(OR(ISBLANK(H1395),ISBLANK(I1395)),"需記錄日期","")</f>
        <v/>
      </c>
      <c r="Y1395" s="3" t="str">
        <f>IF(O1395&gt;9,"時間太晚","")</f>
        <v/>
      </c>
      <c r="Z1395" s="3" t="str">
        <f>IF(ISBLANK(Q1395),"需記錄數量",IF(Q1395&gt;2,"2隻以上，請記為猴群",""))</f>
        <v/>
      </c>
      <c r="AA1395" s="3" t="str">
        <f>IF(OR(Q1395=1,Q1395=2),IF(ISTEXT(R1395),"","需記錄距離"),"")</f>
        <v/>
      </c>
      <c r="AB1395" s="249" t="str">
        <f>IF(S1395="Y",IF(Q1395&lt;&gt;2,"有叫聲應為猴群",""),"")</f>
        <v/>
      </c>
      <c r="AC1395" s="3" t="str">
        <f>IF(ISBLANK(T1395),"需記錄棲地類型",IF(LEN(T1395)&lt;&gt;2,"請填最主要的棲地類型，其餘的可在備注補充說明",""))</f>
        <v/>
      </c>
      <c r="AD1395" s="5" t="str">
        <f t="shared" si="63"/>
        <v/>
      </c>
      <c r="AE1395" s="3" t="str">
        <f>IF(COUNTIF(U1395,"*搖樹*")=1,IF(Q1395&lt;&gt;2,"有搖樹行為應為猴群",""),"")</f>
        <v/>
      </c>
      <c r="AF1395" s="3"/>
      <c r="AH1395">
        <f>MATCH(ROUND(M1395,0)&amp;ROUND(N1395,0),樣點!N:N,0)</f>
        <v>1312</v>
      </c>
      <c r="AI1395" s="5">
        <f>IF((F1396&amp;J1396)=(F1395&amp;J1395),ABS((DATE(G1396,H1396,I1396)&amp;TIME(O1396,P1396,0))-(DATE(G1395,H1395,I1395)&amp;TIME(O1395,P1395,0))),"")</f>
        <v>8.3333330112509429E-3</v>
      </c>
    </row>
    <row r="1396" spans="3:35">
      <c r="C1396" s="246" t="s">
        <v>610</v>
      </c>
      <c r="D1396" s="246" t="s">
        <v>722</v>
      </c>
      <c r="E1396" s="246" t="s">
        <v>731</v>
      </c>
      <c r="F1396" s="246" t="s">
        <v>732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733</v>
      </c>
      <c r="L1396" s="247">
        <v>5</v>
      </c>
      <c r="M1396" s="246">
        <v>216761</v>
      </c>
      <c r="N1396" s="246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26</v>
      </c>
      <c r="U1396" s="246"/>
      <c r="V1396" t="str">
        <f>INDEX(樣區!H:H,MATCH(F1396,樣區!E:E,0))</f>
        <v>3月,5月</v>
      </c>
      <c r="W1396" s="3" t="str">
        <f>IF(ISNUMBER(AH1396),"Y","N")</f>
        <v>Y</v>
      </c>
      <c r="X1396" s="3" t="str">
        <f>IF(OR(ISBLANK(H1396),ISBLANK(I1396)),"需記錄日期","")</f>
        <v/>
      </c>
      <c r="Y1396" s="3" t="str">
        <f>IF(O1396&gt;9,"時間太晚","")</f>
        <v>時間太晚</v>
      </c>
      <c r="Z1396" s="3" t="str">
        <f>IF(ISBLANK(Q1396),"需記錄數量",IF(Q1396&gt;2,"2隻以上，請記為猴群",""))</f>
        <v/>
      </c>
      <c r="AA1396" s="3" t="str">
        <f>IF(OR(Q1396=1,Q1396=2),IF(ISTEXT(R1396),"","需記錄距離"),"")</f>
        <v/>
      </c>
      <c r="AB1396" s="249" t="str">
        <f>IF(S1396="Y",IF(Q1396&lt;&gt;2,"有叫聲應為猴群",""),"")</f>
        <v/>
      </c>
      <c r="AC1396" s="3" t="str">
        <f>IF(ISBLANK(T1396),"需記錄棲地類型",IF(LEN(T1396)&lt;&gt;2,"請填最主要的棲地類型，其餘的可在備注補充說明",""))</f>
        <v/>
      </c>
      <c r="AD1396" s="5" t="str">
        <f t="shared" si="63"/>
        <v/>
      </c>
      <c r="AE1396" s="3" t="str">
        <f>IF(COUNTIF(U1396,"*搖樹*")=1,IF(Q1396&lt;&gt;2,"有搖樹行為應為猴群",""),"")</f>
        <v/>
      </c>
      <c r="AF1396" s="3"/>
      <c r="AH1396">
        <f>MATCH(ROUND(M1396,0)&amp;ROUND(N1396,0),樣點!N:N,0)</f>
        <v>1313</v>
      </c>
      <c r="AI1396" s="5">
        <f>IF((F1397&amp;J1397)=(F1396&amp;J1396),ABS((DATE(G1397,H1397,I1397)&amp;TIME(O1397,P1397,0))-(DATE(G1396,H1396,I1396)&amp;TIME(O1396,P1396,0))),"")</f>
        <v>8.3333340007811785E-3</v>
      </c>
    </row>
    <row r="1397" spans="3:35">
      <c r="C1397" s="246" t="s">
        <v>610</v>
      </c>
      <c r="D1397" s="246" t="s">
        <v>722</v>
      </c>
      <c r="E1397" s="246" t="s">
        <v>731</v>
      </c>
      <c r="F1397" s="246" t="s">
        <v>732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733</v>
      </c>
      <c r="L1397" s="247">
        <v>6</v>
      </c>
      <c r="M1397" s="246">
        <v>217248</v>
      </c>
      <c r="N1397" s="246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26</v>
      </c>
      <c r="U1397" s="246"/>
      <c r="V1397" t="str">
        <f>INDEX(樣區!H:H,MATCH(F1397,樣區!E:E,0))</f>
        <v>3月,5月</v>
      </c>
      <c r="W1397" s="3" t="str">
        <f>IF(ISNUMBER(AH1397),"Y","N")</f>
        <v>Y</v>
      </c>
      <c r="X1397" s="3" t="str">
        <f>IF(OR(ISBLANK(H1397),ISBLANK(I1397)),"需記錄日期","")</f>
        <v/>
      </c>
      <c r="Y1397" s="3" t="str">
        <f>IF(O1397&gt;9,"時間太晚","")</f>
        <v>時間太晚</v>
      </c>
      <c r="Z1397" s="3" t="str">
        <f>IF(ISBLANK(Q1397),"需記錄數量",IF(Q1397&gt;2,"2隻以上，請記為猴群",""))</f>
        <v/>
      </c>
      <c r="AA1397" s="3" t="str">
        <f>IF(OR(Q1397=1,Q1397=2),IF(ISTEXT(R1397),"","需記錄距離"),"")</f>
        <v/>
      </c>
      <c r="AB1397" s="249" t="str">
        <f>IF(S1397="Y",IF(Q1397&lt;&gt;2,"有叫聲應為猴群",""),"")</f>
        <v/>
      </c>
      <c r="AC1397" s="3" t="str">
        <f>IF(ISBLANK(T1397),"需記錄棲地類型",IF(LEN(T1397)&lt;&gt;2,"請填最主要的棲地類型，其餘的可在備注補充說明",""))</f>
        <v/>
      </c>
      <c r="AD1397" s="5" t="str">
        <f t="shared" si="63"/>
        <v/>
      </c>
      <c r="AE1397" s="3" t="str">
        <f>IF(COUNTIF(U1397,"*搖樹*")=1,IF(Q1397&lt;&gt;2,"有搖樹行為應為猴群",""),"")</f>
        <v/>
      </c>
      <c r="AF1397" s="3"/>
      <c r="AH1397">
        <f>MATCH(ROUND(M1397,0)&amp;ROUND(N1397,0),樣點!N:N,0)</f>
        <v>1314</v>
      </c>
      <c r="AI1397" s="5">
        <f>IF((F1398&amp;J1398)=(F1397&amp;J1397),ABS((DATE(G1398,H1398,I1398)&amp;TIME(O1398,P1398,0))-(DATE(G1397,H1397,I1397)&amp;TIME(O1397,P1397,0))),"")</f>
        <v>7.6388890156522393E-3</v>
      </c>
    </row>
    <row r="1398" spans="3:35">
      <c r="C1398" s="246" t="s">
        <v>610</v>
      </c>
      <c r="D1398" s="246" t="s">
        <v>722</v>
      </c>
      <c r="E1398" s="246" t="s">
        <v>731</v>
      </c>
      <c r="F1398" s="246" t="s">
        <v>732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733</v>
      </c>
      <c r="L1398" s="247">
        <v>7</v>
      </c>
      <c r="M1398" s="246">
        <v>217352</v>
      </c>
      <c r="N1398" s="246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26</v>
      </c>
      <c r="U1398" s="246"/>
      <c r="V1398" t="str">
        <f>INDEX(樣區!H:H,MATCH(F1398,樣區!E:E,0))</f>
        <v>3月,5月</v>
      </c>
      <c r="W1398" s="3" t="str">
        <f>IF(ISNUMBER(AH1398),"Y","N")</f>
        <v>Y</v>
      </c>
      <c r="X1398" s="3" t="str">
        <f>IF(OR(ISBLANK(H1398),ISBLANK(I1398)),"需記錄日期","")</f>
        <v/>
      </c>
      <c r="Y1398" s="3" t="str">
        <f>IF(O1398&gt;9,"時間太晚","")</f>
        <v>時間太晚</v>
      </c>
      <c r="Z1398" s="3" t="str">
        <f>IF(ISBLANK(Q1398),"需記錄數量",IF(Q1398&gt;2,"2隻以上，請記為猴群",""))</f>
        <v/>
      </c>
      <c r="AA1398" s="3" t="str">
        <f>IF(OR(Q1398=1,Q1398=2),IF(ISTEXT(R1398),"","需記錄距離"),"")</f>
        <v/>
      </c>
      <c r="AB1398" s="249" t="str">
        <f>IF(S1398="Y",IF(Q1398&lt;&gt;2,"有叫聲應為猴群",""),"")</f>
        <v/>
      </c>
      <c r="AC1398" s="3" t="str">
        <f>IF(ISBLANK(T1398),"需記錄棲地類型",IF(LEN(T1398)&lt;&gt;2,"請填最主要的棲地類型，其餘的可在備注補充說明",""))</f>
        <v/>
      </c>
      <c r="AD1398" s="5" t="str">
        <f t="shared" si="63"/>
        <v/>
      </c>
      <c r="AE1398" s="3" t="str">
        <f>IF(COUNTIF(U1398,"*搖樹*")=1,IF(Q1398&lt;&gt;2,"有搖樹行為應為猴群",""),"")</f>
        <v/>
      </c>
      <c r="AF1398" s="3"/>
      <c r="AH1398">
        <f>MATCH(ROUND(M1398,0)&amp;ROUND(N1398,0),樣點!N:N,0)</f>
        <v>1315</v>
      </c>
      <c r="AI1398" s="5" t="str">
        <f>IF((F1399&amp;J1399)=(F1398&amp;J1398),ABS((DATE(G1399,H1399,I1399)&amp;TIME(O1399,P1399,0))-(DATE(G1398,H1398,I1398)&amp;TIME(O1398,P1398,0))),"")</f>
        <v/>
      </c>
    </row>
    <row r="1399" spans="3:35">
      <c r="C1399" s="246" t="s">
        <v>610</v>
      </c>
      <c r="D1399" s="246" t="s">
        <v>722</v>
      </c>
      <c r="E1399" s="246" t="s">
        <v>734</v>
      </c>
      <c r="F1399" s="246" t="s">
        <v>735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736</v>
      </c>
      <c r="L1399" s="247">
        <v>1</v>
      </c>
      <c r="M1399" s="246">
        <v>215277</v>
      </c>
      <c r="N1399" s="246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737</v>
      </c>
      <c r="U1399" s="246" t="s">
        <v>738</v>
      </c>
      <c r="V1399" t="str">
        <f>INDEX(樣區!H:H,MATCH(F1399,樣區!E:E,0))</f>
        <v>3月,5月</v>
      </c>
      <c r="W1399" s="3" t="str">
        <f>IF(ISNUMBER(AH1399),"Y","N")</f>
        <v>Y</v>
      </c>
      <c r="X1399" s="3" t="str">
        <f>IF(OR(ISBLANK(H1399),ISBLANK(I1399)),"需記錄日期","")</f>
        <v/>
      </c>
      <c r="Y1399" s="3" t="str">
        <f>IF(O1399&gt;9,"時間太晚","")</f>
        <v/>
      </c>
      <c r="Z1399" s="3" t="str">
        <f>IF(ISBLANK(Q1399),"需記錄數量",IF(Q1399&gt;2,"2隻以上，請記為猴群",""))</f>
        <v/>
      </c>
      <c r="AA1399" s="3" t="str">
        <f>IF(OR(Q1399=1,Q1399=2),IF(ISTEXT(R1399),"","需記錄距離"),"")</f>
        <v/>
      </c>
      <c r="AB1399" s="249" t="str">
        <f>IF(S1399="Y",IF(Q1399&lt;&gt;2,"有叫聲應為猴群",""),"")</f>
        <v/>
      </c>
      <c r="AC1399" s="3" t="str">
        <f>IF(ISBLANK(T1399),"需記錄棲地類型",IF(LEN(T1399)&lt;&gt;2,"請填最主要的棲地類型，其餘的可在備注補充說明",""))</f>
        <v>請填最主要的棲地類型，其餘的可在備注補充說明</v>
      </c>
      <c r="AD1399" s="5" t="str">
        <f t="shared" si="63"/>
        <v/>
      </c>
      <c r="AE1399" s="3" t="str">
        <f>IF(COUNTIF(U1399,"*搖樹*")=1,IF(Q1399&lt;&gt;2,"有搖樹行為應為猴群",""),"")</f>
        <v/>
      </c>
      <c r="AF1399" s="3"/>
      <c r="AH1399">
        <f>MATCH(ROUND(M1399,0)&amp;ROUND(N1399,0),樣點!N:N,0)</f>
        <v>1316</v>
      </c>
      <c r="AI1399" s="5">
        <f>IF((F1400&amp;J1400)=(F1399&amp;J1399),ABS((DATE(G1400,H1400,I1400)&amp;TIME(O1400,P1400,0))-(DATE(G1399,H1399,I1399)&amp;TIME(O1399,P1399,0))),"")</f>
        <v>1.3888888992369175E-2</v>
      </c>
    </row>
    <row r="1400" spans="3:35">
      <c r="C1400" s="246" t="s">
        <v>610</v>
      </c>
      <c r="D1400" s="246" t="s">
        <v>722</v>
      </c>
      <c r="E1400" s="246" t="s">
        <v>734</v>
      </c>
      <c r="F1400" s="246" t="s">
        <v>735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736</v>
      </c>
      <c r="L1400" s="247">
        <v>2</v>
      </c>
      <c r="M1400" s="246">
        <v>215821</v>
      </c>
      <c r="N1400" s="246">
        <v>2511758</v>
      </c>
      <c r="O1400" s="246">
        <v>8</v>
      </c>
      <c r="P1400" s="246">
        <v>40</v>
      </c>
      <c r="Q1400" s="246">
        <v>2</v>
      </c>
      <c r="R1400" s="246" t="s">
        <v>43</v>
      </c>
      <c r="S1400" s="246" t="s">
        <v>44</v>
      </c>
      <c r="T1400" s="246" t="s">
        <v>26</v>
      </c>
      <c r="U1400" s="246" t="s">
        <v>739</v>
      </c>
      <c r="V1400" t="str">
        <f>INDEX(樣區!H:H,MATCH(F1400,樣區!E:E,0))</f>
        <v>3月,5月</v>
      </c>
      <c r="W1400" s="3" t="str">
        <f>IF(ISNUMBER(AH1400),"Y","N")</f>
        <v>Y</v>
      </c>
      <c r="X1400" s="3" t="str">
        <f>IF(OR(ISBLANK(H1400),ISBLANK(I1400)),"需記錄日期","")</f>
        <v/>
      </c>
      <c r="Y1400" s="3" t="str">
        <f>IF(O1400&gt;9,"時間太晚","")</f>
        <v/>
      </c>
      <c r="Z1400" s="3" t="str">
        <f>IF(ISBLANK(Q1400),"需記錄數量",IF(Q1400&gt;2,"2隻以上，請記為猴群",""))</f>
        <v/>
      </c>
      <c r="AA1400" s="3" t="str">
        <f>IF(OR(Q1400=1,Q1400=2),IF(ISTEXT(R1400),"","需記錄距離"),"")</f>
        <v/>
      </c>
      <c r="AB1400" s="249" t="str">
        <f>IF(S1400="Y",IF(Q1400&lt;&gt;2,"有叫聲應為猴群",""),"")</f>
        <v/>
      </c>
      <c r="AC1400" s="3" t="str">
        <f>IF(ISBLANK(T1400),"需記錄棲地類型",IF(LEN(T1400)&lt;&gt;2,"請填最主要的棲地類型，其餘的可在備注補充說明",""))</f>
        <v/>
      </c>
      <c r="AD1400" s="5" t="str">
        <f t="shared" si="63"/>
        <v/>
      </c>
      <c r="AE1400" s="3" t="str">
        <f>IF(COUNTIF(U1400,"*搖樹*")=1,IF(Q1400&lt;&gt;2,"有搖樹行為應為猴群",""),"")</f>
        <v/>
      </c>
      <c r="AF1400" s="3"/>
      <c r="AH1400">
        <f>MATCH(ROUND(M1400,0)&amp;ROUND(N1400,0),樣點!N:N,0)</f>
        <v>1317</v>
      </c>
      <c r="AI1400" s="5">
        <f>IF((F1401&amp;J1401)=(F1400&amp;J1400),ABS((DATE(G1401,H1401,I1401)&amp;TIME(O1401,P1401,0))-(DATE(G1400,H1400,I1400)&amp;TIME(O1400,P1400,0))),"")</f>
        <v>1.3888888992369175E-2</v>
      </c>
    </row>
    <row r="1401" spans="3:35">
      <c r="C1401" s="246" t="s">
        <v>610</v>
      </c>
      <c r="D1401" s="246" t="s">
        <v>722</v>
      </c>
      <c r="E1401" s="246" t="s">
        <v>734</v>
      </c>
      <c r="F1401" s="246" t="s">
        <v>735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736</v>
      </c>
      <c r="L1401" s="247">
        <v>3</v>
      </c>
      <c r="M1401" s="246">
        <v>216087</v>
      </c>
      <c r="N1401" s="246">
        <v>2511617</v>
      </c>
      <c r="O1401" s="246">
        <v>9</v>
      </c>
      <c r="P1401" s="246">
        <v>0</v>
      </c>
      <c r="Q1401" s="246">
        <v>0</v>
      </c>
      <c r="R1401" s="246"/>
      <c r="S1401" s="246" t="s">
        <v>90</v>
      </c>
      <c r="T1401" s="246" t="s">
        <v>740</v>
      </c>
      <c r="U1401" s="246" t="s">
        <v>741</v>
      </c>
      <c r="V1401" t="str">
        <f>INDEX(樣區!H:H,MATCH(F1401,樣區!E:E,0))</f>
        <v>3月,5月</v>
      </c>
      <c r="W1401" s="3" t="str">
        <f>IF(ISNUMBER(AH1401),"Y","N")</f>
        <v>Y</v>
      </c>
      <c r="X1401" s="3" t="str">
        <f>IF(OR(ISBLANK(H1401),ISBLANK(I1401)),"需記錄日期","")</f>
        <v/>
      </c>
      <c r="Y1401" s="3" t="str">
        <f>IF(O1401&gt;9,"時間太晚","")</f>
        <v/>
      </c>
      <c r="Z1401" s="3" t="str">
        <f>IF(ISBLANK(Q1401),"需記錄數量",IF(Q1401&gt;2,"2隻以上，請記為猴群",""))</f>
        <v/>
      </c>
      <c r="AA1401" s="3" t="str">
        <f>IF(OR(Q1401=1,Q1401=2),IF(ISTEXT(R1401),"","需記錄距離"),"")</f>
        <v/>
      </c>
      <c r="AB1401" s="249" t="str">
        <f>IF(S1401="Y",IF(Q1401&lt;&gt;2,"有叫聲應為猴群",""),"")</f>
        <v/>
      </c>
      <c r="AC1401" s="3" t="str">
        <f>IF(ISBLANK(T1401),"需記錄棲地類型",IF(LEN(T1401)&lt;&gt;2,"請填最主要的棲地類型，其餘的可在備注補充說明",""))</f>
        <v>請填最主要的棲地類型，其餘的可在備注補充說明</v>
      </c>
      <c r="AD1401" s="5" t="str">
        <f t="shared" si="63"/>
        <v/>
      </c>
      <c r="AE1401" s="3" t="str">
        <f>IF(COUNTIF(U1401,"*搖樹*")=1,IF(Q1401&lt;&gt;2,"有搖樹行為應為猴群",""),"")</f>
        <v/>
      </c>
      <c r="AF1401" s="3"/>
      <c r="AH1401">
        <f>MATCH(ROUND(M1401,0)&amp;ROUND(N1401,0),樣點!N:N,0)</f>
        <v>1318</v>
      </c>
      <c r="AI1401" s="5">
        <f>IF((F1402&amp;J1402)=(F1401&amp;J1401),ABS((DATE(G1402,H1402,I1402)&amp;TIME(O1402,P1402,0))-(DATE(G1401,H1401,I1401)&amp;TIME(O1401,P1401,0))),"")</f>
        <v>1.3888888002838939E-2</v>
      </c>
    </row>
    <row r="1402" spans="3:35">
      <c r="C1402" s="246" t="s">
        <v>610</v>
      </c>
      <c r="D1402" s="246" t="s">
        <v>722</v>
      </c>
      <c r="E1402" s="246" t="s">
        <v>734</v>
      </c>
      <c r="F1402" s="246" t="s">
        <v>735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736</v>
      </c>
      <c r="L1402" s="247">
        <v>4</v>
      </c>
      <c r="M1402" s="246">
        <v>216812</v>
      </c>
      <c r="N1402" s="246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90</v>
      </c>
      <c r="T1402" s="246" t="s">
        <v>26</v>
      </c>
      <c r="U1402" s="246" t="s">
        <v>742</v>
      </c>
      <c r="V1402" t="str">
        <f>INDEX(樣區!H:H,MATCH(F1402,樣區!E:E,0))</f>
        <v>3月,5月</v>
      </c>
      <c r="W1402" s="3" t="str">
        <f>IF(ISNUMBER(AH1402),"Y","N")</f>
        <v>Y</v>
      </c>
      <c r="X1402" s="3" t="str">
        <f>IF(OR(ISBLANK(H1402),ISBLANK(I1402)),"需記錄日期","")</f>
        <v/>
      </c>
      <c r="Y1402" s="3" t="str">
        <f>IF(O1402&gt;9,"時間太晚","")</f>
        <v/>
      </c>
      <c r="Z1402" s="3" t="str">
        <f>IF(ISBLANK(Q1402),"需記錄數量",IF(Q1402&gt;2,"2隻以上，請記為猴群",""))</f>
        <v/>
      </c>
      <c r="AA1402" s="3" t="str">
        <f>IF(OR(Q1402=1,Q1402=2),IF(ISTEXT(R1402),"","需記錄距離"),"")</f>
        <v/>
      </c>
      <c r="AB1402" s="249" t="str">
        <f>IF(S1402="Y",IF(Q1402&lt;&gt;2,"有叫聲應為猴群",""),"")</f>
        <v/>
      </c>
      <c r="AC1402" s="3" t="str">
        <f>IF(ISBLANK(T1402),"需記錄棲地類型",IF(LEN(T1402)&lt;&gt;2,"請填最主要的棲地類型，其餘的可在備注補充說明",""))</f>
        <v/>
      </c>
      <c r="AD1402" s="5" t="str">
        <f t="shared" si="63"/>
        <v/>
      </c>
      <c r="AE1402" s="3" t="str">
        <f>IF(COUNTIF(U1402,"*搖樹*")=1,IF(Q1402&lt;&gt;2,"有搖樹行為應為猴群",""),"")</f>
        <v/>
      </c>
      <c r="AF1402" s="3"/>
      <c r="AH1402">
        <f>MATCH(ROUND(M1402,0)&amp;ROUND(N1402,0),樣點!N:N,0)</f>
        <v>1319</v>
      </c>
      <c r="AI1402" s="5">
        <f>IF((F1403&amp;J1403)=(F1402&amp;J1402),ABS((DATE(G1403,H1403,I1403)&amp;TIME(O1403,P1403,0))-(DATE(G1402,H1402,I1402)&amp;TIME(O1402,P1402,0))),"")</f>
        <v>1.3888888992369175E-2</v>
      </c>
    </row>
    <row r="1403" spans="3:35">
      <c r="C1403" s="246" t="s">
        <v>610</v>
      </c>
      <c r="D1403" s="246" t="s">
        <v>722</v>
      </c>
      <c r="E1403" s="246" t="s">
        <v>734</v>
      </c>
      <c r="F1403" s="246" t="s">
        <v>735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736</v>
      </c>
      <c r="L1403" s="247">
        <v>5</v>
      </c>
      <c r="M1403" s="246">
        <v>217219</v>
      </c>
      <c r="N1403" s="246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90</v>
      </c>
      <c r="T1403" s="246" t="s">
        <v>30</v>
      </c>
      <c r="U1403" s="246" t="s">
        <v>743</v>
      </c>
      <c r="V1403" t="str">
        <f>INDEX(樣區!H:H,MATCH(F1403,樣區!E:E,0))</f>
        <v>3月,5月</v>
      </c>
      <c r="W1403" s="3" t="str">
        <f>IF(ISNUMBER(AH1403),"Y","N")</f>
        <v>Y</v>
      </c>
      <c r="X1403" s="3" t="str">
        <f>IF(OR(ISBLANK(H1403),ISBLANK(I1403)),"需記錄日期","")</f>
        <v/>
      </c>
      <c r="Y1403" s="3" t="str">
        <f>IF(O1403&gt;9,"時間太晚","")</f>
        <v/>
      </c>
      <c r="Z1403" s="3" t="str">
        <f>IF(ISBLANK(Q1403),"需記錄數量",IF(Q1403&gt;2,"2隻以上，請記為猴群",""))</f>
        <v/>
      </c>
      <c r="AA1403" s="3" t="str">
        <f>IF(OR(Q1403=1,Q1403=2),IF(ISTEXT(R1403),"","需記錄距離"),"")</f>
        <v/>
      </c>
      <c r="AB1403" s="249" t="str">
        <f>IF(S1403="Y",IF(Q1403&lt;&gt;2,"有叫聲應為猴群",""),"")</f>
        <v/>
      </c>
      <c r="AC1403" s="3" t="str">
        <f>IF(ISBLANK(T1403),"需記錄棲地類型",IF(LEN(T1403)&lt;&gt;2,"請填最主要的棲地類型，其餘的可在備注補充說明",""))</f>
        <v/>
      </c>
      <c r="AD1403" s="5" t="str">
        <f t="shared" si="63"/>
        <v/>
      </c>
      <c r="AE1403" s="3" t="str">
        <f>IF(COUNTIF(U1403,"*搖樹*")=1,IF(Q1403&lt;&gt;2,"有搖樹行為應為猴群",""),"")</f>
        <v/>
      </c>
      <c r="AF1403" s="3"/>
      <c r="AH1403">
        <f>MATCH(ROUND(M1403,0)&amp;ROUND(N1403,0),樣點!N:N,0)</f>
        <v>1320</v>
      </c>
      <c r="AI1403" s="5">
        <f>IF((F1404&amp;J1404)=(F1403&amp;J1403),ABS((DATE(G1404,H1404,I1404)&amp;TIME(O1404,P1404,0))-(DATE(G1403,H1403,I1403)&amp;TIME(O1403,P1403,0))),"")</f>
        <v>1.3888888992369175E-2</v>
      </c>
    </row>
    <row r="1404" spans="3:35">
      <c r="C1404" s="246" t="s">
        <v>610</v>
      </c>
      <c r="D1404" s="246" t="s">
        <v>722</v>
      </c>
      <c r="E1404" s="246" t="s">
        <v>734</v>
      </c>
      <c r="F1404" s="246" t="s">
        <v>735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736</v>
      </c>
      <c r="L1404" s="247">
        <v>6</v>
      </c>
      <c r="M1404" s="246">
        <v>217488</v>
      </c>
      <c r="N1404" s="246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90</v>
      </c>
      <c r="T1404" s="246" t="s">
        <v>744</v>
      </c>
      <c r="U1404" s="246" t="s">
        <v>745</v>
      </c>
      <c r="V1404" t="str">
        <f>INDEX(樣區!H:H,MATCH(F1404,樣區!E:E,0))</f>
        <v>3月,5月</v>
      </c>
      <c r="W1404" s="3" t="str">
        <f>IF(ISNUMBER(AH1404),"Y","N")</f>
        <v>Y</v>
      </c>
      <c r="X1404" s="3" t="str">
        <f>IF(OR(ISBLANK(H1404),ISBLANK(I1404)),"需記錄日期","")</f>
        <v/>
      </c>
      <c r="Y1404" s="3" t="str">
        <f>IF(O1404&gt;9,"時間太晚","")</f>
        <v>時間太晚</v>
      </c>
      <c r="Z1404" s="3" t="str">
        <f>IF(ISBLANK(Q1404),"需記錄數量",IF(Q1404&gt;2,"2隻以上，請記為猴群",""))</f>
        <v/>
      </c>
      <c r="AA1404" s="3" t="str">
        <f>IF(OR(Q1404=1,Q1404=2),IF(ISTEXT(R1404),"","需記錄距離"),"")</f>
        <v/>
      </c>
      <c r="AB1404" s="249" t="str">
        <f>IF(S1404="Y",IF(Q1404&lt;&gt;2,"有叫聲應為猴群",""),"")</f>
        <v/>
      </c>
      <c r="AC1404" s="3" t="str">
        <f>IF(ISBLANK(T1404),"需記錄棲地類型",IF(LEN(T1404)&lt;&gt;2,"請填最主要的棲地類型，其餘的可在備注補充說明",""))</f>
        <v>請填最主要的棲地類型，其餘的可在備注補充說明</v>
      </c>
      <c r="AD1404" s="5" t="str">
        <f t="shared" si="63"/>
        <v/>
      </c>
      <c r="AE1404" s="3" t="str">
        <f>IF(COUNTIF(U1404,"*搖樹*")=1,IF(Q1404&lt;&gt;2,"有搖樹行為應為猴群",""),"")</f>
        <v/>
      </c>
      <c r="AF1404" s="3"/>
      <c r="AH1404">
        <f>MATCH(ROUND(M1404,0)&amp;ROUND(N1404,0),樣點!N:N,0)</f>
        <v>1321</v>
      </c>
      <c r="AI1404" s="5" t="str">
        <f>IF((F1405&amp;J1405)=(F1404&amp;J1404),ABS((DATE(G1405,H1405,I1405)&amp;TIME(O1405,P1405,0))-(DATE(G1404,H1404,I1404)&amp;TIME(O1404,P1404,0))),"")</f>
        <v/>
      </c>
    </row>
    <row r="1405" spans="3:35">
      <c r="C1405" s="246" t="s">
        <v>610</v>
      </c>
      <c r="D1405" s="246" t="s">
        <v>722</v>
      </c>
      <c r="E1405" s="246" t="s">
        <v>746</v>
      </c>
      <c r="F1405" s="246" t="s">
        <v>747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748</v>
      </c>
      <c r="L1405" s="247">
        <v>1</v>
      </c>
      <c r="M1405" s="246">
        <v>225131</v>
      </c>
      <c r="N1405" s="246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30</v>
      </c>
      <c r="U1405" s="246" t="s">
        <v>749</v>
      </c>
      <c r="V1405" t="str">
        <f>INDEX(樣區!H:H,MATCH(F1405,樣區!E:E,0))</f>
        <v>4月,6月</v>
      </c>
      <c r="W1405" s="3" t="str">
        <f>IF(ISNUMBER(AH1405),"Y","N")</f>
        <v>Y</v>
      </c>
      <c r="X1405" s="3" t="str">
        <f>IF(OR(ISBLANK(H1405),ISBLANK(I1405)),"需記錄日期","")</f>
        <v/>
      </c>
      <c r="Y1405" s="3" t="str">
        <f>IF(O1405&gt;9,"時間太晚","")</f>
        <v/>
      </c>
      <c r="Z1405" s="3" t="str">
        <f>IF(ISBLANK(Q1405),"需記錄數量",IF(Q1405&gt;2,"2隻以上，請記為猴群",""))</f>
        <v/>
      </c>
      <c r="AA1405" s="3" t="str">
        <f>IF(OR(Q1405=1,Q1405=2),IF(ISTEXT(R1405),"","需記錄距離"),"")</f>
        <v/>
      </c>
      <c r="AB1405" s="249" t="str">
        <f>IF(S1405="Y",IF(Q1405&lt;&gt;2,"有叫聲應為猴群",""),"")</f>
        <v/>
      </c>
      <c r="AC1405" s="3" t="str">
        <f>IF(ISBLANK(T1405),"需記錄棲地類型",IF(LEN(T1405)&lt;&gt;2,"請填最主要的棲地類型，其餘的可在備注補充說明",""))</f>
        <v/>
      </c>
      <c r="AD1405" s="5" t="str">
        <f t="shared" si="63"/>
        <v/>
      </c>
      <c r="AE1405" s="3" t="str">
        <f>IF(COUNTIF(U1405,"*搖樹*")=1,IF(Q1405&lt;&gt;2,"有搖樹行為應為猴群",""),"")</f>
        <v/>
      </c>
      <c r="AF1405" s="3"/>
      <c r="AH1405">
        <f>MATCH(ROUND(M1405,0)&amp;ROUND(N1405,0),樣點!N:N,0)</f>
        <v>1322</v>
      </c>
      <c r="AI1405" s="5">
        <f>IF((F1406&amp;J1406)=(F1405&amp;J1405),ABS((DATE(G1406,H1406,I1406)&amp;TIME(O1406,P1406,0))-(DATE(G1405,H1405,I1405)&amp;TIME(O1405,P1405,0))),"")</f>
        <v>1.3194444007240236E-2</v>
      </c>
    </row>
    <row r="1406" spans="3:35">
      <c r="C1406" s="246" t="s">
        <v>610</v>
      </c>
      <c r="D1406" s="246" t="s">
        <v>722</v>
      </c>
      <c r="E1406" s="246" t="s">
        <v>746</v>
      </c>
      <c r="F1406" s="246" t="s">
        <v>747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748</v>
      </c>
      <c r="L1406" s="247">
        <v>2</v>
      </c>
      <c r="M1406" s="246">
        <v>224996</v>
      </c>
      <c r="N1406" s="246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61</v>
      </c>
      <c r="U1406" s="246" t="s">
        <v>750</v>
      </c>
      <c r="V1406" t="str">
        <f>INDEX(樣區!H:H,MATCH(F1406,樣區!E:E,0))</f>
        <v>4月,6月</v>
      </c>
      <c r="W1406" s="3" t="str">
        <f>IF(ISNUMBER(AH1406),"Y","N")</f>
        <v>Y</v>
      </c>
      <c r="X1406" s="3" t="str">
        <f>IF(OR(ISBLANK(H1406),ISBLANK(I1406)),"需記錄日期","")</f>
        <v/>
      </c>
      <c r="Y1406" s="3" t="str">
        <f>IF(O1406&gt;9,"時間太晚","")</f>
        <v/>
      </c>
      <c r="Z1406" s="3" t="str">
        <f>IF(ISBLANK(Q1406),"需記錄數量",IF(Q1406&gt;2,"2隻以上，請記為猴群",""))</f>
        <v/>
      </c>
      <c r="AA1406" s="3" t="str">
        <f>IF(OR(Q1406=1,Q1406=2),IF(ISTEXT(R1406),"","需記錄距離"),"")</f>
        <v/>
      </c>
      <c r="AB1406" s="249" t="str">
        <f>IF(S1406="Y",IF(Q1406&lt;&gt;2,"有叫聲應為猴群",""),"")</f>
        <v/>
      </c>
      <c r="AC1406" s="3" t="str">
        <f>IF(ISBLANK(T1406),"需記錄棲地類型",IF(LEN(T1406)&lt;&gt;2,"請填最主要的棲地類型，其餘的可在備注補充說明",""))</f>
        <v/>
      </c>
      <c r="AD1406" s="5" t="str">
        <f t="shared" si="63"/>
        <v/>
      </c>
      <c r="AE1406" s="3" t="str">
        <f>IF(COUNTIF(U1406,"*搖樹*")=1,IF(Q1406&lt;&gt;2,"有搖樹行為應為猴群",""),"")</f>
        <v/>
      </c>
      <c r="AF1406" s="3"/>
      <c r="AH1406">
        <f>MATCH(ROUND(M1406,0)&amp;ROUND(N1406,0),樣點!N:N,0)</f>
        <v>1323</v>
      </c>
      <c r="AI1406" s="5">
        <f>IF((F1407&amp;J1407)=(F1406&amp;J1406),ABS((DATE(G1407,H1407,I1407)&amp;TIME(O1407,P1407,0))-(DATE(G1406,H1406,I1406)&amp;TIME(O1406,P1406,0))),"")</f>
        <v>2.2916666988749057E-2</v>
      </c>
    </row>
    <row r="1407" spans="3:35">
      <c r="C1407" s="246" t="s">
        <v>610</v>
      </c>
      <c r="D1407" s="246" t="s">
        <v>722</v>
      </c>
      <c r="E1407" s="246" t="s">
        <v>746</v>
      </c>
      <c r="F1407" s="246" t="s">
        <v>747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748</v>
      </c>
      <c r="L1407" s="247">
        <v>3</v>
      </c>
      <c r="M1407" s="246">
        <v>225488</v>
      </c>
      <c r="N1407" s="246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61</v>
      </c>
      <c r="U1407" s="246" t="s">
        <v>751</v>
      </c>
      <c r="V1407" t="str">
        <f>INDEX(樣區!H:H,MATCH(F1407,樣區!E:E,0))</f>
        <v>4月,6月</v>
      </c>
      <c r="W1407" s="3" t="str">
        <f>IF(ISNUMBER(AH1407),"Y","N")</f>
        <v>Y</v>
      </c>
      <c r="X1407" s="3" t="str">
        <f>IF(OR(ISBLANK(H1407),ISBLANK(I1407)),"需記錄日期","")</f>
        <v/>
      </c>
      <c r="Y1407" s="3" t="str">
        <f>IF(O1407&gt;9,"時間太晚","")</f>
        <v/>
      </c>
      <c r="Z1407" s="3" t="str">
        <f>IF(ISBLANK(Q1407),"需記錄數量",IF(Q1407&gt;2,"2隻以上，請記為猴群",""))</f>
        <v/>
      </c>
      <c r="AA1407" s="3" t="str">
        <f>IF(OR(Q1407=1,Q1407=2),IF(ISTEXT(R1407),"","需記錄距離"),"")</f>
        <v/>
      </c>
      <c r="AB1407" s="249" t="str">
        <f>IF(S1407="Y",IF(Q1407&lt;&gt;2,"有叫聲應為猴群",""),"")</f>
        <v/>
      </c>
      <c r="AC1407" s="3" t="str">
        <f>IF(ISBLANK(T1407),"需記錄棲地類型",IF(LEN(T1407)&lt;&gt;2,"請填最主要的棲地類型，其餘的可在備注補充說明",""))</f>
        <v/>
      </c>
      <c r="AD1407" s="5" t="str">
        <f t="shared" si="63"/>
        <v/>
      </c>
      <c r="AE1407" s="3" t="str">
        <f>IF(COUNTIF(U1407,"*搖樹*")=1,IF(Q1407&lt;&gt;2,"有搖樹行為應為猴群",""),"")</f>
        <v/>
      </c>
      <c r="AF1407" s="3"/>
      <c r="AH1407">
        <f>MATCH(ROUND(M1407,0)&amp;ROUND(N1407,0),樣點!N:N,0)</f>
        <v>1324</v>
      </c>
      <c r="AI1407" s="5">
        <f>IF((F1408&amp;J1408)=(F1407&amp;J1407),ABS((DATE(G1408,H1408,I1408)&amp;TIME(O1408,P1408,0))-(DATE(G1407,H1407,I1407)&amp;TIME(O1407,P1407,0))),"")</f>
        <v>8.3333330112509429E-3</v>
      </c>
    </row>
    <row r="1408" spans="3:35">
      <c r="C1408" s="246" t="s">
        <v>610</v>
      </c>
      <c r="D1408" s="246" t="s">
        <v>722</v>
      </c>
      <c r="E1408" s="246" t="s">
        <v>746</v>
      </c>
      <c r="F1408" s="246" t="s">
        <v>747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748</v>
      </c>
      <c r="L1408" s="247">
        <v>4</v>
      </c>
      <c r="M1408" s="246">
        <v>225530</v>
      </c>
      <c r="N1408" s="246">
        <v>2513136</v>
      </c>
      <c r="O1408" s="246">
        <v>7</v>
      </c>
      <c r="P1408" s="246">
        <v>54</v>
      </c>
      <c r="Q1408" s="246">
        <v>1</v>
      </c>
      <c r="R1408" s="246" t="s">
        <v>89</v>
      </c>
      <c r="S1408" s="246" t="s">
        <v>44</v>
      </c>
      <c r="T1408" s="246" t="s">
        <v>32</v>
      </c>
      <c r="U1408" s="246" t="s">
        <v>752</v>
      </c>
      <c r="V1408" t="str">
        <f>INDEX(樣區!H:H,MATCH(F1408,樣區!E:E,0))</f>
        <v>4月,6月</v>
      </c>
      <c r="W1408" s="3" t="str">
        <f>IF(ISNUMBER(AH1408),"Y","N")</f>
        <v>Y</v>
      </c>
      <c r="X1408" s="3" t="str">
        <f>IF(OR(ISBLANK(H1408),ISBLANK(I1408)),"需記錄日期","")</f>
        <v/>
      </c>
      <c r="Y1408" s="3" t="str">
        <f>IF(O1408&gt;9,"時間太晚","")</f>
        <v/>
      </c>
      <c r="Z1408" s="3" t="str">
        <f>IF(ISBLANK(Q1408),"需記錄數量",IF(Q1408&gt;2,"2隻以上，請記為猴群",""))</f>
        <v/>
      </c>
      <c r="AA1408" s="3" t="str">
        <f>IF(OR(Q1408=1,Q1408=2),IF(ISTEXT(R1408),"","需記錄距離"),"")</f>
        <v/>
      </c>
      <c r="AB1408" s="249" t="str">
        <f>IF(S1408="Y",IF(Q1408&lt;&gt;2,"有叫聲應為猴群",""),"")</f>
        <v>有叫聲應為猴群</v>
      </c>
      <c r="AC1408" s="3" t="str">
        <f>IF(ISBLANK(T1408),"需記錄棲地類型",IF(LEN(T1408)&lt;&gt;2,"請填最主要的棲地類型，其餘的可在備注補充說明",""))</f>
        <v/>
      </c>
      <c r="AD1408" s="5" t="str">
        <f t="shared" si="63"/>
        <v/>
      </c>
      <c r="AE1408" s="3" t="str">
        <f>IF(COUNTIF(U1408,"*搖樹*")=1,IF(Q1408&lt;&gt;2,"有搖樹行為應為猴群",""),"")</f>
        <v/>
      </c>
      <c r="AF1408" s="3"/>
      <c r="AH1408">
        <f>MATCH(ROUND(M1408,0)&amp;ROUND(N1408,0),樣點!N:N,0)</f>
        <v>1325</v>
      </c>
      <c r="AI1408" s="5">
        <f>IF((F1409&amp;J1409)=(F1408&amp;J1408),ABS((DATE(G1409,H1409,I1409)&amp;TIME(O1409,P1409,0))-(DATE(G1408,H1408,I1408)&amp;TIME(O1408,P1408,0))),"")</f>
        <v>1.0416666977107525E-2</v>
      </c>
    </row>
    <row r="1409" spans="3:35">
      <c r="C1409" s="246" t="s">
        <v>610</v>
      </c>
      <c r="D1409" s="246" t="s">
        <v>722</v>
      </c>
      <c r="E1409" s="246" t="s">
        <v>746</v>
      </c>
      <c r="F1409" s="246" t="s">
        <v>747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748</v>
      </c>
      <c r="L1409" s="247">
        <v>5</v>
      </c>
      <c r="M1409" s="246">
        <v>225785</v>
      </c>
      <c r="N1409" s="246">
        <v>2512940</v>
      </c>
      <c r="O1409" s="246">
        <v>8</v>
      </c>
      <c r="P1409" s="246">
        <v>9</v>
      </c>
      <c r="Q1409" s="246">
        <v>1</v>
      </c>
      <c r="R1409" s="246" t="s">
        <v>89</v>
      </c>
      <c r="S1409" s="246" t="s">
        <v>44</v>
      </c>
      <c r="T1409" s="246" t="s">
        <v>26</v>
      </c>
      <c r="U1409" s="246" t="s">
        <v>753</v>
      </c>
      <c r="V1409" t="str">
        <f>INDEX(樣區!H:H,MATCH(F1409,樣區!E:E,0))</f>
        <v>4月,6月</v>
      </c>
      <c r="W1409" s="3" t="str">
        <f>IF(ISNUMBER(AH1409),"Y","N")</f>
        <v>Y</v>
      </c>
      <c r="X1409" s="3" t="str">
        <f>IF(OR(ISBLANK(H1409),ISBLANK(I1409)),"需記錄日期","")</f>
        <v/>
      </c>
      <c r="Y1409" s="3" t="str">
        <f>IF(O1409&gt;9,"時間太晚","")</f>
        <v/>
      </c>
      <c r="Z1409" s="3" t="str">
        <f>IF(ISBLANK(Q1409),"需記錄數量",IF(Q1409&gt;2,"2隻以上，請記為猴群",""))</f>
        <v/>
      </c>
      <c r="AA1409" s="3" t="str">
        <f>IF(OR(Q1409=1,Q1409=2),IF(ISTEXT(R1409),"","需記錄距離"),"")</f>
        <v/>
      </c>
      <c r="AB1409" s="249" t="str">
        <f>IF(S1409="Y",IF(Q1409&lt;&gt;2,"有叫聲應為猴群",""),"")</f>
        <v>有叫聲應為猴群</v>
      </c>
      <c r="AC1409" s="3" t="str">
        <f>IF(ISBLANK(T1409),"需記錄棲地類型",IF(LEN(T1409)&lt;&gt;2,"請填最主要的棲地類型，其餘的可在備注補充說明",""))</f>
        <v/>
      </c>
      <c r="AD1409" s="5" t="str">
        <f t="shared" si="63"/>
        <v/>
      </c>
      <c r="AE1409" s="3" t="str">
        <f>IF(COUNTIF(U1409,"*搖樹*")=1,IF(Q1409&lt;&gt;2,"有搖樹行為應為猴群",""),"")</f>
        <v/>
      </c>
      <c r="AF1409" s="3"/>
      <c r="AH1409">
        <f>MATCH(ROUND(M1409,0)&amp;ROUND(N1409,0),樣點!N:N,0)</f>
        <v>1326</v>
      </c>
      <c r="AI1409" s="5">
        <f>IF((F1410&amp;J1410)=(F1409&amp;J1409),ABS((DATE(G1410,H1410,I1410)&amp;TIME(O1410,P1410,0))-(DATE(G1409,H1409,I1409)&amp;TIME(O1409,P1409,0))),"")</f>
        <v>5.5555549915879965E-3</v>
      </c>
    </row>
    <row r="1410" spans="3:35">
      <c r="C1410" s="246" t="s">
        <v>610</v>
      </c>
      <c r="D1410" s="246" t="s">
        <v>722</v>
      </c>
      <c r="E1410" s="246" t="s">
        <v>746</v>
      </c>
      <c r="F1410" s="246" t="s">
        <v>747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748</v>
      </c>
      <c r="L1410" s="247">
        <v>6</v>
      </c>
      <c r="M1410" s="246">
        <v>225833</v>
      </c>
      <c r="N1410" s="246">
        <v>2512751</v>
      </c>
      <c r="O1410" s="246">
        <v>8</v>
      </c>
      <c r="P1410" s="246">
        <v>17</v>
      </c>
      <c r="Q1410" s="246">
        <v>1</v>
      </c>
      <c r="R1410" s="246" t="s">
        <v>89</v>
      </c>
      <c r="S1410" s="246" t="s">
        <v>44</v>
      </c>
      <c r="T1410" s="246" t="s">
        <v>26</v>
      </c>
      <c r="U1410" s="246" t="s">
        <v>754</v>
      </c>
      <c r="V1410" t="str">
        <f>INDEX(樣區!H:H,MATCH(F1410,樣區!E:E,0))</f>
        <v>4月,6月</v>
      </c>
      <c r="W1410" s="3" t="str">
        <f>IF(ISNUMBER(AH1410),"Y","N")</f>
        <v>Y</v>
      </c>
      <c r="X1410" s="3" t="str">
        <f>IF(OR(ISBLANK(H1410),ISBLANK(I1410)),"需記錄日期","")</f>
        <v/>
      </c>
      <c r="Y1410" s="3" t="str">
        <f>IF(O1410&gt;9,"時間太晚","")</f>
        <v/>
      </c>
      <c r="Z1410" s="3" t="str">
        <f>IF(ISBLANK(Q1410),"需記錄數量",IF(Q1410&gt;2,"2隻以上，請記為猴群",""))</f>
        <v/>
      </c>
      <c r="AA1410" s="3" t="str">
        <f>IF(OR(Q1410=1,Q1410=2),IF(ISTEXT(R1410),"","需記錄距離"),"")</f>
        <v/>
      </c>
      <c r="AB1410" s="249" t="str">
        <f>IF(S1410="Y",IF(Q1410&lt;&gt;2,"有叫聲應為猴群",""),"")</f>
        <v>有叫聲應為猴群</v>
      </c>
      <c r="AC1410" s="3" t="str">
        <f>IF(ISBLANK(T1410),"需記錄棲地類型",IF(LEN(T1410)&lt;&gt;2,"請填最主要的棲地類型，其餘的可在備注補充說明",""))</f>
        <v/>
      </c>
      <c r="AD1410" s="5" t="str">
        <f t="shared" si="63"/>
        <v/>
      </c>
      <c r="AE1410" s="3" t="str">
        <f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>IF((F1411&amp;J1411)=(F1410&amp;J1410),ABS((DATE(G1411,H1411,I1411)&amp;TIME(O1411,P1411,0))-(DATE(G1410,H1410,I1410)&amp;TIME(O1410,P1410,0))),"")</f>
        <v/>
      </c>
    </row>
    <row r="1411" spans="3:35">
      <c r="C1411" s="246" t="s">
        <v>610</v>
      </c>
      <c r="D1411" s="246" t="s">
        <v>722</v>
      </c>
      <c r="E1411" s="246" t="s">
        <v>755</v>
      </c>
      <c r="F1411" s="246" t="s">
        <v>756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757</v>
      </c>
      <c r="L1411" s="247">
        <v>1</v>
      </c>
      <c r="M1411" s="246">
        <v>220165</v>
      </c>
      <c r="N1411" s="246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32</v>
      </c>
      <c r="U1411" s="246"/>
      <c r="V1411" t="str">
        <f>INDEX(樣區!H:H,MATCH(F1411,樣區!E:E,0))</f>
        <v>3月,5月</v>
      </c>
      <c r="W1411" s="3" t="str">
        <f>IF(ISNUMBER(AH1411),"Y","N")</f>
        <v>Y</v>
      </c>
      <c r="X1411" s="3" t="str">
        <f>IF(OR(ISBLANK(H1411),ISBLANK(I1411)),"需記錄日期","")</f>
        <v/>
      </c>
      <c r="Y1411" s="3" t="str">
        <f>IF(O1411&gt;9,"時間太晚","")</f>
        <v/>
      </c>
      <c r="Z1411" s="3" t="str">
        <f>IF(ISBLANK(Q1411),"需記錄數量",IF(Q1411&gt;2,"2隻以上，請記為猴群",""))</f>
        <v/>
      </c>
      <c r="AA1411" s="3" t="str">
        <f>IF(OR(Q1411=1,Q1411=2),IF(ISTEXT(R1411),"","需記錄距離"),"")</f>
        <v/>
      </c>
      <c r="AB1411" s="249" t="str">
        <f>IF(S1411="Y",IF(Q1411&lt;&gt;2,"有叫聲應為猴群",""),"")</f>
        <v/>
      </c>
      <c r="AC1411" s="3" t="str">
        <f>IF(ISBLANK(T1411),"需記錄棲地類型",IF(LEN(T1411)&lt;&gt;2,"請填最主要的棲地類型，其餘的可在備注補充說明",""))</f>
        <v/>
      </c>
      <c r="AD1411" s="5" t="str">
        <f t="shared" si="63"/>
        <v/>
      </c>
      <c r="AE1411" s="3" t="str">
        <f>IF(COUNTIF(U1411,"*搖樹*")=1,IF(Q1411&lt;&gt;2,"有搖樹行為應為猴群",""),"")</f>
        <v/>
      </c>
      <c r="AF1411" s="3"/>
      <c r="AH1411">
        <f>MATCH(ROUND(M1411,0)&amp;ROUND(N1411,0),樣點!N:N,0)</f>
        <v>1328</v>
      </c>
      <c r="AI1411" s="5">
        <f>IF((F1412&amp;J1412)=(F1411&amp;J1411),ABS((DATE(G1412,H1412,I1412)&amp;TIME(O1412,P1412,0))-(DATE(G1411,H1411,I1411)&amp;TIME(O1411,P1411,0))),"")</f>
        <v>5.5555560393258929E-3</v>
      </c>
    </row>
    <row r="1412" spans="3:35">
      <c r="C1412" s="246" t="s">
        <v>610</v>
      </c>
      <c r="D1412" s="246" t="s">
        <v>722</v>
      </c>
      <c r="E1412" s="246" t="s">
        <v>755</v>
      </c>
      <c r="F1412" s="246" t="s">
        <v>756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757</v>
      </c>
      <c r="L1412" s="247">
        <v>2</v>
      </c>
      <c r="M1412" s="246">
        <v>220364</v>
      </c>
      <c r="N1412" s="246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32</v>
      </c>
      <c r="U1412" s="246"/>
      <c r="V1412" t="str">
        <f>INDEX(樣區!H:H,MATCH(F1412,樣區!E:E,0))</f>
        <v>3月,5月</v>
      </c>
      <c r="W1412" s="3" t="str">
        <f>IF(ISNUMBER(AH1412),"Y","N")</f>
        <v>Y</v>
      </c>
      <c r="X1412" s="3" t="str">
        <f>IF(OR(ISBLANK(H1412),ISBLANK(I1412)),"需記錄日期","")</f>
        <v/>
      </c>
      <c r="Y1412" s="3" t="str">
        <f>IF(O1412&gt;9,"時間太晚","")</f>
        <v/>
      </c>
      <c r="Z1412" s="3" t="str">
        <f>IF(ISBLANK(Q1412),"需記錄數量",IF(Q1412&gt;2,"2隻以上，請記為猴群",""))</f>
        <v/>
      </c>
      <c r="AA1412" s="3" t="str">
        <f>IF(OR(Q1412=1,Q1412=2),IF(ISTEXT(R1412),"","需記錄距離"),"")</f>
        <v/>
      </c>
      <c r="AB1412" s="249" t="str">
        <f>IF(S1412="Y",IF(Q1412&lt;&gt;2,"有叫聲應為猴群",""),"")</f>
        <v/>
      </c>
      <c r="AC1412" s="3" t="str">
        <f>IF(ISBLANK(T1412),"需記錄棲地類型",IF(LEN(T1412)&lt;&gt;2,"請填最主要的棲地類型，其餘的可在備注補充說明",""))</f>
        <v/>
      </c>
      <c r="AD1412" s="5" t="str">
        <f t="shared" si="63"/>
        <v/>
      </c>
      <c r="AE1412" s="3" t="str">
        <f>IF(COUNTIF(U1412,"*搖樹*")=1,IF(Q1412&lt;&gt;2,"有搖樹行為應為猴群",""),"")</f>
        <v/>
      </c>
      <c r="AF1412" s="3"/>
      <c r="AH1412">
        <f>MATCH(ROUND(M1412,0)&amp;ROUND(N1412,0),樣點!N:N,0)</f>
        <v>1329</v>
      </c>
      <c r="AI1412" s="5">
        <f>IF((F1413&amp;J1413)=(F1412&amp;J1412),ABS((DATE(G1413,H1413,I1413)&amp;TIME(O1413,P1413,0))-(DATE(G1412,H1412,I1412)&amp;TIME(O1412,P1412,0))),"")</f>
        <v>7.6388879679143429E-3</v>
      </c>
    </row>
    <row r="1413" spans="3:35">
      <c r="C1413" s="246" t="s">
        <v>610</v>
      </c>
      <c r="D1413" s="246" t="s">
        <v>722</v>
      </c>
      <c r="E1413" s="246" t="s">
        <v>755</v>
      </c>
      <c r="F1413" s="246" t="s">
        <v>756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757</v>
      </c>
      <c r="L1413" s="247">
        <v>3</v>
      </c>
      <c r="M1413" s="246">
        <v>220151</v>
      </c>
      <c r="N1413" s="246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32</v>
      </c>
      <c r="U1413" s="246"/>
      <c r="V1413" t="str">
        <f>INDEX(樣區!H:H,MATCH(F1413,樣區!E:E,0))</f>
        <v>3月,5月</v>
      </c>
      <c r="W1413" s="3" t="str">
        <f>IF(ISNUMBER(AH1413),"Y","N")</f>
        <v>Y</v>
      </c>
      <c r="X1413" s="3" t="str">
        <f>IF(OR(ISBLANK(H1413),ISBLANK(I1413)),"需記錄日期","")</f>
        <v/>
      </c>
      <c r="Y1413" s="3" t="str">
        <f>IF(O1413&gt;9,"時間太晚","")</f>
        <v/>
      </c>
      <c r="Z1413" s="3" t="str">
        <f>IF(ISBLANK(Q1413),"需記錄數量",IF(Q1413&gt;2,"2隻以上，請記為猴群",""))</f>
        <v/>
      </c>
      <c r="AA1413" s="3" t="str">
        <f>IF(OR(Q1413=1,Q1413=2),IF(ISTEXT(R1413),"","需記錄距離"),"")</f>
        <v/>
      </c>
      <c r="AB1413" s="249" t="str">
        <f>IF(S1413="Y",IF(Q1413&lt;&gt;2,"有叫聲應為猴群",""),"")</f>
        <v/>
      </c>
      <c r="AC1413" s="3" t="str">
        <f>IF(ISBLANK(T1413),"需記錄棲地類型",IF(LEN(T1413)&lt;&gt;2,"請填最主要的棲地類型，其餘的可在備注補充說明",""))</f>
        <v/>
      </c>
      <c r="AD1413" s="5" t="str">
        <f t="shared" si="63"/>
        <v/>
      </c>
      <c r="AE1413" s="3" t="str">
        <f>IF(COUNTIF(U1413,"*搖樹*")=1,IF(Q1413&lt;&gt;2,"有搖樹行為應為猴群",""),"")</f>
        <v/>
      </c>
      <c r="AF1413" s="3"/>
      <c r="AH1413">
        <f>MATCH(ROUND(M1413,0)&amp;ROUND(N1413,0),樣點!N:N,0)</f>
        <v>1330</v>
      </c>
      <c r="AI1413" s="5">
        <f>IF((F1414&amp;J1414)=(F1413&amp;J1413),ABS((DATE(G1414,H1414,I1414)&amp;TIME(O1414,P1414,0))-(DATE(G1413,H1413,I1413)&amp;TIME(O1413,P1413,0))),"")</f>
        <v>5.5555560393258929E-3</v>
      </c>
    </row>
    <row r="1414" spans="3:35">
      <c r="C1414" s="246" t="s">
        <v>610</v>
      </c>
      <c r="D1414" s="246" t="s">
        <v>722</v>
      </c>
      <c r="E1414" s="246" t="s">
        <v>755</v>
      </c>
      <c r="F1414" s="246" t="s">
        <v>756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757</v>
      </c>
      <c r="L1414" s="247">
        <v>4</v>
      </c>
      <c r="M1414" s="246">
        <v>220165</v>
      </c>
      <c r="N1414" s="246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32</v>
      </c>
      <c r="U1414" s="246"/>
      <c r="V1414" t="str">
        <f>INDEX(樣區!H:H,MATCH(F1414,樣區!E:E,0))</f>
        <v>3月,5月</v>
      </c>
      <c r="W1414" s="3" t="str">
        <f>IF(ISNUMBER(AH1414),"Y","N")</f>
        <v>Y</v>
      </c>
      <c r="X1414" s="3" t="str">
        <f>IF(OR(ISBLANK(H1414),ISBLANK(I1414)),"需記錄日期","")</f>
        <v/>
      </c>
      <c r="Y1414" s="3" t="str">
        <f>IF(O1414&gt;9,"時間太晚","")</f>
        <v/>
      </c>
      <c r="Z1414" s="3" t="str">
        <f>IF(ISBLANK(Q1414),"需記錄數量",IF(Q1414&gt;2,"2隻以上，請記為猴群",""))</f>
        <v/>
      </c>
      <c r="AA1414" s="3" t="str">
        <f>IF(OR(Q1414=1,Q1414=2),IF(ISTEXT(R1414),"","需記錄距離"),"")</f>
        <v/>
      </c>
      <c r="AB1414" s="249" t="str">
        <f>IF(S1414="Y",IF(Q1414&lt;&gt;2,"有叫聲應為猴群",""),"")</f>
        <v/>
      </c>
      <c r="AC1414" s="3" t="str">
        <f>IF(ISBLANK(T1414),"需記錄棲地類型",IF(LEN(T1414)&lt;&gt;2,"請填最主要的棲地類型，其餘的可在備注補充說明",""))</f>
        <v/>
      </c>
      <c r="AD1414" s="5" t="str">
        <f t="shared" si="63"/>
        <v/>
      </c>
      <c r="AE1414" s="3" t="str">
        <f>IF(COUNTIF(U1414,"*搖樹*")=1,IF(Q1414&lt;&gt;2,"有搖樹行為應為猴群",""),"")</f>
        <v/>
      </c>
      <c r="AF1414" s="3"/>
      <c r="AH1414">
        <f>MATCH(ROUND(M1414,0)&amp;ROUND(N1414,0),樣點!N:N,0)</f>
        <v>1331</v>
      </c>
      <c r="AI1414" s="5">
        <f>IF((F1415&amp;J1415)=(F1414&amp;J1414),ABS((DATE(G1415,H1415,I1415)&amp;TIME(O1415,P1415,0))-(DATE(G1414,H1414,I1414)&amp;TIME(O1414,P1414,0))),"")</f>
        <v>5.555555981118232E-3</v>
      </c>
    </row>
    <row r="1415" spans="3:35">
      <c r="C1415" s="246" t="s">
        <v>610</v>
      </c>
      <c r="D1415" s="246" t="s">
        <v>722</v>
      </c>
      <c r="E1415" s="246" t="s">
        <v>755</v>
      </c>
      <c r="F1415" s="246" t="s">
        <v>756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757</v>
      </c>
      <c r="L1415" s="247">
        <v>5</v>
      </c>
      <c r="M1415" s="246">
        <v>220364</v>
      </c>
      <c r="N1415" s="246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32</v>
      </c>
      <c r="U1415" s="246"/>
      <c r="V1415" t="str">
        <f>INDEX(樣區!H:H,MATCH(F1415,樣區!E:E,0))</f>
        <v>3月,5月</v>
      </c>
      <c r="W1415" s="3" t="str">
        <f>IF(ISNUMBER(AH1415),"Y","N")</f>
        <v>Y</v>
      </c>
      <c r="X1415" s="3" t="str">
        <f>IF(OR(ISBLANK(H1415),ISBLANK(I1415)),"需記錄日期","")</f>
        <v/>
      </c>
      <c r="Y1415" s="3" t="str">
        <f>IF(O1415&gt;9,"時間太晚","")</f>
        <v/>
      </c>
      <c r="Z1415" s="3" t="str">
        <f>IF(ISBLANK(Q1415),"需記錄數量",IF(Q1415&gt;2,"2隻以上，請記為猴群",""))</f>
        <v/>
      </c>
      <c r="AA1415" s="3" t="str">
        <f>IF(OR(Q1415=1,Q1415=2),IF(ISTEXT(R1415),"","需記錄距離"),"")</f>
        <v/>
      </c>
      <c r="AB1415" s="249" t="str">
        <f>IF(S1415="Y",IF(Q1415&lt;&gt;2,"有叫聲應為猴群",""),"")</f>
        <v/>
      </c>
      <c r="AC1415" s="3" t="str">
        <f>IF(ISBLANK(T1415),"需記錄棲地類型",IF(LEN(T1415)&lt;&gt;2,"請填最主要的棲地類型，其餘的可在備注補充說明",""))</f>
        <v/>
      </c>
      <c r="AD1415" s="5" t="str">
        <f t="shared" si="63"/>
        <v/>
      </c>
      <c r="AE1415" s="3" t="str">
        <f>IF(COUNTIF(U1415,"*搖樹*")=1,IF(Q1415&lt;&gt;2,"有搖樹行為應為猴群",""),"")</f>
        <v/>
      </c>
      <c r="AF1415" s="3"/>
      <c r="AH1415">
        <f>MATCH(ROUND(M1415,0)&amp;ROUND(N1415,0),樣點!N:N,0)</f>
        <v>1332</v>
      </c>
      <c r="AI1415" s="5">
        <f>IF((F1416&amp;J1416)=(F1415&amp;J1415),ABS((DATE(G1416,H1416,I1416)&amp;TIME(O1416,P1416,0))-(DATE(G1415,H1415,I1415)&amp;TIME(O1415,P1415,0))),"")</f>
        <v>6.9444439723156393E-3</v>
      </c>
    </row>
    <row r="1416" spans="3:35">
      <c r="C1416" s="246" t="s">
        <v>610</v>
      </c>
      <c r="D1416" s="246" t="s">
        <v>722</v>
      </c>
      <c r="E1416" s="246" t="s">
        <v>755</v>
      </c>
      <c r="F1416" s="246" t="s">
        <v>756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757</v>
      </c>
      <c r="L1416" s="247">
        <v>6</v>
      </c>
      <c r="M1416" s="246">
        <v>220563</v>
      </c>
      <c r="N1416" s="246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26</v>
      </c>
      <c r="U1416" s="246"/>
      <c r="V1416" t="str">
        <f>INDEX(樣區!H:H,MATCH(F1416,樣區!E:E,0))</f>
        <v>3月,5月</v>
      </c>
      <c r="W1416" s="3" t="str">
        <f>IF(ISNUMBER(AH1416),"Y","N")</f>
        <v>Y</v>
      </c>
      <c r="X1416" s="3" t="str">
        <f>IF(OR(ISBLANK(H1416),ISBLANK(I1416)),"需記錄日期","")</f>
        <v/>
      </c>
      <c r="Y1416" s="3" t="str">
        <f>IF(O1416&gt;9,"時間太晚","")</f>
        <v/>
      </c>
      <c r="Z1416" s="3" t="str">
        <f>IF(ISBLANK(Q1416),"需記錄數量",IF(Q1416&gt;2,"2隻以上，請記為猴群",""))</f>
        <v/>
      </c>
      <c r="AA1416" s="3" t="str">
        <f>IF(OR(Q1416=1,Q1416=2),IF(ISTEXT(R1416),"","需記錄距離"),"")</f>
        <v/>
      </c>
      <c r="AB1416" s="249" t="str">
        <f>IF(S1416="Y",IF(Q1416&lt;&gt;2,"有叫聲應為猴群",""),"")</f>
        <v/>
      </c>
      <c r="AC1416" s="3" t="str">
        <f>IF(ISBLANK(T1416),"需記錄棲地類型",IF(LEN(T1416)&lt;&gt;2,"請填最主要的棲地類型，其餘的可在備注補充說明",""))</f>
        <v/>
      </c>
      <c r="AD1416" s="5" t="str">
        <f t="shared" si="63"/>
        <v/>
      </c>
      <c r="AE1416" s="3" t="str">
        <f>IF(COUNTIF(U1416,"*搖樹*")=1,IF(Q1416&lt;&gt;2,"有搖樹行為應為猴群",""),"")</f>
        <v/>
      </c>
      <c r="AF1416" s="3"/>
      <c r="AH1416">
        <f>MATCH(ROUND(M1416,0)&amp;ROUND(N1416,0),樣點!N:N,0)</f>
        <v>1333</v>
      </c>
      <c r="AI1416" s="5">
        <f>IF((F1417&amp;J1417)=(F1416&amp;J1416),ABS((DATE(G1417,H1417,I1417)&amp;TIME(O1417,P1417,0))-(DATE(G1416,H1416,I1416)&amp;TIME(O1416,P1416,0))),"")</f>
        <v>9.027778054587543E-3</v>
      </c>
    </row>
    <row r="1417" spans="3:35">
      <c r="C1417" s="246" t="s">
        <v>610</v>
      </c>
      <c r="D1417" s="246" t="s">
        <v>722</v>
      </c>
      <c r="E1417" s="246" t="s">
        <v>755</v>
      </c>
      <c r="F1417" s="246" t="s">
        <v>756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757</v>
      </c>
      <c r="L1417" s="247">
        <v>7</v>
      </c>
      <c r="M1417" s="246">
        <v>220582</v>
      </c>
      <c r="N1417" s="246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26</v>
      </c>
      <c r="U1417" s="246"/>
      <c r="V1417" t="str">
        <f>INDEX(樣區!H:H,MATCH(F1417,樣區!E:E,0))</f>
        <v>3月,5月</v>
      </c>
      <c r="W1417" s="3" t="str">
        <f>IF(ISNUMBER(AH1417),"Y","N")</f>
        <v>Y</v>
      </c>
      <c r="X1417" s="3" t="str">
        <f>IF(OR(ISBLANK(H1417),ISBLANK(I1417)),"需記錄日期","")</f>
        <v/>
      </c>
      <c r="Y1417" s="3" t="str">
        <f>IF(O1417&gt;9,"時間太晚","")</f>
        <v>時間太晚</v>
      </c>
      <c r="Z1417" s="3" t="str">
        <f>IF(ISBLANK(Q1417),"需記錄數量",IF(Q1417&gt;2,"2隻以上，請記為猴群",""))</f>
        <v/>
      </c>
      <c r="AA1417" s="3" t="str">
        <f>IF(OR(Q1417=1,Q1417=2),IF(ISTEXT(R1417),"","需記錄距離"),"")</f>
        <v/>
      </c>
      <c r="AB1417" s="249" t="str">
        <f>IF(S1417="Y",IF(Q1417&lt;&gt;2,"有叫聲應為猴群",""),"")</f>
        <v/>
      </c>
      <c r="AC1417" s="3" t="str">
        <f>IF(ISBLANK(T1417),"需記錄棲地類型",IF(LEN(T1417)&lt;&gt;2,"請填最主要的棲地類型，其餘的可在備注補充說明",""))</f>
        <v/>
      </c>
      <c r="AD1417" s="5" t="str">
        <f t="shared" si="63"/>
        <v/>
      </c>
      <c r="AE1417" s="3" t="str">
        <f>IF(COUNTIF(U1417,"*搖樹*")=1,IF(Q1417&lt;&gt;2,"有搖樹行為應為猴群",""),"")</f>
        <v/>
      </c>
      <c r="AF1417" s="3"/>
      <c r="AH1417">
        <f>MATCH(ROUND(M1417,0)&amp;ROUND(N1417,0),樣點!N:N,0)</f>
        <v>1334</v>
      </c>
      <c r="AI1417" s="5">
        <f>IF((F1418&amp;J1418)=(F1417&amp;J1417),ABS((DATE(G1418,H1418,I1418)&amp;TIME(O1418,P1418,0))-(DATE(G1417,H1417,I1417)&amp;TIME(O1417,P1417,0))),"")</f>
        <v>7.6388889574445784E-3</v>
      </c>
    </row>
    <row r="1418" spans="3:35">
      <c r="C1418" s="246" t="s">
        <v>610</v>
      </c>
      <c r="D1418" s="246" t="s">
        <v>722</v>
      </c>
      <c r="E1418" s="246" t="s">
        <v>755</v>
      </c>
      <c r="F1418" s="246" t="s">
        <v>756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757</v>
      </c>
      <c r="L1418" s="247">
        <v>8</v>
      </c>
      <c r="M1418" s="246">
        <v>220364</v>
      </c>
      <c r="N1418" s="246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26</v>
      </c>
      <c r="U1418" s="246"/>
      <c r="V1418" t="str">
        <f>INDEX(樣區!H:H,MATCH(F1418,樣區!E:E,0))</f>
        <v>3月,5月</v>
      </c>
      <c r="W1418" s="3" t="str">
        <f>IF(ISNUMBER(AH1418),"Y","N")</f>
        <v>Y</v>
      </c>
      <c r="X1418" s="3" t="str">
        <f>IF(OR(ISBLANK(H1418),ISBLANK(I1418)),"需記錄日期","")</f>
        <v/>
      </c>
      <c r="Y1418" s="3" t="str">
        <f>IF(O1418&gt;9,"時間太晚","")</f>
        <v>時間太晚</v>
      </c>
      <c r="Z1418" s="3" t="str">
        <f>IF(ISBLANK(Q1418),"需記錄數量",IF(Q1418&gt;2,"2隻以上，請記為猴群",""))</f>
        <v/>
      </c>
      <c r="AA1418" s="3" t="str">
        <f>IF(OR(Q1418=1,Q1418=2),IF(ISTEXT(R1418),"","需記錄距離"),"")</f>
        <v/>
      </c>
      <c r="AB1418" s="249" t="str">
        <f>IF(S1418="Y",IF(Q1418&lt;&gt;2,"有叫聲應為猴群",""),"")</f>
        <v/>
      </c>
      <c r="AC1418" s="3" t="str">
        <f>IF(ISBLANK(T1418),"需記錄棲地類型",IF(LEN(T1418)&lt;&gt;2,"請填最主要的棲地類型，其餘的可在備注補充說明",""))</f>
        <v/>
      </c>
      <c r="AD1418" s="5" t="str">
        <f t="shared" si="63"/>
        <v/>
      </c>
      <c r="AE1418" s="3" t="str">
        <f>IF(COUNTIF(U1418,"*搖樹*")=1,IF(Q1418&lt;&gt;2,"有搖樹行為應為猴群",""),"")</f>
        <v/>
      </c>
      <c r="AF1418" s="3"/>
      <c r="AH1418">
        <f>MATCH(ROUND(M1418,0)&amp;ROUND(N1418,0),樣點!N:N,0)</f>
        <v>1335</v>
      </c>
      <c r="AI1418" s="5">
        <f>IF((F1419&amp;J1419)=(F1418&amp;J1418),ABS((DATE(G1419,H1419,I1419)&amp;TIME(O1419,P1419,0))-(DATE(G1418,H1418,I1418)&amp;TIME(O1418,P1418,0))),"")</f>
        <v>9.0277770068496466E-3</v>
      </c>
    </row>
    <row r="1419" spans="3:35">
      <c r="C1419" s="246" t="s">
        <v>610</v>
      </c>
      <c r="D1419" s="246" t="s">
        <v>722</v>
      </c>
      <c r="E1419" s="246" t="s">
        <v>755</v>
      </c>
      <c r="F1419" s="246" t="s">
        <v>756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757</v>
      </c>
      <c r="L1419" s="247">
        <v>9</v>
      </c>
      <c r="M1419" s="246">
        <v>220632</v>
      </c>
      <c r="N1419" s="246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26</v>
      </c>
      <c r="U1419" s="246"/>
      <c r="V1419" t="str">
        <f>INDEX(樣區!H:H,MATCH(F1419,樣區!E:E,0))</f>
        <v>3月,5月</v>
      </c>
      <c r="W1419" s="3" t="str">
        <f>IF(ISNUMBER(AH1419),"Y","N")</f>
        <v>Y</v>
      </c>
      <c r="X1419" s="3" t="str">
        <f>IF(OR(ISBLANK(H1419),ISBLANK(I1419)),"需記錄日期","")</f>
        <v/>
      </c>
      <c r="Y1419" s="3" t="str">
        <f>IF(O1419&gt;9,"時間太晚","")</f>
        <v>時間太晚</v>
      </c>
      <c r="Z1419" s="3" t="str">
        <f>IF(ISBLANK(Q1419),"需記錄數量",IF(Q1419&gt;2,"2隻以上，請記為猴群",""))</f>
        <v/>
      </c>
      <c r="AA1419" s="3" t="str">
        <f>IF(OR(Q1419=1,Q1419=2),IF(ISTEXT(R1419),"","需記錄距離"),"")</f>
        <v/>
      </c>
      <c r="AB1419" s="249" t="str">
        <f>IF(S1419="Y",IF(Q1419&lt;&gt;2,"有叫聲應為猴群",""),"")</f>
        <v/>
      </c>
      <c r="AC1419" s="3" t="str">
        <f>IF(ISBLANK(T1419),"需記錄棲地類型",IF(LEN(T1419)&lt;&gt;2,"請填最主要的棲地類型，其餘的可在備注補充說明",""))</f>
        <v/>
      </c>
      <c r="AD1419" s="5" t="str">
        <f t="shared" si="63"/>
        <v/>
      </c>
      <c r="AE1419" s="3" t="str">
        <f>IF(COUNTIF(U1419,"*搖樹*")=1,IF(Q1419&lt;&gt;2,"有搖樹行為應為猴群",""),"")</f>
        <v/>
      </c>
      <c r="AF1419" s="3"/>
      <c r="AH1419">
        <f>MATCH(ROUND(M1419,0)&amp;ROUND(N1419,0),樣點!N:N,0)</f>
        <v>1336</v>
      </c>
      <c r="AI1419" s="5" t="str">
        <f>IF((F1420&amp;J1420)=(F1419&amp;J1419),ABS((DATE(G1420,H1420,I1420)&amp;TIME(O1420,P1420,0))-(DATE(G1419,H1419,I1419)&amp;TIME(O1419,P1419,0))),"")</f>
        <v/>
      </c>
    </row>
    <row r="1420" spans="3:35">
      <c r="C1420" s="246" t="s">
        <v>610</v>
      </c>
      <c r="D1420" s="246" t="s">
        <v>722</v>
      </c>
      <c r="E1420" s="246" t="s">
        <v>758</v>
      </c>
      <c r="F1420" s="246" t="s">
        <v>759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760</v>
      </c>
      <c r="L1420" s="247">
        <v>1</v>
      </c>
      <c r="M1420" s="246">
        <v>216095</v>
      </c>
      <c r="N1420" s="246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26</v>
      </c>
      <c r="U1420" s="246"/>
      <c r="V1420" t="str">
        <f>INDEX(樣區!H:H,MATCH(F1420,樣區!E:E,0))</f>
        <v>3月,5月</v>
      </c>
      <c r="W1420" s="3" t="str">
        <f>IF(ISNUMBER(AH1420),"Y","N")</f>
        <v>Y</v>
      </c>
      <c r="X1420" s="3" t="str">
        <f>IF(OR(ISBLANK(H1420),ISBLANK(I1420)),"需記錄日期","")</f>
        <v/>
      </c>
      <c r="Y1420" s="3" t="str">
        <f>IF(O1420&gt;9,"時間太晚","")</f>
        <v/>
      </c>
      <c r="Z1420" s="3" t="str">
        <f>IF(ISBLANK(Q1420),"需記錄數量",IF(Q1420&gt;2,"2隻以上，請記為猴群",""))</f>
        <v/>
      </c>
      <c r="AA1420" s="3" t="str">
        <f>IF(OR(Q1420=1,Q1420=2),IF(ISTEXT(R1420),"","需記錄距離"),"")</f>
        <v/>
      </c>
      <c r="AB1420" s="249" t="str">
        <f>IF(S1420="Y",IF(Q1420&lt;&gt;2,"有叫聲應為猴群",""),"")</f>
        <v/>
      </c>
      <c r="AC1420" s="3" t="str">
        <f>IF(ISBLANK(T1420),"需記錄棲地類型",IF(LEN(T1420)&lt;&gt;2,"請填最主要的棲地類型，其餘的可在備注補充說明",""))</f>
        <v/>
      </c>
      <c r="AD1420" s="5" t="str">
        <f t="shared" si="63"/>
        <v/>
      </c>
      <c r="AE1420" s="3" t="str">
        <f>IF(COUNTIF(U1420,"*搖樹*")=1,IF(Q1420&lt;&gt;2,"有搖樹行為應為猴群",""),"")</f>
        <v/>
      </c>
      <c r="AF1420" s="3"/>
      <c r="AH1420">
        <f>MATCH(ROUND(M1420,0)&amp;ROUND(N1420,0),樣點!N:N,0)</f>
        <v>1337</v>
      </c>
      <c r="AI1420" s="5">
        <f>IF((F1421&amp;J1421)=(F1420&amp;J1420),ABS((DATE(G1421,H1421,I1421)&amp;TIME(O1421,P1421,0))-(DATE(G1420,H1420,I1420)&amp;TIME(O1420,P1420,0))),"")</f>
        <v>9.0277779963798821E-3</v>
      </c>
    </row>
    <row r="1421" spans="3:35">
      <c r="C1421" s="246" t="s">
        <v>610</v>
      </c>
      <c r="D1421" s="246" t="s">
        <v>722</v>
      </c>
      <c r="E1421" s="246" t="s">
        <v>758</v>
      </c>
      <c r="F1421" s="246" t="s">
        <v>759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760</v>
      </c>
      <c r="L1421" s="247">
        <v>2</v>
      </c>
      <c r="M1421" s="246">
        <v>216079</v>
      </c>
      <c r="N1421" s="246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26</v>
      </c>
      <c r="U1421" s="246"/>
      <c r="V1421" t="str">
        <f>INDEX(樣區!H:H,MATCH(F1421,樣區!E:E,0))</f>
        <v>3月,5月</v>
      </c>
      <c r="W1421" s="3" t="str">
        <f>IF(ISNUMBER(AH1421),"Y","N")</f>
        <v>Y</v>
      </c>
      <c r="X1421" s="3" t="str">
        <f>IF(OR(ISBLANK(H1421),ISBLANK(I1421)),"需記錄日期","")</f>
        <v/>
      </c>
      <c r="Y1421" s="3" t="str">
        <f>IF(O1421&gt;9,"時間太晚","")</f>
        <v/>
      </c>
      <c r="Z1421" s="3" t="str">
        <f>IF(ISBLANK(Q1421),"需記錄數量",IF(Q1421&gt;2,"2隻以上，請記為猴群",""))</f>
        <v/>
      </c>
      <c r="AA1421" s="3" t="str">
        <f>IF(OR(Q1421=1,Q1421=2),IF(ISTEXT(R1421),"","需記錄距離"),"")</f>
        <v/>
      </c>
      <c r="AB1421" s="249" t="str">
        <f>IF(S1421="Y",IF(Q1421&lt;&gt;2,"有叫聲應為猴群",""),"")</f>
        <v/>
      </c>
      <c r="AC1421" s="3" t="str">
        <f>IF(ISBLANK(T1421),"需記錄棲地類型",IF(LEN(T1421)&lt;&gt;2,"請填最主要的棲地類型，其餘的可在備注補充說明",""))</f>
        <v/>
      </c>
      <c r="AD1421" s="5" t="str">
        <f t="shared" si="63"/>
        <v/>
      </c>
      <c r="AE1421" s="3" t="str">
        <f>IF(COUNTIF(U1421,"*搖樹*")=1,IF(Q1421&lt;&gt;2,"有搖樹行為應為猴群",""),"")</f>
        <v/>
      </c>
      <c r="AF1421" s="3"/>
      <c r="AH1421">
        <f>MATCH(ROUND(M1421,0)&amp;ROUND(N1421,0),樣點!N:N,0)</f>
        <v>1338</v>
      </c>
      <c r="AI1421" s="5">
        <f>IF((F1422&amp;J1422)=(F1421&amp;J1421),ABS((DATE(G1422,H1422,I1422)&amp;TIME(O1422,P1422,0))-(DATE(G1421,H1421,I1421)&amp;TIME(O1421,P1421,0))),"")</f>
        <v>1.5277777973096818E-2</v>
      </c>
    </row>
    <row r="1422" spans="3:35">
      <c r="C1422" s="246" t="s">
        <v>610</v>
      </c>
      <c r="D1422" s="246" t="s">
        <v>722</v>
      </c>
      <c r="E1422" s="246" t="s">
        <v>758</v>
      </c>
      <c r="F1422" s="246" t="s">
        <v>759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760</v>
      </c>
      <c r="L1422" s="247">
        <v>3</v>
      </c>
      <c r="M1422" s="246">
        <v>216331</v>
      </c>
      <c r="N1422" s="246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26</v>
      </c>
      <c r="U1422" s="246"/>
      <c r="V1422" t="str">
        <f>INDEX(樣區!H:H,MATCH(F1422,樣區!E:E,0))</f>
        <v>3月,5月</v>
      </c>
      <c r="W1422" s="3" t="str">
        <f>IF(ISNUMBER(AH1422),"Y","N")</f>
        <v>Y</v>
      </c>
      <c r="X1422" s="3" t="str">
        <f>IF(OR(ISBLANK(H1422),ISBLANK(I1422)),"需記錄日期","")</f>
        <v/>
      </c>
      <c r="Y1422" s="3" t="str">
        <f>IF(O1422&gt;9,"時間太晚","")</f>
        <v/>
      </c>
      <c r="Z1422" s="3" t="str">
        <f>IF(ISBLANK(Q1422),"需記錄數量",IF(Q1422&gt;2,"2隻以上，請記為猴群",""))</f>
        <v/>
      </c>
      <c r="AA1422" s="3" t="str">
        <f>IF(OR(Q1422=1,Q1422=2),IF(ISTEXT(R1422),"","需記錄距離"),"")</f>
        <v/>
      </c>
      <c r="AB1422" s="249" t="str">
        <f>IF(S1422="Y",IF(Q1422&lt;&gt;2,"有叫聲應為猴群",""),"")</f>
        <v/>
      </c>
      <c r="AC1422" s="3" t="str">
        <f>IF(ISBLANK(T1422),"需記錄棲地類型",IF(LEN(T1422)&lt;&gt;2,"請填最主要的棲地類型，其餘的可在備注補充說明",""))</f>
        <v/>
      </c>
      <c r="AD1422" s="5" t="str">
        <f t="shared" si="63"/>
        <v/>
      </c>
      <c r="AE1422" s="3" t="str">
        <f>IF(COUNTIF(U1422,"*搖樹*")=1,IF(Q1422&lt;&gt;2,"有搖樹行為應為猴群",""),"")</f>
        <v/>
      </c>
      <c r="AF1422" s="3"/>
      <c r="AH1422">
        <f>MATCH(ROUND(M1422,0)&amp;ROUND(N1422,0),樣點!N:N,0)</f>
        <v>1339</v>
      </c>
      <c r="AI1422" s="5">
        <f>IF((F1423&amp;J1423)=(F1422&amp;J1422),ABS((DATE(G1423,H1423,I1423)&amp;TIME(O1423,P1423,0))-(DATE(G1422,H1422,I1422)&amp;TIME(O1422,P1422,0))),"")</f>
        <v>2.5694445008412004E-2</v>
      </c>
    </row>
    <row r="1423" spans="3:35">
      <c r="C1423" s="246" t="s">
        <v>610</v>
      </c>
      <c r="D1423" s="246" t="s">
        <v>722</v>
      </c>
      <c r="E1423" s="246" t="s">
        <v>758</v>
      </c>
      <c r="F1423" s="246" t="s">
        <v>759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760</v>
      </c>
      <c r="L1423" s="247">
        <v>4</v>
      </c>
      <c r="M1423" s="246">
        <v>216349</v>
      </c>
      <c r="N1423" s="246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26</v>
      </c>
      <c r="U1423" s="246"/>
      <c r="V1423" t="str">
        <f>INDEX(樣區!H:H,MATCH(F1423,樣區!E:E,0))</f>
        <v>3月,5月</v>
      </c>
      <c r="W1423" s="3" t="str">
        <f>IF(ISNUMBER(AH1423),"Y","N")</f>
        <v>Y</v>
      </c>
      <c r="X1423" s="3" t="str">
        <f>IF(OR(ISBLANK(H1423),ISBLANK(I1423)),"需記錄日期","")</f>
        <v/>
      </c>
      <c r="Y1423" s="3" t="str">
        <f>IF(O1423&gt;9,"時間太晚","")</f>
        <v/>
      </c>
      <c r="Z1423" s="3" t="str">
        <f>IF(ISBLANK(Q1423),"需記錄數量",IF(Q1423&gt;2,"2隻以上，請記為猴群",""))</f>
        <v/>
      </c>
      <c r="AA1423" s="3" t="str">
        <f>IF(OR(Q1423=1,Q1423=2),IF(ISTEXT(R1423),"","需記錄距離"),"")</f>
        <v/>
      </c>
      <c r="AB1423" s="249" t="str">
        <f>IF(S1423="Y",IF(Q1423&lt;&gt;2,"有叫聲應為猴群",""),"")</f>
        <v/>
      </c>
      <c r="AC1423" s="3" t="str">
        <f>IF(ISBLANK(T1423),"需記錄棲地類型",IF(LEN(T1423)&lt;&gt;2,"請填最主要的棲地類型，其餘的可在備注補充說明",""))</f>
        <v/>
      </c>
      <c r="AD1423" s="5" t="str">
        <f t="shared" si="63"/>
        <v/>
      </c>
      <c r="AE1423" s="3" t="str">
        <f>IF(COUNTIF(U1423,"*搖樹*")=1,IF(Q1423&lt;&gt;2,"有搖樹行為應為猴群",""),"")</f>
        <v/>
      </c>
      <c r="AF1423" s="3"/>
      <c r="AH1423">
        <f>MATCH(ROUND(M1423,0)&amp;ROUND(N1423,0),樣點!N:N,0)</f>
        <v>1340</v>
      </c>
      <c r="AI1423" s="5">
        <f>IF((F1424&amp;J1424)=(F1423&amp;J1423),ABS((DATE(G1424,H1424,I1424)&amp;TIME(O1424,P1424,0))-(DATE(G1423,H1423,I1423)&amp;TIME(O1423,P1423,0))),"")</f>
        <v>3.125E-2</v>
      </c>
    </row>
    <row r="1424" spans="3:35">
      <c r="C1424" s="246" t="s">
        <v>610</v>
      </c>
      <c r="D1424" s="246" t="s">
        <v>722</v>
      </c>
      <c r="E1424" s="246" t="s">
        <v>758</v>
      </c>
      <c r="F1424" s="246" t="s">
        <v>759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760</v>
      </c>
      <c r="L1424" s="247">
        <v>5</v>
      </c>
      <c r="M1424" s="246">
        <v>217232</v>
      </c>
      <c r="N1424" s="246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31</v>
      </c>
      <c r="U1424" s="246"/>
      <c r="V1424" t="str">
        <f>INDEX(樣區!H:H,MATCH(F1424,樣區!E:E,0))</f>
        <v>3月,5月</v>
      </c>
      <c r="W1424" s="3" t="str">
        <f>IF(ISNUMBER(AH1424),"Y","N")</f>
        <v>Y</v>
      </c>
      <c r="X1424" s="3" t="str">
        <f>IF(OR(ISBLANK(H1424),ISBLANK(I1424)),"需記錄日期","")</f>
        <v/>
      </c>
      <c r="Y1424" s="3" t="str">
        <f>IF(O1424&gt;9,"時間太晚","")</f>
        <v/>
      </c>
      <c r="Z1424" s="3" t="str">
        <f>IF(ISBLANK(Q1424),"需記錄數量",IF(Q1424&gt;2,"2隻以上，請記為猴群",""))</f>
        <v/>
      </c>
      <c r="AA1424" s="3" t="str">
        <f>IF(OR(Q1424=1,Q1424=2),IF(ISTEXT(R1424),"","需記錄距離"),"")</f>
        <v/>
      </c>
      <c r="AB1424" s="249" t="str">
        <f>IF(S1424="Y",IF(Q1424&lt;&gt;2,"有叫聲應為猴群",""),"")</f>
        <v/>
      </c>
      <c r="AC1424" s="3" t="str">
        <f>IF(ISBLANK(T1424),"需記錄棲地類型",IF(LEN(T1424)&lt;&gt;2,"請填最主要的棲地類型，其餘的可在備注補充說明",""))</f>
        <v/>
      </c>
      <c r="AD1424" s="5" t="str">
        <f t="shared" si="63"/>
        <v/>
      </c>
      <c r="AE1424" s="3" t="str">
        <f>IF(COUNTIF(U1424,"*搖樹*")=1,IF(Q1424&lt;&gt;2,"有搖樹行為應為猴群",""),"")</f>
        <v/>
      </c>
      <c r="AF1424" s="3"/>
      <c r="AH1424">
        <f>MATCH(ROUND(M1424,0)&amp;ROUND(N1424,0),樣點!N:N,0)</f>
        <v>1341</v>
      </c>
      <c r="AI1424" s="5">
        <f>IF((F1425&amp;J1425)=(F1424&amp;J1424),ABS((DATE(G1425,H1425,I1425)&amp;TIME(O1425,P1425,0))-(DATE(G1424,H1424,I1424)&amp;TIME(O1424,P1424,0))),"")</f>
        <v>4.5138888992369175E-2</v>
      </c>
    </row>
    <row r="1425" spans="3:35">
      <c r="C1425" s="246" t="s">
        <v>610</v>
      </c>
      <c r="D1425" s="246" t="s">
        <v>722</v>
      </c>
      <c r="E1425" s="246" t="s">
        <v>758</v>
      </c>
      <c r="F1425" s="246" t="s">
        <v>759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760</v>
      </c>
      <c r="L1425" s="247">
        <v>6</v>
      </c>
      <c r="M1425" s="246">
        <v>217246</v>
      </c>
      <c r="N1425" s="246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230</v>
      </c>
      <c r="U1425" s="246"/>
      <c r="V1425" t="str">
        <f>INDEX(樣區!H:H,MATCH(F1425,樣區!E:E,0))</f>
        <v>3月,5月</v>
      </c>
      <c r="W1425" s="3" t="str">
        <f>IF(ISNUMBER(AH1425),"Y","N")</f>
        <v>Y</v>
      </c>
      <c r="X1425" s="3" t="str">
        <f>IF(OR(ISBLANK(H1425),ISBLANK(I1425)),"需記錄日期","")</f>
        <v/>
      </c>
      <c r="Y1425" s="3" t="str">
        <f>IF(O1425&gt;9,"時間太晚","")</f>
        <v>時間太晚</v>
      </c>
      <c r="Z1425" s="3" t="str">
        <f>IF(ISBLANK(Q1425),"需記錄數量",IF(Q1425&gt;2,"2隻以上，請記為猴群",""))</f>
        <v/>
      </c>
      <c r="AA1425" s="3" t="str">
        <f>IF(OR(Q1425=1,Q1425=2),IF(ISTEXT(R1425),"","需記錄距離"),"")</f>
        <v/>
      </c>
      <c r="AB1425" s="249" t="str">
        <f>IF(S1425="Y",IF(Q1425&lt;&gt;2,"有叫聲應為猴群",""),"")</f>
        <v/>
      </c>
      <c r="AC1425" s="3" t="str">
        <f>IF(ISBLANK(T1425),"需記錄棲地類型",IF(LEN(T1425)&lt;&gt;2,"請填最主要的棲地類型，其餘的可在備注補充說明",""))</f>
        <v/>
      </c>
      <c r="AD1425" s="5" t="str">
        <f t="shared" si="63"/>
        <v/>
      </c>
      <c r="AE1425" s="3" t="str">
        <f>IF(COUNTIF(U1425,"*搖樹*")=1,IF(Q1425&lt;&gt;2,"有搖樹行為應為猴群",""),"")</f>
        <v/>
      </c>
      <c r="AF1425" s="3"/>
      <c r="AH1425">
        <f>MATCH(ROUND(M1425,0)&amp;ROUND(N1425,0),樣點!N:N,0)</f>
        <v>1342</v>
      </c>
      <c r="AI1425" s="5">
        <f>IF((F1426&amp;J1426)=(F1425&amp;J1425),ABS((DATE(G1426,H1426,I1426)&amp;TIME(O1426,P1426,0))-(DATE(G1425,H1425,I1425)&amp;TIME(O1425,P1425,0))),"")</f>
        <v>7.6388890156522393E-3</v>
      </c>
    </row>
    <row r="1426" spans="3:35">
      <c r="C1426" s="246" t="s">
        <v>610</v>
      </c>
      <c r="D1426" s="246" t="s">
        <v>722</v>
      </c>
      <c r="E1426" s="246" t="s">
        <v>758</v>
      </c>
      <c r="F1426" s="246" t="s">
        <v>759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760</v>
      </c>
      <c r="L1426" s="247">
        <v>7</v>
      </c>
      <c r="M1426" s="246">
        <v>217852</v>
      </c>
      <c r="N1426" s="246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26</v>
      </c>
      <c r="U1426" s="246"/>
      <c r="V1426" t="str">
        <f>INDEX(樣區!H:H,MATCH(F1426,樣區!E:E,0))</f>
        <v>3月,5月</v>
      </c>
      <c r="W1426" s="3" t="str">
        <f>IF(ISNUMBER(AH1426),"Y","N")</f>
        <v>Y</v>
      </c>
      <c r="X1426" s="3" t="str">
        <f>IF(OR(ISBLANK(H1426),ISBLANK(I1426)),"需記錄日期","")</f>
        <v/>
      </c>
      <c r="Y1426" s="3" t="str">
        <f>IF(O1426&gt;9,"時間太晚","")</f>
        <v>時間太晚</v>
      </c>
      <c r="Z1426" s="3" t="str">
        <f>IF(ISBLANK(Q1426),"需記錄數量",IF(Q1426&gt;2,"2隻以上，請記為猴群",""))</f>
        <v/>
      </c>
      <c r="AA1426" s="3" t="str">
        <f>IF(OR(Q1426=1,Q1426=2),IF(ISTEXT(R1426),"","需記錄距離"),"")</f>
        <v/>
      </c>
      <c r="AB1426" s="249" t="str">
        <f>IF(S1426="Y",IF(Q1426&lt;&gt;2,"有叫聲應為猴群",""),"")</f>
        <v/>
      </c>
      <c r="AC1426" s="3" t="str">
        <f>IF(ISBLANK(T1426),"需記錄棲地類型",IF(LEN(T1426)&lt;&gt;2,"請填最主要的棲地類型，其餘的可在備注補充說明",""))</f>
        <v/>
      </c>
      <c r="AD1426" s="5" t="str">
        <f t="shared" si="63"/>
        <v/>
      </c>
      <c r="AE1426" s="3" t="str">
        <f>IF(COUNTIF(U1426,"*搖樹*")=1,IF(Q1426&lt;&gt;2,"有搖樹行為應為猴群",""),"")</f>
        <v/>
      </c>
      <c r="AF1426" s="3"/>
      <c r="AH1426">
        <f>MATCH(ROUND(M1426,0)&amp;ROUND(N1426,0),樣點!N:N,0)</f>
        <v>1343</v>
      </c>
      <c r="AI1426" s="5">
        <f>IF((F1427&amp;J1427)=(F1426&amp;J1426),ABS((DATE(G1427,H1427,I1427)&amp;TIME(O1427,P1427,0))-(DATE(G1426,H1426,I1426)&amp;TIME(O1426,P1426,0))),"")</f>
        <v>6.31944450433366E-2</v>
      </c>
    </row>
    <row r="1427" spans="3:35">
      <c r="C1427" s="246" t="s">
        <v>610</v>
      </c>
      <c r="D1427" s="246" t="s">
        <v>722</v>
      </c>
      <c r="E1427" s="246" t="s">
        <v>758</v>
      </c>
      <c r="F1427" s="246" t="s">
        <v>759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760</v>
      </c>
      <c r="L1427" s="247">
        <v>8</v>
      </c>
      <c r="M1427" s="246">
        <v>217389</v>
      </c>
      <c r="N1427" s="246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31</v>
      </c>
      <c r="U1427" s="246"/>
      <c r="V1427" t="str">
        <f>INDEX(樣區!H:H,MATCH(F1427,樣區!E:E,0))</f>
        <v>3月,5月</v>
      </c>
      <c r="W1427" s="3" t="str">
        <f>IF(ISNUMBER(AH1427),"Y","N")</f>
        <v>Y</v>
      </c>
      <c r="X1427" s="3" t="str">
        <f>IF(OR(ISBLANK(H1427),ISBLANK(I1427)),"需記錄日期","")</f>
        <v/>
      </c>
      <c r="Y1427" s="3" t="str">
        <f>IF(O1427&gt;9,"時間太晚","")</f>
        <v/>
      </c>
      <c r="Z1427" s="3" t="str">
        <f>IF(ISBLANK(Q1427),"需記錄數量",IF(Q1427&gt;2,"2隻以上，請記為猴群",""))</f>
        <v/>
      </c>
      <c r="AA1427" s="3" t="str">
        <f>IF(OR(Q1427=1,Q1427=2),IF(ISTEXT(R1427),"","需記錄距離"),"")</f>
        <v/>
      </c>
      <c r="AB1427" s="249" t="str">
        <f>IF(S1427="Y",IF(Q1427&lt;&gt;2,"有叫聲應為猴群",""),"")</f>
        <v/>
      </c>
      <c r="AC1427" s="3" t="str">
        <f>IF(ISBLANK(T1427),"需記錄棲地類型",IF(LEN(T1427)&lt;&gt;2,"請填最主要的棲地類型，其餘的可在備注補充說明",""))</f>
        <v/>
      </c>
      <c r="AD1427" s="5" t="str">
        <f t="shared" si="63"/>
        <v/>
      </c>
      <c r="AE1427" s="3" t="str">
        <f>IF(COUNTIF(U1427,"*搖樹*")=1,IF(Q1427&lt;&gt;2,"有搖樹行為應為猴群",""),"")</f>
        <v/>
      </c>
      <c r="AF1427" s="3"/>
      <c r="AH1427">
        <f>MATCH(ROUND(M1427,0)&amp;ROUND(N1427,0),樣點!N:N,0)</f>
        <v>1344</v>
      </c>
      <c r="AI1427" s="5" t="str">
        <f>IF((F1428&amp;J1428)=(F1427&amp;J1427),ABS((DATE(G1428,H1428,I1428)&amp;TIME(O1428,P1428,0))-(DATE(G1427,H1427,I1427)&amp;TIME(O1427,P1427,0))),"")</f>
        <v/>
      </c>
    </row>
    <row r="1428" spans="3:35">
      <c r="C1428" s="246" t="s">
        <v>610</v>
      </c>
      <c r="D1428" s="246" t="s">
        <v>722</v>
      </c>
      <c r="E1428" s="246" t="s">
        <v>761</v>
      </c>
      <c r="F1428" s="246" t="s">
        <v>762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763</v>
      </c>
      <c r="L1428" s="247">
        <v>1</v>
      </c>
      <c r="M1428" s="246">
        <v>221266</v>
      </c>
      <c r="N1428" s="246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26</v>
      </c>
      <c r="U1428" s="246"/>
      <c r="V1428" t="str">
        <f>INDEX(樣區!H:H,MATCH(F1428,樣區!E:E,0))</f>
        <v>3月,5月</v>
      </c>
      <c r="W1428" s="3" t="str">
        <f>IF(ISNUMBER(AH1428),"Y","N")</f>
        <v>Y</v>
      </c>
      <c r="X1428" s="3" t="str">
        <f>IF(OR(ISBLANK(H1428),ISBLANK(I1428)),"需記錄日期","")</f>
        <v/>
      </c>
      <c r="Y1428" s="3" t="str">
        <f>IF(O1428&gt;9,"時間太晚","")</f>
        <v/>
      </c>
      <c r="Z1428" s="3" t="str">
        <f>IF(ISBLANK(Q1428),"需記錄數量",IF(Q1428&gt;2,"2隻以上，請記為猴群",""))</f>
        <v/>
      </c>
      <c r="AA1428" s="3" t="str">
        <f>IF(OR(Q1428=1,Q1428=2),IF(ISTEXT(R1428),"","需記錄距離"),"")</f>
        <v/>
      </c>
      <c r="AB1428" s="249" t="str">
        <f>IF(S1428="Y",IF(Q1428&lt;&gt;2,"有叫聲應為猴群",""),"")</f>
        <v/>
      </c>
      <c r="AC1428" s="3" t="str">
        <f>IF(ISBLANK(T1428),"需記錄棲地類型",IF(LEN(T1428)&lt;&gt;2,"請填最主要的棲地類型，其餘的可在備注補充說明",""))</f>
        <v/>
      </c>
      <c r="AD1428" s="5" t="str">
        <f t="shared" si="63"/>
        <v/>
      </c>
      <c r="AE1428" s="3" t="str">
        <f>IF(COUNTIF(U1428,"*搖樹*")=1,IF(Q1428&lt;&gt;2,"有搖樹行為應為猴群",""),"")</f>
        <v/>
      </c>
      <c r="AF1428" s="3"/>
      <c r="AH1428">
        <f>MATCH(ROUND(M1428,0)&amp;ROUND(N1428,0),樣點!N:N,0)</f>
        <v>1345</v>
      </c>
      <c r="AI1428" s="5">
        <f>IF((F1429&amp;J1429)=(F1428&amp;J1428),ABS((DATE(G1429,H1429,I1429)&amp;TIME(O1429,P1429,0))-(DATE(G1428,H1428,I1428)&amp;TIME(O1428,P1428,0))),"")</f>
        <v>4.8611109959892929E-3</v>
      </c>
    </row>
    <row r="1429" spans="3:35">
      <c r="C1429" s="246" t="s">
        <v>610</v>
      </c>
      <c r="D1429" s="246" t="s">
        <v>722</v>
      </c>
      <c r="E1429" s="246" t="s">
        <v>761</v>
      </c>
      <c r="F1429" s="246" t="s">
        <v>762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763</v>
      </c>
      <c r="L1429" s="247">
        <v>2</v>
      </c>
      <c r="M1429" s="246">
        <v>221655</v>
      </c>
      <c r="N1429" s="246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26</v>
      </c>
      <c r="U1429" s="246"/>
      <c r="V1429" t="str">
        <f>INDEX(樣區!H:H,MATCH(F1429,樣區!E:E,0))</f>
        <v>3月,5月</v>
      </c>
      <c r="W1429" s="3" t="str">
        <f>IF(ISNUMBER(AH1429),"Y","N")</f>
        <v>Y</v>
      </c>
      <c r="X1429" s="3" t="str">
        <f>IF(OR(ISBLANK(H1429),ISBLANK(I1429)),"需記錄日期","")</f>
        <v/>
      </c>
      <c r="Y1429" s="3" t="str">
        <f>IF(O1429&gt;9,"時間太晚","")</f>
        <v/>
      </c>
      <c r="Z1429" s="3" t="str">
        <f>IF(ISBLANK(Q1429),"需記錄數量",IF(Q1429&gt;2,"2隻以上，請記為猴群",""))</f>
        <v/>
      </c>
      <c r="AA1429" s="3" t="str">
        <f>IF(OR(Q1429=1,Q1429=2),IF(ISTEXT(R1429),"","需記錄距離"),"")</f>
        <v/>
      </c>
      <c r="AB1429" s="249" t="str">
        <f>IF(S1429="Y",IF(Q1429&lt;&gt;2,"有叫聲應為猴群",""),"")</f>
        <v/>
      </c>
      <c r="AC1429" s="3" t="str">
        <f>IF(ISBLANK(T1429),"需記錄棲地類型",IF(LEN(T1429)&lt;&gt;2,"請填最主要的棲地類型，其餘的可在備注補充說明",""))</f>
        <v/>
      </c>
      <c r="AD1429" s="5" t="str">
        <f t="shared" si="63"/>
        <v/>
      </c>
      <c r="AE1429" s="3" t="str">
        <f>IF(COUNTIF(U1429,"*搖樹*")=1,IF(Q1429&lt;&gt;2,"有搖樹行為應為猴群",""),"")</f>
        <v/>
      </c>
      <c r="AF1429" s="3"/>
      <c r="AH1429">
        <f>MATCH(ROUND(M1429,0)&amp;ROUND(N1429,0),樣點!N:N,0)</f>
        <v>1346</v>
      </c>
      <c r="AI1429" s="5">
        <f>IF((F1430&amp;J1430)=(F1429&amp;J1429),ABS((DATE(G1430,H1430,I1430)&amp;TIME(O1430,P1430,0))-(DATE(G1429,H1429,I1429)&amp;TIME(O1429,P1429,0))),"")</f>
        <v>4.8611109959892929E-3</v>
      </c>
    </row>
    <row r="1430" spans="3:35" hidden="1">
      <c r="C1430" s="246" t="s">
        <v>610</v>
      </c>
      <c r="D1430" s="246" t="s">
        <v>722</v>
      </c>
      <c r="E1430" s="246" t="s">
        <v>761</v>
      </c>
      <c r="F1430" s="246" t="s">
        <v>762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763</v>
      </c>
      <c r="L1430" s="247">
        <v>3</v>
      </c>
      <c r="M1430" s="246">
        <v>221901</v>
      </c>
      <c r="N1430" s="246">
        <v>3464457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26</v>
      </c>
      <c r="U1430" s="246"/>
      <c r="V1430" t="str">
        <f>INDEX(樣區!H:H,MATCH(F1430,樣區!E:E,0))</f>
        <v>3月,5月</v>
      </c>
      <c r="W1430" s="3" t="str">
        <f>IF(ISNUMBER(AH1430),"Y","N")</f>
        <v>N</v>
      </c>
      <c r="X1430" s="3" t="str">
        <f>IF(OR(ISBLANK(H1430),ISBLANK(I1430)),"需記錄日期","")</f>
        <v/>
      </c>
      <c r="Y1430" s="3" t="str">
        <f>IF(O1430&gt;9,"時間太晚","")</f>
        <v/>
      </c>
      <c r="Z1430" s="3" t="str">
        <f>IF(ISBLANK(Q1430),"需記錄數量",IF(Q1430&gt;2,"2隻以上，請記為猴群",""))</f>
        <v/>
      </c>
      <c r="AA1430" s="3" t="str">
        <f>IF(OR(Q1430=1,Q1430=2),IF(ISTEXT(R1430),"","需記錄距離"),"")</f>
        <v/>
      </c>
      <c r="AB1430" s="2" t="str">
        <f>IF(S1430="Y",IF(Q1430&lt;&gt;2,"有叫聲應為猴群",""),"")</f>
        <v/>
      </c>
      <c r="AC1430" s="3" t="str">
        <f>IF(ISBLANK(T1430),"需記錄棲地類型",IF(LEN(T1430)&lt;&gt;2,"請填最主要的棲地類型，其餘的可在備注補充說明",""))</f>
        <v/>
      </c>
      <c r="AD1430" s="5" t="str">
        <f>IF(ISBLANK(O1430),"需記錄時間",IFERROR(IF((AI1430-TIME(0,5,59))&lt;0,"需計滿6分鍾",""),""))</f>
        <v/>
      </c>
      <c r="AE1430" s="3" t="str">
        <f>IF(COUNTIF(U1430,"*搖樹*")=1,IF(Q1430&lt;&gt;2,"有搖樹行為應為猴群",""),"")</f>
        <v/>
      </c>
      <c r="AF1430" s="3"/>
      <c r="AH1430" t="e">
        <f>MATCH(ROUND(M1430,0)&amp;ROUND(N1430,0),樣點!N:N,0)</f>
        <v>#N/A</v>
      </c>
      <c r="AI1430" s="5">
        <f>IF((F1431&amp;J1431)=(F1430&amp;J1430),ABS((DATE(G1431,H1431,I1431)&amp;TIME(O1431,P1431,0))-(DATE(G1430,H1430,I1430)&amp;TIME(O1430,P1430,0))),"")</f>
        <v>4.8611109959892929E-3</v>
      </c>
    </row>
    <row r="1431" spans="3:35">
      <c r="C1431" s="246" t="s">
        <v>610</v>
      </c>
      <c r="D1431" s="246" t="s">
        <v>722</v>
      </c>
      <c r="E1431" s="246" t="s">
        <v>761</v>
      </c>
      <c r="F1431" s="246" t="s">
        <v>762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763</v>
      </c>
      <c r="L1431" s="247">
        <v>4</v>
      </c>
      <c r="M1431" s="246">
        <v>222096</v>
      </c>
      <c r="N1431" s="246">
        <v>2464226</v>
      </c>
      <c r="O1431" s="246">
        <v>8</v>
      </c>
      <c r="P1431" s="246">
        <v>43</v>
      </c>
      <c r="Q1431" s="246">
        <v>2</v>
      </c>
      <c r="R1431" s="246" t="s">
        <v>43</v>
      </c>
      <c r="S1431" s="246" t="s">
        <v>44</v>
      </c>
      <c r="T1431" s="246" t="s">
        <v>26</v>
      </c>
      <c r="U1431" s="246"/>
      <c r="V1431" t="str">
        <f>INDEX(樣區!H:H,MATCH(F1431,樣區!E:E,0))</f>
        <v>3月,5月</v>
      </c>
      <c r="W1431" s="3" t="str">
        <f>IF(ISNUMBER(AH1431),"Y","N")</f>
        <v>Y</v>
      </c>
      <c r="X1431" s="3" t="str">
        <f>IF(OR(ISBLANK(H1431),ISBLANK(I1431)),"需記錄日期","")</f>
        <v/>
      </c>
      <c r="Y1431" s="3" t="str">
        <f>IF(O1431&gt;9,"時間太晚","")</f>
        <v/>
      </c>
      <c r="Z1431" s="3" t="str">
        <f>IF(ISBLANK(Q1431),"需記錄數量",IF(Q1431&gt;2,"2隻以上，請記為猴群",""))</f>
        <v/>
      </c>
      <c r="AA1431" s="3" t="str">
        <f>IF(OR(Q1431=1,Q1431=2),IF(ISTEXT(R1431),"","需記錄距離"),"")</f>
        <v/>
      </c>
      <c r="AB1431" s="249" t="str">
        <f>IF(S1431="Y",IF(Q1431&lt;&gt;2,"有叫聲應為猴群",""),"")</f>
        <v/>
      </c>
      <c r="AC1431" s="3" t="str">
        <f>IF(ISBLANK(T1431),"需記錄棲地類型",IF(LEN(T1431)&lt;&gt;2,"請填最主要的棲地類型，其餘的可在備注補充說明",""))</f>
        <v/>
      </c>
      <c r="AD1431" s="5" t="str">
        <f t="shared" ref="AD1431:AD1441" si="64">IF(ISBLANK(O1431),"需記錄時間",IFERROR(IF((AI1431-TIME(0,5,59))&lt;0,"需計滿6分鐘",""),""))</f>
        <v/>
      </c>
      <c r="AE1431" s="3" t="str">
        <f>IF(COUNTIF(U1431,"*搖樹*")=1,IF(Q1431&lt;&gt;2,"有搖樹行為應為猴群",""),"")</f>
        <v/>
      </c>
      <c r="AF1431" s="3"/>
      <c r="AH1431">
        <f>MATCH(ROUND(M1431,0)&amp;ROUND(N1431,0),樣點!N:N,0)</f>
        <v>1347</v>
      </c>
      <c r="AI1431" s="5">
        <f>IF((F1432&amp;J1432)=(F1431&amp;J1431),ABS((DATE(G1432,H1432,I1432)&amp;TIME(O1432,P1432,0))-(DATE(G1431,H1431,I1431)&amp;TIME(O1431,P1431,0))),"")</f>
        <v>5.5555560393258929E-3</v>
      </c>
    </row>
    <row r="1432" spans="3:35">
      <c r="C1432" s="246" t="s">
        <v>610</v>
      </c>
      <c r="D1432" s="246" t="s">
        <v>722</v>
      </c>
      <c r="E1432" s="246" t="s">
        <v>761</v>
      </c>
      <c r="F1432" s="246" t="s">
        <v>762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763</v>
      </c>
      <c r="L1432" s="247">
        <v>5</v>
      </c>
      <c r="M1432" s="246">
        <v>222099</v>
      </c>
      <c r="N1432" s="246">
        <v>2463902</v>
      </c>
      <c r="O1432" s="246">
        <v>8</v>
      </c>
      <c r="P1432" s="246">
        <v>51</v>
      </c>
      <c r="Q1432" s="246">
        <v>2</v>
      </c>
      <c r="R1432" s="246" t="s">
        <v>89</v>
      </c>
      <c r="S1432" s="246" t="s">
        <v>44</v>
      </c>
      <c r="T1432" s="246" t="s">
        <v>26</v>
      </c>
      <c r="U1432" s="246"/>
      <c r="V1432" t="str">
        <f>INDEX(樣區!H:H,MATCH(F1432,樣區!E:E,0))</f>
        <v>3月,5月</v>
      </c>
      <c r="W1432" s="3" t="str">
        <f>IF(ISNUMBER(AH1432),"Y","N")</f>
        <v>Y</v>
      </c>
      <c r="X1432" s="3" t="str">
        <f>IF(OR(ISBLANK(H1432),ISBLANK(I1432)),"需記錄日期","")</f>
        <v/>
      </c>
      <c r="Y1432" s="3" t="str">
        <f>IF(O1432&gt;9,"時間太晚","")</f>
        <v/>
      </c>
      <c r="Z1432" s="3" t="str">
        <f>IF(ISBLANK(Q1432),"需記錄數量",IF(Q1432&gt;2,"2隻以上，請記為猴群",""))</f>
        <v/>
      </c>
      <c r="AA1432" s="3" t="str">
        <f>IF(OR(Q1432=1,Q1432=2),IF(ISTEXT(R1432),"","需記錄距離"),"")</f>
        <v/>
      </c>
      <c r="AB1432" s="249" t="str">
        <f>IF(S1432="Y",IF(Q1432&lt;&gt;2,"有叫聲應為猴群",""),"")</f>
        <v/>
      </c>
      <c r="AC1432" s="3" t="str">
        <f>IF(ISBLANK(T1432),"需記錄棲地類型",IF(LEN(T1432)&lt;&gt;2,"請填最主要的棲地類型，其餘的可在備注補充說明",""))</f>
        <v/>
      </c>
      <c r="AD1432" s="5" t="str">
        <f t="shared" si="64"/>
        <v/>
      </c>
      <c r="AE1432" s="3" t="str">
        <f>IF(COUNTIF(U1432,"*搖樹*")=1,IF(Q1432&lt;&gt;2,"有搖樹行為應為猴群",""),"")</f>
        <v/>
      </c>
      <c r="AF1432" s="3"/>
      <c r="AH1432">
        <f>MATCH(ROUND(M1432,0)&amp;ROUND(N1432,0),樣點!N:N,0)</f>
        <v>1348</v>
      </c>
      <c r="AI1432" s="5">
        <f>IF((F1433&amp;J1433)=(F1432&amp;J1432),ABS((DATE(G1433,H1433,I1433)&amp;TIME(O1433,P1433,0))-(DATE(G1432,H1432,I1432)&amp;TIME(O1432,P1432,0))),"")</f>
        <v>4.1666659526526928E-3</v>
      </c>
    </row>
    <row r="1433" spans="3:35">
      <c r="C1433" s="246" t="s">
        <v>610</v>
      </c>
      <c r="D1433" s="246" t="s">
        <v>722</v>
      </c>
      <c r="E1433" s="246" t="s">
        <v>761</v>
      </c>
      <c r="F1433" s="246" t="s">
        <v>762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763</v>
      </c>
      <c r="L1433" s="247">
        <v>6</v>
      </c>
      <c r="M1433" s="246">
        <v>221934</v>
      </c>
      <c r="N1433" s="246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26</v>
      </c>
      <c r="U1433" s="246"/>
      <c r="V1433" t="str">
        <f>INDEX(樣區!H:H,MATCH(F1433,樣區!E:E,0))</f>
        <v>3月,5月</v>
      </c>
      <c r="W1433" s="3" t="str">
        <f>IF(ISNUMBER(AH1433),"Y","N")</f>
        <v>Y</v>
      </c>
      <c r="X1433" s="3" t="str">
        <f>IF(OR(ISBLANK(H1433),ISBLANK(I1433)),"需記錄日期","")</f>
        <v/>
      </c>
      <c r="Y1433" s="3" t="str">
        <f>IF(O1433&gt;9,"時間太晚","")</f>
        <v/>
      </c>
      <c r="Z1433" s="3" t="str">
        <f>IF(ISBLANK(Q1433),"需記錄數量",IF(Q1433&gt;2,"2隻以上，請記為猴群",""))</f>
        <v/>
      </c>
      <c r="AA1433" s="3" t="str">
        <f>IF(OR(Q1433=1,Q1433=2),IF(ISTEXT(R1433),"","需記錄距離"),"")</f>
        <v/>
      </c>
      <c r="AB1433" s="249" t="str">
        <f>IF(S1433="Y",IF(Q1433&lt;&gt;2,"有叫聲應為猴群",""),"")</f>
        <v/>
      </c>
      <c r="AC1433" s="3" t="str">
        <f>IF(ISBLANK(T1433),"需記錄棲地類型",IF(LEN(T1433)&lt;&gt;2,"請填最主要的棲地類型，其餘的可在備注補充說明",""))</f>
        <v/>
      </c>
      <c r="AD1433" s="5" t="str">
        <f t="shared" si="64"/>
        <v/>
      </c>
      <c r="AE1433" s="3" t="str">
        <f>IF(COUNTIF(U1433,"*搖樹*")=1,IF(Q1433&lt;&gt;2,"有搖樹行為應為猴群",""),"")</f>
        <v/>
      </c>
      <c r="AF1433" s="3"/>
      <c r="AH1433">
        <f>MATCH(ROUND(M1433,0)&amp;ROUND(N1433,0),樣點!N:N,0)</f>
        <v>1349</v>
      </c>
      <c r="AI1433" s="5">
        <f>IF((F1434&amp;J1434)=(F1433&amp;J1433),ABS((DATE(G1434,H1434,I1434)&amp;TIME(O1434,P1434,0))-(DATE(G1433,H1433,I1433)&amp;TIME(O1433,P1433,0))),"")</f>
        <v>4.8611109959892929E-3</v>
      </c>
    </row>
    <row r="1434" spans="3:35">
      <c r="C1434" s="246" t="s">
        <v>610</v>
      </c>
      <c r="D1434" s="246" t="s">
        <v>722</v>
      </c>
      <c r="E1434" s="246" t="s">
        <v>761</v>
      </c>
      <c r="F1434" s="246" t="s">
        <v>762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763</v>
      </c>
      <c r="L1434" s="247">
        <v>7</v>
      </c>
      <c r="M1434" s="246">
        <v>222033</v>
      </c>
      <c r="N1434" s="246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26</v>
      </c>
      <c r="U1434" s="246"/>
      <c r="V1434" t="str">
        <f>INDEX(樣區!H:H,MATCH(F1434,樣區!E:E,0))</f>
        <v>3月,5月</v>
      </c>
      <c r="W1434" s="3" t="str">
        <f>IF(ISNUMBER(AH1434),"Y","N")</f>
        <v>Y</v>
      </c>
      <c r="X1434" s="3" t="str">
        <f>IF(OR(ISBLANK(H1434),ISBLANK(I1434)),"需記錄日期","")</f>
        <v/>
      </c>
      <c r="Y1434" s="3" t="str">
        <f>IF(O1434&gt;9,"時間太晚","")</f>
        <v/>
      </c>
      <c r="Z1434" s="3" t="str">
        <f>IF(ISBLANK(Q1434),"需記錄數量",IF(Q1434&gt;2,"2隻以上，請記為猴群",""))</f>
        <v/>
      </c>
      <c r="AA1434" s="3" t="str">
        <f>IF(OR(Q1434=1,Q1434=2),IF(ISTEXT(R1434),"","需記錄距離"),"")</f>
        <v/>
      </c>
      <c r="AB1434" s="249" t="str">
        <f>IF(S1434="Y",IF(Q1434&lt;&gt;2,"有叫聲應為猴群",""),"")</f>
        <v/>
      </c>
      <c r="AC1434" s="3" t="str">
        <f>IF(ISBLANK(T1434),"需記錄棲地類型",IF(LEN(T1434)&lt;&gt;2,"請填最主要的棲地類型，其餘的可在備注補充說明",""))</f>
        <v/>
      </c>
      <c r="AD1434" s="5" t="str">
        <f t="shared" si="64"/>
        <v/>
      </c>
      <c r="AE1434" s="3" t="str">
        <f>IF(COUNTIF(U1434,"*搖樹*")=1,IF(Q1434&lt;&gt;2,"有搖樹行為應為猴群",""),"")</f>
        <v/>
      </c>
      <c r="AF1434" s="3"/>
      <c r="AH1434">
        <f>MATCH(ROUND(M1434,0)&amp;ROUND(N1434,0),樣點!N:N,0)</f>
        <v>1350</v>
      </c>
      <c r="AI1434" s="5">
        <f>IF((F1435&amp;J1435)=(F1434&amp;J1434),ABS((DATE(G1435,H1435,I1435)&amp;TIME(O1435,P1435,0))-(DATE(G1434,H1434,I1434)&amp;TIME(O1434,P1434,0))),"")</f>
        <v>2.2222223051358014E-2</v>
      </c>
    </row>
    <row r="1435" spans="3:35">
      <c r="C1435" s="246" t="s">
        <v>610</v>
      </c>
      <c r="D1435" s="246" t="s">
        <v>722</v>
      </c>
      <c r="E1435" s="246" t="s">
        <v>761</v>
      </c>
      <c r="F1435" s="246" t="s">
        <v>762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763</v>
      </c>
      <c r="L1435" s="247">
        <v>8</v>
      </c>
      <c r="M1435" s="246">
        <v>223081</v>
      </c>
      <c r="N1435" s="246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26</v>
      </c>
      <c r="U1435" s="246"/>
      <c r="V1435" t="str">
        <f>INDEX(樣區!H:H,MATCH(F1435,樣區!E:E,0))</f>
        <v>3月,5月</v>
      </c>
      <c r="W1435" s="3" t="str">
        <f>IF(ISNUMBER(AH1435),"Y","N")</f>
        <v>Y</v>
      </c>
      <c r="X1435" s="3" t="str">
        <f>IF(OR(ISBLANK(H1435),ISBLANK(I1435)),"需記錄日期","")</f>
        <v/>
      </c>
      <c r="Y1435" s="3" t="str">
        <f>IF(O1435&gt;9,"時間太晚","")</f>
        <v/>
      </c>
      <c r="Z1435" s="3" t="str">
        <f>IF(ISBLANK(Q1435),"需記錄數量",IF(Q1435&gt;2,"2隻以上，請記為猴群",""))</f>
        <v/>
      </c>
      <c r="AA1435" s="3" t="str">
        <f>IF(OR(Q1435=1,Q1435=2),IF(ISTEXT(R1435),"","需記錄距離"),"")</f>
        <v/>
      </c>
      <c r="AB1435" s="249" t="str">
        <f>IF(S1435="Y",IF(Q1435&lt;&gt;2,"有叫聲應為猴群",""),"")</f>
        <v/>
      </c>
      <c r="AC1435" s="3" t="str">
        <f>IF(ISBLANK(T1435),"需記錄棲地類型",IF(LEN(T1435)&lt;&gt;2,"請填最主要的棲地類型，其餘的可在備注補充說明",""))</f>
        <v/>
      </c>
      <c r="AD1435" s="5" t="str">
        <f t="shared" si="64"/>
        <v/>
      </c>
      <c r="AE1435" s="3" t="str">
        <f>IF(COUNTIF(U1435,"*搖樹*")=1,IF(Q1435&lt;&gt;2,"有搖樹行為應為猴群",""),"")</f>
        <v/>
      </c>
      <c r="AF1435" s="3"/>
      <c r="AH1435">
        <f>MATCH(ROUND(M1435,0)&amp;ROUND(N1435,0),樣點!N:N,0)</f>
        <v>1351</v>
      </c>
      <c r="AI1435" s="5" t="str">
        <f>IF((F1436&amp;J1436)=(F1435&amp;J1435),ABS((DATE(G1436,H1436,I1436)&amp;TIME(O1436,P1436,0))-(DATE(G1435,H1435,I1435)&amp;TIME(O1435,P1435,0))),"")</f>
        <v/>
      </c>
    </row>
    <row r="1436" spans="3:35">
      <c r="C1436" s="246" t="s">
        <v>610</v>
      </c>
      <c r="D1436" s="246" t="s">
        <v>722</v>
      </c>
      <c r="E1436" s="246" t="s">
        <v>764</v>
      </c>
      <c r="F1436" s="246" t="s">
        <v>765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766</v>
      </c>
      <c r="L1436" s="247">
        <v>1</v>
      </c>
      <c r="M1436" s="246">
        <v>225577</v>
      </c>
      <c r="N1436" s="246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26</v>
      </c>
      <c r="U1436" s="246"/>
      <c r="V1436" t="str">
        <f>INDEX(樣區!H:H,MATCH(F1436,樣區!E:E,0))</f>
        <v>3月,5月</v>
      </c>
      <c r="W1436" s="3" t="str">
        <f>IF(ISNUMBER(AH1436),"Y","N")</f>
        <v>Y</v>
      </c>
      <c r="X1436" s="3" t="str">
        <f>IF(OR(ISBLANK(H1436),ISBLANK(I1436)),"需記錄日期","")</f>
        <v/>
      </c>
      <c r="Y1436" s="3" t="str">
        <f>IF(O1436&gt;9,"時間太晚","")</f>
        <v/>
      </c>
      <c r="Z1436" s="3" t="str">
        <f>IF(ISBLANK(Q1436),"需記錄數量",IF(Q1436&gt;2,"2隻以上，請記為猴群",""))</f>
        <v/>
      </c>
      <c r="AA1436" s="3" t="str">
        <f>IF(OR(Q1436=1,Q1436=2),IF(ISTEXT(R1436),"","需記錄距離"),"")</f>
        <v/>
      </c>
      <c r="AB1436" s="249" t="str">
        <f>IF(S1436="Y",IF(Q1436&lt;&gt;2,"有叫聲應為猴群",""),"")</f>
        <v/>
      </c>
      <c r="AC1436" s="3" t="str">
        <f>IF(ISBLANK(T1436),"需記錄棲地類型",IF(LEN(T1436)&lt;&gt;2,"請填最主要的棲地類型，其餘的可在備注補充說明",""))</f>
        <v/>
      </c>
      <c r="AD1436" s="5" t="str">
        <f t="shared" si="64"/>
        <v>需計滿6分鐘</v>
      </c>
      <c r="AE1436" s="3" t="str">
        <f>IF(COUNTIF(U1436,"*搖樹*")=1,IF(Q1436&lt;&gt;2,"有搖樹行為應為猴群",""),"")</f>
        <v/>
      </c>
      <c r="AF1436" s="3"/>
      <c r="AH1436">
        <f>MATCH(ROUND(M1436,0)&amp;ROUND(N1436,0),樣點!N:N,0)</f>
        <v>1352</v>
      </c>
      <c r="AI1436" s="5">
        <f>IF((F1437&amp;J1437)=(F1436&amp;J1436),ABS((DATE(G1437,H1437,I1437)&amp;TIME(O1437,P1437,0))-(DATE(G1436,H1436,I1436)&amp;TIME(O1436,P1436,0))),"")</f>
        <v>3.4722220152616501E-3</v>
      </c>
    </row>
    <row r="1437" spans="3:35">
      <c r="C1437" s="246" t="s">
        <v>610</v>
      </c>
      <c r="D1437" s="246" t="s">
        <v>722</v>
      </c>
      <c r="E1437" s="246" t="s">
        <v>764</v>
      </c>
      <c r="F1437" s="246" t="s">
        <v>765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766</v>
      </c>
      <c r="L1437" s="247">
        <v>2</v>
      </c>
      <c r="M1437" s="246">
        <v>225162</v>
      </c>
      <c r="N1437" s="246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26</v>
      </c>
      <c r="U1437" s="246"/>
      <c r="V1437" t="str">
        <f>INDEX(樣區!H:H,MATCH(F1437,樣區!E:E,0))</f>
        <v>3月,5月</v>
      </c>
      <c r="W1437" s="3" t="str">
        <f>IF(ISNUMBER(AH1437),"Y","N")</f>
        <v>Y</v>
      </c>
      <c r="X1437" s="3" t="str">
        <f>IF(OR(ISBLANK(H1437),ISBLANK(I1437)),"需記錄日期","")</f>
        <v/>
      </c>
      <c r="Y1437" s="3" t="str">
        <f>IF(O1437&gt;9,"時間太晚","")</f>
        <v/>
      </c>
      <c r="Z1437" s="3" t="str">
        <f>IF(ISBLANK(Q1437),"需記錄數量",IF(Q1437&gt;2,"2隻以上，請記為猴群",""))</f>
        <v/>
      </c>
      <c r="AA1437" s="3" t="str">
        <f>IF(OR(Q1437=1,Q1437=2),IF(ISTEXT(R1437),"","需記錄距離"),"")</f>
        <v/>
      </c>
      <c r="AB1437" s="249" t="str">
        <f>IF(S1437="Y",IF(Q1437&lt;&gt;2,"有叫聲應為猴群",""),"")</f>
        <v/>
      </c>
      <c r="AC1437" s="3" t="str">
        <f>IF(ISBLANK(T1437),"需記錄棲地類型",IF(LEN(T1437)&lt;&gt;2,"請填最主要的棲地類型，其餘的可在備注補充說明",""))</f>
        <v/>
      </c>
      <c r="AD1437" s="5" t="str">
        <f t="shared" si="64"/>
        <v/>
      </c>
      <c r="AE1437" s="3" t="str">
        <f>IF(COUNTIF(U1437,"*搖樹*")=1,IF(Q1437&lt;&gt;2,"有搖樹行為應為猴群",""),"")</f>
        <v/>
      </c>
      <c r="AF1437" s="3"/>
      <c r="AH1437">
        <f>MATCH(ROUND(M1437,0)&amp;ROUND(N1437,0),樣點!N:N,0)</f>
        <v>1353</v>
      </c>
      <c r="AI1437" s="5">
        <f>IF((F1438&amp;J1438)=(F1437&amp;J1437),ABS((DATE(G1438,H1438,I1438)&amp;TIME(O1438,P1438,0))-(DATE(G1437,H1437,I1437)&amp;TIME(O1437,P1437,0))),"")</f>
        <v>5.555555981118232E-3</v>
      </c>
    </row>
    <row r="1438" spans="3:35">
      <c r="C1438" s="246" t="s">
        <v>610</v>
      </c>
      <c r="D1438" s="246" t="s">
        <v>722</v>
      </c>
      <c r="E1438" s="246" t="s">
        <v>764</v>
      </c>
      <c r="F1438" s="246" t="s">
        <v>765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766</v>
      </c>
      <c r="L1438" s="247">
        <v>3</v>
      </c>
      <c r="M1438" s="246">
        <v>224948</v>
      </c>
      <c r="N1438" s="246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26</v>
      </c>
      <c r="U1438" s="246"/>
      <c r="V1438" t="str">
        <f>INDEX(樣區!H:H,MATCH(F1438,樣區!E:E,0))</f>
        <v>3月,5月</v>
      </c>
      <c r="W1438" s="3" t="str">
        <f>IF(ISNUMBER(AH1438),"Y","N")</f>
        <v>Y</v>
      </c>
      <c r="X1438" s="3" t="str">
        <f>IF(OR(ISBLANK(H1438),ISBLANK(I1438)),"需記錄日期","")</f>
        <v/>
      </c>
      <c r="Y1438" s="3" t="str">
        <f>IF(O1438&gt;9,"時間太晚","")</f>
        <v/>
      </c>
      <c r="Z1438" s="3" t="str">
        <f>IF(ISBLANK(Q1438),"需記錄數量",IF(Q1438&gt;2,"2隻以上，請記為猴群",""))</f>
        <v/>
      </c>
      <c r="AA1438" s="3" t="str">
        <f>IF(OR(Q1438=1,Q1438=2),IF(ISTEXT(R1438),"","需記錄距離"),"")</f>
        <v/>
      </c>
      <c r="AB1438" s="249" t="str">
        <f>IF(S1438="Y",IF(Q1438&lt;&gt;2,"有叫聲應為猴群",""),"")</f>
        <v/>
      </c>
      <c r="AC1438" s="3" t="str">
        <f>IF(ISBLANK(T1438),"需記錄棲地類型",IF(LEN(T1438)&lt;&gt;2,"請填最主要的棲地類型，其餘的可在備注補充說明",""))</f>
        <v/>
      </c>
      <c r="AD1438" s="5" t="str">
        <f t="shared" si="64"/>
        <v/>
      </c>
      <c r="AE1438" s="3" t="str">
        <f>IF(COUNTIF(U1438,"*搖樹*")=1,IF(Q1438&lt;&gt;2,"有搖樹行為應為猴群",""),"")</f>
        <v/>
      </c>
      <c r="AF1438" s="3"/>
      <c r="AH1438">
        <f>MATCH(ROUND(M1438,0)&amp;ROUND(N1438,0),樣點!N:N,0)</f>
        <v>1354</v>
      </c>
      <c r="AI1438" s="5">
        <f>IF((F1439&amp;J1439)=(F1438&amp;J1438),ABS((DATE(G1439,H1439,I1439)&amp;TIME(O1439,P1439,0))-(DATE(G1438,H1438,I1438)&amp;TIME(O1438,P1438,0))),"")</f>
        <v>4.8611109959892929E-3</v>
      </c>
    </row>
    <row r="1439" spans="3:35">
      <c r="C1439" s="246" t="s">
        <v>610</v>
      </c>
      <c r="D1439" s="246" t="s">
        <v>722</v>
      </c>
      <c r="E1439" s="246" t="s">
        <v>764</v>
      </c>
      <c r="F1439" s="246" t="s">
        <v>765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766</v>
      </c>
      <c r="L1439" s="247">
        <v>4</v>
      </c>
      <c r="M1439" s="246">
        <v>224985</v>
      </c>
      <c r="N1439" s="246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26</v>
      </c>
      <c r="U1439" s="246"/>
      <c r="V1439" t="str">
        <f>INDEX(樣區!H:H,MATCH(F1439,樣區!E:E,0))</f>
        <v>3月,5月</v>
      </c>
      <c r="W1439" s="3" t="str">
        <f>IF(ISNUMBER(AH1439),"Y","N")</f>
        <v>Y</v>
      </c>
      <c r="X1439" s="3" t="str">
        <f>IF(OR(ISBLANK(H1439),ISBLANK(I1439)),"需記錄日期","")</f>
        <v/>
      </c>
      <c r="Y1439" s="3" t="str">
        <f>IF(O1439&gt;9,"時間太晚","")</f>
        <v/>
      </c>
      <c r="Z1439" s="3" t="str">
        <f>IF(ISBLANK(Q1439),"需記錄數量",IF(Q1439&gt;2,"2隻以上，請記為猴群",""))</f>
        <v/>
      </c>
      <c r="AA1439" s="3" t="str">
        <f>IF(OR(Q1439=1,Q1439=2),IF(ISTEXT(R1439),"","需記錄距離"),"")</f>
        <v/>
      </c>
      <c r="AB1439" s="249" t="str">
        <f>IF(S1439="Y",IF(Q1439&lt;&gt;2,"有叫聲應為猴群",""),"")</f>
        <v/>
      </c>
      <c r="AC1439" s="3" t="str">
        <f>IF(ISBLANK(T1439),"需記錄棲地類型",IF(LEN(T1439)&lt;&gt;2,"請填最主要的棲地類型，其餘的可在備注補充說明",""))</f>
        <v/>
      </c>
      <c r="AD1439" s="5" t="str">
        <f t="shared" si="64"/>
        <v>需計滿6分鐘</v>
      </c>
      <c r="AE1439" s="3" t="str">
        <f>IF(COUNTIF(U1439,"*搖樹*")=1,IF(Q1439&lt;&gt;2,"有搖樹行為應為猴群",""),"")</f>
        <v/>
      </c>
      <c r="AF1439" s="3"/>
      <c r="AH1439">
        <f>MATCH(ROUND(M1439,0)&amp;ROUND(N1439,0),樣點!N:N,0)</f>
        <v>1355</v>
      </c>
      <c r="AI1439" s="5">
        <f>IF((F1440&amp;J1440)=(F1439&amp;J1439),ABS((DATE(G1440,H1440,I1440)&amp;TIME(O1440,P1440,0))-(DATE(G1439,H1439,I1439)&amp;TIME(O1439,P1439,0))),"")</f>
        <v>3.4722220152616501E-3</v>
      </c>
    </row>
    <row r="1440" spans="3:35">
      <c r="C1440" s="246" t="s">
        <v>610</v>
      </c>
      <c r="D1440" s="246" t="s">
        <v>722</v>
      </c>
      <c r="E1440" s="246" t="s">
        <v>764</v>
      </c>
      <c r="F1440" s="246" t="s">
        <v>765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766</v>
      </c>
      <c r="L1440" s="247">
        <v>5</v>
      </c>
      <c r="M1440" s="246">
        <v>224925</v>
      </c>
      <c r="N1440" s="246">
        <v>2458021</v>
      </c>
      <c r="O1440" s="246">
        <v>8</v>
      </c>
      <c r="P1440" s="246">
        <v>30</v>
      </c>
      <c r="Q1440" s="246">
        <v>1</v>
      </c>
      <c r="R1440" s="246" t="s">
        <v>43</v>
      </c>
      <c r="S1440" s="246" t="s">
        <v>44</v>
      </c>
      <c r="T1440" s="246" t="s">
        <v>26</v>
      </c>
      <c r="U1440" s="246" t="s">
        <v>767</v>
      </c>
      <c r="V1440" t="str">
        <f>INDEX(樣區!H:H,MATCH(F1440,樣區!E:E,0))</f>
        <v>3月,5月</v>
      </c>
      <c r="W1440" s="3" t="str">
        <f>IF(ISNUMBER(AH1440),"Y","N")</f>
        <v>Y</v>
      </c>
      <c r="X1440" s="3" t="str">
        <f>IF(OR(ISBLANK(H1440),ISBLANK(I1440)),"需記錄日期","")</f>
        <v/>
      </c>
      <c r="Y1440" s="3" t="str">
        <f>IF(O1440&gt;9,"時間太晚","")</f>
        <v/>
      </c>
      <c r="Z1440" s="3" t="str">
        <f>IF(ISBLANK(Q1440),"需記錄數量",IF(Q1440&gt;2,"2隻以上，請記為猴群",""))</f>
        <v/>
      </c>
      <c r="AA1440" s="3" t="str">
        <f>IF(OR(Q1440=1,Q1440=2),IF(ISTEXT(R1440),"","需記錄距離"),"")</f>
        <v/>
      </c>
      <c r="AB1440" s="249" t="str">
        <f>IF(S1440="Y",IF(Q1440&lt;&gt;2,"有叫聲應為猴群",""),"")</f>
        <v>有叫聲應為猴群</v>
      </c>
      <c r="AC1440" s="3" t="str">
        <f>IF(ISBLANK(T1440),"需記錄棲地類型",IF(LEN(T1440)&lt;&gt;2,"請填最主要的棲地類型，其餘的可在備注補充說明",""))</f>
        <v/>
      </c>
      <c r="AD1440" s="5" t="str">
        <f t="shared" si="64"/>
        <v/>
      </c>
      <c r="AE1440" s="3" t="str">
        <f>IF(COUNTIF(U1440,"*搖樹*")=1,IF(Q1440&lt;&gt;2,"有搖樹行為應為猴群",""),"")</f>
        <v/>
      </c>
      <c r="AF1440" s="3"/>
      <c r="AH1440">
        <f>MATCH(ROUND(M1440,0)&amp;ROUND(N1440,0),樣點!N:N,0)</f>
        <v>1356</v>
      </c>
      <c r="AI1440" s="5">
        <f>IF((F1441&amp;J1441)=(F1440&amp;J1440),ABS((DATE(G1441,H1441,I1441)&amp;TIME(O1441,P1441,0))-(DATE(G1440,H1440,I1440)&amp;TIME(O1440,P1440,0))),"")</f>
        <v>6.2500000349245965E-3</v>
      </c>
    </row>
    <row r="1441" spans="3:35">
      <c r="C1441" s="246" t="s">
        <v>610</v>
      </c>
      <c r="D1441" s="246" t="s">
        <v>722</v>
      </c>
      <c r="E1441" s="246" t="s">
        <v>764</v>
      </c>
      <c r="F1441" s="246" t="s">
        <v>765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766</v>
      </c>
      <c r="L1441" s="247">
        <v>6</v>
      </c>
      <c r="M1441" s="246">
        <v>224713</v>
      </c>
      <c r="N1441" s="246">
        <v>2458434</v>
      </c>
      <c r="O1441" s="246">
        <v>8</v>
      </c>
      <c r="P1441" s="246">
        <v>39</v>
      </c>
      <c r="Q1441" s="246">
        <v>2</v>
      </c>
      <c r="R1441" s="246" t="s">
        <v>43</v>
      </c>
      <c r="S1441" s="246" t="s">
        <v>44</v>
      </c>
      <c r="T1441" s="246" t="s">
        <v>26</v>
      </c>
      <c r="U1441" s="246" t="s">
        <v>768</v>
      </c>
      <c r="V1441" t="str">
        <f>INDEX(樣區!H:H,MATCH(F1441,樣區!E:E,0))</f>
        <v>3月,5月</v>
      </c>
      <c r="W1441" s="3" t="str">
        <f>IF(ISNUMBER(AH1441),"Y","N")</f>
        <v>Y</v>
      </c>
      <c r="X1441" s="3" t="str">
        <f>IF(OR(ISBLANK(H1441),ISBLANK(I1441)),"需記錄日期","")</f>
        <v/>
      </c>
      <c r="Y1441" s="3" t="str">
        <f>IF(O1441&gt;9,"時間太晚","")</f>
        <v/>
      </c>
      <c r="Z1441" s="3" t="str">
        <f>IF(ISBLANK(Q1441),"需記錄數量",IF(Q1441&gt;2,"2隻以上，請記為猴群",""))</f>
        <v/>
      </c>
      <c r="AA1441" s="3" t="str">
        <f>IF(OR(Q1441=1,Q1441=2),IF(ISTEXT(R1441),"","需記錄距離"),"")</f>
        <v/>
      </c>
      <c r="AB1441" s="249" t="str">
        <f>IF(S1441="Y",IF(Q1441&lt;&gt;2,"有叫聲應為猴群",""),"")</f>
        <v/>
      </c>
      <c r="AC1441" s="3" t="str">
        <f>IF(ISBLANK(T1441),"需記錄棲地類型",IF(LEN(T1441)&lt;&gt;2,"請填最主要的棲地類型，其餘的可在備注補充說明",""))</f>
        <v/>
      </c>
      <c r="AD1441" s="5" t="str">
        <f t="shared" si="64"/>
        <v/>
      </c>
      <c r="AE1441" s="3" t="str">
        <f>IF(COUNTIF(U1441,"*搖樹*")=1,IF(Q1441&lt;&gt;2,"有搖樹行為應為猴群",""),"")</f>
        <v/>
      </c>
      <c r="AF1441" s="3"/>
      <c r="AH1441">
        <f>MATCH(ROUND(M1441,0)&amp;ROUND(N1441,0),樣點!N:N,0)</f>
        <v>1357</v>
      </c>
      <c r="AI1441" s="5">
        <f>IF((F1442&amp;J1442)=(F1441&amp;J1441),ABS((DATE(G1442,H1442,I1442)&amp;TIME(O1442,P1442,0))-(DATE(G1441,H1441,I1441)&amp;TIME(O1441,P1441,0))),"")</f>
        <v>4.1666670003905892E-3</v>
      </c>
    </row>
    <row r="1442" spans="3:35" hidden="1">
      <c r="C1442" s="246" t="s">
        <v>610</v>
      </c>
      <c r="D1442" s="246" t="s">
        <v>722</v>
      </c>
      <c r="E1442" s="246" t="s">
        <v>764</v>
      </c>
      <c r="F1442" s="246" t="s">
        <v>765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766</v>
      </c>
      <c r="L1442" s="247">
        <v>7</v>
      </c>
      <c r="M1442" s="246">
        <v>224643</v>
      </c>
      <c r="N1442" s="246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26</v>
      </c>
      <c r="U1442" s="246"/>
      <c r="V1442" t="str">
        <f>INDEX(樣區!H:H,MATCH(F1442,樣區!E:E,0))</f>
        <v>3月,5月</v>
      </c>
      <c r="W1442" s="3" t="str">
        <f>IF(ISNUMBER(AH1442),"Y","N")</f>
        <v>N</v>
      </c>
      <c r="X1442" s="3" t="str">
        <f>IF(OR(ISBLANK(H1442),ISBLANK(I1442)),"需記錄日期","")</f>
        <v/>
      </c>
      <c r="Y1442" s="3" t="str">
        <f>IF(O1442&gt;9,"時間太晚","")</f>
        <v/>
      </c>
      <c r="Z1442" s="3" t="str">
        <f>IF(ISBLANK(Q1442),"需記錄數量",IF(Q1442&gt;2,"2隻以上，請記為猴群",""))</f>
        <v/>
      </c>
      <c r="AA1442" s="3" t="str">
        <f>IF(OR(Q1442=1,Q1442=2),IF(ISTEXT(R1442),"","需記錄距離"),"")</f>
        <v/>
      </c>
      <c r="AB1442" s="2" t="str">
        <f>IF(S1442="Y",IF(Q1442&lt;&gt;2,"有叫聲應為猴群",""),"")</f>
        <v/>
      </c>
      <c r="AC1442" s="3" t="str">
        <f>IF(ISBLANK(T1442),"需記錄棲地類型",IF(LEN(T1442)&lt;&gt;2,"請填最主要的棲地類型，其餘的可在備注補充說明",""))</f>
        <v/>
      </c>
      <c r="AD1442" s="5" t="str">
        <f>IF(ISBLANK(O1442),"需記錄時間",IFERROR(IF((AI1442-TIME(0,5,59))&lt;0,"需計滿6分鍾",""),""))</f>
        <v/>
      </c>
      <c r="AE1442" s="3" t="str">
        <f>IF(COUNTIF(U1442,"*搖樹*")=1,IF(Q1442&lt;&gt;2,"有搖樹行為應為猴群",""),"")</f>
        <v/>
      </c>
      <c r="AF1442" s="3"/>
      <c r="AH1442" t="e">
        <f>MATCH(ROUND(M1442,0)&amp;ROUND(N1442,0),樣點!N:N,0)</f>
        <v>#N/A</v>
      </c>
      <c r="AI1442" s="5">
        <f>IF((F1443&amp;J1443)=(F1442&amp;J1442),ABS((DATE(G1443,H1443,I1443)&amp;TIME(O1443,P1443,0))-(DATE(G1442,H1442,I1442)&amp;TIME(O1442,P1442,0))),"")</f>
        <v>5.5555549915879965E-3</v>
      </c>
    </row>
    <row r="1443" spans="3:35" hidden="1">
      <c r="C1443" s="246" t="s">
        <v>610</v>
      </c>
      <c r="D1443" s="246" t="s">
        <v>722</v>
      </c>
      <c r="E1443" s="246" t="s">
        <v>764</v>
      </c>
      <c r="F1443" s="246" t="s">
        <v>765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766</v>
      </c>
      <c r="L1443" s="247">
        <v>8</v>
      </c>
      <c r="M1443" s="246">
        <v>224655</v>
      </c>
      <c r="N1443" s="246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26</v>
      </c>
      <c r="U1443" s="246"/>
      <c r="V1443" t="str">
        <f>INDEX(樣區!H:H,MATCH(F1443,樣區!E:E,0))</f>
        <v>3月,5月</v>
      </c>
      <c r="W1443" s="3" t="str">
        <f>IF(ISNUMBER(AH1443),"Y","N")</f>
        <v>N</v>
      </c>
      <c r="X1443" s="3" t="str">
        <f>IF(OR(ISBLANK(H1443),ISBLANK(I1443)),"需記錄日期","")</f>
        <v/>
      </c>
      <c r="Y1443" s="3" t="str">
        <f>IF(O1443&gt;9,"時間太晚","")</f>
        <v/>
      </c>
      <c r="Z1443" s="3" t="str">
        <f>IF(ISBLANK(Q1443),"需記錄數量",IF(Q1443&gt;2,"2隻以上，請記為猴群",""))</f>
        <v/>
      </c>
      <c r="AA1443" s="3" t="str">
        <f>IF(OR(Q1443=1,Q1443=2),IF(ISTEXT(R1443),"","需記錄距離"),"")</f>
        <v/>
      </c>
      <c r="AB1443" s="2" t="str">
        <f>IF(S1443="Y",IF(Q1443&lt;&gt;2,"有叫聲應為猴群",""),"")</f>
        <v/>
      </c>
      <c r="AC1443" s="3" t="str">
        <f>IF(ISBLANK(T1443),"需記錄棲地類型",IF(LEN(T1443)&lt;&gt;2,"請填最主要的棲地類型，其餘的可在備注補充說明",""))</f>
        <v/>
      </c>
      <c r="AD1443" s="5" t="str">
        <f>IF(ISBLANK(O1443),"需記錄時間",IFERROR(IF((AI1443-TIME(0,5,59))&lt;0,"需計滿6分鍾",""),""))</f>
        <v>需計滿6分鍾</v>
      </c>
      <c r="AE1443" s="3" t="str">
        <f>IF(COUNTIF(U1443,"*搖樹*")=1,IF(Q1443&lt;&gt;2,"有搖樹行為應為猴群",""),"")</f>
        <v/>
      </c>
      <c r="AF1443" s="3"/>
      <c r="AH1443" t="e">
        <f>MATCH(ROUND(M1443,0)&amp;ROUND(N1443,0),樣點!N:N,0)</f>
        <v>#N/A</v>
      </c>
      <c r="AI1443" s="5">
        <f>IF((F1444&amp;J1444)=(F1443&amp;J1443),ABS((DATE(G1444,H1444,I1444)&amp;TIME(O1444,P1444,0))-(DATE(G1443,H1443,I1443)&amp;TIME(O1443,P1443,0))),"")</f>
        <v>3.4722230047918856E-3</v>
      </c>
    </row>
    <row r="1444" spans="3:35" hidden="1">
      <c r="C1444" s="246" t="s">
        <v>610</v>
      </c>
      <c r="D1444" s="246" t="s">
        <v>722</v>
      </c>
      <c r="E1444" s="246" t="s">
        <v>764</v>
      </c>
      <c r="F1444" s="246" t="s">
        <v>765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766</v>
      </c>
      <c r="L1444" s="247">
        <v>9</v>
      </c>
      <c r="M1444" s="246">
        <v>224625</v>
      </c>
      <c r="N1444" s="246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32</v>
      </c>
      <c r="U1444" s="246"/>
      <c r="V1444" t="str">
        <f>INDEX(樣區!H:H,MATCH(F1444,樣區!E:E,0))</f>
        <v>3月,5月</v>
      </c>
      <c r="W1444" s="3" t="str">
        <f>IF(ISNUMBER(AH1444),"Y","N")</f>
        <v>N</v>
      </c>
      <c r="X1444" s="3" t="str">
        <f>IF(OR(ISBLANK(H1444),ISBLANK(I1444)),"需記錄日期","")</f>
        <v/>
      </c>
      <c r="Y1444" s="3" t="str">
        <f>IF(O1444&gt;9,"時間太晚","")</f>
        <v/>
      </c>
      <c r="Z1444" s="3" t="str">
        <f>IF(ISBLANK(Q1444),"需記錄數量",IF(Q1444&gt;2,"2隻以上，請記為猴群",""))</f>
        <v/>
      </c>
      <c r="AA1444" s="3" t="str">
        <f>IF(OR(Q1444=1,Q1444=2),IF(ISTEXT(R1444),"","需記錄距離"),"")</f>
        <v/>
      </c>
      <c r="AB1444" s="2" t="str">
        <f>IF(S1444="Y",IF(Q1444&lt;&gt;2,"有叫聲應為猴群",""),"")</f>
        <v/>
      </c>
      <c r="AC1444" s="3" t="str">
        <f>IF(ISBLANK(T1444),"需記錄棲地類型",IF(LEN(T1444)&lt;&gt;2,"請填最主要的棲地類型，其餘的可在備注補充說明",""))</f>
        <v/>
      </c>
      <c r="AD1444" s="5" t="str">
        <f>IF(ISBLANK(O1444),"需記錄時間",IFERROR(IF((AI1444-TIME(0,5,59))&lt;0,"需計滿6分鍾",""),""))</f>
        <v/>
      </c>
      <c r="AE1444" s="3" t="str">
        <f>IF(COUNTIF(U1444,"*搖樹*")=1,IF(Q1444&lt;&gt;2,"有搖樹行為應為猴群",""),"")</f>
        <v/>
      </c>
      <c r="AF1444" s="3"/>
      <c r="AH1444" t="e">
        <f>MATCH(ROUND(M1444,0)&amp;ROUND(N1444,0),樣點!N:N,0)</f>
        <v>#N/A</v>
      </c>
      <c r="AI1444" s="5">
        <f>IF((F1445&amp;J1445)=(F1444&amp;J1444),ABS((DATE(G1445,H1445,I1445)&amp;TIME(O1445,P1445,0))-(DATE(G1444,H1444,I1444)&amp;TIME(O1444,P1444,0))),"")</f>
        <v>8.333332953043282E-3</v>
      </c>
    </row>
    <row r="1445" spans="3:35" hidden="1">
      <c r="C1445" s="246" t="s">
        <v>610</v>
      </c>
      <c r="D1445" s="246" t="s">
        <v>722</v>
      </c>
      <c r="E1445" s="246" t="s">
        <v>764</v>
      </c>
      <c r="F1445" s="246" t="s">
        <v>765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766</v>
      </c>
      <c r="L1445" s="247">
        <v>10</v>
      </c>
      <c r="M1445" s="246">
        <v>224648</v>
      </c>
      <c r="N1445" s="246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32</v>
      </c>
      <c r="U1445" s="246"/>
      <c r="V1445" t="str">
        <f>INDEX(樣區!H:H,MATCH(F1445,樣區!E:E,0))</f>
        <v>3月,5月</v>
      </c>
      <c r="W1445" s="3" t="str">
        <f>IF(ISNUMBER(AH1445),"Y","N")</f>
        <v>N</v>
      </c>
      <c r="X1445" s="3" t="str">
        <f>IF(OR(ISBLANK(H1445),ISBLANK(I1445)),"需記錄日期","")</f>
        <v/>
      </c>
      <c r="Y1445" s="3" t="str">
        <f>IF(O1445&gt;9,"時間太晚","")</f>
        <v/>
      </c>
      <c r="Z1445" s="3" t="str">
        <f>IF(ISBLANK(Q1445),"需記錄數量",IF(Q1445&gt;2,"2隻以上，請記為猴群",""))</f>
        <v/>
      </c>
      <c r="AA1445" s="3" t="str">
        <f>IF(OR(Q1445=1,Q1445=2),IF(ISTEXT(R1445),"","需記錄距離"),"")</f>
        <v/>
      </c>
      <c r="AB1445" s="2" t="str">
        <f>IF(S1445="Y",IF(Q1445&lt;&gt;2,"有叫聲應為猴群",""),"")</f>
        <v/>
      </c>
      <c r="AC1445" s="3" t="str">
        <f>IF(ISBLANK(T1445),"需記錄棲地類型",IF(LEN(T1445)&lt;&gt;2,"請填最主要的棲地類型，其餘的可在備注補充說明",""))</f>
        <v/>
      </c>
      <c r="AD1445" s="5" t="str">
        <f>IF(ISBLANK(O1445),"需記錄時間",IFERROR(IF((AI1445-TIME(0,5,59))&lt;0,"需計滿6分鍾",""),""))</f>
        <v/>
      </c>
      <c r="AE1445" s="3" t="str">
        <f>IF(COUNTIF(U1445,"*搖樹*")=1,IF(Q1445&lt;&gt;2,"有搖樹行為應為猴群",""),"")</f>
        <v/>
      </c>
      <c r="AF1445" s="3"/>
      <c r="AH1445" t="e">
        <f>MATCH(ROUND(M1445,0)&amp;ROUND(N1445,0),樣點!N:N,0)</f>
        <v>#N/A</v>
      </c>
      <c r="AI1445" s="5" t="str">
        <f>IF((F1446&amp;J1446)=(F1445&amp;J1445),ABS((DATE(G1446,H1446,I1446)&amp;TIME(O1446,P1446,0))-(DATE(G1445,H1445,I1445)&amp;TIME(O1445,P1445,0))),"")</f>
        <v/>
      </c>
    </row>
    <row r="1446" spans="3:35">
      <c r="C1446" s="246" t="s">
        <v>610</v>
      </c>
      <c r="D1446" s="246" t="s">
        <v>722</v>
      </c>
      <c r="E1446" s="246" t="s">
        <v>769</v>
      </c>
      <c r="F1446" s="246" t="s">
        <v>770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771</v>
      </c>
      <c r="L1446" s="247">
        <v>1</v>
      </c>
      <c r="M1446" s="246">
        <v>224069</v>
      </c>
      <c r="N1446" s="246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26</v>
      </c>
      <c r="U1446" s="246"/>
      <c r="V1446" t="str">
        <f>INDEX(樣區!H:H,MATCH(F1446,樣區!E:E,0))</f>
        <v>3月,5月</v>
      </c>
      <c r="W1446" s="3" t="str">
        <f>IF(ISNUMBER(AH1446),"Y","N")</f>
        <v>Y</v>
      </c>
      <c r="X1446" s="3" t="str">
        <f>IF(OR(ISBLANK(H1446),ISBLANK(I1446)),"需記錄日期","")</f>
        <v/>
      </c>
      <c r="Y1446" s="3" t="str">
        <f>IF(O1446&gt;9,"時間太晚","")</f>
        <v/>
      </c>
      <c r="Z1446" s="3" t="str">
        <f>IF(ISBLANK(Q1446),"需記錄數量",IF(Q1446&gt;2,"2隻以上，請記為猴群",""))</f>
        <v/>
      </c>
      <c r="AA1446" s="3" t="str">
        <f>IF(OR(Q1446=1,Q1446=2),IF(ISTEXT(R1446),"","需記錄距離"),"")</f>
        <v/>
      </c>
      <c r="AB1446" s="249" t="str">
        <f>IF(S1446="Y",IF(Q1446&lt;&gt;2,"有叫聲應為猴群",""),"")</f>
        <v/>
      </c>
      <c r="AC1446" s="3" t="str">
        <f>IF(ISBLANK(T1446),"需記錄棲地類型",IF(LEN(T1446)&lt;&gt;2,"請填最主要的棲地類型，其餘的可在備注補充說明",""))</f>
        <v/>
      </c>
      <c r="AD1446" s="5" t="str">
        <f t="shared" ref="AD1446:AD1509" si="65">IF(ISBLANK(O1446),"需記錄時間",IFERROR(IF((AI1446-TIME(0,5,59))&lt;0,"需計滿6分鐘",""),""))</f>
        <v/>
      </c>
      <c r="AE1446" s="3" t="str">
        <f>IF(COUNTIF(U1446,"*搖樹*")=1,IF(Q1446&lt;&gt;2,"有搖樹行為應為猴群",""),"")</f>
        <v/>
      </c>
      <c r="AF1446" s="3"/>
      <c r="AH1446">
        <f>MATCH(ROUND(M1446,0)&amp;ROUND(N1446,0),樣點!N:N,0)</f>
        <v>1358</v>
      </c>
      <c r="AI1446" s="5">
        <f>IF((F1447&amp;J1447)=(F1446&amp;J1446),ABS((DATE(G1447,H1447,I1447)&amp;TIME(O1447,P1447,0))-(DATE(G1446,H1446,I1446)&amp;TIME(O1446,P1446,0))),"")</f>
        <v>5.555555981118232E-3</v>
      </c>
    </row>
    <row r="1447" spans="3:35">
      <c r="C1447" s="246" t="s">
        <v>610</v>
      </c>
      <c r="D1447" s="246" t="s">
        <v>722</v>
      </c>
      <c r="E1447" s="246" t="s">
        <v>769</v>
      </c>
      <c r="F1447" s="246" t="s">
        <v>770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771</v>
      </c>
      <c r="L1447" s="247">
        <v>2</v>
      </c>
      <c r="M1447" s="246">
        <v>223996</v>
      </c>
      <c r="N1447" s="246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26</v>
      </c>
      <c r="U1447" s="246"/>
      <c r="V1447" t="str">
        <f>INDEX(樣區!H:H,MATCH(F1447,樣區!E:E,0))</f>
        <v>3月,5月</v>
      </c>
      <c r="W1447" s="3" t="str">
        <f>IF(ISNUMBER(AH1447),"Y","N")</f>
        <v>Y</v>
      </c>
      <c r="X1447" s="3" t="str">
        <f>IF(OR(ISBLANK(H1447),ISBLANK(I1447)),"需記錄日期","")</f>
        <v/>
      </c>
      <c r="Y1447" s="3" t="str">
        <f>IF(O1447&gt;9,"時間太晚","")</f>
        <v/>
      </c>
      <c r="Z1447" s="3" t="str">
        <f>IF(ISBLANK(Q1447),"需記錄數量",IF(Q1447&gt;2,"2隻以上，請記為猴群",""))</f>
        <v/>
      </c>
      <c r="AA1447" s="3" t="str">
        <f>IF(OR(Q1447=1,Q1447=2),IF(ISTEXT(R1447),"","需記錄距離"),"")</f>
        <v/>
      </c>
      <c r="AB1447" s="249" t="str">
        <f>IF(S1447="Y",IF(Q1447&lt;&gt;2,"有叫聲應為猴群",""),"")</f>
        <v/>
      </c>
      <c r="AC1447" s="3" t="str">
        <f>IF(ISBLANK(T1447),"需記錄棲地類型",IF(LEN(T1447)&lt;&gt;2,"請填最主要的棲地類型，其餘的可在備注補充說明",""))</f>
        <v/>
      </c>
      <c r="AD1447" s="5" t="str">
        <f t="shared" si="65"/>
        <v/>
      </c>
      <c r="AE1447" s="3" t="str">
        <f>IF(COUNTIF(U1447,"*搖樹*")=1,IF(Q1447&lt;&gt;2,"有搖樹行為應為猴群",""),"")</f>
        <v/>
      </c>
      <c r="AF1447" s="3"/>
      <c r="AH1447">
        <f>MATCH(ROUND(M1447,0)&amp;ROUND(N1447,0),樣點!N:N,0)</f>
        <v>1359</v>
      </c>
      <c r="AI1447" s="5">
        <f>IF((F1448&amp;J1448)=(F1447&amp;J1447),ABS((DATE(G1448,H1448,I1448)&amp;TIME(O1448,P1448,0))-(DATE(G1447,H1447,I1447)&amp;TIME(O1447,P1447,0))),"")</f>
        <v>1.5972222026903182E-2</v>
      </c>
    </row>
    <row r="1448" spans="3:35">
      <c r="C1448" s="246" t="s">
        <v>610</v>
      </c>
      <c r="D1448" s="246" t="s">
        <v>722</v>
      </c>
      <c r="E1448" s="246" t="s">
        <v>769</v>
      </c>
      <c r="F1448" s="246" t="s">
        <v>770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771</v>
      </c>
      <c r="L1448" s="247">
        <v>3</v>
      </c>
      <c r="M1448" s="246">
        <v>223954</v>
      </c>
      <c r="N1448" s="246">
        <v>2455205</v>
      </c>
      <c r="O1448" s="246">
        <v>10</v>
      </c>
      <c r="P1448" s="246">
        <v>18</v>
      </c>
      <c r="Q1448" s="246">
        <v>2</v>
      </c>
      <c r="R1448" s="246" t="s">
        <v>75</v>
      </c>
      <c r="S1448" s="246" t="s">
        <v>44</v>
      </c>
      <c r="T1448" s="246" t="s">
        <v>26</v>
      </c>
      <c r="U1448" s="246" t="s">
        <v>772</v>
      </c>
      <c r="V1448" t="str">
        <f>INDEX(樣區!H:H,MATCH(F1448,樣區!E:E,0))</f>
        <v>3月,5月</v>
      </c>
      <c r="W1448" s="3" t="str">
        <f>IF(ISNUMBER(AH1448),"Y","N")</f>
        <v>Y</v>
      </c>
      <c r="X1448" s="3" t="str">
        <f>IF(OR(ISBLANK(H1448),ISBLANK(I1448)),"需記錄日期","")</f>
        <v/>
      </c>
      <c r="Y1448" s="3" t="str">
        <f>IF(O1448&gt;9,"時間太晚","")</f>
        <v>時間太晚</v>
      </c>
      <c r="Z1448" s="3" t="str">
        <f>IF(ISBLANK(Q1448),"需記錄數量",IF(Q1448&gt;2,"2隻以上，請記為猴群",""))</f>
        <v/>
      </c>
      <c r="AA1448" s="3" t="str">
        <f>IF(OR(Q1448=1,Q1448=2),IF(ISTEXT(R1448),"","需記錄距離"),"")</f>
        <v/>
      </c>
      <c r="AB1448" s="249" t="str">
        <f>IF(S1448="Y",IF(Q1448&lt;&gt;2,"有叫聲應為猴群",""),"")</f>
        <v/>
      </c>
      <c r="AC1448" s="3" t="str">
        <f>IF(ISBLANK(T1448),"需記錄棲地類型",IF(LEN(T1448)&lt;&gt;2,"請填最主要的棲地類型，其餘的可在備注補充說明",""))</f>
        <v/>
      </c>
      <c r="AD1448" s="5" t="str">
        <f t="shared" si="65"/>
        <v/>
      </c>
      <c r="AE1448" s="3" t="str">
        <f>IF(COUNTIF(U1448,"*搖樹*")=1,IF(Q1448&lt;&gt;2,"有搖樹行為應為猴群",""),"")</f>
        <v/>
      </c>
      <c r="AF1448" s="3"/>
      <c r="AH1448">
        <f>MATCH(ROUND(M1448,0)&amp;ROUND(N1448,0),樣點!N:N,0)</f>
        <v>1360</v>
      </c>
      <c r="AI1448" s="5">
        <f>IF((F1449&amp;J1449)=(F1448&amp;J1448),ABS((DATE(G1449,H1449,I1449)&amp;TIME(O1449,P1449,0))-(DATE(G1448,H1448,I1448)&amp;TIME(O1448,P1448,0))),"")</f>
        <v>7.6388890156522393E-3</v>
      </c>
    </row>
    <row r="1449" spans="3:35">
      <c r="C1449" s="246" t="s">
        <v>610</v>
      </c>
      <c r="D1449" s="246" t="s">
        <v>722</v>
      </c>
      <c r="E1449" s="246" t="s">
        <v>769</v>
      </c>
      <c r="F1449" s="246" t="s">
        <v>770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771</v>
      </c>
      <c r="L1449" s="247">
        <v>4</v>
      </c>
      <c r="M1449" s="246">
        <v>223978</v>
      </c>
      <c r="N1449" s="246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26</v>
      </c>
      <c r="U1449" s="246"/>
      <c r="V1449" t="str">
        <f>INDEX(樣區!H:H,MATCH(F1449,樣區!E:E,0))</f>
        <v>3月,5月</v>
      </c>
      <c r="W1449" s="3" t="str">
        <f>IF(ISNUMBER(AH1449),"Y","N")</f>
        <v>Y</v>
      </c>
      <c r="X1449" s="3" t="str">
        <f>IF(OR(ISBLANK(H1449),ISBLANK(I1449)),"需記錄日期","")</f>
        <v/>
      </c>
      <c r="Y1449" s="3" t="str">
        <f>IF(O1449&gt;9,"時間太晚","")</f>
        <v>時間太晚</v>
      </c>
      <c r="Z1449" s="3" t="str">
        <f>IF(ISBLANK(Q1449),"需記錄數量",IF(Q1449&gt;2,"2隻以上，請記為猴群",""))</f>
        <v/>
      </c>
      <c r="AA1449" s="3" t="str">
        <f>IF(OR(Q1449=1,Q1449=2),IF(ISTEXT(R1449),"","需記錄距離"),"")</f>
        <v/>
      </c>
      <c r="AB1449" s="249" t="str">
        <f>IF(S1449="Y",IF(Q1449&lt;&gt;2,"有叫聲應為猴群",""),"")</f>
        <v/>
      </c>
      <c r="AC1449" s="3" t="str">
        <f>IF(ISBLANK(T1449),"需記錄棲地類型",IF(LEN(T1449)&lt;&gt;2,"請填最主要的棲地類型，其餘的可在備注補充說明",""))</f>
        <v/>
      </c>
      <c r="AD1449" s="5" t="str">
        <f t="shared" si="65"/>
        <v/>
      </c>
      <c r="AE1449" s="3" t="str">
        <f>IF(COUNTIF(U1449,"*搖樹*")=1,IF(Q1449&lt;&gt;2,"有搖樹行為應為猴群",""),"")</f>
        <v/>
      </c>
      <c r="AF1449" s="3"/>
      <c r="AH1449">
        <f>MATCH(ROUND(M1449,0)&amp;ROUND(N1449,0),樣點!N:N,0)</f>
        <v>1361</v>
      </c>
      <c r="AI1449" s="5">
        <f>IF((F1450&amp;J1450)=(F1449&amp;J1449),ABS((DATE(G1450,H1450,I1450)&amp;TIME(O1450,P1450,0))-(DATE(G1449,H1449,I1449)&amp;TIME(O1449,P1449,0))),"")</f>
        <v>1.2500000011641532E-2</v>
      </c>
    </row>
    <row r="1450" spans="3:35">
      <c r="C1450" s="246" t="s">
        <v>610</v>
      </c>
      <c r="D1450" s="246" t="s">
        <v>722</v>
      </c>
      <c r="E1450" s="246" t="s">
        <v>769</v>
      </c>
      <c r="F1450" s="246" t="s">
        <v>770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771</v>
      </c>
      <c r="L1450" s="247">
        <v>5</v>
      </c>
      <c r="M1450" s="246">
        <v>224157</v>
      </c>
      <c r="N1450" s="246">
        <v>2454934</v>
      </c>
      <c r="O1450" s="246">
        <v>10</v>
      </c>
      <c r="P1450" s="246">
        <v>47</v>
      </c>
      <c r="Q1450" s="246">
        <v>2</v>
      </c>
      <c r="R1450" s="246" t="s">
        <v>43</v>
      </c>
      <c r="S1450" s="246" t="s">
        <v>90</v>
      </c>
      <c r="T1450" s="246" t="s">
        <v>26</v>
      </c>
      <c r="U1450" s="246"/>
      <c r="V1450" t="str">
        <f>INDEX(樣區!H:H,MATCH(F1450,樣區!E:E,0))</f>
        <v>3月,5月</v>
      </c>
      <c r="W1450" s="3" t="str">
        <f>IF(ISNUMBER(AH1450),"Y","N")</f>
        <v>Y</v>
      </c>
      <c r="X1450" s="3" t="str">
        <f>IF(OR(ISBLANK(H1450),ISBLANK(I1450)),"需記錄日期","")</f>
        <v/>
      </c>
      <c r="Y1450" s="3" t="str">
        <f>IF(O1450&gt;9,"時間太晚","")</f>
        <v>時間太晚</v>
      </c>
      <c r="Z1450" s="3" t="str">
        <f>IF(ISBLANK(Q1450),"需記錄數量",IF(Q1450&gt;2,"2隻以上，請記為猴群",""))</f>
        <v/>
      </c>
      <c r="AA1450" s="3" t="str">
        <f>IF(OR(Q1450=1,Q1450=2),IF(ISTEXT(R1450),"","需記錄距離"),"")</f>
        <v/>
      </c>
      <c r="AB1450" s="249" t="str">
        <f>IF(S1450="Y",IF(Q1450&lt;&gt;2,"有叫聲應為猴群",""),"")</f>
        <v/>
      </c>
      <c r="AC1450" s="3" t="str">
        <f>IF(ISBLANK(T1450),"需記錄棲地類型",IF(LEN(T1450)&lt;&gt;2,"請填最主要的棲地類型，其餘的可在備注補充說明",""))</f>
        <v/>
      </c>
      <c r="AD1450" s="5" t="str">
        <f t="shared" si="65"/>
        <v/>
      </c>
      <c r="AE1450" s="3" t="str">
        <f>IF(COUNTIF(U1450,"*搖樹*")=1,IF(Q1450&lt;&gt;2,"有搖樹行為應為猴群",""),"")</f>
        <v/>
      </c>
      <c r="AF1450" s="3"/>
      <c r="AH1450">
        <f>MATCH(ROUND(M1450,0)&amp;ROUND(N1450,0),樣點!N:N,0)</f>
        <v>1362</v>
      </c>
      <c r="AI1450" s="5">
        <f>IF((F1451&amp;J1451)=(F1450&amp;J1450),ABS((DATE(G1451,H1451,I1451)&amp;TIME(O1451,P1451,0))-(DATE(G1450,H1450,I1450)&amp;TIME(O1450,P1450,0))),"")</f>
        <v>8.333332953043282E-3</v>
      </c>
    </row>
    <row r="1451" spans="3:35">
      <c r="C1451" s="246" t="s">
        <v>610</v>
      </c>
      <c r="D1451" s="246" t="s">
        <v>722</v>
      </c>
      <c r="E1451" s="246" t="s">
        <v>769</v>
      </c>
      <c r="F1451" s="246" t="s">
        <v>770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771</v>
      </c>
      <c r="L1451" s="247">
        <v>6</v>
      </c>
      <c r="M1451" s="246">
        <v>224232</v>
      </c>
      <c r="N1451" s="246">
        <v>2454780</v>
      </c>
      <c r="O1451" s="246">
        <v>10</v>
      </c>
      <c r="P1451" s="246">
        <v>59</v>
      </c>
      <c r="Q1451" s="246">
        <v>2</v>
      </c>
      <c r="R1451" s="246" t="s">
        <v>43</v>
      </c>
      <c r="S1451" s="246" t="s">
        <v>44</v>
      </c>
      <c r="T1451" s="246" t="s">
        <v>26</v>
      </c>
      <c r="U1451" s="246" t="s">
        <v>772</v>
      </c>
      <c r="V1451" t="str">
        <f>INDEX(樣區!H:H,MATCH(F1451,樣區!E:E,0))</f>
        <v>3月,5月</v>
      </c>
      <c r="W1451" s="3" t="str">
        <f>IF(ISNUMBER(AH1451),"Y","N")</f>
        <v>Y</v>
      </c>
      <c r="X1451" s="3" t="str">
        <f>IF(OR(ISBLANK(H1451),ISBLANK(I1451)),"需記錄日期","")</f>
        <v/>
      </c>
      <c r="Y1451" s="3" t="str">
        <f>IF(O1451&gt;9,"時間太晚","")</f>
        <v>時間太晚</v>
      </c>
      <c r="Z1451" s="3" t="str">
        <f>IF(ISBLANK(Q1451),"需記錄數量",IF(Q1451&gt;2,"2隻以上，請記為猴群",""))</f>
        <v/>
      </c>
      <c r="AA1451" s="3" t="str">
        <f>IF(OR(Q1451=1,Q1451=2),IF(ISTEXT(R1451),"","需記錄距離"),"")</f>
        <v/>
      </c>
      <c r="AB1451" s="249" t="str">
        <f>IF(S1451="Y",IF(Q1451&lt;&gt;2,"有叫聲應為猴群",""),"")</f>
        <v/>
      </c>
      <c r="AC1451" s="3" t="str">
        <f>IF(ISBLANK(T1451),"需記錄棲地類型",IF(LEN(T1451)&lt;&gt;2,"請填最主要的棲地類型，其餘的可在備注補充說明",""))</f>
        <v/>
      </c>
      <c r="AD1451" s="5" t="str">
        <f t="shared" si="65"/>
        <v/>
      </c>
      <c r="AE1451" s="3" t="str">
        <f>IF(COUNTIF(U1451,"*搖樹*")=1,IF(Q1451&lt;&gt;2,"有搖樹行為應為猴群",""),"")</f>
        <v/>
      </c>
      <c r="AF1451" s="3"/>
      <c r="AH1451">
        <f>MATCH(ROUND(M1451,0)&amp;ROUND(N1451,0),樣點!N:N,0)</f>
        <v>1363</v>
      </c>
      <c r="AI1451" s="5">
        <f>IF((F1452&amp;J1452)=(F1451&amp;J1451),ABS((DATE(G1452,H1452,I1452)&amp;TIME(O1452,P1452,0))-(DATE(G1451,H1451,I1451)&amp;TIME(O1451,P1451,0))),"")</f>
        <v>1.1111112020444125E-2</v>
      </c>
    </row>
    <row r="1452" spans="3:35">
      <c r="C1452" s="246" t="s">
        <v>610</v>
      </c>
      <c r="D1452" s="246" t="s">
        <v>722</v>
      </c>
      <c r="E1452" s="246" t="s">
        <v>769</v>
      </c>
      <c r="F1452" s="246" t="s">
        <v>770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771</v>
      </c>
      <c r="L1452" s="247">
        <v>7</v>
      </c>
      <c r="M1452" s="246">
        <v>224221</v>
      </c>
      <c r="N1452" s="246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26</v>
      </c>
      <c r="U1452" s="246"/>
      <c r="V1452" t="str">
        <f>INDEX(樣區!H:H,MATCH(F1452,樣區!E:E,0))</f>
        <v>3月,5月</v>
      </c>
      <c r="W1452" s="3" t="str">
        <f>IF(ISNUMBER(AH1452),"Y","N")</f>
        <v>Y</v>
      </c>
      <c r="X1452" s="3" t="str">
        <f>IF(OR(ISBLANK(H1452),ISBLANK(I1452)),"需記錄日期","")</f>
        <v/>
      </c>
      <c r="Y1452" s="3" t="str">
        <f>IF(O1452&gt;9,"時間太晚","")</f>
        <v>時間太晚</v>
      </c>
      <c r="Z1452" s="3" t="str">
        <f>IF(ISBLANK(Q1452),"需記錄數量",IF(Q1452&gt;2,"2隻以上，請記為猴群",""))</f>
        <v/>
      </c>
      <c r="AA1452" s="3" t="str">
        <f>IF(OR(Q1452=1,Q1452=2),IF(ISTEXT(R1452),"","需記錄距離"),"")</f>
        <v/>
      </c>
      <c r="AB1452" s="249" t="str">
        <f>IF(S1452="Y",IF(Q1452&lt;&gt;2,"有叫聲應為猴群",""),"")</f>
        <v/>
      </c>
      <c r="AC1452" s="3" t="str">
        <f>IF(ISBLANK(T1452),"需記錄棲地類型",IF(LEN(T1452)&lt;&gt;2,"請填最主要的棲地類型，其餘的可在備注補充說明",""))</f>
        <v/>
      </c>
      <c r="AD1452" s="5" t="str">
        <f t="shared" si="65"/>
        <v/>
      </c>
      <c r="AE1452" s="3" t="str">
        <f>IF(COUNTIF(U1452,"*搖樹*")=1,IF(Q1452&lt;&gt;2,"有搖樹行為應為猴群",""),"")</f>
        <v/>
      </c>
      <c r="AF1452" s="3"/>
      <c r="AH1452">
        <f>MATCH(ROUND(M1452,0)&amp;ROUND(N1452,0),樣點!N:N,0)</f>
        <v>1364</v>
      </c>
      <c r="AI1452" s="5" t="str">
        <f>IF((F1453&amp;J1453)=(F1452&amp;J1452),ABS((DATE(G1453,H1453,I1453)&amp;TIME(O1453,P1453,0))-(DATE(G1452,H1452,I1452)&amp;TIME(O1452,P1452,0))),"")</f>
        <v/>
      </c>
    </row>
    <row r="1453" spans="3:35">
      <c r="C1453" s="246" t="s">
        <v>610</v>
      </c>
      <c r="D1453" s="246" t="s">
        <v>722</v>
      </c>
      <c r="E1453" s="246" t="s">
        <v>773</v>
      </c>
      <c r="F1453" s="246" t="s">
        <v>774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771</v>
      </c>
      <c r="L1453" s="247">
        <v>1</v>
      </c>
      <c r="M1453" s="246">
        <v>219938</v>
      </c>
      <c r="N1453" s="246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26</v>
      </c>
      <c r="U1453" s="246"/>
      <c r="V1453" t="str">
        <f>INDEX(樣區!H:H,MATCH(F1453,樣區!E:E,0))</f>
        <v>3月,5月</v>
      </c>
      <c r="W1453" s="3" t="str">
        <f>IF(ISNUMBER(AH1453),"Y","N")</f>
        <v>Y</v>
      </c>
      <c r="X1453" s="3" t="str">
        <f>IF(OR(ISBLANK(H1453),ISBLANK(I1453)),"需記錄日期","")</f>
        <v/>
      </c>
      <c r="Y1453" s="3" t="str">
        <f>IF(O1453&gt;9,"時間太晚","")</f>
        <v>時間太晚</v>
      </c>
      <c r="Z1453" s="3" t="str">
        <f>IF(ISBLANK(Q1453),"需記錄數量",IF(Q1453&gt;2,"2隻以上，請記為猴群",""))</f>
        <v/>
      </c>
      <c r="AA1453" s="3" t="str">
        <f>IF(OR(Q1453=1,Q1453=2),IF(ISTEXT(R1453),"","需記錄距離"),"")</f>
        <v/>
      </c>
      <c r="AB1453" s="249" t="str">
        <f>IF(S1453="Y",IF(Q1453&lt;&gt;2,"有叫聲應為猴群",""),"")</f>
        <v/>
      </c>
      <c r="AC1453" s="3" t="str">
        <f>IF(ISBLANK(T1453),"需記錄棲地類型",IF(LEN(T1453)&lt;&gt;2,"請填最主要的棲地類型，其餘的可在備注補充說明",""))</f>
        <v/>
      </c>
      <c r="AD1453" s="5" t="str">
        <f t="shared" si="65"/>
        <v/>
      </c>
      <c r="AE1453" s="3" t="str">
        <f>IF(COUNTIF(U1453,"*搖樹*")=1,IF(Q1453&lt;&gt;2,"有搖樹行為應為猴群",""),"")</f>
        <v/>
      </c>
      <c r="AF1453" s="3"/>
      <c r="AH1453">
        <f>MATCH(ROUND(M1453,0)&amp;ROUND(N1453,0),樣點!N:N,0)</f>
        <v>1365</v>
      </c>
      <c r="AI1453" s="5">
        <f>IF((F1454&amp;J1454)=(F1453&amp;J1453),ABS((DATE(G1454,H1454,I1454)&amp;TIME(O1454,P1454,0))-(DATE(G1453,H1453,I1453)&amp;TIME(O1453,P1453,0))),"")</f>
        <v>8.333332953043282E-3</v>
      </c>
    </row>
    <row r="1454" spans="3:35">
      <c r="C1454" s="246" t="s">
        <v>610</v>
      </c>
      <c r="D1454" s="246" t="s">
        <v>722</v>
      </c>
      <c r="E1454" s="246" t="s">
        <v>773</v>
      </c>
      <c r="F1454" s="246" t="s">
        <v>774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771</v>
      </c>
      <c r="L1454" s="247">
        <v>2</v>
      </c>
      <c r="M1454" s="246">
        <v>220124</v>
      </c>
      <c r="N1454" s="246">
        <v>2451071</v>
      </c>
      <c r="O1454" s="246">
        <v>10</v>
      </c>
      <c r="P1454" s="246">
        <v>14</v>
      </c>
      <c r="Q1454" s="246">
        <v>2</v>
      </c>
      <c r="R1454" s="246" t="s">
        <v>43</v>
      </c>
      <c r="S1454" s="246" t="s">
        <v>44</v>
      </c>
      <c r="T1454" s="246" t="s">
        <v>26</v>
      </c>
      <c r="U1454" s="246"/>
      <c r="V1454" t="str">
        <f>INDEX(樣區!H:H,MATCH(F1454,樣區!E:E,0))</f>
        <v>3月,5月</v>
      </c>
      <c r="W1454" s="3" t="str">
        <f>IF(ISNUMBER(AH1454),"Y","N")</f>
        <v>Y</v>
      </c>
      <c r="X1454" s="3" t="str">
        <f>IF(OR(ISBLANK(H1454),ISBLANK(I1454)),"需記錄日期","")</f>
        <v/>
      </c>
      <c r="Y1454" s="3" t="str">
        <f>IF(O1454&gt;9,"時間太晚","")</f>
        <v>時間太晚</v>
      </c>
      <c r="Z1454" s="3" t="str">
        <f>IF(ISBLANK(Q1454),"需記錄數量",IF(Q1454&gt;2,"2隻以上，請記為猴群",""))</f>
        <v/>
      </c>
      <c r="AA1454" s="3" t="str">
        <f>IF(OR(Q1454=1,Q1454=2),IF(ISTEXT(R1454),"","需記錄距離"),"")</f>
        <v/>
      </c>
      <c r="AB1454" s="249" t="str">
        <f>IF(S1454="Y",IF(Q1454&lt;&gt;2,"有叫聲應為猴群",""),"")</f>
        <v/>
      </c>
      <c r="AC1454" s="3" t="str">
        <f>IF(ISBLANK(T1454),"需記錄棲地類型",IF(LEN(T1454)&lt;&gt;2,"請填最主要的棲地類型，其餘的可在備注補充說明",""))</f>
        <v/>
      </c>
      <c r="AD1454" s="5" t="str">
        <f t="shared" si="65"/>
        <v/>
      </c>
      <c r="AE1454" s="3" t="str">
        <f>IF(COUNTIF(U1454,"*搖樹*")=1,IF(Q1454&lt;&gt;2,"有搖樹行為應為猴群",""),"")</f>
        <v/>
      </c>
      <c r="AF1454" s="3"/>
      <c r="AH1454">
        <f>MATCH(ROUND(M1454,0)&amp;ROUND(N1454,0),樣點!N:N,0)</f>
        <v>1366</v>
      </c>
      <c r="AI1454" s="5">
        <f>IF((F1455&amp;J1455)=(F1454&amp;J1454),ABS((DATE(G1455,H1455,I1455)&amp;TIME(O1455,P1455,0))-(DATE(G1454,H1454,I1454)&amp;TIME(O1454,P1454,0))),"")</f>
        <v>8.3333340007811785E-3</v>
      </c>
    </row>
    <row r="1455" spans="3:35">
      <c r="C1455" s="246" t="s">
        <v>610</v>
      </c>
      <c r="D1455" s="246" t="s">
        <v>722</v>
      </c>
      <c r="E1455" s="246" t="s">
        <v>773</v>
      </c>
      <c r="F1455" s="246" t="s">
        <v>774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771</v>
      </c>
      <c r="L1455" s="247">
        <v>3</v>
      </c>
      <c r="M1455" s="246">
        <v>220264</v>
      </c>
      <c r="N1455" s="246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26</v>
      </c>
      <c r="U1455" s="246"/>
      <c r="V1455" t="str">
        <f>INDEX(樣區!H:H,MATCH(F1455,樣區!E:E,0))</f>
        <v>3月,5月</v>
      </c>
      <c r="W1455" s="3" t="str">
        <f>IF(ISNUMBER(AH1455),"Y","N")</f>
        <v>Y</v>
      </c>
      <c r="X1455" s="3" t="str">
        <f>IF(OR(ISBLANK(H1455),ISBLANK(I1455)),"需記錄日期","")</f>
        <v/>
      </c>
      <c r="Y1455" s="3" t="str">
        <f>IF(O1455&gt;9,"時間太晚","")</f>
        <v>時間太晚</v>
      </c>
      <c r="Z1455" s="3" t="str">
        <f>IF(ISBLANK(Q1455),"需記錄數量",IF(Q1455&gt;2,"2隻以上，請記為猴群",""))</f>
        <v/>
      </c>
      <c r="AA1455" s="3" t="str">
        <f>IF(OR(Q1455=1,Q1455=2),IF(ISTEXT(R1455),"","需記錄距離"),"")</f>
        <v/>
      </c>
      <c r="AB1455" s="249" t="str">
        <f>IF(S1455="Y",IF(Q1455&lt;&gt;2,"有叫聲應為猴群",""),"")</f>
        <v/>
      </c>
      <c r="AC1455" s="3" t="str">
        <f>IF(ISBLANK(T1455),"需記錄棲地類型",IF(LEN(T1455)&lt;&gt;2,"請填最主要的棲地類型，其餘的可在備注補充說明",""))</f>
        <v/>
      </c>
      <c r="AD1455" s="5" t="str">
        <f t="shared" si="65"/>
        <v/>
      </c>
      <c r="AE1455" s="3" t="str">
        <f>IF(COUNTIF(U1455,"*搖樹*")=1,IF(Q1455&lt;&gt;2,"有搖樹行為應為猴群",""),"")</f>
        <v/>
      </c>
      <c r="AF1455" s="3"/>
      <c r="AH1455">
        <f>MATCH(ROUND(M1455,0)&amp;ROUND(N1455,0),樣點!N:N,0)</f>
        <v>1367</v>
      </c>
      <c r="AI1455" s="5">
        <f>IF((F1456&amp;J1456)=(F1455&amp;J1455),ABS((DATE(G1456,H1456,I1456)&amp;TIME(O1456,P1456,0))-(DATE(G1455,H1455,I1455)&amp;TIME(O1455,P1455,0))),"")</f>
        <v>1.5972222026903182E-2</v>
      </c>
    </row>
    <row r="1456" spans="3:35">
      <c r="C1456" s="246" t="s">
        <v>610</v>
      </c>
      <c r="D1456" s="246" t="s">
        <v>722</v>
      </c>
      <c r="E1456" s="246" t="s">
        <v>773</v>
      </c>
      <c r="F1456" s="246" t="s">
        <v>774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771</v>
      </c>
      <c r="L1456" s="247">
        <v>4</v>
      </c>
      <c r="M1456" s="246">
        <v>220471</v>
      </c>
      <c r="N1456" s="246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26</v>
      </c>
      <c r="U1456" s="246"/>
      <c r="V1456" t="str">
        <f>INDEX(樣區!H:H,MATCH(F1456,樣區!E:E,0))</f>
        <v>3月,5月</v>
      </c>
      <c r="W1456" s="3" t="str">
        <f>IF(ISNUMBER(AH1456),"Y","N")</f>
        <v>Y</v>
      </c>
      <c r="X1456" s="3" t="str">
        <f>IF(OR(ISBLANK(H1456),ISBLANK(I1456)),"需記錄日期","")</f>
        <v/>
      </c>
      <c r="Y1456" s="3" t="str">
        <f>IF(O1456&gt;9,"時間太晚","")</f>
        <v>時間太晚</v>
      </c>
      <c r="Z1456" s="3" t="str">
        <f>IF(ISBLANK(Q1456),"需記錄數量",IF(Q1456&gt;2,"2隻以上，請記為猴群",""))</f>
        <v/>
      </c>
      <c r="AA1456" s="3" t="str">
        <f>IF(OR(Q1456=1,Q1456=2),IF(ISTEXT(R1456),"","需記錄距離"),"")</f>
        <v/>
      </c>
      <c r="AB1456" s="249" t="str">
        <f>IF(S1456="Y",IF(Q1456&lt;&gt;2,"有叫聲應為猴群",""),"")</f>
        <v/>
      </c>
      <c r="AC1456" s="3" t="str">
        <f>IF(ISBLANK(T1456),"需記錄棲地類型",IF(LEN(T1456)&lt;&gt;2,"請填最主要的棲地類型，其餘的可在備注補充說明",""))</f>
        <v/>
      </c>
      <c r="AD1456" s="5" t="str">
        <f t="shared" si="65"/>
        <v/>
      </c>
      <c r="AE1456" s="3" t="str">
        <f>IF(COUNTIF(U1456,"*搖樹*")=1,IF(Q1456&lt;&gt;2,"有搖樹行為應為猴群",""),"")</f>
        <v/>
      </c>
      <c r="AF1456" s="3"/>
      <c r="AH1456">
        <f>MATCH(ROUND(M1456,0)&amp;ROUND(N1456,0),樣點!N:N,0)</f>
        <v>1368</v>
      </c>
      <c r="AI1456" s="5">
        <f>IF((F1457&amp;J1457)=(F1456&amp;J1456),ABS((DATE(G1457,H1457,I1457)&amp;TIME(O1457,P1457,0))-(DATE(G1456,H1456,I1456)&amp;TIME(O1456,P1456,0))),"")</f>
        <v>1.5972221968695521E-2</v>
      </c>
    </row>
    <row r="1457" spans="3:35">
      <c r="C1457" s="246" t="s">
        <v>610</v>
      </c>
      <c r="D1457" s="246" t="s">
        <v>722</v>
      </c>
      <c r="E1457" s="246" t="s">
        <v>773</v>
      </c>
      <c r="F1457" s="246" t="s">
        <v>774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771</v>
      </c>
      <c r="L1457" s="247">
        <v>5</v>
      </c>
      <c r="M1457" s="246">
        <v>220683</v>
      </c>
      <c r="N1457" s="246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26</v>
      </c>
      <c r="U1457" s="246"/>
      <c r="V1457" t="str">
        <f>INDEX(樣區!H:H,MATCH(F1457,樣區!E:E,0))</f>
        <v>3月,5月</v>
      </c>
      <c r="W1457" s="3" t="str">
        <f>IF(ISNUMBER(AH1457),"Y","N")</f>
        <v>Y</v>
      </c>
      <c r="X1457" s="3" t="str">
        <f>IF(OR(ISBLANK(H1457),ISBLANK(I1457)),"需記錄日期","")</f>
        <v/>
      </c>
      <c r="Y1457" s="3" t="str">
        <f>IF(O1457&gt;9,"時間太晚","")</f>
        <v>時間太晚</v>
      </c>
      <c r="Z1457" s="3" t="str">
        <f>IF(ISBLANK(Q1457),"需記錄數量",IF(Q1457&gt;2,"2隻以上，請記為猴群",""))</f>
        <v/>
      </c>
      <c r="AA1457" s="3" t="str">
        <f>IF(OR(Q1457=1,Q1457=2),IF(ISTEXT(R1457),"","需記錄距離"),"")</f>
        <v/>
      </c>
      <c r="AB1457" s="249" t="str">
        <f>IF(S1457="Y",IF(Q1457&lt;&gt;2,"有叫聲應為猴群",""),"")</f>
        <v/>
      </c>
      <c r="AC1457" s="3" t="str">
        <f>IF(ISBLANK(T1457),"需記錄棲地類型",IF(LEN(T1457)&lt;&gt;2,"請填最主要的棲地類型，其餘的可在備注補充說明",""))</f>
        <v/>
      </c>
      <c r="AD1457" s="5" t="str">
        <f t="shared" si="65"/>
        <v/>
      </c>
      <c r="AE1457" s="3" t="str">
        <f>IF(COUNTIF(U1457,"*搖樹*")=1,IF(Q1457&lt;&gt;2,"有搖樹行為應為猴群",""),"")</f>
        <v/>
      </c>
      <c r="AF1457" s="3"/>
      <c r="AH1457">
        <f>MATCH(ROUND(M1457,0)&amp;ROUND(N1457,0),樣點!N:N,0)</f>
        <v>1369</v>
      </c>
      <c r="AI1457" s="5">
        <f>IF((F1458&amp;J1458)=(F1457&amp;J1457),ABS((DATE(G1458,H1458,I1458)&amp;TIME(O1458,P1458,0))-(DATE(G1457,H1457,I1457)&amp;TIME(O1457,P1457,0))),"")</f>
        <v>1.0416667035315186E-2</v>
      </c>
    </row>
    <row r="1458" spans="3:35">
      <c r="C1458" s="246" t="s">
        <v>610</v>
      </c>
      <c r="D1458" s="246" t="s">
        <v>722</v>
      </c>
      <c r="E1458" s="246" t="s">
        <v>773</v>
      </c>
      <c r="F1458" s="246" t="s">
        <v>774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771</v>
      </c>
      <c r="L1458" s="247">
        <v>6</v>
      </c>
      <c r="M1458" s="246">
        <v>220884</v>
      </c>
      <c r="N1458" s="246">
        <v>2451394</v>
      </c>
      <c r="O1458" s="246">
        <v>11</v>
      </c>
      <c r="P1458" s="246">
        <v>27</v>
      </c>
      <c r="Q1458" s="246">
        <v>2</v>
      </c>
      <c r="R1458" s="246" t="s">
        <v>89</v>
      </c>
      <c r="S1458" s="246" t="s">
        <v>44</v>
      </c>
      <c r="T1458" s="246" t="s">
        <v>26</v>
      </c>
      <c r="U1458" s="246" t="s">
        <v>775</v>
      </c>
      <c r="V1458" t="str">
        <f>INDEX(樣區!H:H,MATCH(F1458,樣區!E:E,0))</f>
        <v>3月,5月</v>
      </c>
      <c r="W1458" s="3" t="str">
        <f>IF(ISNUMBER(AH1458),"Y","N")</f>
        <v>Y</v>
      </c>
      <c r="X1458" s="3" t="str">
        <f>IF(OR(ISBLANK(H1458),ISBLANK(I1458)),"需記錄日期","")</f>
        <v/>
      </c>
      <c r="Y1458" s="3" t="str">
        <f>IF(O1458&gt;9,"時間太晚","")</f>
        <v>時間太晚</v>
      </c>
      <c r="Z1458" s="3" t="str">
        <f>IF(ISBLANK(Q1458),"需記錄數量",IF(Q1458&gt;2,"2隻以上，請記為猴群",""))</f>
        <v/>
      </c>
      <c r="AA1458" s="3" t="str">
        <f>IF(OR(Q1458=1,Q1458=2),IF(ISTEXT(R1458),"","需記錄距離"),"")</f>
        <v/>
      </c>
      <c r="AB1458" s="249" t="str">
        <f>IF(S1458="Y",IF(Q1458&lt;&gt;2,"有叫聲應為猴群",""),"")</f>
        <v/>
      </c>
      <c r="AC1458" s="3" t="str">
        <f>IF(ISBLANK(T1458),"需記錄棲地類型",IF(LEN(T1458)&lt;&gt;2,"請填最主要的棲地類型，其餘的可在備注補充說明",""))</f>
        <v/>
      </c>
      <c r="AD1458" s="5" t="str">
        <f t="shared" si="65"/>
        <v/>
      </c>
      <c r="AE1458" s="3" t="str">
        <f>IF(COUNTIF(U1458,"*搖樹*")=1,IF(Q1458&lt;&gt;2,"有搖樹行為應為猴群",""),"")</f>
        <v/>
      </c>
      <c r="AF1458" s="3"/>
      <c r="AH1458">
        <f>MATCH(ROUND(M1458,0)&amp;ROUND(N1458,0),樣點!N:N,0)</f>
        <v>1370</v>
      </c>
      <c r="AI1458" s="5" t="str">
        <f>IF((F1459&amp;J1459)=(F1458&amp;J1458),ABS((DATE(G1459,H1459,I1459)&amp;TIME(O1459,P1459,0))-(DATE(G1458,H1458,I1458)&amp;TIME(O1458,P1458,0))),"")</f>
        <v/>
      </c>
    </row>
    <row r="1459" spans="3:35">
      <c r="C1459" s="246" t="s">
        <v>610</v>
      </c>
      <c r="D1459" s="246" t="s">
        <v>722</v>
      </c>
      <c r="E1459" s="246" t="s">
        <v>776</v>
      </c>
      <c r="F1459" s="246" t="s">
        <v>777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778</v>
      </c>
      <c r="L1459" s="247">
        <v>1</v>
      </c>
      <c r="M1459" s="246">
        <v>230850</v>
      </c>
      <c r="N1459" s="246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26</v>
      </c>
      <c r="U1459" s="246"/>
      <c r="V1459" t="str">
        <f>INDEX(樣區!H:H,MATCH(F1459,樣區!E:E,0))</f>
        <v>3月,5月</v>
      </c>
      <c r="W1459" s="3" t="str">
        <f>IF(ISNUMBER(AH1459),"Y","N")</f>
        <v>Y</v>
      </c>
      <c r="X1459" s="3" t="str">
        <f>IF(OR(ISBLANK(H1459),ISBLANK(I1459)),"需記錄日期","")</f>
        <v/>
      </c>
      <c r="Y1459" s="3" t="str">
        <f>IF(O1459&gt;9,"時間太晚","")</f>
        <v/>
      </c>
      <c r="Z1459" s="3" t="str">
        <f>IF(ISBLANK(Q1459),"需記錄數量",IF(Q1459&gt;2,"2隻以上，請記為猴群",""))</f>
        <v/>
      </c>
      <c r="AA1459" s="3" t="str">
        <f>IF(OR(Q1459=1,Q1459=2),IF(ISTEXT(R1459),"","需記錄距離"),"")</f>
        <v/>
      </c>
      <c r="AB1459" s="249" t="str">
        <f>IF(S1459="Y",IF(Q1459&lt;&gt;2,"有叫聲應為猴群",""),"")</f>
        <v/>
      </c>
      <c r="AC1459" s="3" t="str">
        <f>IF(ISBLANK(T1459),"需記錄棲地類型",IF(LEN(T1459)&lt;&gt;2,"請填最主要的棲地類型，其餘的可在備注補充說明",""))</f>
        <v/>
      </c>
      <c r="AD1459" s="5" t="str">
        <f t="shared" si="65"/>
        <v/>
      </c>
      <c r="AE1459" s="3" t="str">
        <f>IF(COUNTIF(U1459,"*搖樹*")=1,IF(Q1459&lt;&gt;2,"有搖樹行為應為猴群",""),"")</f>
        <v/>
      </c>
      <c r="AF1459" s="3"/>
      <c r="AH1459">
        <f>MATCH(ROUND(M1459,0)&amp;ROUND(N1459,0),樣點!N:N,0)</f>
        <v>1371</v>
      </c>
      <c r="AI1459" s="5">
        <f>IF((F1460&amp;J1460)=(F1459&amp;J1459),ABS((DATE(G1460,H1460,I1460)&amp;TIME(O1460,P1460,0))-(DATE(G1459,H1459,I1459)&amp;TIME(O1459,P1459,0))),"")</f>
        <v>6.9444439723156393E-3</v>
      </c>
    </row>
    <row r="1460" spans="3:35">
      <c r="C1460" s="246" t="s">
        <v>610</v>
      </c>
      <c r="D1460" s="246" t="s">
        <v>722</v>
      </c>
      <c r="E1460" s="246" t="s">
        <v>776</v>
      </c>
      <c r="F1460" s="246" t="s">
        <v>777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778</v>
      </c>
      <c r="L1460" s="247">
        <v>2</v>
      </c>
      <c r="M1460" s="246">
        <v>231331</v>
      </c>
      <c r="N1460" s="246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26</v>
      </c>
      <c r="U1460" s="246"/>
      <c r="V1460" t="str">
        <f>INDEX(樣區!H:H,MATCH(F1460,樣區!E:E,0))</f>
        <v>3月,5月</v>
      </c>
      <c r="W1460" s="3" t="str">
        <f>IF(ISNUMBER(AH1460),"Y","N")</f>
        <v>Y</v>
      </c>
      <c r="X1460" s="3" t="str">
        <f>IF(OR(ISBLANK(H1460),ISBLANK(I1460)),"需記錄日期","")</f>
        <v/>
      </c>
      <c r="Y1460" s="3" t="str">
        <f>IF(O1460&gt;9,"時間太晚","")</f>
        <v>時間太晚</v>
      </c>
      <c r="Z1460" s="3" t="str">
        <f>IF(ISBLANK(Q1460),"需記錄數量",IF(Q1460&gt;2,"2隻以上，請記為猴群",""))</f>
        <v/>
      </c>
      <c r="AA1460" s="3" t="str">
        <f>IF(OR(Q1460=1,Q1460=2),IF(ISTEXT(R1460),"","需記錄距離"),"")</f>
        <v/>
      </c>
      <c r="AB1460" s="249" t="str">
        <f>IF(S1460="Y",IF(Q1460&lt;&gt;2,"有叫聲應為猴群",""),"")</f>
        <v/>
      </c>
      <c r="AC1460" s="3" t="str">
        <f>IF(ISBLANK(T1460),"需記錄棲地類型",IF(LEN(T1460)&lt;&gt;2,"請填最主要的棲地類型，其餘的可在備注補充說明",""))</f>
        <v/>
      </c>
      <c r="AD1460" s="5" t="str">
        <f t="shared" si="65"/>
        <v/>
      </c>
      <c r="AE1460" s="3" t="str">
        <f>IF(COUNTIF(U1460,"*搖樹*")=1,IF(Q1460&lt;&gt;2,"有搖樹行為應為猴群",""),"")</f>
        <v/>
      </c>
      <c r="AF1460" s="3"/>
      <c r="AH1460">
        <f>MATCH(ROUND(M1460,0)&amp;ROUND(N1460,0),樣點!N:N,0)</f>
        <v>1372</v>
      </c>
      <c r="AI1460" s="5">
        <f>IF((F1461&amp;J1461)=(F1460&amp;J1460),ABS((DATE(G1461,H1461,I1461)&amp;TIME(O1461,P1461,0))-(DATE(G1460,H1460,I1460)&amp;TIME(O1460,P1460,0))),"")</f>
        <v>8.3333340007811785E-3</v>
      </c>
    </row>
    <row r="1461" spans="3:35">
      <c r="C1461" s="246" t="s">
        <v>610</v>
      </c>
      <c r="D1461" s="246" t="s">
        <v>722</v>
      </c>
      <c r="E1461" s="246" t="s">
        <v>776</v>
      </c>
      <c r="F1461" s="246" t="s">
        <v>777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778</v>
      </c>
      <c r="L1461" s="247">
        <v>3</v>
      </c>
      <c r="M1461" s="246">
        <v>232094</v>
      </c>
      <c r="N1461" s="246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26</v>
      </c>
      <c r="U1461" s="246"/>
      <c r="V1461" t="str">
        <f>INDEX(樣區!H:H,MATCH(F1461,樣區!E:E,0))</f>
        <v>3月,5月</v>
      </c>
      <c r="W1461" s="3" t="str">
        <f>IF(ISNUMBER(AH1461),"Y","N")</f>
        <v>Y</v>
      </c>
      <c r="X1461" s="3" t="str">
        <f>IF(OR(ISBLANK(H1461),ISBLANK(I1461)),"需記錄日期","")</f>
        <v/>
      </c>
      <c r="Y1461" s="3" t="str">
        <f>IF(O1461&gt;9,"時間太晚","")</f>
        <v>時間太晚</v>
      </c>
      <c r="Z1461" s="3" t="str">
        <f>IF(ISBLANK(Q1461),"需記錄數量",IF(Q1461&gt;2,"2隻以上，請記為猴群",""))</f>
        <v/>
      </c>
      <c r="AA1461" s="3" t="str">
        <f>IF(OR(Q1461=1,Q1461=2),IF(ISTEXT(R1461),"","需記錄距離"),"")</f>
        <v/>
      </c>
      <c r="AB1461" s="249" t="str">
        <f>IF(S1461="Y",IF(Q1461&lt;&gt;2,"有叫聲應為猴群",""),"")</f>
        <v/>
      </c>
      <c r="AC1461" s="3" t="str">
        <f>IF(ISBLANK(T1461),"需記錄棲地類型",IF(LEN(T1461)&lt;&gt;2,"請填最主要的棲地類型，其餘的可在備注補充說明",""))</f>
        <v/>
      </c>
      <c r="AD1461" s="5" t="str">
        <f t="shared" si="65"/>
        <v/>
      </c>
      <c r="AE1461" s="3" t="str">
        <f>IF(COUNTIF(U1461,"*搖樹*")=1,IF(Q1461&lt;&gt;2,"有搖樹行為應為猴群",""),"")</f>
        <v/>
      </c>
      <c r="AF1461" s="3"/>
      <c r="AH1461">
        <f>MATCH(ROUND(M1461,0)&amp;ROUND(N1461,0),樣點!N:N,0)</f>
        <v>1373</v>
      </c>
      <c r="AI1461" s="5">
        <f>IF((F1462&amp;J1462)=(F1461&amp;J1461),ABS((DATE(G1462,H1462,I1462)&amp;TIME(O1462,P1462,0))-(DATE(G1461,H1461,I1461)&amp;TIME(O1461,P1461,0))),"")</f>
        <v>9.0277770068496466E-3</v>
      </c>
    </row>
    <row r="1462" spans="3:35">
      <c r="C1462" s="246" t="s">
        <v>610</v>
      </c>
      <c r="D1462" s="246" t="s">
        <v>722</v>
      </c>
      <c r="E1462" s="246" t="s">
        <v>776</v>
      </c>
      <c r="F1462" s="246" t="s">
        <v>777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778</v>
      </c>
      <c r="L1462" s="247">
        <v>4</v>
      </c>
      <c r="M1462" s="246">
        <v>232402</v>
      </c>
      <c r="N1462" s="246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26</v>
      </c>
      <c r="U1462" s="246"/>
      <c r="V1462" t="str">
        <f>INDEX(樣區!H:H,MATCH(F1462,樣區!E:E,0))</f>
        <v>3月,5月</v>
      </c>
      <c r="W1462" s="3" t="str">
        <f>IF(ISNUMBER(AH1462),"Y","N")</f>
        <v>Y</v>
      </c>
      <c r="X1462" s="3" t="str">
        <f>IF(OR(ISBLANK(H1462),ISBLANK(I1462)),"需記錄日期","")</f>
        <v/>
      </c>
      <c r="Y1462" s="3" t="str">
        <f>IF(O1462&gt;9,"時間太晚","")</f>
        <v>時間太晚</v>
      </c>
      <c r="Z1462" s="3" t="str">
        <f>IF(ISBLANK(Q1462),"需記錄數量",IF(Q1462&gt;2,"2隻以上，請記為猴群",""))</f>
        <v/>
      </c>
      <c r="AA1462" s="3" t="str">
        <f>IF(OR(Q1462=1,Q1462=2),IF(ISTEXT(R1462),"","需記錄距離"),"")</f>
        <v/>
      </c>
      <c r="AB1462" s="249" t="str">
        <f>IF(S1462="Y",IF(Q1462&lt;&gt;2,"有叫聲應為猴群",""),"")</f>
        <v/>
      </c>
      <c r="AC1462" s="3" t="str">
        <f>IF(ISBLANK(T1462),"需記錄棲地類型",IF(LEN(T1462)&lt;&gt;2,"請填最主要的棲地類型，其餘的可在備注補充說明",""))</f>
        <v/>
      </c>
      <c r="AD1462" s="5" t="str">
        <f t="shared" si="65"/>
        <v/>
      </c>
      <c r="AE1462" s="3" t="str">
        <f>IF(COUNTIF(U1462,"*搖樹*")=1,IF(Q1462&lt;&gt;2,"有搖樹行為應為猴群",""),"")</f>
        <v/>
      </c>
      <c r="AF1462" s="3"/>
      <c r="AH1462">
        <f>MATCH(ROUND(M1462,0)&amp;ROUND(N1462,0),樣點!N:N,0)</f>
        <v>1374</v>
      </c>
      <c r="AI1462" s="5">
        <f>IF((F1463&amp;J1463)=(F1462&amp;J1462),ABS((DATE(G1463,H1463,I1463)&amp;TIME(O1463,P1463,0))-(DATE(G1462,H1462,I1462)&amp;TIME(O1462,P1462,0))),"")</f>
        <v>4.8611109959892929E-3</v>
      </c>
    </row>
    <row r="1463" spans="3:35">
      <c r="C1463" s="246" t="s">
        <v>610</v>
      </c>
      <c r="D1463" s="246" t="s">
        <v>722</v>
      </c>
      <c r="E1463" s="246" t="s">
        <v>776</v>
      </c>
      <c r="F1463" s="246" t="s">
        <v>777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778</v>
      </c>
      <c r="L1463" s="247">
        <v>5</v>
      </c>
      <c r="M1463" s="246">
        <v>232724</v>
      </c>
      <c r="N1463" s="246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26</v>
      </c>
      <c r="U1463" s="246"/>
      <c r="V1463" t="str">
        <f>INDEX(樣區!H:H,MATCH(F1463,樣區!E:E,0))</f>
        <v>3月,5月</v>
      </c>
      <c r="W1463" s="3" t="str">
        <f>IF(ISNUMBER(AH1463),"Y","N")</f>
        <v>Y</v>
      </c>
      <c r="X1463" s="3" t="str">
        <f>IF(OR(ISBLANK(H1463),ISBLANK(I1463)),"需記錄日期","")</f>
        <v/>
      </c>
      <c r="Y1463" s="3" t="str">
        <f>IF(O1463&gt;9,"時間太晚","")</f>
        <v>時間太晚</v>
      </c>
      <c r="Z1463" s="3" t="str">
        <f>IF(ISBLANK(Q1463),"需記錄數量",IF(Q1463&gt;2,"2隻以上，請記為猴群",""))</f>
        <v/>
      </c>
      <c r="AA1463" s="3" t="str">
        <f>IF(OR(Q1463=1,Q1463=2),IF(ISTEXT(R1463),"","需記錄距離"),"")</f>
        <v/>
      </c>
      <c r="AB1463" s="249" t="str">
        <f>IF(S1463="Y",IF(Q1463&lt;&gt;2,"有叫聲應為猴群",""),"")</f>
        <v/>
      </c>
      <c r="AC1463" s="3" t="str">
        <f>IF(ISBLANK(T1463),"需記錄棲地類型",IF(LEN(T1463)&lt;&gt;2,"請填最主要的棲地類型，其餘的可在備注補充說明",""))</f>
        <v/>
      </c>
      <c r="AD1463" s="5" t="str">
        <f t="shared" si="65"/>
        <v/>
      </c>
      <c r="AE1463" s="3" t="str">
        <f>IF(COUNTIF(U1463,"*搖樹*")=1,IF(Q1463&lt;&gt;2,"有搖樹行為應為猴群",""),"")</f>
        <v/>
      </c>
      <c r="AF1463" s="3"/>
      <c r="AH1463">
        <f>MATCH(ROUND(M1463,0)&amp;ROUND(N1463,0),樣點!N:N,0)</f>
        <v>1375</v>
      </c>
      <c r="AI1463" s="5">
        <f>IF((F1464&amp;J1464)=(F1463&amp;J1463),ABS((DATE(G1464,H1464,I1464)&amp;TIME(O1464,P1464,0))-(DATE(G1463,H1463,I1463)&amp;TIME(O1463,P1463,0))),"")</f>
        <v>9.0277779963798821E-3</v>
      </c>
    </row>
    <row r="1464" spans="3:35">
      <c r="C1464" s="246" t="s">
        <v>610</v>
      </c>
      <c r="D1464" s="246" t="s">
        <v>722</v>
      </c>
      <c r="E1464" s="246" t="s">
        <v>776</v>
      </c>
      <c r="F1464" s="246" t="s">
        <v>777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778</v>
      </c>
      <c r="L1464" s="247">
        <v>6</v>
      </c>
      <c r="M1464" s="246">
        <v>232269</v>
      </c>
      <c r="N1464" s="246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26</v>
      </c>
      <c r="U1464" s="246"/>
      <c r="V1464" t="str">
        <f>INDEX(樣區!H:H,MATCH(F1464,樣區!E:E,0))</f>
        <v>3月,5月</v>
      </c>
      <c r="W1464" s="3" t="str">
        <f>IF(ISNUMBER(AH1464),"Y","N")</f>
        <v>Y</v>
      </c>
      <c r="X1464" s="3" t="str">
        <f>IF(OR(ISBLANK(H1464),ISBLANK(I1464)),"需記錄日期","")</f>
        <v/>
      </c>
      <c r="Y1464" s="3" t="str">
        <f>IF(O1464&gt;9,"時間太晚","")</f>
        <v>時間太晚</v>
      </c>
      <c r="Z1464" s="3" t="str">
        <f>IF(ISBLANK(Q1464),"需記錄數量",IF(Q1464&gt;2,"2隻以上，請記為猴群",""))</f>
        <v/>
      </c>
      <c r="AA1464" s="3" t="str">
        <f>IF(OR(Q1464=1,Q1464=2),IF(ISTEXT(R1464),"","需記錄距離"),"")</f>
        <v/>
      </c>
      <c r="AB1464" s="249" t="str">
        <f>IF(S1464="Y",IF(Q1464&lt;&gt;2,"有叫聲應為猴群",""),"")</f>
        <v/>
      </c>
      <c r="AC1464" s="3" t="str">
        <f>IF(ISBLANK(T1464),"需記錄棲地類型",IF(LEN(T1464)&lt;&gt;2,"請填最主要的棲地類型，其餘的可在備注補充說明",""))</f>
        <v/>
      </c>
      <c r="AD1464" s="5" t="str">
        <f t="shared" si="65"/>
        <v/>
      </c>
      <c r="AE1464" s="3" t="str">
        <f>IF(COUNTIF(U1464,"*搖樹*")=1,IF(Q1464&lt;&gt;2,"有搖樹行為應為猴群",""),"")</f>
        <v/>
      </c>
      <c r="AF1464" s="3"/>
      <c r="AH1464">
        <f>MATCH(ROUND(M1464,0)&amp;ROUND(N1464,0),樣點!N:N,0)</f>
        <v>1376</v>
      </c>
      <c r="AI1464" s="5" t="str">
        <f>IF((F1465&amp;J1465)=(F1464&amp;J1464),ABS((DATE(G1465,H1465,I1465)&amp;TIME(O1465,P1465,0))-(DATE(G1464,H1464,I1464)&amp;TIME(O1464,P1464,0))),"")</f>
        <v/>
      </c>
    </row>
    <row r="1465" spans="3:35">
      <c r="C1465" s="246" t="s">
        <v>610</v>
      </c>
      <c r="D1465" s="246" t="s">
        <v>722</v>
      </c>
      <c r="E1465" s="246" t="s">
        <v>779</v>
      </c>
      <c r="F1465" s="246" t="s">
        <v>780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781</v>
      </c>
      <c r="L1465" s="247">
        <v>1</v>
      </c>
      <c r="M1465" s="246">
        <v>219316</v>
      </c>
      <c r="N1465" s="246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32</v>
      </c>
      <c r="U1465" s="246"/>
      <c r="V1465" t="str">
        <f>INDEX(樣區!H:H,MATCH(F1465,樣區!E:E,0))</f>
        <v>4月,6月</v>
      </c>
      <c r="W1465" s="3" t="str">
        <f>IF(ISNUMBER(AH1465),"Y","N")</f>
        <v>Y</v>
      </c>
      <c r="X1465" s="3" t="str">
        <f>IF(OR(ISBLANK(H1465),ISBLANK(I1465)),"需記錄日期","")</f>
        <v/>
      </c>
      <c r="Y1465" s="3" t="str">
        <f>IF(O1465&gt;9,"時間太晚","")</f>
        <v/>
      </c>
      <c r="Z1465" s="3" t="str">
        <f>IF(ISBLANK(Q1465),"需記錄數量",IF(Q1465&gt;2,"2隻以上，請記為猴群",""))</f>
        <v/>
      </c>
      <c r="AA1465" s="3" t="str">
        <f>IF(OR(Q1465=1,Q1465=2),IF(ISTEXT(R1465),"","需記錄距離"),"")</f>
        <v/>
      </c>
      <c r="AB1465" s="249" t="str">
        <f>IF(S1465="Y",IF(Q1465&lt;&gt;2,"有叫聲應為猴群",""),"")</f>
        <v/>
      </c>
      <c r="AC1465" s="3" t="str">
        <f>IF(ISBLANK(T1465),"需記錄棲地類型",IF(LEN(T1465)&lt;&gt;2,"請填最主要的棲地類型，其餘的可在備注補充說明",""))</f>
        <v/>
      </c>
      <c r="AD1465" s="5" t="str">
        <f t="shared" si="65"/>
        <v/>
      </c>
      <c r="AE1465" s="3" t="str">
        <f>IF(COUNTIF(U1465,"*搖樹*")=1,IF(Q1465&lt;&gt;2,"有搖樹行為應為猴群",""),"")</f>
        <v/>
      </c>
      <c r="AF1465" s="3"/>
      <c r="AH1465">
        <f>MATCH(ROUND(M1465,0)&amp;ROUND(N1465,0),樣點!N:N,0)</f>
        <v>1377</v>
      </c>
      <c r="AI1465" s="5">
        <f>IF((F1466&amp;J1466)=(F1465&amp;J1465),ABS((DATE(G1466,H1466,I1466)&amp;TIME(O1466,P1466,0))-(DATE(G1465,H1465,I1465)&amp;TIME(O1465,P1465,0))),"")</f>
        <v>1.1805555957835168E-2</v>
      </c>
    </row>
    <row r="1466" spans="3:35">
      <c r="C1466" s="246" t="s">
        <v>610</v>
      </c>
      <c r="D1466" s="246" t="s">
        <v>722</v>
      </c>
      <c r="E1466" s="246" t="s">
        <v>779</v>
      </c>
      <c r="F1466" s="246" t="s">
        <v>780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781</v>
      </c>
      <c r="L1466" s="247">
        <v>2</v>
      </c>
      <c r="M1466" s="246">
        <v>219288</v>
      </c>
      <c r="N1466" s="246">
        <v>2502036</v>
      </c>
      <c r="O1466" s="246">
        <v>9</v>
      </c>
      <c r="P1466" s="246">
        <v>34</v>
      </c>
      <c r="Q1466" s="246">
        <v>1</v>
      </c>
      <c r="R1466" s="246" t="s">
        <v>43</v>
      </c>
      <c r="S1466" s="246" t="s">
        <v>44</v>
      </c>
      <c r="T1466" s="246" t="s">
        <v>32</v>
      </c>
      <c r="U1466" s="246"/>
      <c r="V1466" t="str">
        <f>INDEX(樣區!H:H,MATCH(F1466,樣區!E:E,0))</f>
        <v>4月,6月</v>
      </c>
      <c r="W1466" s="3" t="str">
        <f>IF(ISNUMBER(AH1466),"Y","N")</f>
        <v>Y</v>
      </c>
      <c r="X1466" s="3" t="str">
        <f>IF(OR(ISBLANK(H1466),ISBLANK(I1466)),"需記錄日期","")</f>
        <v/>
      </c>
      <c r="Y1466" s="3" t="str">
        <f>IF(O1466&gt;9,"時間太晚","")</f>
        <v/>
      </c>
      <c r="Z1466" s="3" t="str">
        <f>IF(ISBLANK(Q1466),"需記錄數量",IF(Q1466&gt;2,"2隻以上，請記為猴群",""))</f>
        <v/>
      </c>
      <c r="AA1466" s="3" t="str">
        <f>IF(OR(Q1466=1,Q1466=2),IF(ISTEXT(R1466),"","需記錄距離"),"")</f>
        <v/>
      </c>
      <c r="AB1466" s="249" t="str">
        <f>IF(S1466="Y",IF(Q1466&lt;&gt;2,"有叫聲應為猴群",""),"")</f>
        <v>有叫聲應為猴群</v>
      </c>
      <c r="AC1466" s="3" t="str">
        <f>IF(ISBLANK(T1466),"需記錄棲地類型",IF(LEN(T1466)&lt;&gt;2,"請填最主要的棲地類型，其餘的可在備注補充說明",""))</f>
        <v/>
      </c>
      <c r="AD1466" s="5" t="str">
        <f t="shared" si="65"/>
        <v/>
      </c>
      <c r="AE1466" s="3" t="str">
        <f>IF(COUNTIF(U1466,"*搖樹*")=1,IF(Q1466&lt;&gt;2,"有搖樹行為應為猴群",""),"")</f>
        <v/>
      </c>
      <c r="AF1466" s="3"/>
      <c r="AH1466">
        <f>MATCH(ROUND(M1466,0)&amp;ROUND(N1466,0),樣點!N:N,0)</f>
        <v>1378</v>
      </c>
      <c r="AI1466" s="5">
        <f>IF((F1467&amp;J1467)=(F1466&amp;J1466),ABS((DATE(G1467,H1467,I1467)&amp;TIME(O1467,P1467,0))-(DATE(G1466,H1466,I1466)&amp;TIME(O1466,P1466,0))),"")</f>
        <v>1.0416665987577289E-2</v>
      </c>
    </row>
    <row r="1467" spans="3:35">
      <c r="C1467" s="246" t="s">
        <v>610</v>
      </c>
      <c r="D1467" s="246" t="s">
        <v>722</v>
      </c>
      <c r="E1467" s="246" t="s">
        <v>779</v>
      </c>
      <c r="F1467" s="246" t="s">
        <v>780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781</v>
      </c>
      <c r="L1467" s="247">
        <v>3</v>
      </c>
      <c r="M1467" s="246">
        <v>219284</v>
      </c>
      <c r="N1467" s="246">
        <v>2502280</v>
      </c>
      <c r="O1467" s="246">
        <v>9</v>
      </c>
      <c r="P1467" s="246">
        <v>49</v>
      </c>
      <c r="Q1467" s="246">
        <v>1</v>
      </c>
      <c r="R1467" s="246" t="s">
        <v>43</v>
      </c>
      <c r="S1467" s="246" t="s">
        <v>44</v>
      </c>
      <c r="T1467" s="246" t="s">
        <v>32</v>
      </c>
      <c r="U1467" s="246"/>
      <c r="V1467" t="str">
        <f>INDEX(樣區!H:H,MATCH(F1467,樣區!E:E,0))</f>
        <v>4月,6月</v>
      </c>
      <c r="W1467" s="3" t="str">
        <f>IF(ISNUMBER(AH1467),"Y","N")</f>
        <v>Y</v>
      </c>
      <c r="X1467" s="3" t="str">
        <f>IF(OR(ISBLANK(H1467),ISBLANK(I1467)),"需記錄日期","")</f>
        <v/>
      </c>
      <c r="Y1467" s="3" t="str">
        <f>IF(O1467&gt;9,"時間太晚","")</f>
        <v/>
      </c>
      <c r="Z1467" s="3" t="str">
        <f>IF(ISBLANK(Q1467),"需記錄數量",IF(Q1467&gt;2,"2隻以上，請記為猴群",""))</f>
        <v/>
      </c>
      <c r="AA1467" s="3" t="str">
        <f>IF(OR(Q1467=1,Q1467=2),IF(ISTEXT(R1467),"","需記錄距離"),"")</f>
        <v/>
      </c>
      <c r="AB1467" s="249" t="str">
        <f>IF(S1467="Y",IF(Q1467&lt;&gt;2,"有叫聲應為猴群",""),"")</f>
        <v>有叫聲應為猴群</v>
      </c>
      <c r="AC1467" s="3" t="str">
        <f>IF(ISBLANK(T1467),"需記錄棲地類型",IF(LEN(T1467)&lt;&gt;2,"請填最主要的棲地類型，其餘的可在備注補充說明",""))</f>
        <v/>
      </c>
      <c r="AD1467" s="5" t="str">
        <f t="shared" si="65"/>
        <v/>
      </c>
      <c r="AE1467" s="3" t="str">
        <f>IF(COUNTIF(U1467,"*搖樹*")=1,IF(Q1467&lt;&gt;2,"有搖樹行為應為猴群",""),"")</f>
        <v/>
      </c>
      <c r="AF1467" s="3"/>
      <c r="AH1467">
        <f>MATCH(ROUND(M1467,0)&amp;ROUND(N1467,0),樣點!N:N,0)</f>
        <v>1379</v>
      </c>
      <c r="AI1467" s="5">
        <f>IF((F1468&amp;J1468)=(F1467&amp;J1467),ABS((DATE(G1468,H1468,I1468)&amp;TIME(O1468,P1468,0))-(DATE(G1467,H1467,I1467)&amp;TIME(O1467,P1467,0))),"")</f>
        <v>9.027778054587543E-3</v>
      </c>
    </row>
    <row r="1468" spans="3:35">
      <c r="C1468" s="246" t="s">
        <v>610</v>
      </c>
      <c r="D1468" s="246" t="s">
        <v>722</v>
      </c>
      <c r="E1468" s="246" t="s">
        <v>779</v>
      </c>
      <c r="F1468" s="246" t="s">
        <v>780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781</v>
      </c>
      <c r="L1468" s="247">
        <v>4</v>
      </c>
      <c r="M1468" s="246">
        <v>219314</v>
      </c>
      <c r="N1468" s="246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32</v>
      </c>
      <c r="U1468" s="246"/>
      <c r="V1468" t="str">
        <f>INDEX(樣區!H:H,MATCH(F1468,樣區!E:E,0))</f>
        <v>4月,6月</v>
      </c>
      <c r="W1468" s="3" t="str">
        <f>IF(ISNUMBER(AH1468),"Y","N")</f>
        <v>Y</v>
      </c>
      <c r="X1468" s="3" t="str">
        <f>IF(OR(ISBLANK(H1468),ISBLANK(I1468)),"需記錄日期","")</f>
        <v/>
      </c>
      <c r="Y1468" s="3" t="str">
        <f>IF(O1468&gt;9,"時間太晚","")</f>
        <v>時間太晚</v>
      </c>
      <c r="Z1468" s="3" t="str">
        <f>IF(ISBLANK(Q1468),"需記錄數量",IF(Q1468&gt;2,"2隻以上，請記為猴群",""))</f>
        <v/>
      </c>
      <c r="AA1468" s="3" t="str">
        <f>IF(OR(Q1468=1,Q1468=2),IF(ISTEXT(R1468),"","需記錄距離"),"")</f>
        <v/>
      </c>
      <c r="AB1468" s="249" t="str">
        <f>IF(S1468="Y",IF(Q1468&lt;&gt;2,"有叫聲應為猴群",""),"")</f>
        <v/>
      </c>
      <c r="AC1468" s="3" t="str">
        <f>IF(ISBLANK(T1468),"需記錄棲地類型",IF(LEN(T1468)&lt;&gt;2,"請填最主要的棲地類型，其餘的可在備注補充說明",""))</f>
        <v/>
      </c>
      <c r="AD1468" s="5" t="str">
        <f t="shared" si="65"/>
        <v/>
      </c>
      <c r="AE1468" s="3" t="str">
        <f>IF(COUNTIF(U1468,"*搖樹*")=1,IF(Q1468&lt;&gt;2,"有搖樹行為應為猴群",""),"")</f>
        <v/>
      </c>
      <c r="AF1468" s="3"/>
      <c r="AH1468">
        <f>MATCH(ROUND(M1468,0)&amp;ROUND(N1468,0),樣點!N:N,0)</f>
        <v>1380</v>
      </c>
      <c r="AI1468" s="5">
        <f>IF((F1469&amp;J1469)=(F1468&amp;J1468),ABS((DATE(G1469,H1469,I1469)&amp;TIME(O1469,P1469,0))-(DATE(G1468,H1468,I1468)&amp;TIME(O1468,P1468,0))),"")</f>
        <v>9.0277779963798821E-3</v>
      </c>
    </row>
    <row r="1469" spans="3:35">
      <c r="C1469" s="246" t="s">
        <v>610</v>
      </c>
      <c r="D1469" s="246" t="s">
        <v>722</v>
      </c>
      <c r="E1469" s="246" t="s">
        <v>779</v>
      </c>
      <c r="F1469" s="246" t="s">
        <v>780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781</v>
      </c>
      <c r="L1469" s="247">
        <v>5</v>
      </c>
      <c r="M1469" s="246">
        <v>219255</v>
      </c>
      <c r="N1469" s="246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32</v>
      </c>
      <c r="U1469" s="246"/>
      <c r="V1469" t="str">
        <f>INDEX(樣區!H:H,MATCH(F1469,樣區!E:E,0))</f>
        <v>4月,6月</v>
      </c>
      <c r="W1469" s="3" t="str">
        <f>IF(ISNUMBER(AH1469),"Y","N")</f>
        <v>Y</v>
      </c>
      <c r="X1469" s="3" t="str">
        <f>IF(OR(ISBLANK(H1469),ISBLANK(I1469)),"需記錄日期","")</f>
        <v/>
      </c>
      <c r="Y1469" s="3" t="str">
        <f>IF(O1469&gt;9,"時間太晚","")</f>
        <v>時間太晚</v>
      </c>
      <c r="Z1469" s="3" t="str">
        <f>IF(ISBLANK(Q1469),"需記錄數量",IF(Q1469&gt;2,"2隻以上，請記為猴群",""))</f>
        <v/>
      </c>
      <c r="AA1469" s="3" t="str">
        <f>IF(OR(Q1469=1,Q1469=2),IF(ISTEXT(R1469),"","需記錄距離"),"")</f>
        <v/>
      </c>
      <c r="AB1469" s="249" t="str">
        <f>IF(S1469="Y",IF(Q1469&lt;&gt;2,"有叫聲應為猴群",""),"")</f>
        <v/>
      </c>
      <c r="AC1469" s="3" t="str">
        <f>IF(ISBLANK(T1469),"需記錄棲地類型",IF(LEN(T1469)&lt;&gt;2,"請填最主要的棲地類型，其餘的可在備注補充說明",""))</f>
        <v/>
      </c>
      <c r="AD1469" s="5" t="str">
        <f t="shared" si="65"/>
        <v/>
      </c>
      <c r="AE1469" s="3" t="str">
        <f>IF(COUNTIF(U1469,"*搖樹*")=1,IF(Q1469&lt;&gt;2,"有搖樹行為應為猴群",""),"")</f>
        <v/>
      </c>
      <c r="AF1469" s="3"/>
      <c r="AH1469">
        <f>MATCH(ROUND(M1469,0)&amp;ROUND(N1469,0),樣點!N:N,0)</f>
        <v>1381</v>
      </c>
      <c r="AI1469" s="5">
        <f>IF((F1470&amp;J1470)=(F1469&amp;J1469),ABS((DATE(G1470,H1470,I1470)&amp;TIME(O1470,P1470,0))-(DATE(G1469,H1469,I1469)&amp;TIME(O1469,P1469,0))),"")</f>
        <v>1.0416666977107525E-2</v>
      </c>
    </row>
    <row r="1470" spans="3:35">
      <c r="C1470" s="246" t="s">
        <v>610</v>
      </c>
      <c r="D1470" s="246" t="s">
        <v>722</v>
      </c>
      <c r="E1470" s="246" t="s">
        <v>779</v>
      </c>
      <c r="F1470" s="246" t="s">
        <v>780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781</v>
      </c>
      <c r="L1470" s="247">
        <v>6</v>
      </c>
      <c r="M1470" s="246">
        <v>219158</v>
      </c>
      <c r="N1470" s="246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32</v>
      </c>
      <c r="U1470" s="246"/>
      <c r="V1470" t="str">
        <f>INDEX(樣區!H:H,MATCH(F1470,樣區!E:E,0))</f>
        <v>4月,6月</v>
      </c>
      <c r="W1470" s="3" t="str">
        <f>IF(ISNUMBER(AH1470),"Y","N")</f>
        <v>Y</v>
      </c>
      <c r="X1470" s="3" t="str">
        <f>IF(OR(ISBLANK(H1470),ISBLANK(I1470)),"需記錄日期","")</f>
        <v/>
      </c>
      <c r="Y1470" s="3" t="str">
        <f>IF(O1470&gt;9,"時間太晚","")</f>
        <v>時間太晚</v>
      </c>
      <c r="Z1470" s="3" t="str">
        <f>IF(ISBLANK(Q1470),"需記錄數量",IF(Q1470&gt;2,"2隻以上，請記為猴群",""))</f>
        <v/>
      </c>
      <c r="AA1470" s="3" t="str">
        <f>IF(OR(Q1470=1,Q1470=2),IF(ISTEXT(R1470),"","需記錄距離"),"")</f>
        <v/>
      </c>
      <c r="AB1470" s="249" t="str">
        <f>IF(S1470="Y",IF(Q1470&lt;&gt;2,"有叫聲應為猴群",""),"")</f>
        <v/>
      </c>
      <c r="AC1470" s="3" t="str">
        <f>IF(ISBLANK(T1470),"需記錄棲地類型",IF(LEN(T1470)&lt;&gt;2,"請填最主要的棲地類型，其餘的可在備注補充說明",""))</f>
        <v/>
      </c>
      <c r="AD1470" s="5" t="str">
        <f t="shared" si="65"/>
        <v/>
      </c>
      <c r="AE1470" s="3" t="str">
        <f>IF(COUNTIF(U1470,"*搖樹*")=1,IF(Q1470&lt;&gt;2,"有搖樹行為應為猴群",""),"")</f>
        <v/>
      </c>
      <c r="AF1470" s="3"/>
      <c r="AH1470">
        <f>MATCH(ROUND(M1470,0)&amp;ROUND(N1470,0),樣點!N:N,0)</f>
        <v>1382</v>
      </c>
      <c r="AI1470" s="5" t="str">
        <f>IF((F1471&amp;J1471)=(F1470&amp;J1470),ABS((DATE(G1471,H1471,I1471)&amp;TIME(O1471,P1471,0))-(DATE(G1470,H1470,I1470)&amp;TIME(O1470,P1470,0))),"")</f>
        <v/>
      </c>
    </row>
    <row r="1471" spans="3:35">
      <c r="C1471" s="246" t="s">
        <v>610</v>
      </c>
      <c r="D1471" s="246" t="s">
        <v>722</v>
      </c>
      <c r="E1471" s="246" t="s">
        <v>723</v>
      </c>
      <c r="F1471" s="246" t="s">
        <v>724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725</v>
      </c>
      <c r="L1471" s="247">
        <v>1</v>
      </c>
      <c r="M1471" s="246">
        <v>213142</v>
      </c>
      <c r="N1471" s="246">
        <v>2527744</v>
      </c>
      <c r="O1471" s="246">
        <v>7</v>
      </c>
      <c r="P1471" s="246">
        <v>50</v>
      </c>
      <c r="Q1471" s="246">
        <v>2</v>
      </c>
      <c r="R1471" s="246" t="s">
        <v>43</v>
      </c>
      <c r="S1471" s="246" t="s">
        <v>44</v>
      </c>
      <c r="T1471" s="246" t="s">
        <v>26</v>
      </c>
      <c r="U1471" s="246" t="s">
        <v>726</v>
      </c>
      <c r="V1471" t="str">
        <f>INDEX(樣區!H:H,MATCH(F1471,樣區!E:E,0))</f>
        <v>3月,5月</v>
      </c>
      <c r="W1471" s="3" t="str">
        <f>IF(ISNUMBER(AH1471),"Y","N")</f>
        <v>Y</v>
      </c>
      <c r="X1471" s="3" t="str">
        <f>IF(OR(ISBLANK(H1471),ISBLANK(I1471)),"需記錄日期","")</f>
        <v/>
      </c>
      <c r="Y1471" s="3" t="str">
        <f>IF(O1471&gt;9,"時間太晚","")</f>
        <v/>
      </c>
      <c r="Z1471" s="3" t="str">
        <f>IF(ISBLANK(Q1471),"需記錄數量",IF(Q1471&gt;2,"2隻以上，請記為猴群",""))</f>
        <v/>
      </c>
      <c r="AA1471" s="3" t="str">
        <f>IF(OR(Q1471=1,Q1471=2),IF(ISTEXT(R1471),"","需記錄距離"),"")</f>
        <v/>
      </c>
      <c r="AB1471" s="249" t="str">
        <f>IF(S1471="Y",IF(Q1471&lt;&gt;2,"有叫聲應為猴群",""),"")</f>
        <v/>
      </c>
      <c r="AC1471" s="3" t="str">
        <f>IF(ISBLANK(T1471),"需記錄棲地類型",IF(LEN(T1471)&lt;&gt;2,"請填最主要的棲地類型，其餘的可在備注補充說明",""))</f>
        <v/>
      </c>
      <c r="AD1471" s="5" t="str">
        <f t="shared" si="65"/>
        <v/>
      </c>
      <c r="AE1471" s="3" t="str">
        <f>IF(COUNTIF(U1471,"*搖樹*")=1,IF(Q1471&lt;&gt;2,"有搖樹行為應為猴群",""),"")</f>
        <v/>
      </c>
      <c r="AF1471" s="3"/>
      <c r="AH1471">
        <f>MATCH(ROUND(M1471,0)&amp;ROUND(N1471,0),樣點!N:N,0)</f>
        <v>1297</v>
      </c>
      <c r="AI1471" s="5">
        <f>IF((F1472&amp;J1472)=(F1471&amp;J1471),ABS((DATE(G1472,H1472,I1472)&amp;TIME(O1472,P1472,0))-(DATE(G1471,H1471,I1471)&amp;TIME(O1471,P1471,0))),"")</f>
        <v>5.555555981118232E-3</v>
      </c>
    </row>
    <row r="1472" spans="3:35">
      <c r="C1472" s="246" t="s">
        <v>610</v>
      </c>
      <c r="D1472" s="246" t="s">
        <v>722</v>
      </c>
      <c r="E1472" s="246" t="s">
        <v>723</v>
      </c>
      <c r="F1472" s="246" t="s">
        <v>724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725</v>
      </c>
      <c r="L1472" s="247">
        <v>2</v>
      </c>
      <c r="M1472" s="246">
        <v>213088</v>
      </c>
      <c r="N1472" s="246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90</v>
      </c>
      <c r="T1472" s="246" t="s">
        <v>26</v>
      </c>
      <c r="U1472" s="246"/>
      <c r="V1472" t="str">
        <f>INDEX(樣區!H:H,MATCH(F1472,樣區!E:E,0))</f>
        <v>3月,5月</v>
      </c>
      <c r="W1472" s="3" t="str">
        <f>IF(ISNUMBER(AH1472),"Y","N")</f>
        <v>Y</v>
      </c>
      <c r="X1472" s="3" t="str">
        <f>IF(OR(ISBLANK(H1472),ISBLANK(I1472)),"需記錄日期","")</f>
        <v/>
      </c>
      <c r="Y1472" s="3" t="str">
        <f>IF(O1472&gt;9,"時間太晚","")</f>
        <v/>
      </c>
      <c r="Z1472" s="3" t="str">
        <f>IF(ISBLANK(Q1472),"需記錄數量",IF(Q1472&gt;2,"2隻以上，請記為猴群",""))</f>
        <v/>
      </c>
      <c r="AA1472" s="3" t="str">
        <f>IF(OR(Q1472=1,Q1472=2),IF(ISTEXT(R1472),"","需記錄距離"),"")</f>
        <v/>
      </c>
      <c r="AB1472" s="249" t="str">
        <f>IF(S1472="Y",IF(Q1472&lt;&gt;2,"有叫聲應為猴群",""),"")</f>
        <v/>
      </c>
      <c r="AC1472" s="3" t="str">
        <f>IF(ISBLANK(T1472),"需記錄棲地類型",IF(LEN(T1472)&lt;&gt;2,"請填最主要的棲地類型，其餘的可在備注補充說明",""))</f>
        <v/>
      </c>
      <c r="AD1472" s="5" t="str">
        <f t="shared" si="65"/>
        <v/>
      </c>
      <c r="AE1472" s="3" t="str">
        <f>IF(COUNTIF(U1472,"*搖樹*")=1,IF(Q1472&lt;&gt;2,"有搖樹行為應為猴群",""),"")</f>
        <v/>
      </c>
      <c r="AF1472" s="3"/>
      <c r="AH1472">
        <f>MATCH(ROUND(M1472,0)&amp;ROUND(N1472,0),樣點!N:N,0)</f>
        <v>1298</v>
      </c>
      <c r="AI1472" s="5">
        <f>IF((F1473&amp;J1473)=(F1472&amp;J1472),ABS((DATE(G1473,H1473,I1473)&amp;TIME(O1473,P1473,0))-(DATE(G1472,H1472,I1472)&amp;TIME(O1472,P1472,0))),"")</f>
        <v>8.3333330112509429E-3</v>
      </c>
    </row>
    <row r="1473" spans="3:35">
      <c r="C1473" s="246" t="s">
        <v>610</v>
      </c>
      <c r="D1473" s="246" t="s">
        <v>722</v>
      </c>
      <c r="E1473" s="246" t="s">
        <v>723</v>
      </c>
      <c r="F1473" s="246" t="s">
        <v>724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725</v>
      </c>
      <c r="L1473" s="247">
        <v>3</v>
      </c>
      <c r="M1473" s="246">
        <v>213441</v>
      </c>
      <c r="N1473" s="246">
        <v>2528883</v>
      </c>
      <c r="O1473" s="246">
        <v>8</v>
      </c>
      <c r="P1473" s="246">
        <v>10</v>
      </c>
      <c r="Q1473" s="246">
        <v>2</v>
      </c>
      <c r="R1473" s="246" t="s">
        <v>43</v>
      </c>
      <c r="S1473" s="246" t="s">
        <v>44</v>
      </c>
      <c r="T1473" s="246" t="s">
        <v>26</v>
      </c>
      <c r="U1473" s="246" t="s">
        <v>727</v>
      </c>
      <c r="V1473" t="str">
        <f>INDEX(樣區!H:H,MATCH(F1473,樣區!E:E,0))</f>
        <v>3月,5月</v>
      </c>
      <c r="W1473" s="3" t="str">
        <f>IF(ISNUMBER(AH1473),"Y","N")</f>
        <v>Y</v>
      </c>
      <c r="X1473" s="3" t="str">
        <f>IF(OR(ISBLANK(H1473),ISBLANK(I1473)),"需記錄日期","")</f>
        <v/>
      </c>
      <c r="Y1473" s="3" t="str">
        <f>IF(O1473&gt;9,"時間太晚","")</f>
        <v/>
      </c>
      <c r="Z1473" s="3" t="str">
        <f>IF(ISBLANK(Q1473),"需記錄數量",IF(Q1473&gt;2,"2隻以上，請記為猴群",""))</f>
        <v/>
      </c>
      <c r="AA1473" s="3" t="str">
        <f>IF(OR(Q1473=1,Q1473=2),IF(ISTEXT(R1473),"","需記錄距離"),"")</f>
        <v/>
      </c>
      <c r="AB1473" s="249" t="str">
        <f>IF(S1473="Y",IF(Q1473&lt;&gt;2,"有叫聲應為猴群",""),"")</f>
        <v/>
      </c>
      <c r="AC1473" s="3" t="str">
        <f>IF(ISBLANK(T1473),"需記錄棲地類型",IF(LEN(T1473)&lt;&gt;2,"請填最主要的棲地類型，其餘的可在備注補充說明",""))</f>
        <v/>
      </c>
      <c r="AD1473" s="5" t="str">
        <f t="shared" si="65"/>
        <v/>
      </c>
      <c r="AE1473" s="3" t="str">
        <f>IF(COUNTIF(U1473,"*搖樹*")=1,IF(Q1473&lt;&gt;2,"有搖樹行為應為猴群",""),"")</f>
        <v/>
      </c>
      <c r="AF1473" s="3"/>
      <c r="AH1473">
        <f>MATCH(ROUND(M1473,0)&amp;ROUND(N1473,0),樣點!N:N,0)</f>
        <v>1299</v>
      </c>
      <c r="AI1473" s="5">
        <f>IF((F1474&amp;J1474)=(F1473&amp;J1473),ABS((DATE(G1474,H1474,I1474)&amp;TIME(O1474,P1474,0))-(DATE(G1473,H1473,I1473)&amp;TIME(O1473,P1473,0))),"")</f>
        <v>9.0277779963798821E-3</v>
      </c>
    </row>
    <row r="1474" spans="3:35">
      <c r="C1474" s="246" t="s">
        <v>610</v>
      </c>
      <c r="D1474" s="246" t="s">
        <v>722</v>
      </c>
      <c r="E1474" s="246" t="s">
        <v>723</v>
      </c>
      <c r="F1474" s="246" t="s">
        <v>724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725</v>
      </c>
      <c r="L1474" s="247">
        <v>4</v>
      </c>
      <c r="M1474" s="246">
        <v>213258</v>
      </c>
      <c r="N1474" s="246">
        <v>2528899</v>
      </c>
      <c r="O1474" s="246">
        <v>8</v>
      </c>
      <c r="P1474" s="246">
        <v>23</v>
      </c>
      <c r="Q1474" s="246">
        <v>2</v>
      </c>
      <c r="R1474" s="246" t="s">
        <v>43</v>
      </c>
      <c r="S1474" s="246" t="s">
        <v>44</v>
      </c>
      <c r="T1474" s="246" t="s">
        <v>26</v>
      </c>
      <c r="U1474" s="246" t="s">
        <v>782</v>
      </c>
      <c r="V1474" t="str">
        <f>INDEX(樣區!H:H,MATCH(F1474,樣區!E:E,0))</f>
        <v>3月,5月</v>
      </c>
      <c r="W1474" s="3" t="str">
        <f>IF(ISNUMBER(AH1474),"Y","N")</f>
        <v>Y</v>
      </c>
      <c r="X1474" s="3" t="str">
        <f>IF(OR(ISBLANK(H1474),ISBLANK(I1474)),"需記錄日期","")</f>
        <v/>
      </c>
      <c r="Y1474" s="3" t="str">
        <f>IF(O1474&gt;9,"時間太晚","")</f>
        <v/>
      </c>
      <c r="Z1474" s="3" t="str">
        <f>IF(ISBLANK(Q1474),"需記錄數量",IF(Q1474&gt;2,"2隻以上，請記為猴群",""))</f>
        <v/>
      </c>
      <c r="AA1474" s="3" t="str">
        <f>IF(OR(Q1474=1,Q1474=2),IF(ISTEXT(R1474),"","需記錄距離"),"")</f>
        <v/>
      </c>
      <c r="AB1474" s="249" t="str">
        <f>IF(S1474="Y",IF(Q1474&lt;&gt;2,"有叫聲應為猴群",""),"")</f>
        <v/>
      </c>
      <c r="AC1474" s="3" t="str">
        <f>IF(ISBLANK(T1474),"需記錄棲地類型",IF(LEN(T1474)&lt;&gt;2,"請填最主要的棲地類型，其餘的可在備注補充說明",""))</f>
        <v/>
      </c>
      <c r="AD1474" s="5" t="str">
        <f t="shared" si="65"/>
        <v/>
      </c>
      <c r="AE1474" s="3" t="str">
        <f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>IF((F1475&amp;J1475)=(F1474&amp;J1474),ABS((DATE(G1475,H1475,I1475)&amp;TIME(O1475,P1475,0))-(DATE(G1474,H1474,I1474)&amp;TIME(O1474,P1474,0))),"")</f>
        <v>1.1805556016042829E-2</v>
      </c>
    </row>
    <row r="1475" spans="3:35">
      <c r="C1475" s="246" t="s">
        <v>610</v>
      </c>
      <c r="D1475" s="246" t="s">
        <v>722</v>
      </c>
      <c r="E1475" s="246" t="s">
        <v>723</v>
      </c>
      <c r="F1475" s="246" t="s">
        <v>724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725</v>
      </c>
      <c r="L1475" s="247">
        <v>5</v>
      </c>
      <c r="M1475" s="246">
        <v>213548</v>
      </c>
      <c r="N1475" s="246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90</v>
      </c>
      <c r="T1475" s="246" t="s">
        <v>26</v>
      </c>
      <c r="U1475" s="246"/>
      <c r="V1475" t="str">
        <f>INDEX(樣區!H:H,MATCH(F1475,樣區!E:E,0))</f>
        <v>3月,5月</v>
      </c>
      <c r="W1475" s="3" t="str">
        <f>IF(ISNUMBER(AH1475),"Y","N")</f>
        <v>Y</v>
      </c>
      <c r="X1475" s="3" t="str">
        <f>IF(OR(ISBLANK(H1475),ISBLANK(I1475)),"需記錄日期","")</f>
        <v/>
      </c>
      <c r="Y1475" s="3" t="str">
        <f>IF(O1475&gt;9,"時間太晚","")</f>
        <v/>
      </c>
      <c r="Z1475" s="3" t="str">
        <f>IF(ISBLANK(Q1475),"需記錄數量",IF(Q1475&gt;2,"2隻以上，請記為猴群",""))</f>
        <v/>
      </c>
      <c r="AA1475" s="3" t="str">
        <f>IF(OR(Q1475=1,Q1475=2),IF(ISTEXT(R1475),"","需記錄距離"),"")</f>
        <v/>
      </c>
      <c r="AB1475" s="249" t="str">
        <f>IF(S1475="Y",IF(Q1475&lt;&gt;2,"有叫聲應為猴群",""),"")</f>
        <v/>
      </c>
      <c r="AC1475" s="3" t="str">
        <f>IF(ISBLANK(T1475),"需記錄棲地類型",IF(LEN(T1475)&lt;&gt;2,"請填最主要的棲地類型，其餘的可在備注補充說明",""))</f>
        <v/>
      </c>
      <c r="AD1475" s="5" t="str">
        <f t="shared" si="65"/>
        <v/>
      </c>
      <c r="AE1475" s="3" t="str">
        <f>IF(COUNTIF(U1475,"*搖樹*")=1,IF(Q1475&lt;&gt;2,"有搖樹行為應為猴群",""),"")</f>
        <v/>
      </c>
      <c r="AF1475" s="3"/>
      <c r="AH1475">
        <f>MATCH(ROUND(M1475,0)&amp;ROUND(N1475,0),樣點!N:N,0)</f>
        <v>1301</v>
      </c>
      <c r="AI1475" s="5">
        <f>IF((F1476&amp;J1476)=(F1475&amp;J1475),ABS((DATE(G1476,H1476,I1476)&amp;TIME(O1476,P1476,0))-(DATE(G1475,H1475,I1475)&amp;TIME(O1475,P1475,0))),"")</f>
        <v>9.0277770068496466E-3</v>
      </c>
    </row>
    <row r="1476" spans="3:35">
      <c r="C1476" s="246" t="s">
        <v>610</v>
      </c>
      <c r="D1476" s="246" t="s">
        <v>722</v>
      </c>
      <c r="E1476" s="246" t="s">
        <v>723</v>
      </c>
      <c r="F1476" s="246" t="s">
        <v>724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725</v>
      </c>
      <c r="L1476" s="247">
        <v>6</v>
      </c>
      <c r="M1476" s="246">
        <v>213610</v>
      </c>
      <c r="N1476" s="246">
        <v>2530952</v>
      </c>
      <c r="O1476" s="246">
        <v>8</v>
      </c>
      <c r="P1476" s="246">
        <v>53</v>
      </c>
      <c r="Q1476" s="246">
        <v>2</v>
      </c>
      <c r="R1476" s="246" t="s">
        <v>43</v>
      </c>
      <c r="S1476" s="246" t="s">
        <v>44</v>
      </c>
      <c r="T1476" s="246" t="s">
        <v>26</v>
      </c>
      <c r="U1476" s="246" t="s">
        <v>727</v>
      </c>
      <c r="V1476" t="str">
        <f>INDEX(樣區!H:H,MATCH(F1476,樣區!E:E,0))</f>
        <v>3月,5月</v>
      </c>
      <c r="W1476" s="3" t="str">
        <f>IF(ISNUMBER(AH1476),"Y","N")</f>
        <v>Y</v>
      </c>
      <c r="X1476" s="3" t="str">
        <f>IF(OR(ISBLANK(H1476),ISBLANK(I1476)),"需記錄日期","")</f>
        <v/>
      </c>
      <c r="Y1476" s="3" t="str">
        <f>IF(O1476&gt;9,"時間太晚","")</f>
        <v/>
      </c>
      <c r="Z1476" s="3" t="str">
        <f>IF(ISBLANK(Q1476),"需記錄數量",IF(Q1476&gt;2,"2隻以上，請記為猴群",""))</f>
        <v/>
      </c>
      <c r="AA1476" s="3" t="str">
        <f>IF(OR(Q1476=1,Q1476=2),IF(ISTEXT(R1476),"","需記錄距離"),"")</f>
        <v/>
      </c>
      <c r="AB1476" s="249" t="str">
        <f>IF(S1476="Y",IF(Q1476&lt;&gt;2,"有叫聲應為猴群",""),"")</f>
        <v/>
      </c>
      <c r="AC1476" s="3" t="str">
        <f>IF(ISBLANK(T1476),"需記錄棲地類型",IF(LEN(T1476)&lt;&gt;2,"請填最主要的棲地類型，其餘的可在備注補充說明",""))</f>
        <v/>
      </c>
      <c r="AD1476" s="5" t="str">
        <f t="shared" si="65"/>
        <v/>
      </c>
      <c r="AE1476" s="3" t="str">
        <f>IF(COUNTIF(U1476,"*搖樹*")=1,IF(Q1476&lt;&gt;2,"有搖樹行為應為猴群",""),"")</f>
        <v/>
      </c>
      <c r="AF1476" s="3"/>
      <c r="AH1476">
        <f>MATCH(ROUND(M1476,0)&amp;ROUND(N1476,0),樣點!N:N,0)</f>
        <v>1302</v>
      </c>
      <c r="AI1476" s="5" t="str">
        <f>IF((F1477&amp;J1477)=(F1476&amp;J1476),ABS((DATE(G1477,H1477,I1477)&amp;TIME(O1477,P1477,0))-(DATE(G1476,H1476,I1476)&amp;TIME(O1476,P1476,0))),"")</f>
        <v/>
      </c>
    </row>
    <row r="1477" spans="3:35">
      <c r="C1477" s="246" t="s">
        <v>610</v>
      </c>
      <c r="D1477" s="246" t="s">
        <v>722</v>
      </c>
      <c r="E1477" s="246" t="s">
        <v>728</v>
      </c>
      <c r="F1477" s="246" t="s">
        <v>729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730</v>
      </c>
      <c r="L1477" s="247">
        <v>1</v>
      </c>
      <c r="M1477" s="246">
        <v>219544</v>
      </c>
      <c r="N1477" s="246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26</v>
      </c>
      <c r="U1477" s="246"/>
      <c r="V1477" t="str">
        <f>INDEX(樣區!H:H,MATCH(F1477,樣區!E:E,0))</f>
        <v>3月,5月</v>
      </c>
      <c r="W1477" s="3" t="str">
        <f>IF(ISNUMBER(AH1477),"Y","N")</f>
        <v>Y</v>
      </c>
      <c r="X1477" s="3" t="str">
        <f>IF(OR(ISBLANK(H1477),ISBLANK(I1477)),"需記錄日期","")</f>
        <v/>
      </c>
      <c r="Y1477" s="3" t="str">
        <f>IF(O1477&gt;9,"時間太晚","")</f>
        <v/>
      </c>
      <c r="Z1477" s="3" t="str">
        <f>IF(ISBLANK(Q1477),"需記錄數量",IF(Q1477&gt;2,"2隻以上，請記為猴群",""))</f>
        <v/>
      </c>
      <c r="AA1477" s="3" t="str">
        <f>IF(OR(Q1477=1,Q1477=2),IF(ISTEXT(R1477),"","需記錄距離"),"")</f>
        <v/>
      </c>
      <c r="AB1477" s="249" t="str">
        <f>IF(S1477="Y",IF(Q1477&lt;&gt;2,"有叫聲應為猴群",""),"")</f>
        <v/>
      </c>
      <c r="AC1477" s="3" t="str">
        <f>IF(ISBLANK(T1477),"需記錄棲地類型",IF(LEN(T1477)&lt;&gt;2,"請填最主要的棲地類型，其餘的可在備注補充說明",""))</f>
        <v/>
      </c>
      <c r="AD1477" s="5" t="str">
        <f t="shared" si="65"/>
        <v/>
      </c>
      <c r="AE1477" s="3" t="str">
        <f>IF(COUNTIF(U1477,"*搖樹*")=1,IF(Q1477&lt;&gt;2,"有搖樹行為應為猴群",""),"")</f>
        <v/>
      </c>
      <c r="AF1477" s="3"/>
      <c r="AH1477">
        <f>MATCH(ROUND(M1477,0)&amp;ROUND(N1477,0),樣點!N:N,0)</f>
        <v>1303</v>
      </c>
      <c r="AI1477" s="5">
        <f>IF((F1478&amp;J1478)=(F1477&amp;J1477),ABS((DATE(G1478,H1478,I1478)&amp;TIME(O1478,P1478,0))-(DATE(G1477,H1477,I1477)&amp;TIME(O1477,P1477,0))),"")</f>
        <v>8.3333330112509429E-3</v>
      </c>
    </row>
    <row r="1478" spans="3:35">
      <c r="C1478" s="246" t="s">
        <v>610</v>
      </c>
      <c r="D1478" s="246" t="s">
        <v>722</v>
      </c>
      <c r="E1478" s="246" t="s">
        <v>728</v>
      </c>
      <c r="F1478" s="246" t="s">
        <v>729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730</v>
      </c>
      <c r="L1478" s="247">
        <v>2</v>
      </c>
      <c r="M1478" s="246">
        <v>219264</v>
      </c>
      <c r="N1478" s="246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26</v>
      </c>
      <c r="U1478" s="246"/>
      <c r="V1478" t="str">
        <f>INDEX(樣區!H:H,MATCH(F1478,樣區!E:E,0))</f>
        <v>3月,5月</v>
      </c>
      <c r="W1478" s="3" t="str">
        <f>IF(ISNUMBER(AH1478),"Y","N")</f>
        <v>Y</v>
      </c>
      <c r="X1478" s="3" t="str">
        <f>IF(OR(ISBLANK(H1478),ISBLANK(I1478)),"需記錄日期","")</f>
        <v/>
      </c>
      <c r="Y1478" s="3" t="str">
        <f>IF(O1478&gt;9,"時間太晚","")</f>
        <v/>
      </c>
      <c r="Z1478" s="3" t="str">
        <f>IF(ISBLANK(Q1478),"需記錄數量",IF(Q1478&gt;2,"2隻以上，請記為猴群",""))</f>
        <v/>
      </c>
      <c r="AA1478" s="3" t="str">
        <f>IF(OR(Q1478=1,Q1478=2),IF(ISTEXT(R1478),"","需記錄距離"),"")</f>
        <v/>
      </c>
      <c r="AB1478" s="249" t="str">
        <f>IF(S1478="Y",IF(Q1478&lt;&gt;2,"有叫聲應為猴群",""),"")</f>
        <v/>
      </c>
      <c r="AC1478" s="3" t="str">
        <f>IF(ISBLANK(T1478),"需記錄棲地類型",IF(LEN(T1478)&lt;&gt;2,"請填最主要的棲地類型，其餘的可在備注補充說明",""))</f>
        <v/>
      </c>
      <c r="AD1478" s="5" t="str">
        <f t="shared" si="65"/>
        <v/>
      </c>
      <c r="AE1478" s="3" t="str">
        <f>IF(COUNTIF(U1478,"*搖樹*")=1,IF(Q1478&lt;&gt;2,"有搖樹行為應為猴群",""),"")</f>
        <v/>
      </c>
      <c r="AF1478" s="3"/>
      <c r="AH1478">
        <f>MATCH(ROUND(M1478,0)&amp;ROUND(N1478,0),樣點!N:N,0)</f>
        <v>1304</v>
      </c>
      <c r="AI1478" s="5">
        <f>IF((F1479&amp;J1479)=(F1478&amp;J1478),ABS((DATE(G1479,H1479,I1479)&amp;TIME(O1479,P1479,0))-(DATE(G1478,H1478,I1478)&amp;TIME(O1478,P1478,0))),"")</f>
        <v>4.7222223016433418E-2</v>
      </c>
    </row>
    <row r="1479" spans="3:35">
      <c r="C1479" s="246" t="s">
        <v>610</v>
      </c>
      <c r="D1479" s="246" t="s">
        <v>722</v>
      </c>
      <c r="E1479" s="246" t="s">
        <v>728</v>
      </c>
      <c r="F1479" s="246" t="s">
        <v>729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730</v>
      </c>
      <c r="L1479" s="247">
        <v>3</v>
      </c>
      <c r="M1479" s="246">
        <v>219050</v>
      </c>
      <c r="N1479" s="246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26</v>
      </c>
      <c r="U1479" s="246"/>
      <c r="V1479" t="str">
        <f>INDEX(樣區!H:H,MATCH(F1479,樣區!E:E,0))</f>
        <v>3月,5月</v>
      </c>
      <c r="W1479" s="3" t="str">
        <f>IF(ISNUMBER(AH1479),"Y","N")</f>
        <v>Y</v>
      </c>
      <c r="X1479" s="3" t="str">
        <f>IF(OR(ISBLANK(H1479),ISBLANK(I1479)),"需記錄日期","")</f>
        <v/>
      </c>
      <c r="Y1479" s="3" t="str">
        <f>IF(O1479&gt;9,"時間太晚","")</f>
        <v/>
      </c>
      <c r="Z1479" s="3" t="str">
        <f>IF(ISBLANK(Q1479),"需記錄數量",IF(Q1479&gt;2,"2隻以上，請記為猴群",""))</f>
        <v/>
      </c>
      <c r="AA1479" s="3" t="str">
        <f>IF(OR(Q1479=1,Q1479=2),IF(ISTEXT(R1479),"","需記錄距離"),"")</f>
        <v/>
      </c>
      <c r="AB1479" s="249" t="str">
        <f>IF(S1479="Y",IF(Q1479&lt;&gt;2,"有叫聲應為猴群",""),"")</f>
        <v/>
      </c>
      <c r="AC1479" s="3" t="str">
        <f>IF(ISBLANK(T1479),"需記錄棲地類型",IF(LEN(T1479)&lt;&gt;2,"請填最主要的棲地類型，其餘的可在備注補充說明",""))</f>
        <v/>
      </c>
      <c r="AD1479" s="5" t="str">
        <f t="shared" si="65"/>
        <v/>
      </c>
      <c r="AE1479" s="3" t="str">
        <f>IF(COUNTIF(U1479,"*搖樹*")=1,IF(Q1479&lt;&gt;2,"有搖樹行為應為猴群",""),"")</f>
        <v/>
      </c>
      <c r="AF1479" s="3"/>
      <c r="AH1479">
        <f>MATCH(ROUND(M1479,0)&amp;ROUND(N1479,0),樣點!N:N,0)</f>
        <v>1305</v>
      </c>
      <c r="AI1479" s="5">
        <f>IF((F1480&amp;J1480)=(F1479&amp;J1479),ABS((DATE(G1480,H1480,I1480)&amp;TIME(O1480,P1480,0))-(DATE(G1479,H1479,I1479)&amp;TIME(O1479,P1479,0))),"")</f>
        <v>3.9583334000781178E-2</v>
      </c>
    </row>
    <row r="1480" spans="3:35">
      <c r="C1480" s="246" t="s">
        <v>610</v>
      </c>
      <c r="D1480" s="246" t="s">
        <v>722</v>
      </c>
      <c r="E1480" s="246" t="s">
        <v>728</v>
      </c>
      <c r="F1480" s="246" t="s">
        <v>729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730</v>
      </c>
      <c r="L1480" s="247">
        <v>4</v>
      </c>
      <c r="M1480" s="246">
        <v>219004</v>
      </c>
      <c r="N1480" s="246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26</v>
      </c>
      <c r="U1480" s="246"/>
      <c r="V1480" t="str">
        <f>INDEX(樣區!H:H,MATCH(F1480,樣區!E:E,0))</f>
        <v>3月,5月</v>
      </c>
      <c r="W1480" s="3" t="str">
        <f>IF(ISNUMBER(AH1480),"Y","N")</f>
        <v>Y</v>
      </c>
      <c r="X1480" s="3" t="str">
        <f>IF(OR(ISBLANK(H1480),ISBLANK(I1480)),"需記錄日期","")</f>
        <v/>
      </c>
      <c r="Y1480" s="3" t="str">
        <f>IF(O1480&gt;9,"時間太晚","")</f>
        <v/>
      </c>
      <c r="Z1480" s="3" t="str">
        <f>IF(ISBLANK(Q1480),"需記錄數量",IF(Q1480&gt;2,"2隻以上，請記為猴群",""))</f>
        <v/>
      </c>
      <c r="AA1480" s="3" t="str">
        <f>IF(OR(Q1480=1,Q1480=2),IF(ISTEXT(R1480),"","需記錄距離"),"")</f>
        <v/>
      </c>
      <c r="AB1480" s="249" t="str">
        <f>IF(S1480="Y",IF(Q1480&lt;&gt;2,"有叫聲應為猴群",""),"")</f>
        <v/>
      </c>
      <c r="AC1480" s="3" t="str">
        <f>IF(ISBLANK(T1480),"需記錄棲地類型",IF(LEN(T1480)&lt;&gt;2,"請填最主要的棲地類型，其餘的可在備注補充說明",""))</f>
        <v/>
      </c>
      <c r="AD1480" s="5" t="str">
        <f t="shared" si="65"/>
        <v/>
      </c>
      <c r="AE1480" s="3" t="str">
        <f>IF(COUNTIF(U1480,"*搖樹*")=1,IF(Q1480&lt;&gt;2,"有搖樹行為應為猴群",""),"")</f>
        <v/>
      </c>
      <c r="AF1480" s="3"/>
      <c r="AH1480">
        <f>MATCH(ROUND(M1480,0)&amp;ROUND(N1480,0),樣點!N:N,0)</f>
        <v>1306</v>
      </c>
      <c r="AI1480" s="5">
        <f>IF((F1481&amp;J1481)=(F1480&amp;J1480),ABS((DATE(G1481,H1481,I1481)&amp;TIME(O1481,P1481,0))-(DATE(G1480,H1480,I1480)&amp;TIME(O1480,P1480,0))),"")</f>
        <v>6.2499999767169356E-3</v>
      </c>
    </row>
    <row r="1481" spans="3:35">
      <c r="C1481" s="246" t="s">
        <v>610</v>
      </c>
      <c r="D1481" s="246" t="s">
        <v>722</v>
      </c>
      <c r="E1481" s="246" t="s">
        <v>728</v>
      </c>
      <c r="F1481" s="246" t="s">
        <v>729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730</v>
      </c>
      <c r="L1481" s="247">
        <v>5</v>
      </c>
      <c r="M1481" s="246">
        <v>218846</v>
      </c>
      <c r="N1481" s="246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26</v>
      </c>
      <c r="U1481" s="246"/>
      <c r="V1481" t="str">
        <f>INDEX(樣區!H:H,MATCH(F1481,樣區!E:E,0))</f>
        <v>3月,5月</v>
      </c>
      <c r="W1481" s="3" t="str">
        <f>IF(ISNUMBER(AH1481),"Y","N")</f>
        <v>Y</v>
      </c>
      <c r="X1481" s="3" t="str">
        <f>IF(OR(ISBLANK(H1481),ISBLANK(I1481)),"需記錄日期","")</f>
        <v/>
      </c>
      <c r="Y1481" s="3" t="str">
        <f>IF(O1481&gt;9,"時間太晚","")</f>
        <v/>
      </c>
      <c r="Z1481" s="3" t="str">
        <f>IF(ISBLANK(Q1481),"需記錄數量",IF(Q1481&gt;2,"2隻以上，請記為猴群",""))</f>
        <v/>
      </c>
      <c r="AA1481" s="3" t="str">
        <f>IF(OR(Q1481=1,Q1481=2),IF(ISTEXT(R1481),"","需記錄距離"),"")</f>
        <v/>
      </c>
      <c r="AB1481" s="249" t="str">
        <f>IF(S1481="Y",IF(Q1481&lt;&gt;2,"有叫聲應為猴群",""),"")</f>
        <v/>
      </c>
      <c r="AC1481" s="3" t="str">
        <f>IF(ISBLANK(T1481),"需記錄棲地類型",IF(LEN(T1481)&lt;&gt;2,"請填最主要的棲地類型，其餘的可在備注補充說明",""))</f>
        <v/>
      </c>
      <c r="AD1481" s="5" t="str">
        <f t="shared" si="65"/>
        <v/>
      </c>
      <c r="AE1481" s="3" t="str">
        <f>IF(COUNTIF(U1481,"*搖樹*")=1,IF(Q1481&lt;&gt;2,"有搖樹行為應為猴群",""),"")</f>
        <v/>
      </c>
      <c r="AF1481" s="3"/>
      <c r="AH1481">
        <f>MATCH(ROUND(M1481,0)&amp;ROUND(N1481,0),樣點!N:N,0)</f>
        <v>1307</v>
      </c>
      <c r="AI1481" s="5">
        <f>IF((F1482&amp;J1482)=(F1481&amp;J1481),ABS((DATE(G1482,H1482,I1482)&amp;TIME(O1482,P1482,0))-(DATE(G1481,H1481,I1481)&amp;TIME(O1481,P1481,0))),"")</f>
        <v>7.6388890156522393E-3</v>
      </c>
    </row>
    <row r="1482" spans="3:35">
      <c r="C1482" s="246" t="s">
        <v>610</v>
      </c>
      <c r="D1482" s="246" t="s">
        <v>722</v>
      </c>
      <c r="E1482" s="246" t="s">
        <v>728</v>
      </c>
      <c r="F1482" s="246" t="s">
        <v>729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730</v>
      </c>
      <c r="L1482" s="247">
        <v>6</v>
      </c>
      <c r="M1482" s="246">
        <v>218579</v>
      </c>
      <c r="N1482" s="246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26</v>
      </c>
      <c r="U1482" s="246"/>
      <c r="V1482" t="str">
        <f>INDEX(樣區!H:H,MATCH(F1482,樣區!E:E,0))</f>
        <v>3月,5月</v>
      </c>
      <c r="W1482" s="3" t="str">
        <f>IF(ISNUMBER(AH1482),"Y","N")</f>
        <v>Y</v>
      </c>
      <c r="X1482" s="3" t="str">
        <f>IF(OR(ISBLANK(H1482),ISBLANK(I1482)),"需記錄日期","")</f>
        <v/>
      </c>
      <c r="Y1482" s="3" t="str">
        <f>IF(O1482&gt;9,"時間太晚","")</f>
        <v/>
      </c>
      <c r="Z1482" s="3" t="str">
        <f>IF(ISBLANK(Q1482),"需記錄數量",IF(Q1482&gt;2,"2隻以上，請記為猴群",""))</f>
        <v/>
      </c>
      <c r="AA1482" s="3" t="str">
        <f>IF(OR(Q1482=1,Q1482=2),IF(ISTEXT(R1482),"","需記錄距離"),"")</f>
        <v/>
      </c>
      <c r="AB1482" s="249" t="str">
        <f>IF(S1482="Y",IF(Q1482&lt;&gt;2,"有叫聲應為猴群",""),"")</f>
        <v/>
      </c>
      <c r="AC1482" s="3" t="str">
        <f>IF(ISBLANK(T1482),"需記錄棲地類型",IF(LEN(T1482)&lt;&gt;2,"請填最主要的棲地類型，其餘的可在備注補充說明",""))</f>
        <v/>
      </c>
      <c r="AD1482" s="5" t="str">
        <f t="shared" si="65"/>
        <v/>
      </c>
      <c r="AE1482" s="3" t="str">
        <f>IF(COUNTIF(U1482,"*搖樹*")=1,IF(Q1482&lt;&gt;2,"有搖樹行為應為猴群",""),"")</f>
        <v/>
      </c>
      <c r="AF1482" s="3"/>
      <c r="AH1482">
        <f>MATCH(ROUND(M1482,0)&amp;ROUND(N1482,0),樣點!N:N,0)</f>
        <v>1308</v>
      </c>
      <c r="AI1482" s="5" t="str">
        <f>IF((F1483&amp;J1483)=(F1482&amp;J1482),ABS((DATE(G1483,H1483,I1483)&amp;TIME(O1483,P1483,0))-(DATE(G1482,H1482,I1482)&amp;TIME(O1482,P1482,0))),"")</f>
        <v/>
      </c>
    </row>
    <row r="1483" spans="3:35">
      <c r="C1483" s="246" t="s">
        <v>610</v>
      </c>
      <c r="D1483" s="246" t="s">
        <v>722</v>
      </c>
      <c r="E1483" s="246" t="s">
        <v>731</v>
      </c>
      <c r="F1483" s="246" t="s">
        <v>732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733</v>
      </c>
      <c r="L1483" s="247">
        <v>1</v>
      </c>
      <c r="M1483" s="246">
        <v>216476</v>
      </c>
      <c r="N1483" s="246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26</v>
      </c>
      <c r="U1483" s="246"/>
      <c r="V1483" t="str">
        <f>INDEX(樣區!H:H,MATCH(F1483,樣區!E:E,0))</f>
        <v>3月,5月</v>
      </c>
      <c r="W1483" s="3" t="str">
        <f>IF(ISNUMBER(AH1483),"Y","N")</f>
        <v>Y</v>
      </c>
      <c r="X1483" s="3" t="str">
        <f>IF(OR(ISBLANK(H1483),ISBLANK(I1483)),"需記錄日期","")</f>
        <v/>
      </c>
      <c r="Y1483" s="3" t="str">
        <f>IF(O1483&gt;9,"時間太晚","")</f>
        <v/>
      </c>
      <c r="Z1483" s="3" t="str">
        <f>IF(ISBLANK(Q1483),"需記錄數量",IF(Q1483&gt;2,"2隻以上，請記為猴群",""))</f>
        <v/>
      </c>
      <c r="AA1483" s="3" t="str">
        <f>IF(OR(Q1483=1,Q1483=2),IF(ISTEXT(R1483),"","需記錄距離"),"")</f>
        <v/>
      </c>
      <c r="AB1483" s="249" t="str">
        <f>IF(S1483="Y",IF(Q1483&lt;&gt;2,"有叫聲應為猴群",""),"")</f>
        <v/>
      </c>
      <c r="AC1483" s="3" t="str">
        <f>IF(ISBLANK(T1483),"需記錄棲地類型",IF(LEN(T1483)&lt;&gt;2,"請填最主要的棲地類型，其餘的可在備注補充說明",""))</f>
        <v/>
      </c>
      <c r="AD1483" s="5" t="str">
        <f t="shared" si="65"/>
        <v/>
      </c>
      <c r="AE1483" s="3" t="str">
        <f>IF(COUNTIF(U1483,"*搖樹*")=1,IF(Q1483&lt;&gt;2,"有搖樹行為應為猴群",""),"")</f>
        <v/>
      </c>
      <c r="AF1483" s="3"/>
      <c r="AH1483">
        <f>MATCH(ROUND(M1483,0)&amp;ROUND(N1483,0),樣點!N:N,0)</f>
        <v>1309</v>
      </c>
      <c r="AI1483" s="5">
        <f>IF((F1484&amp;J1484)=(F1483&amp;J1483),ABS((DATE(G1484,H1484,I1484)&amp;TIME(O1484,P1484,0))-(DATE(G1483,H1483,I1483)&amp;TIME(O1483,P1483,0))),"")</f>
        <v>8.3333330112509429E-3</v>
      </c>
    </row>
    <row r="1484" spans="3:35">
      <c r="C1484" s="246" t="s">
        <v>610</v>
      </c>
      <c r="D1484" s="246" t="s">
        <v>722</v>
      </c>
      <c r="E1484" s="246" t="s">
        <v>731</v>
      </c>
      <c r="F1484" s="246" t="s">
        <v>732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733</v>
      </c>
      <c r="L1484" s="247">
        <v>2</v>
      </c>
      <c r="M1484" s="246">
        <v>216716</v>
      </c>
      <c r="N1484" s="246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26</v>
      </c>
      <c r="U1484" s="246"/>
      <c r="V1484" t="str">
        <f>INDEX(樣區!H:H,MATCH(F1484,樣區!E:E,0))</f>
        <v>3月,5月</v>
      </c>
      <c r="W1484" s="3" t="str">
        <f>IF(ISNUMBER(AH1484),"Y","N")</f>
        <v>Y</v>
      </c>
      <c r="X1484" s="3" t="str">
        <f>IF(OR(ISBLANK(H1484),ISBLANK(I1484)),"需記錄日期","")</f>
        <v/>
      </c>
      <c r="Y1484" s="3" t="str">
        <f>IF(O1484&gt;9,"時間太晚","")</f>
        <v/>
      </c>
      <c r="Z1484" s="3" t="str">
        <f>IF(ISBLANK(Q1484),"需記錄數量",IF(Q1484&gt;2,"2隻以上，請記為猴群",""))</f>
        <v/>
      </c>
      <c r="AA1484" s="3" t="str">
        <f>IF(OR(Q1484=1,Q1484=2),IF(ISTEXT(R1484),"","需記錄距離"),"")</f>
        <v/>
      </c>
      <c r="AB1484" s="249" t="str">
        <f>IF(S1484="Y",IF(Q1484&lt;&gt;2,"有叫聲應為猴群",""),"")</f>
        <v/>
      </c>
      <c r="AC1484" s="3" t="str">
        <f>IF(ISBLANK(T1484),"需記錄棲地類型",IF(LEN(T1484)&lt;&gt;2,"請填最主要的棲地類型，其餘的可在備注補充說明",""))</f>
        <v/>
      </c>
      <c r="AD1484" s="5" t="str">
        <f t="shared" si="65"/>
        <v/>
      </c>
      <c r="AE1484" s="3" t="str">
        <f>IF(COUNTIF(U1484,"*搖樹*")=1,IF(Q1484&lt;&gt;2,"有搖樹行為應為猴群",""),"")</f>
        <v/>
      </c>
      <c r="AF1484" s="3"/>
      <c r="AH1484">
        <f>MATCH(ROUND(M1484,0)&amp;ROUND(N1484,0),樣點!N:N,0)</f>
        <v>1310</v>
      </c>
      <c r="AI1484" s="5">
        <f>IF((F1485&amp;J1485)=(F1484&amp;J1484),ABS((DATE(G1485,H1485,I1485)&amp;TIME(O1485,P1485,0))-(DATE(G1484,H1484,I1484)&amp;TIME(O1484,P1484,0))),"")</f>
        <v>9.0277779963798821E-3</v>
      </c>
    </row>
    <row r="1485" spans="3:35">
      <c r="C1485" s="246" t="s">
        <v>610</v>
      </c>
      <c r="D1485" s="246" t="s">
        <v>722</v>
      </c>
      <c r="E1485" s="246" t="s">
        <v>731</v>
      </c>
      <c r="F1485" s="246" t="s">
        <v>732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733</v>
      </c>
      <c r="L1485" s="247">
        <v>3</v>
      </c>
      <c r="M1485" s="246">
        <v>216786</v>
      </c>
      <c r="N1485" s="246">
        <v>2524064</v>
      </c>
      <c r="O1485" s="246">
        <v>10</v>
      </c>
      <c r="P1485" s="246">
        <v>6</v>
      </c>
      <c r="Q1485" s="246">
        <v>1</v>
      </c>
      <c r="R1485" s="246" t="s">
        <v>43</v>
      </c>
      <c r="S1485" s="246" t="s">
        <v>44</v>
      </c>
      <c r="T1485" s="246" t="s">
        <v>26</v>
      </c>
      <c r="U1485" s="246"/>
      <c r="V1485" t="str">
        <f>INDEX(樣區!H:H,MATCH(F1485,樣區!E:E,0))</f>
        <v>3月,5月</v>
      </c>
      <c r="W1485" s="3" t="str">
        <f>IF(ISNUMBER(AH1485),"Y","N")</f>
        <v>Y</v>
      </c>
      <c r="X1485" s="3" t="str">
        <f>IF(OR(ISBLANK(H1485),ISBLANK(I1485)),"需記錄日期","")</f>
        <v/>
      </c>
      <c r="Y1485" s="3" t="str">
        <f>IF(O1485&gt;9,"時間太晚","")</f>
        <v>時間太晚</v>
      </c>
      <c r="Z1485" s="3" t="str">
        <f>IF(ISBLANK(Q1485),"需記錄數量",IF(Q1485&gt;2,"2隻以上，請記為猴群",""))</f>
        <v/>
      </c>
      <c r="AA1485" s="3" t="str">
        <f>IF(OR(Q1485=1,Q1485=2),IF(ISTEXT(R1485),"","需記錄距離"),"")</f>
        <v/>
      </c>
      <c r="AB1485" s="249" t="str">
        <f>IF(S1485="Y",IF(Q1485&lt;&gt;2,"有叫聲應為猴群",""),"")</f>
        <v>有叫聲應為猴群</v>
      </c>
      <c r="AC1485" s="3" t="str">
        <f>IF(ISBLANK(T1485),"需記錄棲地類型",IF(LEN(T1485)&lt;&gt;2,"請填最主要的棲地類型，其餘的可在備注補充說明",""))</f>
        <v/>
      </c>
      <c r="AD1485" s="5" t="str">
        <f t="shared" si="65"/>
        <v/>
      </c>
      <c r="AE1485" s="3" t="str">
        <f>IF(COUNTIF(U1485,"*搖樹*")=1,IF(Q1485&lt;&gt;2,"有搖樹行為應為猴群",""),"")</f>
        <v/>
      </c>
      <c r="AF1485" s="3"/>
      <c r="AH1485">
        <f>MATCH(ROUND(M1485,0)&amp;ROUND(N1485,0),樣點!N:N,0)</f>
        <v>1311</v>
      </c>
      <c r="AI1485" s="5">
        <f>IF((F1486&amp;J1486)=(F1485&amp;J1485),ABS((DATE(G1486,H1486,I1486)&amp;TIME(O1486,P1486,0))-(DATE(G1485,H1485,I1485)&amp;TIME(O1485,P1485,0))),"")</f>
        <v>9.0277779963798821E-3</v>
      </c>
    </row>
    <row r="1486" spans="3:35">
      <c r="C1486" s="246" t="s">
        <v>610</v>
      </c>
      <c r="D1486" s="246" t="s">
        <v>722</v>
      </c>
      <c r="E1486" s="246" t="s">
        <v>731</v>
      </c>
      <c r="F1486" s="246" t="s">
        <v>732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733</v>
      </c>
      <c r="L1486" s="247">
        <v>4</v>
      </c>
      <c r="M1486" s="246">
        <v>216975</v>
      </c>
      <c r="N1486" s="246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26</v>
      </c>
      <c r="U1486" s="246"/>
      <c r="V1486" t="str">
        <f>INDEX(樣區!H:H,MATCH(F1486,樣區!E:E,0))</f>
        <v>3月,5月</v>
      </c>
      <c r="W1486" s="3" t="str">
        <f>IF(ISNUMBER(AH1486),"Y","N")</f>
        <v>Y</v>
      </c>
      <c r="X1486" s="3" t="str">
        <f>IF(OR(ISBLANK(H1486),ISBLANK(I1486)),"需記錄日期","")</f>
        <v/>
      </c>
      <c r="Y1486" s="3" t="str">
        <f>IF(O1486&gt;9,"時間太晚","")</f>
        <v>時間太晚</v>
      </c>
      <c r="Z1486" s="3" t="str">
        <f>IF(ISBLANK(Q1486),"需記錄數量",IF(Q1486&gt;2,"2隻以上，請記為猴群",""))</f>
        <v/>
      </c>
      <c r="AA1486" s="3" t="str">
        <f>IF(OR(Q1486=1,Q1486=2),IF(ISTEXT(R1486),"","需記錄距離"),"")</f>
        <v/>
      </c>
      <c r="AB1486" s="249" t="str">
        <f>IF(S1486="Y",IF(Q1486&lt;&gt;2,"有叫聲應為猴群",""),"")</f>
        <v/>
      </c>
      <c r="AC1486" s="3" t="str">
        <f>IF(ISBLANK(T1486),"需記錄棲地類型",IF(LEN(T1486)&lt;&gt;2,"請填最主要的棲地類型，其餘的可在備注補充說明",""))</f>
        <v/>
      </c>
      <c r="AD1486" s="5" t="str">
        <f t="shared" si="65"/>
        <v/>
      </c>
      <c r="AE1486" s="3" t="str">
        <f>IF(COUNTIF(U1486,"*搖樹*")=1,IF(Q1486&lt;&gt;2,"有搖樹行為應為猴群",""),"")</f>
        <v/>
      </c>
      <c r="AF1486" s="3"/>
      <c r="AH1486">
        <f>MATCH(ROUND(M1486,0)&amp;ROUND(N1486,0),樣點!N:N,0)</f>
        <v>1312</v>
      </c>
      <c r="AI1486" s="5">
        <f>IF((F1487&amp;J1487)=(F1486&amp;J1486),ABS((DATE(G1487,H1487,I1487)&amp;TIME(O1487,P1487,0))-(DATE(G1486,H1486,I1486)&amp;TIME(O1486,P1486,0))),"")</f>
        <v>7.6388890156522393E-3</v>
      </c>
    </row>
    <row r="1487" spans="3:35">
      <c r="C1487" s="246" t="s">
        <v>610</v>
      </c>
      <c r="D1487" s="246" t="s">
        <v>722</v>
      </c>
      <c r="E1487" s="246" t="s">
        <v>731</v>
      </c>
      <c r="F1487" s="246" t="s">
        <v>732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733</v>
      </c>
      <c r="L1487" s="247">
        <v>5</v>
      </c>
      <c r="M1487" s="246">
        <v>216761</v>
      </c>
      <c r="N1487" s="246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26</v>
      </c>
      <c r="U1487" s="246"/>
      <c r="V1487" t="str">
        <f>INDEX(樣區!H:H,MATCH(F1487,樣區!E:E,0))</f>
        <v>3月,5月</v>
      </c>
      <c r="W1487" s="3" t="str">
        <f>IF(ISNUMBER(AH1487),"Y","N")</f>
        <v>Y</v>
      </c>
      <c r="X1487" s="3" t="str">
        <f>IF(OR(ISBLANK(H1487),ISBLANK(I1487)),"需記錄日期","")</f>
        <v/>
      </c>
      <c r="Y1487" s="3" t="str">
        <f>IF(O1487&gt;9,"時間太晚","")</f>
        <v>時間太晚</v>
      </c>
      <c r="Z1487" s="3" t="str">
        <f>IF(ISBLANK(Q1487),"需記錄數量",IF(Q1487&gt;2,"2隻以上，請記為猴群",""))</f>
        <v/>
      </c>
      <c r="AA1487" s="3" t="str">
        <f>IF(OR(Q1487=1,Q1487=2),IF(ISTEXT(R1487),"","需記錄距離"),"")</f>
        <v/>
      </c>
      <c r="AB1487" s="249" t="str">
        <f>IF(S1487="Y",IF(Q1487&lt;&gt;2,"有叫聲應為猴群",""),"")</f>
        <v/>
      </c>
      <c r="AC1487" s="3" t="str">
        <f>IF(ISBLANK(T1487),"需記錄棲地類型",IF(LEN(T1487)&lt;&gt;2,"請填最主要的棲地類型，其餘的可在備注補充說明",""))</f>
        <v/>
      </c>
      <c r="AD1487" s="5" t="str">
        <f t="shared" si="65"/>
        <v/>
      </c>
      <c r="AE1487" s="3" t="str">
        <f>IF(COUNTIF(U1487,"*搖樹*")=1,IF(Q1487&lt;&gt;2,"有搖樹行為應為猴群",""),"")</f>
        <v/>
      </c>
      <c r="AF1487" s="3"/>
      <c r="AH1487">
        <f>MATCH(ROUND(M1487,0)&amp;ROUND(N1487,0),樣點!N:N,0)</f>
        <v>1313</v>
      </c>
      <c r="AI1487" s="5">
        <f>IF((F1488&amp;J1488)=(F1487&amp;J1487),ABS((DATE(G1488,H1488,I1488)&amp;TIME(O1488,P1488,0))-(DATE(G1487,H1487,I1487)&amp;TIME(O1487,P1487,0))),"")</f>
        <v>1.0416665987577289E-2</v>
      </c>
    </row>
    <row r="1488" spans="3:35">
      <c r="C1488" s="246" t="s">
        <v>610</v>
      </c>
      <c r="D1488" s="246" t="s">
        <v>722</v>
      </c>
      <c r="E1488" s="246" t="s">
        <v>731</v>
      </c>
      <c r="F1488" s="246" t="s">
        <v>732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733</v>
      </c>
      <c r="L1488" s="247">
        <v>6</v>
      </c>
      <c r="M1488" s="246">
        <v>217248</v>
      </c>
      <c r="N1488" s="246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26</v>
      </c>
      <c r="U1488" s="246"/>
      <c r="V1488" t="str">
        <f>INDEX(樣區!H:H,MATCH(F1488,樣區!E:E,0))</f>
        <v>3月,5月</v>
      </c>
      <c r="W1488" s="3" t="str">
        <f>IF(ISNUMBER(AH1488),"Y","N")</f>
        <v>Y</v>
      </c>
      <c r="X1488" s="3" t="str">
        <f>IF(OR(ISBLANK(H1488),ISBLANK(I1488)),"需記錄日期","")</f>
        <v/>
      </c>
      <c r="Y1488" s="3" t="str">
        <f>IF(O1488&gt;9,"時間太晚","")</f>
        <v>時間太晚</v>
      </c>
      <c r="Z1488" s="3" t="str">
        <f>IF(ISBLANK(Q1488),"需記錄數量",IF(Q1488&gt;2,"2隻以上，請記為猴群",""))</f>
        <v/>
      </c>
      <c r="AA1488" s="3" t="str">
        <f>IF(OR(Q1488=1,Q1488=2),IF(ISTEXT(R1488),"","需記錄距離"),"")</f>
        <v/>
      </c>
      <c r="AB1488" s="249" t="str">
        <f>IF(S1488="Y",IF(Q1488&lt;&gt;2,"有叫聲應為猴群",""),"")</f>
        <v/>
      </c>
      <c r="AC1488" s="3" t="str">
        <f>IF(ISBLANK(T1488),"需記錄棲地類型",IF(LEN(T1488)&lt;&gt;2,"請填最主要的棲地類型，其餘的可在備注補充說明",""))</f>
        <v/>
      </c>
      <c r="AD1488" s="5" t="str">
        <f t="shared" si="65"/>
        <v/>
      </c>
      <c r="AE1488" s="3" t="str">
        <f>IF(COUNTIF(U1488,"*搖樹*")=1,IF(Q1488&lt;&gt;2,"有搖樹行為應為猴群",""),"")</f>
        <v/>
      </c>
      <c r="AF1488" s="3"/>
      <c r="AH1488">
        <f>MATCH(ROUND(M1488,0)&amp;ROUND(N1488,0),樣點!N:N,0)</f>
        <v>1314</v>
      </c>
      <c r="AI1488" s="5">
        <f>IF((F1489&amp;J1489)=(F1488&amp;J1488),ABS((DATE(G1489,H1489,I1489)&amp;TIME(O1489,P1489,0))-(DATE(G1488,H1488,I1488)&amp;TIME(O1488,P1488,0))),"")</f>
        <v>6.9444450200535357E-3</v>
      </c>
    </row>
    <row r="1489" spans="3:35">
      <c r="C1489" s="246" t="s">
        <v>610</v>
      </c>
      <c r="D1489" s="246" t="s">
        <v>722</v>
      </c>
      <c r="E1489" s="246" t="s">
        <v>731</v>
      </c>
      <c r="F1489" s="246" t="s">
        <v>732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733</v>
      </c>
      <c r="L1489" s="247">
        <v>7</v>
      </c>
      <c r="M1489" s="246">
        <v>217352</v>
      </c>
      <c r="N1489" s="246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26</v>
      </c>
      <c r="U1489" s="246"/>
      <c r="V1489" t="str">
        <f>INDEX(樣區!H:H,MATCH(F1489,樣區!E:E,0))</f>
        <v>3月,5月</v>
      </c>
      <c r="W1489" s="3" t="str">
        <f>IF(ISNUMBER(AH1489),"Y","N")</f>
        <v>Y</v>
      </c>
      <c r="X1489" s="3" t="str">
        <f>IF(OR(ISBLANK(H1489),ISBLANK(I1489)),"需記錄日期","")</f>
        <v/>
      </c>
      <c r="Y1489" s="3" t="str">
        <f>IF(O1489&gt;9,"時間太晚","")</f>
        <v>時間太晚</v>
      </c>
      <c r="Z1489" s="3" t="str">
        <f>IF(ISBLANK(Q1489),"需記錄數量",IF(Q1489&gt;2,"2隻以上，請記為猴群",""))</f>
        <v/>
      </c>
      <c r="AA1489" s="3" t="str">
        <f>IF(OR(Q1489=1,Q1489=2),IF(ISTEXT(R1489),"","需記錄距離"),"")</f>
        <v/>
      </c>
      <c r="AB1489" s="249" t="str">
        <f>IF(S1489="Y",IF(Q1489&lt;&gt;2,"有叫聲應為猴群",""),"")</f>
        <v/>
      </c>
      <c r="AC1489" s="3" t="str">
        <f>IF(ISBLANK(T1489),"需記錄棲地類型",IF(LEN(T1489)&lt;&gt;2,"請填最主要的棲地類型，其餘的可在備注補充說明",""))</f>
        <v/>
      </c>
      <c r="AD1489" s="5" t="str">
        <f t="shared" si="65"/>
        <v/>
      </c>
      <c r="AE1489" s="3" t="str">
        <f>IF(COUNTIF(U1489,"*搖樹*")=1,IF(Q1489&lt;&gt;2,"有搖樹行為應為猴群",""),"")</f>
        <v/>
      </c>
      <c r="AF1489" s="3"/>
      <c r="AH1489">
        <f>MATCH(ROUND(M1489,0)&amp;ROUND(N1489,0),樣點!N:N,0)</f>
        <v>1315</v>
      </c>
      <c r="AI1489" s="5" t="str">
        <f>IF((F1490&amp;J1490)=(F1489&amp;J1489),ABS((DATE(G1490,H1490,I1490)&amp;TIME(O1490,P1490,0))-(DATE(G1489,H1489,I1489)&amp;TIME(O1489,P1489,0))),"")</f>
        <v/>
      </c>
    </row>
    <row r="1490" spans="3:35">
      <c r="C1490" s="246" t="s">
        <v>610</v>
      </c>
      <c r="D1490" s="246" t="s">
        <v>722</v>
      </c>
      <c r="E1490" s="246" t="s">
        <v>734</v>
      </c>
      <c r="F1490" s="246" t="s">
        <v>735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736</v>
      </c>
      <c r="L1490" s="247">
        <v>1</v>
      </c>
      <c r="M1490" s="246">
        <v>215277</v>
      </c>
      <c r="N1490" s="246">
        <v>2511711</v>
      </c>
      <c r="O1490" s="246">
        <v>9</v>
      </c>
      <c r="P1490" s="246">
        <v>0</v>
      </c>
      <c r="Q1490" s="246">
        <v>0</v>
      </c>
      <c r="R1490" s="246"/>
      <c r="S1490" s="246" t="s">
        <v>90</v>
      </c>
      <c r="T1490" s="246" t="s">
        <v>737</v>
      </c>
      <c r="U1490" s="246" t="s">
        <v>738</v>
      </c>
      <c r="V1490" t="str">
        <f>INDEX(樣區!H:H,MATCH(F1490,樣區!E:E,0))</f>
        <v>3月,5月</v>
      </c>
      <c r="W1490" s="3" t="str">
        <f>IF(ISNUMBER(AH1490),"Y","N")</f>
        <v>Y</v>
      </c>
      <c r="X1490" s="3" t="str">
        <f>IF(OR(ISBLANK(H1490),ISBLANK(I1490)),"需記錄日期","")</f>
        <v/>
      </c>
      <c r="Y1490" s="3" t="str">
        <f>IF(O1490&gt;9,"時間太晚","")</f>
        <v/>
      </c>
      <c r="Z1490" s="3" t="str">
        <f>IF(ISBLANK(Q1490),"需記錄數量",IF(Q1490&gt;2,"2隻以上，請記為猴群",""))</f>
        <v/>
      </c>
      <c r="AA1490" s="3" t="str">
        <f>IF(OR(Q1490=1,Q1490=2),IF(ISTEXT(R1490),"","需記錄距離"),"")</f>
        <v/>
      </c>
      <c r="AB1490" s="249" t="str">
        <f>IF(S1490="Y",IF(Q1490&lt;&gt;2,"有叫聲應為猴群",""),"")</f>
        <v/>
      </c>
      <c r="AC1490" s="3" t="str">
        <f>IF(ISBLANK(T1490),"需記錄棲地類型",IF(LEN(T1490)&lt;&gt;2,"請填最主要的棲地類型，其餘的可在備注補充說明",""))</f>
        <v>請填最主要的棲地類型，其餘的可在備注補充說明</v>
      </c>
      <c r="AD1490" s="5" t="str">
        <f t="shared" si="65"/>
        <v/>
      </c>
      <c r="AE1490" s="3" t="str">
        <f>IF(COUNTIF(U1490,"*搖樹*")=1,IF(Q1490&lt;&gt;2,"有搖樹行為應為猴群",""),"")</f>
        <v/>
      </c>
      <c r="AF1490" s="3"/>
      <c r="AH1490">
        <f>MATCH(ROUND(M1490,0)&amp;ROUND(N1490,0),樣點!N:N,0)</f>
        <v>1316</v>
      </c>
      <c r="AI1490" s="5">
        <f>IF((F1491&amp;J1491)=(F1490&amp;J1490),ABS((DATE(G1491,H1491,I1491)&amp;TIME(O1491,P1491,0))-(DATE(G1490,H1490,I1490)&amp;TIME(O1490,P1490,0))),"")</f>
        <v>1.3888888002838939E-2</v>
      </c>
    </row>
    <row r="1491" spans="3:35">
      <c r="C1491" s="246" t="s">
        <v>610</v>
      </c>
      <c r="D1491" s="246" t="s">
        <v>722</v>
      </c>
      <c r="E1491" s="246" t="s">
        <v>734</v>
      </c>
      <c r="F1491" s="246" t="s">
        <v>735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736</v>
      </c>
      <c r="L1491" s="247">
        <v>2</v>
      </c>
      <c r="M1491" s="246">
        <v>215821</v>
      </c>
      <c r="N1491" s="246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90</v>
      </c>
      <c r="T1491" s="246" t="s">
        <v>26</v>
      </c>
      <c r="U1491" s="246" t="s">
        <v>739</v>
      </c>
      <c r="V1491" t="str">
        <f>INDEX(樣區!H:H,MATCH(F1491,樣區!E:E,0))</f>
        <v>3月,5月</v>
      </c>
      <c r="W1491" s="3" t="str">
        <f>IF(ISNUMBER(AH1491),"Y","N")</f>
        <v>Y</v>
      </c>
      <c r="X1491" s="3" t="str">
        <f>IF(OR(ISBLANK(H1491),ISBLANK(I1491)),"需記錄日期","")</f>
        <v/>
      </c>
      <c r="Y1491" s="3" t="str">
        <f>IF(O1491&gt;9,"時間太晚","")</f>
        <v/>
      </c>
      <c r="Z1491" s="3" t="str">
        <f>IF(ISBLANK(Q1491),"需記錄數量",IF(Q1491&gt;2,"2隻以上，請記為猴群",""))</f>
        <v/>
      </c>
      <c r="AA1491" s="3" t="str">
        <f>IF(OR(Q1491=1,Q1491=2),IF(ISTEXT(R1491),"","需記錄距離"),"")</f>
        <v/>
      </c>
      <c r="AB1491" s="249" t="str">
        <f>IF(S1491="Y",IF(Q1491&lt;&gt;2,"有叫聲應為猴群",""),"")</f>
        <v/>
      </c>
      <c r="AC1491" s="3" t="str">
        <f>IF(ISBLANK(T1491),"需記錄棲地類型",IF(LEN(T1491)&lt;&gt;2,"請填最主要的棲地類型，其餘的可在備注補充說明",""))</f>
        <v/>
      </c>
      <c r="AD1491" s="5" t="str">
        <f t="shared" si="65"/>
        <v/>
      </c>
      <c r="AE1491" s="3" t="str">
        <f>IF(COUNTIF(U1491,"*搖樹*")=1,IF(Q1491&lt;&gt;2,"有搖樹行為應為猴群",""),"")</f>
        <v/>
      </c>
      <c r="AF1491" s="3"/>
      <c r="AH1491">
        <f>MATCH(ROUND(M1491,0)&amp;ROUND(N1491,0),樣點!N:N,0)</f>
        <v>1317</v>
      </c>
      <c r="AI1491" s="5">
        <f>IF((F1492&amp;J1492)=(F1491&amp;J1491),ABS((DATE(G1492,H1492,I1492)&amp;TIME(O1492,P1492,0))-(DATE(G1491,H1491,I1491)&amp;TIME(O1491,P1491,0))),"")</f>
        <v>1.3888888992369175E-2</v>
      </c>
    </row>
    <row r="1492" spans="3:35">
      <c r="C1492" s="246" t="s">
        <v>610</v>
      </c>
      <c r="D1492" s="246" t="s">
        <v>722</v>
      </c>
      <c r="E1492" s="246" t="s">
        <v>734</v>
      </c>
      <c r="F1492" s="246" t="s">
        <v>735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736</v>
      </c>
      <c r="L1492" s="247">
        <v>3</v>
      </c>
      <c r="M1492" s="246">
        <v>216087</v>
      </c>
      <c r="N1492" s="246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90</v>
      </c>
      <c r="T1492" s="246" t="s">
        <v>740</v>
      </c>
      <c r="U1492" s="246" t="s">
        <v>741</v>
      </c>
      <c r="V1492" t="str">
        <f>INDEX(樣區!H:H,MATCH(F1492,樣區!E:E,0))</f>
        <v>3月,5月</v>
      </c>
      <c r="W1492" s="3" t="str">
        <f>IF(ISNUMBER(AH1492),"Y","N")</f>
        <v>Y</v>
      </c>
      <c r="X1492" s="3" t="str">
        <f>IF(OR(ISBLANK(H1492),ISBLANK(I1492)),"需記錄日期","")</f>
        <v/>
      </c>
      <c r="Y1492" s="3" t="str">
        <f>IF(O1492&gt;9,"時間太晚","")</f>
        <v/>
      </c>
      <c r="Z1492" s="3" t="str">
        <f>IF(ISBLANK(Q1492),"需記錄數量",IF(Q1492&gt;2,"2隻以上，請記為猴群",""))</f>
        <v/>
      </c>
      <c r="AA1492" s="3" t="str">
        <f>IF(OR(Q1492=1,Q1492=2),IF(ISTEXT(R1492),"","需記錄距離"),"")</f>
        <v/>
      </c>
      <c r="AB1492" s="249" t="str">
        <f>IF(S1492="Y",IF(Q1492&lt;&gt;2,"有叫聲應為猴群",""),"")</f>
        <v/>
      </c>
      <c r="AC1492" s="3" t="str">
        <f>IF(ISBLANK(T1492),"需記錄棲地類型",IF(LEN(T1492)&lt;&gt;2,"請填最主要的棲地類型，其餘的可在備注補充說明",""))</f>
        <v>請填最主要的棲地類型，其餘的可在備注補充說明</v>
      </c>
      <c r="AD1492" s="5" t="str">
        <f t="shared" si="65"/>
        <v/>
      </c>
      <c r="AE1492" s="3" t="str">
        <f>IF(COUNTIF(U1492,"*搖樹*")=1,IF(Q1492&lt;&gt;2,"有搖樹行為應為猴群",""),"")</f>
        <v/>
      </c>
      <c r="AF1492" s="3"/>
      <c r="AH1492">
        <f>MATCH(ROUND(M1492,0)&amp;ROUND(N1492,0),樣點!N:N,0)</f>
        <v>1318</v>
      </c>
      <c r="AI1492" s="5">
        <f>IF((F1493&amp;J1493)=(F1492&amp;J1492),ABS((DATE(G1493,H1493,I1493)&amp;TIME(O1493,P1493,0))-(DATE(G1492,H1492,I1492)&amp;TIME(O1492,P1492,0))),"")</f>
        <v>1.3888888992369175E-2</v>
      </c>
    </row>
    <row r="1493" spans="3:35">
      <c r="C1493" s="246" t="s">
        <v>610</v>
      </c>
      <c r="D1493" s="246" t="s">
        <v>722</v>
      </c>
      <c r="E1493" s="246" t="s">
        <v>734</v>
      </c>
      <c r="F1493" s="246" t="s">
        <v>735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736</v>
      </c>
      <c r="L1493" s="247">
        <v>4</v>
      </c>
      <c r="M1493" s="246">
        <v>216812</v>
      </c>
      <c r="N1493" s="246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90</v>
      </c>
      <c r="T1493" s="246" t="s">
        <v>26</v>
      </c>
      <c r="U1493" s="246" t="s">
        <v>742</v>
      </c>
      <c r="V1493" t="str">
        <f>INDEX(樣區!H:H,MATCH(F1493,樣區!E:E,0))</f>
        <v>3月,5月</v>
      </c>
      <c r="W1493" s="3" t="str">
        <f>IF(ISNUMBER(AH1493),"Y","N")</f>
        <v>Y</v>
      </c>
      <c r="X1493" s="3" t="str">
        <f>IF(OR(ISBLANK(H1493),ISBLANK(I1493)),"需記錄日期","")</f>
        <v/>
      </c>
      <c r="Y1493" s="3" t="str">
        <f>IF(O1493&gt;9,"時間太晚","")</f>
        <v>時間太晚</v>
      </c>
      <c r="Z1493" s="3" t="str">
        <f>IF(ISBLANK(Q1493),"需記錄數量",IF(Q1493&gt;2,"2隻以上，請記為猴群",""))</f>
        <v/>
      </c>
      <c r="AA1493" s="3" t="str">
        <f>IF(OR(Q1493=1,Q1493=2),IF(ISTEXT(R1493),"","需記錄距離"),"")</f>
        <v/>
      </c>
      <c r="AB1493" s="249" t="str">
        <f>IF(S1493="Y",IF(Q1493&lt;&gt;2,"有叫聲應為猴群",""),"")</f>
        <v/>
      </c>
      <c r="AC1493" s="3" t="str">
        <f>IF(ISBLANK(T1493),"需記錄棲地類型",IF(LEN(T1493)&lt;&gt;2,"請填最主要的棲地類型，其餘的可在備注補充說明",""))</f>
        <v/>
      </c>
      <c r="AD1493" s="5" t="str">
        <f t="shared" si="65"/>
        <v/>
      </c>
      <c r="AE1493" s="3" t="str">
        <f>IF(COUNTIF(U1493,"*搖樹*")=1,IF(Q1493&lt;&gt;2,"有搖樹行為應為猴群",""),"")</f>
        <v/>
      </c>
      <c r="AF1493" s="3"/>
      <c r="AH1493">
        <f>MATCH(ROUND(M1493,0)&amp;ROUND(N1493,0),樣點!N:N,0)</f>
        <v>1319</v>
      </c>
      <c r="AI1493" s="5">
        <f>IF((F1494&amp;J1494)=(F1493&amp;J1493),ABS((DATE(G1494,H1494,I1494)&amp;TIME(O1494,P1494,0))-(DATE(G1493,H1493,I1493)&amp;TIME(O1493,P1493,0))),"")</f>
        <v>1.3888888992369175E-2</v>
      </c>
    </row>
    <row r="1494" spans="3:35">
      <c r="C1494" s="246" t="s">
        <v>610</v>
      </c>
      <c r="D1494" s="246" t="s">
        <v>722</v>
      </c>
      <c r="E1494" s="246" t="s">
        <v>734</v>
      </c>
      <c r="F1494" s="246" t="s">
        <v>735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736</v>
      </c>
      <c r="L1494" s="247">
        <v>5</v>
      </c>
      <c r="M1494" s="246">
        <v>217219</v>
      </c>
      <c r="N1494" s="246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90</v>
      </c>
      <c r="T1494" s="246" t="s">
        <v>30</v>
      </c>
      <c r="U1494" s="246" t="s">
        <v>743</v>
      </c>
      <c r="V1494" t="str">
        <f>INDEX(樣區!H:H,MATCH(F1494,樣區!E:E,0))</f>
        <v>3月,5月</v>
      </c>
      <c r="W1494" s="3" t="str">
        <f>IF(ISNUMBER(AH1494),"Y","N")</f>
        <v>Y</v>
      </c>
      <c r="X1494" s="3" t="str">
        <f>IF(OR(ISBLANK(H1494),ISBLANK(I1494)),"需記錄日期","")</f>
        <v/>
      </c>
      <c r="Y1494" s="3" t="str">
        <f>IF(O1494&gt;9,"時間太晚","")</f>
        <v>時間太晚</v>
      </c>
      <c r="Z1494" s="3" t="str">
        <f>IF(ISBLANK(Q1494),"需記錄數量",IF(Q1494&gt;2,"2隻以上，請記為猴群",""))</f>
        <v/>
      </c>
      <c r="AA1494" s="3" t="str">
        <f>IF(OR(Q1494=1,Q1494=2),IF(ISTEXT(R1494),"","需記錄距離"),"")</f>
        <v/>
      </c>
      <c r="AB1494" s="249" t="str">
        <f>IF(S1494="Y",IF(Q1494&lt;&gt;2,"有叫聲應為猴群",""),"")</f>
        <v/>
      </c>
      <c r="AC1494" s="3" t="str">
        <f>IF(ISBLANK(T1494),"需記錄棲地類型",IF(LEN(T1494)&lt;&gt;2,"請填最主要的棲地類型，其餘的可在備注補充說明",""))</f>
        <v/>
      </c>
      <c r="AD1494" s="5" t="str">
        <f t="shared" si="65"/>
        <v/>
      </c>
      <c r="AE1494" s="3" t="str">
        <f>IF(COUNTIF(U1494,"*搖樹*")=1,IF(Q1494&lt;&gt;2,"有搖樹行為應為猴群",""),"")</f>
        <v/>
      </c>
      <c r="AF1494" s="3"/>
      <c r="AH1494">
        <f>MATCH(ROUND(M1494,0)&amp;ROUND(N1494,0),樣點!N:N,0)</f>
        <v>1320</v>
      </c>
      <c r="AI1494" s="5">
        <f>IF((F1495&amp;J1495)=(F1494&amp;J1494),ABS((DATE(G1495,H1495,I1495)&amp;TIME(O1495,P1495,0))-(DATE(G1494,H1494,I1494)&amp;TIME(O1494,P1494,0))),"")</f>
        <v>1.3888888992369175E-2</v>
      </c>
    </row>
    <row r="1495" spans="3:35">
      <c r="C1495" s="246" t="s">
        <v>610</v>
      </c>
      <c r="D1495" s="246" t="s">
        <v>722</v>
      </c>
      <c r="E1495" s="246" t="s">
        <v>734</v>
      </c>
      <c r="F1495" s="246" t="s">
        <v>735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736</v>
      </c>
      <c r="L1495" s="247">
        <v>6</v>
      </c>
      <c r="M1495" s="246">
        <v>217488</v>
      </c>
      <c r="N1495" s="246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90</v>
      </c>
      <c r="T1495" s="246" t="s">
        <v>744</v>
      </c>
      <c r="U1495" s="246" t="s">
        <v>745</v>
      </c>
      <c r="V1495" t="str">
        <f>INDEX(樣區!H:H,MATCH(F1495,樣區!E:E,0))</f>
        <v>3月,5月</v>
      </c>
      <c r="W1495" s="3" t="str">
        <f>IF(ISNUMBER(AH1495),"Y","N")</f>
        <v>Y</v>
      </c>
      <c r="X1495" s="3" t="str">
        <f>IF(OR(ISBLANK(H1495),ISBLANK(I1495)),"需記錄日期","")</f>
        <v/>
      </c>
      <c r="Y1495" s="3" t="str">
        <f>IF(O1495&gt;9,"時間太晚","")</f>
        <v>時間太晚</v>
      </c>
      <c r="Z1495" s="3" t="str">
        <f>IF(ISBLANK(Q1495),"需記錄數量",IF(Q1495&gt;2,"2隻以上，請記為猴群",""))</f>
        <v/>
      </c>
      <c r="AA1495" s="3" t="str">
        <f>IF(OR(Q1495=1,Q1495=2),IF(ISTEXT(R1495),"","需記錄距離"),"")</f>
        <v/>
      </c>
      <c r="AB1495" s="249" t="str">
        <f>IF(S1495="Y",IF(Q1495&lt;&gt;2,"有叫聲應為猴群",""),"")</f>
        <v/>
      </c>
      <c r="AC1495" s="3" t="str">
        <f>IF(ISBLANK(T1495),"需記錄棲地類型",IF(LEN(T1495)&lt;&gt;2,"請填最主要的棲地類型，其餘的可在備注補充說明",""))</f>
        <v>請填最主要的棲地類型，其餘的可在備注補充說明</v>
      </c>
      <c r="AD1495" s="5" t="str">
        <f t="shared" si="65"/>
        <v/>
      </c>
      <c r="AE1495" s="3" t="str">
        <f>IF(COUNTIF(U1495,"*搖樹*")=1,IF(Q1495&lt;&gt;2,"有搖樹行為應為猴群",""),"")</f>
        <v/>
      </c>
      <c r="AF1495" s="3"/>
      <c r="AH1495">
        <f>MATCH(ROUND(M1495,0)&amp;ROUND(N1495,0),樣點!N:N,0)</f>
        <v>1321</v>
      </c>
      <c r="AI1495" s="5" t="str">
        <f>IF((F1496&amp;J1496)=(F1495&amp;J1495),ABS((DATE(G1496,H1496,I1496)&amp;TIME(O1496,P1496,0))-(DATE(G1495,H1495,I1495)&amp;TIME(O1495,P1495,0))),"")</f>
        <v/>
      </c>
    </row>
    <row r="1496" spans="3:35">
      <c r="C1496" s="246" t="s">
        <v>610</v>
      </c>
      <c r="D1496" s="246" t="s">
        <v>722</v>
      </c>
      <c r="E1496" s="246" t="s">
        <v>746</v>
      </c>
      <c r="F1496" s="246" t="s">
        <v>747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748</v>
      </c>
      <c r="L1496" s="247">
        <v>1</v>
      </c>
      <c r="M1496" s="246">
        <v>225131</v>
      </c>
      <c r="N1496" s="246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30</v>
      </c>
      <c r="U1496" s="246"/>
      <c r="V1496" t="str">
        <f>INDEX(樣區!H:H,MATCH(F1496,樣區!E:E,0))</f>
        <v>4月,6月</v>
      </c>
      <c r="W1496" s="3" t="str">
        <f>IF(ISNUMBER(AH1496),"Y","N")</f>
        <v>Y</v>
      </c>
      <c r="X1496" s="3" t="str">
        <f>IF(OR(ISBLANK(H1496),ISBLANK(I1496)),"需記錄日期","")</f>
        <v/>
      </c>
      <c r="Y1496" s="3" t="str">
        <f>IF(O1496&gt;9,"時間太晚","")</f>
        <v/>
      </c>
      <c r="Z1496" s="3" t="str">
        <f>IF(ISBLANK(Q1496),"需記錄數量",IF(Q1496&gt;2,"2隻以上，請記為猴群",""))</f>
        <v/>
      </c>
      <c r="AA1496" s="3" t="str">
        <f>IF(OR(Q1496=1,Q1496=2),IF(ISTEXT(R1496),"","需記錄距離"),"")</f>
        <v/>
      </c>
      <c r="AB1496" s="249" t="str">
        <f>IF(S1496="Y",IF(Q1496&lt;&gt;2,"有叫聲應為猴群",""),"")</f>
        <v/>
      </c>
      <c r="AC1496" s="3" t="str">
        <f>IF(ISBLANK(T1496),"需記錄棲地類型",IF(LEN(T1496)&lt;&gt;2,"請填最主要的棲地類型，其餘的可在備注補充說明",""))</f>
        <v/>
      </c>
      <c r="AD1496" s="5" t="str">
        <f t="shared" si="65"/>
        <v/>
      </c>
      <c r="AE1496" s="3" t="str">
        <f>IF(COUNTIF(U1496,"*搖樹*")=1,IF(Q1496&lt;&gt;2,"有搖樹行為應為猴群",""),"")</f>
        <v/>
      </c>
      <c r="AF1496" s="3"/>
      <c r="AH1496">
        <f>MATCH(ROUND(M1496,0)&amp;ROUND(N1496,0),樣點!N:N,0)</f>
        <v>1322</v>
      </c>
      <c r="AI1496" s="5">
        <f>IF((F1497&amp;J1497)=(F1496&amp;J1496),ABS((DATE(G1497,H1497,I1497)&amp;TIME(O1497,P1497,0))-(DATE(G1496,H1496,I1496)&amp;TIME(O1496,P1496,0))),"")</f>
        <v>6.9444450200535357E-3</v>
      </c>
    </row>
    <row r="1497" spans="3:35">
      <c r="C1497" s="246" t="s">
        <v>610</v>
      </c>
      <c r="D1497" s="246" t="s">
        <v>722</v>
      </c>
      <c r="E1497" s="246" t="s">
        <v>746</v>
      </c>
      <c r="F1497" s="246" t="s">
        <v>747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748</v>
      </c>
      <c r="L1497" s="247">
        <v>2</v>
      </c>
      <c r="M1497" s="246">
        <v>224996</v>
      </c>
      <c r="N1497" s="246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61</v>
      </c>
      <c r="U1497" s="246"/>
      <c r="V1497" t="str">
        <f>INDEX(樣區!H:H,MATCH(F1497,樣區!E:E,0))</f>
        <v>4月,6月</v>
      </c>
      <c r="W1497" s="3" t="str">
        <f>IF(ISNUMBER(AH1497),"Y","N")</f>
        <v>Y</v>
      </c>
      <c r="X1497" s="3" t="str">
        <f>IF(OR(ISBLANK(H1497),ISBLANK(I1497)),"需記錄日期","")</f>
        <v/>
      </c>
      <c r="Y1497" s="3" t="str">
        <f>IF(O1497&gt;9,"時間太晚","")</f>
        <v/>
      </c>
      <c r="Z1497" s="3" t="str">
        <f>IF(ISBLANK(Q1497),"需記錄數量",IF(Q1497&gt;2,"2隻以上，請記為猴群",""))</f>
        <v/>
      </c>
      <c r="AA1497" s="3" t="str">
        <f>IF(OR(Q1497=1,Q1497=2),IF(ISTEXT(R1497),"","需記錄距離"),"")</f>
        <v/>
      </c>
      <c r="AB1497" s="249" t="str">
        <f>IF(S1497="Y",IF(Q1497&lt;&gt;2,"有叫聲應為猴群",""),"")</f>
        <v/>
      </c>
      <c r="AC1497" s="3" t="str">
        <f>IF(ISBLANK(T1497),"需記錄棲地類型",IF(LEN(T1497)&lt;&gt;2,"請填最主要的棲地類型，其餘的可在備注補充說明",""))</f>
        <v/>
      </c>
      <c r="AD1497" s="5" t="str">
        <f t="shared" si="65"/>
        <v/>
      </c>
      <c r="AE1497" s="3" t="str">
        <f>IF(COUNTIF(U1497,"*搖樹*")=1,IF(Q1497&lt;&gt;2,"有搖樹行為應為猴群",""),"")</f>
        <v/>
      </c>
      <c r="AF1497" s="3"/>
      <c r="AH1497">
        <f>MATCH(ROUND(M1497,0)&amp;ROUND(N1497,0),樣點!N:N,0)</f>
        <v>1323</v>
      </c>
      <c r="AI1497" s="5">
        <f>IF((F1498&amp;J1498)=(F1497&amp;J1497),ABS((DATE(G1498,H1498,I1498)&amp;TIME(O1498,P1498,0))-(DATE(G1497,H1497,I1497)&amp;TIME(O1497,P1497,0))),"")</f>
        <v>2.3611110984347761E-2</v>
      </c>
    </row>
    <row r="1498" spans="3:35">
      <c r="C1498" s="246" t="s">
        <v>610</v>
      </c>
      <c r="D1498" s="246" t="s">
        <v>722</v>
      </c>
      <c r="E1498" s="246" t="s">
        <v>746</v>
      </c>
      <c r="F1498" s="246" t="s">
        <v>747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748</v>
      </c>
      <c r="L1498" s="247">
        <v>3</v>
      </c>
      <c r="M1498" s="246">
        <v>225488</v>
      </c>
      <c r="N1498" s="246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61</v>
      </c>
      <c r="U1498" s="246"/>
      <c r="V1498" t="str">
        <f>INDEX(樣區!H:H,MATCH(F1498,樣區!E:E,0))</f>
        <v>4月,6月</v>
      </c>
      <c r="W1498" s="3" t="str">
        <f>IF(ISNUMBER(AH1498),"Y","N")</f>
        <v>Y</v>
      </c>
      <c r="X1498" s="3" t="str">
        <f>IF(OR(ISBLANK(H1498),ISBLANK(I1498)),"需記錄日期","")</f>
        <v/>
      </c>
      <c r="Y1498" s="3" t="str">
        <f>IF(O1498&gt;9,"時間太晚","")</f>
        <v/>
      </c>
      <c r="Z1498" s="3" t="str">
        <f>IF(ISBLANK(Q1498),"需記錄數量",IF(Q1498&gt;2,"2隻以上，請記為猴群",""))</f>
        <v/>
      </c>
      <c r="AA1498" s="3" t="str">
        <f>IF(OR(Q1498=1,Q1498=2),IF(ISTEXT(R1498),"","需記錄距離"),"")</f>
        <v/>
      </c>
      <c r="AB1498" s="249" t="str">
        <f>IF(S1498="Y",IF(Q1498&lt;&gt;2,"有叫聲應為猴群",""),"")</f>
        <v/>
      </c>
      <c r="AC1498" s="3" t="str">
        <f>IF(ISBLANK(T1498),"需記錄棲地類型",IF(LEN(T1498)&lt;&gt;2,"請填最主要的棲地類型，其餘的可在備注補充說明",""))</f>
        <v/>
      </c>
      <c r="AD1498" s="5" t="str">
        <f t="shared" si="65"/>
        <v/>
      </c>
      <c r="AE1498" s="3" t="str">
        <f>IF(COUNTIF(U1498,"*搖樹*")=1,IF(Q1498&lt;&gt;2,"有搖樹行為應為猴群",""),"")</f>
        <v/>
      </c>
      <c r="AF1498" s="3"/>
      <c r="AH1498">
        <f>MATCH(ROUND(M1498,0)&amp;ROUND(N1498,0),樣點!N:N,0)</f>
        <v>1324</v>
      </c>
      <c r="AI1498" s="5">
        <f>IF((F1499&amp;J1499)=(F1498&amp;J1498),ABS((DATE(G1499,H1499,I1499)&amp;TIME(O1499,P1499,0))-(DATE(G1498,H1498,I1498)&amp;TIME(O1498,P1498,0))),"")</f>
        <v>6.9444440305233002E-3</v>
      </c>
    </row>
    <row r="1499" spans="3:35">
      <c r="C1499" s="246" t="s">
        <v>610</v>
      </c>
      <c r="D1499" s="246" t="s">
        <v>722</v>
      </c>
      <c r="E1499" s="246" t="s">
        <v>746</v>
      </c>
      <c r="F1499" s="246" t="s">
        <v>747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748</v>
      </c>
      <c r="L1499" s="247">
        <v>4</v>
      </c>
      <c r="M1499" s="246">
        <v>225530</v>
      </c>
      <c r="N1499" s="246">
        <v>2513136</v>
      </c>
      <c r="O1499" s="246">
        <v>7</v>
      </c>
      <c r="P1499" s="246">
        <v>23</v>
      </c>
      <c r="Q1499" s="246">
        <v>1</v>
      </c>
      <c r="R1499" s="246" t="s">
        <v>43</v>
      </c>
      <c r="S1499" s="246" t="s">
        <v>44</v>
      </c>
      <c r="T1499" s="246" t="s">
        <v>32</v>
      </c>
      <c r="U1499" s="246"/>
      <c r="V1499" t="str">
        <f>INDEX(樣區!H:H,MATCH(F1499,樣區!E:E,0))</f>
        <v>4月,6月</v>
      </c>
      <c r="W1499" s="3" t="str">
        <f>IF(ISNUMBER(AH1499),"Y","N")</f>
        <v>Y</v>
      </c>
      <c r="X1499" s="3" t="str">
        <f>IF(OR(ISBLANK(H1499),ISBLANK(I1499)),"需記錄日期","")</f>
        <v/>
      </c>
      <c r="Y1499" s="3" t="str">
        <f>IF(O1499&gt;9,"時間太晚","")</f>
        <v/>
      </c>
      <c r="Z1499" s="3" t="str">
        <f>IF(ISBLANK(Q1499),"需記錄數量",IF(Q1499&gt;2,"2隻以上，請記為猴群",""))</f>
        <v/>
      </c>
      <c r="AA1499" s="3" t="str">
        <f>IF(OR(Q1499=1,Q1499=2),IF(ISTEXT(R1499),"","需記錄距離"),"")</f>
        <v/>
      </c>
      <c r="AB1499" s="249" t="str">
        <f>IF(S1499="Y",IF(Q1499&lt;&gt;2,"有叫聲應為猴群",""),"")</f>
        <v>有叫聲應為猴群</v>
      </c>
      <c r="AC1499" s="3" t="str">
        <f>IF(ISBLANK(T1499),"需記錄棲地類型",IF(LEN(T1499)&lt;&gt;2,"請填最主要的棲地類型，其餘的可在備注補充說明",""))</f>
        <v/>
      </c>
      <c r="AD1499" s="5" t="str">
        <f t="shared" si="65"/>
        <v/>
      </c>
      <c r="AE1499" s="3" t="str">
        <f>IF(COUNTIF(U1499,"*搖樹*")=1,IF(Q1499&lt;&gt;2,"有搖樹行為應為猴群",""),"")</f>
        <v/>
      </c>
      <c r="AF1499" s="3"/>
      <c r="AH1499">
        <f>MATCH(ROUND(M1499,0)&amp;ROUND(N1499,0),樣點!N:N,0)</f>
        <v>1325</v>
      </c>
      <c r="AI1499" s="5">
        <f>IF((F1500&amp;J1500)=(F1499&amp;J1499),ABS((DATE(G1500,H1500,I1500)&amp;TIME(O1500,P1500,0))-(DATE(G1499,H1499,I1499)&amp;TIME(O1499,P1499,0))),"")</f>
        <v>6.9444449618458748E-3</v>
      </c>
    </row>
    <row r="1500" spans="3:35">
      <c r="C1500" s="246" t="s">
        <v>610</v>
      </c>
      <c r="D1500" s="246" t="s">
        <v>722</v>
      </c>
      <c r="E1500" s="246" t="s">
        <v>746</v>
      </c>
      <c r="F1500" s="246" t="s">
        <v>747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748</v>
      </c>
      <c r="L1500" s="247">
        <v>5</v>
      </c>
      <c r="M1500" s="246">
        <v>225785</v>
      </c>
      <c r="N1500" s="246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26</v>
      </c>
      <c r="U1500" s="246"/>
      <c r="V1500" t="str">
        <f>INDEX(樣區!H:H,MATCH(F1500,樣區!E:E,0))</f>
        <v>4月,6月</v>
      </c>
      <c r="W1500" s="3" t="str">
        <f>IF(ISNUMBER(AH1500),"Y","N")</f>
        <v>Y</v>
      </c>
      <c r="X1500" s="3" t="str">
        <f>IF(OR(ISBLANK(H1500),ISBLANK(I1500)),"需記錄日期","")</f>
        <v/>
      </c>
      <c r="Y1500" s="3" t="str">
        <f>IF(O1500&gt;9,"時間太晚","")</f>
        <v/>
      </c>
      <c r="Z1500" s="3" t="str">
        <f>IF(ISBLANK(Q1500),"需記錄數量",IF(Q1500&gt;2,"2隻以上，請記為猴群",""))</f>
        <v/>
      </c>
      <c r="AA1500" s="3" t="str">
        <f>IF(OR(Q1500=1,Q1500=2),IF(ISTEXT(R1500),"","需記錄距離"),"")</f>
        <v/>
      </c>
      <c r="AB1500" s="249" t="str">
        <f>IF(S1500="Y",IF(Q1500&lt;&gt;2,"有叫聲應為猴群",""),"")</f>
        <v/>
      </c>
      <c r="AC1500" s="3" t="str">
        <f>IF(ISBLANK(T1500),"需記錄棲地類型",IF(LEN(T1500)&lt;&gt;2,"請填最主要的棲地類型，其餘的可在備注補充說明",""))</f>
        <v/>
      </c>
      <c r="AD1500" s="5" t="str">
        <f t="shared" si="65"/>
        <v/>
      </c>
      <c r="AE1500" s="3" t="str">
        <f>IF(COUNTIF(U1500,"*搖樹*")=1,IF(Q1500&lt;&gt;2,"有搖樹行為應為猴群",""),"")</f>
        <v/>
      </c>
      <c r="AF1500" s="3"/>
      <c r="AH1500">
        <f>MATCH(ROUND(M1500,0)&amp;ROUND(N1500,0),樣點!N:N,0)</f>
        <v>1326</v>
      </c>
      <c r="AI1500" s="5">
        <f>IF((F1501&amp;J1501)=(F1500&amp;J1500),ABS((DATE(G1501,H1501,I1501)&amp;TIME(O1501,P1501,0))-(DATE(G1500,H1500,I1500)&amp;TIME(O1500,P1500,0))),"")</f>
        <v>1.0416667035315186E-2</v>
      </c>
    </row>
    <row r="1501" spans="3:35">
      <c r="C1501" s="246" t="s">
        <v>610</v>
      </c>
      <c r="D1501" s="246" t="s">
        <v>722</v>
      </c>
      <c r="E1501" s="246" t="s">
        <v>746</v>
      </c>
      <c r="F1501" s="246" t="s">
        <v>747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748</v>
      </c>
      <c r="L1501" s="247">
        <v>6</v>
      </c>
      <c r="M1501" s="246">
        <v>225833</v>
      </c>
      <c r="N1501" s="246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26</v>
      </c>
      <c r="U1501" s="246"/>
      <c r="V1501" t="str">
        <f>INDEX(樣區!H:H,MATCH(F1501,樣區!E:E,0))</f>
        <v>4月,6月</v>
      </c>
      <c r="W1501" s="3" t="str">
        <f>IF(ISNUMBER(AH1501),"Y","N")</f>
        <v>Y</v>
      </c>
      <c r="X1501" s="3" t="str">
        <f>IF(OR(ISBLANK(H1501),ISBLANK(I1501)),"需記錄日期","")</f>
        <v/>
      </c>
      <c r="Y1501" s="3" t="str">
        <f>IF(O1501&gt;9,"時間太晚","")</f>
        <v/>
      </c>
      <c r="Z1501" s="3" t="str">
        <f>IF(ISBLANK(Q1501),"需記錄數量",IF(Q1501&gt;2,"2隻以上，請記為猴群",""))</f>
        <v/>
      </c>
      <c r="AA1501" s="3" t="str">
        <f>IF(OR(Q1501=1,Q1501=2),IF(ISTEXT(R1501),"","需記錄距離"),"")</f>
        <v/>
      </c>
      <c r="AB1501" s="249" t="str">
        <f>IF(S1501="Y",IF(Q1501&lt;&gt;2,"有叫聲應為猴群",""),"")</f>
        <v/>
      </c>
      <c r="AC1501" s="3" t="str">
        <f>IF(ISBLANK(T1501),"需記錄棲地類型",IF(LEN(T1501)&lt;&gt;2,"請填最主要的棲地類型，其餘的可在備注補充說明",""))</f>
        <v/>
      </c>
      <c r="AD1501" s="5" t="str">
        <f t="shared" si="65"/>
        <v/>
      </c>
      <c r="AE1501" s="3" t="str">
        <f>IF(COUNTIF(U1501,"*搖樹*")=1,IF(Q1501&lt;&gt;2,"有搖樹行為應為猴群",""),"")</f>
        <v/>
      </c>
      <c r="AF1501" s="3"/>
      <c r="AH1501">
        <f>MATCH(ROUND(M1501,0)&amp;ROUND(N1501,0),樣點!N:N,0)</f>
        <v>1327</v>
      </c>
      <c r="AI1501" s="5" t="str">
        <f>IF((F1502&amp;J1502)=(F1501&amp;J1501),ABS((DATE(G1502,H1502,I1502)&amp;TIME(O1502,P1502,0))-(DATE(G1501,H1501,I1501)&amp;TIME(O1501,P1501,0))),"")</f>
        <v/>
      </c>
    </row>
    <row r="1502" spans="3:35">
      <c r="C1502" s="246" t="s">
        <v>610</v>
      </c>
      <c r="D1502" s="246" t="s">
        <v>722</v>
      </c>
      <c r="E1502" s="246" t="s">
        <v>755</v>
      </c>
      <c r="F1502" s="246" t="s">
        <v>756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757</v>
      </c>
      <c r="L1502" s="247">
        <v>1</v>
      </c>
      <c r="M1502" s="246">
        <v>220165</v>
      </c>
      <c r="N1502" s="246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32</v>
      </c>
      <c r="U1502" s="246"/>
      <c r="V1502" t="str">
        <f>INDEX(樣區!H:H,MATCH(F1502,樣區!E:E,0))</f>
        <v>3月,5月</v>
      </c>
      <c r="W1502" s="3" t="str">
        <f>IF(ISNUMBER(AH1502),"Y","N")</f>
        <v>Y</v>
      </c>
      <c r="X1502" s="3" t="str">
        <f>IF(OR(ISBLANK(H1502),ISBLANK(I1502)),"需記錄日期","")</f>
        <v/>
      </c>
      <c r="Y1502" s="3" t="str">
        <f>IF(O1502&gt;9,"時間太晚","")</f>
        <v>時間太晚</v>
      </c>
      <c r="Z1502" s="3" t="str">
        <f>IF(ISBLANK(Q1502),"需記錄數量",IF(Q1502&gt;2,"2隻以上，請記為猴群",""))</f>
        <v/>
      </c>
      <c r="AA1502" s="3" t="str">
        <f>IF(OR(Q1502=1,Q1502=2),IF(ISTEXT(R1502),"","需記錄距離"),"")</f>
        <v/>
      </c>
      <c r="AB1502" s="249" t="str">
        <f>IF(S1502="Y",IF(Q1502&lt;&gt;2,"有叫聲應為猴群",""),"")</f>
        <v/>
      </c>
      <c r="AC1502" s="3" t="str">
        <f>IF(ISBLANK(T1502),"需記錄棲地類型",IF(LEN(T1502)&lt;&gt;2,"請填最主要的棲地類型，其餘的可在備注補充說明",""))</f>
        <v/>
      </c>
      <c r="AD1502" s="5" t="str">
        <f t="shared" si="65"/>
        <v/>
      </c>
      <c r="AE1502" s="3" t="str">
        <f>IF(COUNTIF(U1502,"*搖樹*")=1,IF(Q1502&lt;&gt;2,"有搖樹行為應為猴群",""),"")</f>
        <v/>
      </c>
      <c r="AF1502" s="3"/>
      <c r="AH1502">
        <f>MATCH(ROUND(M1502,0)&amp;ROUND(N1502,0),樣點!N:N,0)</f>
        <v>1328</v>
      </c>
      <c r="AI1502" s="5">
        <f>IF((F1503&amp;J1503)=(F1502&amp;J1502),ABS((DATE(G1503,H1503,I1503)&amp;TIME(O1503,P1503,0))-(DATE(G1502,H1502,I1502)&amp;TIME(O1502,P1502,0))),"")</f>
        <v>4.1666660108603537E-3</v>
      </c>
    </row>
    <row r="1503" spans="3:35">
      <c r="C1503" s="246" t="s">
        <v>610</v>
      </c>
      <c r="D1503" s="246" t="s">
        <v>722</v>
      </c>
      <c r="E1503" s="246" t="s">
        <v>755</v>
      </c>
      <c r="F1503" s="246" t="s">
        <v>756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757</v>
      </c>
      <c r="L1503" s="247">
        <v>2</v>
      </c>
      <c r="M1503" s="246">
        <v>220364</v>
      </c>
      <c r="N1503" s="246">
        <v>2518781</v>
      </c>
      <c r="O1503" s="246">
        <v>10</v>
      </c>
      <c r="P1503" s="246">
        <v>16</v>
      </c>
      <c r="Q1503" s="246">
        <v>1</v>
      </c>
      <c r="R1503" s="246" t="s">
        <v>75</v>
      </c>
      <c r="S1503" s="246" t="s">
        <v>44</v>
      </c>
      <c r="T1503" s="246" t="s">
        <v>32</v>
      </c>
      <c r="U1503" s="246" t="s">
        <v>783</v>
      </c>
      <c r="V1503" t="str">
        <f>INDEX(樣區!H:H,MATCH(F1503,樣區!E:E,0))</f>
        <v>3月,5月</v>
      </c>
      <c r="W1503" s="3" t="str">
        <f>IF(ISNUMBER(AH1503),"Y","N")</f>
        <v>Y</v>
      </c>
      <c r="X1503" s="3" t="str">
        <f>IF(OR(ISBLANK(H1503),ISBLANK(I1503)),"需記錄日期","")</f>
        <v/>
      </c>
      <c r="Y1503" s="3" t="str">
        <f>IF(O1503&gt;9,"時間太晚","")</f>
        <v>時間太晚</v>
      </c>
      <c r="Z1503" s="3" t="str">
        <f>IF(ISBLANK(Q1503),"需記錄數量",IF(Q1503&gt;2,"2隻以上，請記為猴群",""))</f>
        <v/>
      </c>
      <c r="AA1503" s="3" t="str">
        <f>IF(OR(Q1503=1,Q1503=2),IF(ISTEXT(R1503),"","需記錄距離"),"")</f>
        <v/>
      </c>
      <c r="AB1503" s="249" t="str">
        <f>IF(S1503="Y",IF(Q1503&lt;&gt;2,"有叫聲應為猴群",""),"")</f>
        <v>有叫聲應為猴群</v>
      </c>
      <c r="AC1503" s="3" t="str">
        <f>IF(ISBLANK(T1503),"需記錄棲地類型",IF(LEN(T1503)&lt;&gt;2,"請填最主要的棲地類型，其餘的可在備注補充說明",""))</f>
        <v/>
      </c>
      <c r="AD1503" s="5" t="str">
        <f t="shared" si="65"/>
        <v/>
      </c>
      <c r="AE1503" s="3" t="str">
        <f>IF(COUNTIF(U1503,"*搖樹*")=1,IF(Q1503&lt;&gt;2,"有搖樹行為應為猴群",""),"")</f>
        <v/>
      </c>
      <c r="AF1503" s="3"/>
      <c r="AH1503">
        <f>MATCH(ROUND(M1503,0)&amp;ROUND(N1503,0),樣點!N:N,0)</f>
        <v>1329</v>
      </c>
      <c r="AI1503" s="5">
        <f>IF((F1504&amp;J1504)=(F1503&amp;J1503),ABS((DATE(G1504,H1504,I1504)&amp;TIME(O1504,P1504,0))-(DATE(G1503,H1503,I1503)&amp;TIME(O1503,P1503,0))),"")</f>
        <v>5.555555981118232E-3</v>
      </c>
    </row>
    <row r="1504" spans="3:35">
      <c r="C1504" s="246" t="s">
        <v>610</v>
      </c>
      <c r="D1504" s="246" t="s">
        <v>722</v>
      </c>
      <c r="E1504" s="246" t="s">
        <v>755</v>
      </c>
      <c r="F1504" s="246" t="s">
        <v>756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757</v>
      </c>
      <c r="L1504" s="247">
        <v>3</v>
      </c>
      <c r="M1504" s="246">
        <v>220151</v>
      </c>
      <c r="N1504" s="246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32</v>
      </c>
      <c r="U1504" s="246"/>
      <c r="V1504" t="str">
        <f>INDEX(樣區!H:H,MATCH(F1504,樣區!E:E,0))</f>
        <v>3月,5月</v>
      </c>
      <c r="W1504" s="3" t="str">
        <f>IF(ISNUMBER(AH1504),"Y","N")</f>
        <v>Y</v>
      </c>
      <c r="X1504" s="3" t="str">
        <f>IF(OR(ISBLANK(H1504),ISBLANK(I1504)),"需記錄日期","")</f>
        <v/>
      </c>
      <c r="Y1504" s="3" t="str">
        <f>IF(O1504&gt;9,"時間太晚","")</f>
        <v>時間太晚</v>
      </c>
      <c r="Z1504" s="3" t="str">
        <f>IF(ISBLANK(Q1504),"需記錄數量",IF(Q1504&gt;2,"2隻以上，請記為猴群",""))</f>
        <v/>
      </c>
      <c r="AA1504" s="3" t="str">
        <f>IF(OR(Q1504=1,Q1504=2),IF(ISTEXT(R1504),"","需記錄距離"),"")</f>
        <v/>
      </c>
      <c r="AB1504" s="249" t="str">
        <f>IF(S1504="Y",IF(Q1504&lt;&gt;2,"有叫聲應為猴群",""),"")</f>
        <v/>
      </c>
      <c r="AC1504" s="3" t="str">
        <f>IF(ISBLANK(T1504),"需記錄棲地類型",IF(LEN(T1504)&lt;&gt;2,"請填最主要的棲地類型，其餘的可在備注補充說明",""))</f>
        <v/>
      </c>
      <c r="AD1504" s="5" t="str">
        <f t="shared" si="65"/>
        <v/>
      </c>
      <c r="AE1504" s="3" t="str">
        <f>IF(COUNTIF(U1504,"*搖樹*")=1,IF(Q1504&lt;&gt;2,"有搖樹行為應為猴群",""),"")</f>
        <v/>
      </c>
      <c r="AF1504" s="3"/>
      <c r="AH1504">
        <f>MATCH(ROUND(M1504,0)&amp;ROUND(N1504,0),樣點!N:N,0)</f>
        <v>1330</v>
      </c>
      <c r="AI1504" s="5">
        <f>IF((F1505&amp;J1505)=(F1504&amp;J1504),ABS((DATE(G1505,H1505,I1505)&amp;TIME(O1505,P1505,0))-(DATE(G1504,H1504,I1504)&amp;TIME(O1504,P1504,0))),"")</f>
        <v>4.8611109959892929E-3</v>
      </c>
    </row>
    <row r="1505" spans="3:35">
      <c r="C1505" s="246" t="s">
        <v>610</v>
      </c>
      <c r="D1505" s="246" t="s">
        <v>722</v>
      </c>
      <c r="E1505" s="246" t="s">
        <v>755</v>
      </c>
      <c r="F1505" s="246" t="s">
        <v>756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757</v>
      </c>
      <c r="L1505" s="247">
        <v>4</v>
      </c>
      <c r="M1505" s="246">
        <v>220165</v>
      </c>
      <c r="N1505" s="246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32</v>
      </c>
      <c r="U1505" s="246"/>
      <c r="V1505" t="str">
        <f>INDEX(樣區!H:H,MATCH(F1505,樣區!E:E,0))</f>
        <v>3月,5月</v>
      </c>
      <c r="W1505" s="3" t="str">
        <f>IF(ISNUMBER(AH1505),"Y","N")</f>
        <v>Y</v>
      </c>
      <c r="X1505" s="3" t="str">
        <f>IF(OR(ISBLANK(H1505),ISBLANK(I1505)),"需記錄日期","")</f>
        <v/>
      </c>
      <c r="Y1505" s="3" t="str">
        <f>IF(O1505&gt;9,"時間太晚","")</f>
        <v>時間太晚</v>
      </c>
      <c r="Z1505" s="3" t="str">
        <f>IF(ISBLANK(Q1505),"需記錄數量",IF(Q1505&gt;2,"2隻以上，請記為猴群",""))</f>
        <v/>
      </c>
      <c r="AA1505" s="3" t="str">
        <f>IF(OR(Q1505=1,Q1505=2),IF(ISTEXT(R1505),"","需記錄距離"),"")</f>
        <v/>
      </c>
      <c r="AB1505" s="249" t="str">
        <f>IF(S1505="Y",IF(Q1505&lt;&gt;2,"有叫聲應為猴群",""),"")</f>
        <v/>
      </c>
      <c r="AC1505" s="3" t="str">
        <f>IF(ISBLANK(T1505),"需記錄棲地類型",IF(LEN(T1505)&lt;&gt;2,"請填最主要的棲地類型，其餘的可在備注補充說明",""))</f>
        <v/>
      </c>
      <c r="AD1505" s="5" t="str">
        <f t="shared" si="65"/>
        <v/>
      </c>
      <c r="AE1505" s="3" t="str">
        <f>IF(COUNTIF(U1505,"*搖樹*")=1,IF(Q1505&lt;&gt;2,"有搖樹行為應為猴群",""),"")</f>
        <v/>
      </c>
      <c r="AF1505" s="3"/>
      <c r="AH1505">
        <f>MATCH(ROUND(M1505,0)&amp;ROUND(N1505,0),樣點!N:N,0)</f>
        <v>1331</v>
      </c>
      <c r="AI1505" s="5">
        <f>IF((F1506&amp;J1506)=(F1505&amp;J1505),ABS((DATE(G1506,H1506,I1506)&amp;TIME(O1506,P1506,0))-(DATE(G1505,H1505,I1505)&amp;TIME(O1505,P1505,0))),"")</f>
        <v>4.1666670003905892E-3</v>
      </c>
    </row>
    <row r="1506" spans="3:35">
      <c r="C1506" s="246" t="s">
        <v>610</v>
      </c>
      <c r="D1506" s="246" t="s">
        <v>722</v>
      </c>
      <c r="E1506" s="246" t="s">
        <v>755</v>
      </c>
      <c r="F1506" s="246" t="s">
        <v>756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757</v>
      </c>
      <c r="L1506" s="247">
        <v>5</v>
      </c>
      <c r="M1506" s="246">
        <v>220364</v>
      </c>
      <c r="N1506" s="246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32</v>
      </c>
      <c r="U1506" s="246"/>
      <c r="V1506" t="str">
        <f>INDEX(樣區!H:H,MATCH(F1506,樣區!E:E,0))</f>
        <v>3月,5月</v>
      </c>
      <c r="W1506" s="3" t="str">
        <f>IF(ISNUMBER(AH1506),"Y","N")</f>
        <v>Y</v>
      </c>
      <c r="X1506" s="3" t="str">
        <f>IF(OR(ISBLANK(H1506),ISBLANK(I1506)),"需記錄日期","")</f>
        <v/>
      </c>
      <c r="Y1506" s="3" t="str">
        <f>IF(O1506&gt;9,"時間太晚","")</f>
        <v>時間太晚</v>
      </c>
      <c r="Z1506" s="3" t="str">
        <f>IF(ISBLANK(Q1506),"需記錄數量",IF(Q1506&gt;2,"2隻以上，請記為猴群",""))</f>
        <v/>
      </c>
      <c r="AA1506" s="3" t="str">
        <f>IF(OR(Q1506=1,Q1506=2),IF(ISTEXT(R1506),"","需記錄距離"),"")</f>
        <v/>
      </c>
      <c r="AB1506" s="249" t="str">
        <f>IF(S1506="Y",IF(Q1506&lt;&gt;2,"有叫聲應為猴群",""),"")</f>
        <v/>
      </c>
      <c r="AC1506" s="3" t="str">
        <f>IF(ISBLANK(T1506),"需記錄棲地類型",IF(LEN(T1506)&lt;&gt;2,"請填最主要的棲地類型，其餘的可在備注補充說明",""))</f>
        <v/>
      </c>
      <c r="AD1506" s="5" t="str">
        <f t="shared" si="65"/>
        <v/>
      </c>
      <c r="AE1506" s="3" t="str">
        <f>IF(COUNTIF(U1506,"*搖樹*")=1,IF(Q1506&lt;&gt;2,"有搖樹行為應為猴群",""),"")</f>
        <v/>
      </c>
      <c r="AF1506" s="3"/>
      <c r="AH1506">
        <f>MATCH(ROUND(M1506,0)&amp;ROUND(N1506,0),樣點!N:N,0)</f>
        <v>1332</v>
      </c>
      <c r="AI1506" s="5">
        <f>IF((F1507&amp;J1507)=(F1506&amp;J1506),ABS((DATE(G1507,H1507,I1507)&amp;TIME(O1507,P1507,0))-(DATE(G1506,H1506,I1506)&amp;TIME(O1506,P1506,0))),"")</f>
        <v>5.5555549915879965E-3</v>
      </c>
    </row>
    <row r="1507" spans="3:35">
      <c r="C1507" s="246" t="s">
        <v>610</v>
      </c>
      <c r="D1507" s="246" t="s">
        <v>722</v>
      </c>
      <c r="E1507" s="246" t="s">
        <v>755</v>
      </c>
      <c r="F1507" s="246" t="s">
        <v>756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757</v>
      </c>
      <c r="L1507" s="247">
        <v>6</v>
      </c>
      <c r="M1507" s="246">
        <v>220563</v>
      </c>
      <c r="N1507" s="246">
        <v>2518802</v>
      </c>
      <c r="O1507" s="246">
        <v>10</v>
      </c>
      <c r="P1507" s="246">
        <v>45</v>
      </c>
      <c r="Q1507" s="246">
        <v>1</v>
      </c>
      <c r="R1507" s="246" t="s">
        <v>75</v>
      </c>
      <c r="S1507" s="246" t="s">
        <v>44</v>
      </c>
      <c r="T1507" s="246" t="s">
        <v>26</v>
      </c>
      <c r="U1507" s="246" t="s">
        <v>783</v>
      </c>
      <c r="V1507" t="str">
        <f>INDEX(樣區!H:H,MATCH(F1507,樣區!E:E,0))</f>
        <v>3月,5月</v>
      </c>
      <c r="W1507" s="3" t="str">
        <f>IF(ISNUMBER(AH1507),"Y","N")</f>
        <v>Y</v>
      </c>
      <c r="X1507" s="3" t="str">
        <f>IF(OR(ISBLANK(H1507),ISBLANK(I1507)),"需記錄日期","")</f>
        <v/>
      </c>
      <c r="Y1507" s="3" t="str">
        <f>IF(O1507&gt;9,"時間太晚","")</f>
        <v>時間太晚</v>
      </c>
      <c r="Z1507" s="3" t="str">
        <f>IF(ISBLANK(Q1507),"需記錄數量",IF(Q1507&gt;2,"2隻以上，請記為猴群",""))</f>
        <v/>
      </c>
      <c r="AA1507" s="3" t="str">
        <f>IF(OR(Q1507=1,Q1507=2),IF(ISTEXT(R1507),"","需記錄距離"),"")</f>
        <v/>
      </c>
      <c r="AB1507" s="249" t="str">
        <f>IF(S1507="Y",IF(Q1507&lt;&gt;2,"有叫聲應為猴群",""),"")</f>
        <v>有叫聲應為猴群</v>
      </c>
      <c r="AC1507" s="3" t="str">
        <f>IF(ISBLANK(T1507),"需記錄棲地類型",IF(LEN(T1507)&lt;&gt;2,"請填最主要的棲地類型，其餘的可在備注補充說明",""))</f>
        <v/>
      </c>
      <c r="AD1507" s="5" t="str">
        <f t="shared" si="65"/>
        <v/>
      </c>
      <c r="AE1507" s="3" t="str">
        <f>IF(COUNTIF(U1507,"*搖樹*")=1,IF(Q1507&lt;&gt;2,"有搖樹行為應為猴群",""),"")</f>
        <v/>
      </c>
      <c r="AF1507" s="3"/>
      <c r="AH1507">
        <f>MATCH(ROUND(M1507,0)&amp;ROUND(N1507,0),樣點!N:N,0)</f>
        <v>1333</v>
      </c>
      <c r="AI1507" s="5">
        <f>IF((F1508&amp;J1508)=(F1507&amp;J1507),ABS((DATE(G1508,H1508,I1508)&amp;TIME(O1508,P1508,0))-(DATE(G1507,H1507,I1507)&amp;TIME(O1507,P1507,0))),"")</f>
        <v>5.5555560393258929E-3</v>
      </c>
    </row>
    <row r="1508" spans="3:35">
      <c r="C1508" s="246" t="s">
        <v>610</v>
      </c>
      <c r="D1508" s="246" t="s">
        <v>722</v>
      </c>
      <c r="E1508" s="246" t="s">
        <v>755</v>
      </c>
      <c r="F1508" s="246" t="s">
        <v>756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757</v>
      </c>
      <c r="L1508" s="247">
        <v>7</v>
      </c>
      <c r="M1508" s="246">
        <v>220582</v>
      </c>
      <c r="N1508" s="246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26</v>
      </c>
      <c r="U1508" s="246"/>
      <c r="V1508" t="str">
        <f>INDEX(樣區!H:H,MATCH(F1508,樣區!E:E,0))</f>
        <v>3月,5月</v>
      </c>
      <c r="W1508" s="3" t="str">
        <f>IF(ISNUMBER(AH1508),"Y","N")</f>
        <v>Y</v>
      </c>
      <c r="X1508" s="3" t="str">
        <f>IF(OR(ISBLANK(H1508),ISBLANK(I1508)),"需記錄日期","")</f>
        <v/>
      </c>
      <c r="Y1508" s="3" t="str">
        <f>IF(O1508&gt;9,"時間太晚","")</f>
        <v>時間太晚</v>
      </c>
      <c r="Z1508" s="3" t="str">
        <f>IF(ISBLANK(Q1508),"需記錄數量",IF(Q1508&gt;2,"2隻以上，請記為猴群",""))</f>
        <v/>
      </c>
      <c r="AA1508" s="3" t="str">
        <f>IF(OR(Q1508=1,Q1508=2),IF(ISTEXT(R1508),"","需記錄距離"),"")</f>
        <v/>
      </c>
      <c r="AB1508" s="249" t="str">
        <f>IF(S1508="Y",IF(Q1508&lt;&gt;2,"有叫聲應為猴群",""),"")</f>
        <v/>
      </c>
      <c r="AC1508" s="3" t="str">
        <f>IF(ISBLANK(T1508),"需記錄棲地類型",IF(LEN(T1508)&lt;&gt;2,"請填最主要的棲地類型，其餘的可在備注補充說明",""))</f>
        <v/>
      </c>
      <c r="AD1508" s="5" t="str">
        <f t="shared" si="65"/>
        <v/>
      </c>
      <c r="AE1508" s="3" t="str">
        <f>IF(COUNTIF(U1508,"*搖樹*")=1,IF(Q1508&lt;&gt;2,"有搖樹行為應為猴群",""),"")</f>
        <v/>
      </c>
      <c r="AF1508" s="3"/>
      <c r="AH1508">
        <f>MATCH(ROUND(M1508,0)&amp;ROUND(N1508,0),樣點!N:N,0)</f>
        <v>1334</v>
      </c>
      <c r="AI1508" s="5">
        <f>IF((F1509&amp;J1509)=(F1508&amp;J1508),ABS((DATE(G1509,H1509,I1509)&amp;TIME(O1509,P1509,0))-(DATE(G1508,H1508,I1508)&amp;TIME(O1508,P1508,0))),"")</f>
        <v>4.8611109959892929E-3</v>
      </c>
    </row>
    <row r="1509" spans="3:35">
      <c r="C1509" s="246" t="s">
        <v>610</v>
      </c>
      <c r="D1509" s="246" t="s">
        <v>722</v>
      </c>
      <c r="E1509" s="246" t="s">
        <v>755</v>
      </c>
      <c r="F1509" s="246" t="s">
        <v>756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757</v>
      </c>
      <c r="L1509" s="247">
        <v>8</v>
      </c>
      <c r="M1509" s="246">
        <v>220364</v>
      </c>
      <c r="N1509" s="246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26</v>
      </c>
      <c r="U1509" s="246"/>
      <c r="V1509" t="str">
        <f>INDEX(樣區!H:H,MATCH(F1509,樣區!E:E,0))</f>
        <v>3月,5月</v>
      </c>
      <c r="W1509" s="3" t="str">
        <f>IF(ISNUMBER(AH1509),"Y","N")</f>
        <v>Y</v>
      </c>
      <c r="X1509" s="3" t="str">
        <f>IF(OR(ISBLANK(H1509),ISBLANK(I1509)),"需記錄日期","")</f>
        <v/>
      </c>
      <c r="Y1509" s="3" t="str">
        <f>IF(O1509&gt;9,"時間太晚","")</f>
        <v>時間太晚</v>
      </c>
      <c r="Z1509" s="3" t="str">
        <f>IF(ISBLANK(Q1509),"需記錄數量",IF(Q1509&gt;2,"2隻以上，請記為猴群",""))</f>
        <v/>
      </c>
      <c r="AA1509" s="3" t="str">
        <f>IF(OR(Q1509=1,Q1509=2),IF(ISTEXT(R1509),"","需記錄距離"),"")</f>
        <v/>
      </c>
      <c r="AB1509" s="249" t="str">
        <f>IF(S1509="Y",IF(Q1509&lt;&gt;2,"有叫聲應為猴群",""),"")</f>
        <v/>
      </c>
      <c r="AC1509" s="3" t="str">
        <f>IF(ISBLANK(T1509),"需記錄棲地類型",IF(LEN(T1509)&lt;&gt;2,"請填最主要的棲地類型，其餘的可在備注補充說明",""))</f>
        <v/>
      </c>
      <c r="AD1509" s="5" t="str">
        <f t="shared" si="65"/>
        <v/>
      </c>
      <c r="AE1509" s="3" t="str">
        <f>IF(COUNTIF(U1509,"*搖樹*")=1,IF(Q1509&lt;&gt;2,"有搖樹行為應為猴群",""),"")</f>
        <v/>
      </c>
      <c r="AF1509" s="3"/>
      <c r="AH1509">
        <f>MATCH(ROUND(M1509,0)&amp;ROUND(N1509,0),樣點!N:N,0)</f>
        <v>1335</v>
      </c>
      <c r="AI1509" s="5">
        <f>IF((F1510&amp;J1510)=(F1509&amp;J1509),ABS((DATE(G1510,H1510,I1510)&amp;TIME(O1510,P1510,0))-(DATE(G1509,H1509,I1509)&amp;TIME(O1509,P1509,0))),"")</f>
        <v>5.5555549915879965E-3</v>
      </c>
    </row>
    <row r="1510" spans="3:35">
      <c r="C1510" s="246" t="s">
        <v>610</v>
      </c>
      <c r="D1510" s="246" t="s">
        <v>722</v>
      </c>
      <c r="E1510" s="246" t="s">
        <v>755</v>
      </c>
      <c r="F1510" s="246" t="s">
        <v>756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757</v>
      </c>
      <c r="L1510" s="247">
        <v>9</v>
      </c>
      <c r="M1510" s="246">
        <v>220632</v>
      </c>
      <c r="N1510" s="246">
        <v>2518339</v>
      </c>
      <c r="O1510" s="246">
        <v>11</v>
      </c>
      <c r="P1510" s="246">
        <v>8</v>
      </c>
      <c r="Q1510" s="246">
        <v>1</v>
      </c>
      <c r="R1510" s="246" t="s">
        <v>75</v>
      </c>
      <c r="S1510" s="246" t="s">
        <v>44</v>
      </c>
      <c r="T1510" s="246" t="s">
        <v>26</v>
      </c>
      <c r="U1510" s="246" t="s">
        <v>783</v>
      </c>
      <c r="V1510" t="str">
        <f>INDEX(樣區!H:H,MATCH(F1510,樣區!E:E,0))</f>
        <v>3月,5月</v>
      </c>
      <c r="W1510" s="3" t="str">
        <f>IF(ISNUMBER(AH1510),"Y","N")</f>
        <v>Y</v>
      </c>
      <c r="X1510" s="3" t="str">
        <f>IF(OR(ISBLANK(H1510),ISBLANK(I1510)),"需記錄日期","")</f>
        <v/>
      </c>
      <c r="Y1510" s="3" t="str">
        <f>IF(O1510&gt;9,"時間太晚","")</f>
        <v>時間太晚</v>
      </c>
      <c r="Z1510" s="3" t="str">
        <f>IF(ISBLANK(Q1510),"需記錄數量",IF(Q1510&gt;2,"2隻以上，請記為猴群",""))</f>
        <v/>
      </c>
      <c r="AA1510" s="3" t="str">
        <f>IF(OR(Q1510=1,Q1510=2),IF(ISTEXT(R1510),"","需記錄距離"),"")</f>
        <v/>
      </c>
      <c r="AB1510" s="249" t="str">
        <f>IF(S1510="Y",IF(Q1510&lt;&gt;2,"有叫聲應為猴群",""),"")</f>
        <v>有叫聲應為猴群</v>
      </c>
      <c r="AC1510" s="3" t="str">
        <f>IF(ISBLANK(T1510),"需記錄棲地類型",IF(LEN(T1510)&lt;&gt;2,"請填最主要的棲地類型，其餘的可在備注補充說明",""))</f>
        <v/>
      </c>
      <c r="AD1510" s="5" t="str">
        <f t="shared" ref="AD1510:AD1520" si="66">IF(ISBLANK(O1510),"需記錄時間",IFERROR(IF((AI1510-TIME(0,5,59))&lt;0,"需計滿6分鐘",""),""))</f>
        <v/>
      </c>
      <c r="AE1510" s="3" t="str">
        <f>IF(COUNTIF(U1510,"*搖樹*")=1,IF(Q1510&lt;&gt;2,"有搖樹行為應為猴群",""),"")</f>
        <v/>
      </c>
      <c r="AF1510" s="3"/>
      <c r="AH1510">
        <f>MATCH(ROUND(M1510,0)&amp;ROUND(N1510,0),樣點!N:N,0)</f>
        <v>1336</v>
      </c>
      <c r="AI1510" s="5" t="str">
        <f>IF((F1511&amp;J1511)=(F1510&amp;J1510),ABS((DATE(G1511,H1511,I1511)&amp;TIME(O1511,P1511,0))-(DATE(G1510,H1510,I1510)&amp;TIME(O1510,P1510,0))),"")</f>
        <v/>
      </c>
    </row>
    <row r="1511" spans="3:35">
      <c r="C1511" s="246" t="s">
        <v>610</v>
      </c>
      <c r="D1511" s="246" t="s">
        <v>722</v>
      </c>
      <c r="E1511" s="246" t="s">
        <v>758</v>
      </c>
      <c r="F1511" s="246" t="s">
        <v>759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760</v>
      </c>
      <c r="L1511" s="247">
        <v>1</v>
      </c>
      <c r="M1511" s="246">
        <v>216095</v>
      </c>
      <c r="N1511" s="246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26</v>
      </c>
      <c r="U1511" s="246"/>
      <c r="V1511" t="str">
        <f>INDEX(樣區!H:H,MATCH(F1511,樣區!E:E,0))</f>
        <v>3月,5月</v>
      </c>
      <c r="W1511" s="3" t="str">
        <f>IF(ISNUMBER(AH1511),"Y","N")</f>
        <v>Y</v>
      </c>
      <c r="X1511" s="3" t="str">
        <f>IF(OR(ISBLANK(H1511),ISBLANK(I1511)),"需記錄日期","")</f>
        <v/>
      </c>
      <c r="Y1511" s="3" t="str">
        <f>IF(O1511&gt;9,"時間太晚","")</f>
        <v/>
      </c>
      <c r="Z1511" s="3" t="str">
        <f>IF(ISBLANK(Q1511),"需記錄數量",IF(Q1511&gt;2,"2隻以上，請記為猴群",""))</f>
        <v/>
      </c>
      <c r="AA1511" s="3" t="str">
        <f>IF(OR(Q1511=1,Q1511=2),IF(ISTEXT(R1511),"","需記錄距離"),"")</f>
        <v/>
      </c>
      <c r="AB1511" s="249" t="str">
        <f>IF(S1511="Y",IF(Q1511&lt;&gt;2,"有叫聲應為猴群",""),"")</f>
        <v/>
      </c>
      <c r="AC1511" s="3" t="str">
        <f>IF(ISBLANK(T1511),"需記錄棲地類型",IF(LEN(T1511)&lt;&gt;2,"請填最主要的棲地類型，其餘的可在備注補充說明",""))</f>
        <v/>
      </c>
      <c r="AD1511" s="5" t="str">
        <f t="shared" si="66"/>
        <v/>
      </c>
      <c r="AE1511" s="3" t="str">
        <f>IF(COUNTIF(U1511,"*搖樹*")=1,IF(Q1511&lt;&gt;2,"有搖樹行為應為猴群",""),"")</f>
        <v/>
      </c>
      <c r="AF1511" s="3"/>
      <c r="AH1511">
        <f>MATCH(ROUND(M1511,0)&amp;ROUND(N1511,0),樣點!N:N,0)</f>
        <v>1337</v>
      </c>
      <c r="AI1511" s="5">
        <f>IF((F1512&amp;J1512)=(F1511&amp;J1511),ABS((DATE(G1512,H1512,I1512)&amp;TIME(O1512,P1512,0))-(DATE(G1511,H1511,I1511)&amp;TIME(O1511,P1511,0))),"")</f>
        <v>9.0277779963798821E-3</v>
      </c>
    </row>
    <row r="1512" spans="3:35">
      <c r="C1512" s="246" t="s">
        <v>610</v>
      </c>
      <c r="D1512" s="246" t="s">
        <v>722</v>
      </c>
      <c r="E1512" s="246" t="s">
        <v>758</v>
      </c>
      <c r="F1512" s="246" t="s">
        <v>759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760</v>
      </c>
      <c r="L1512" s="247">
        <v>2</v>
      </c>
      <c r="M1512" s="246">
        <v>216079</v>
      </c>
      <c r="N1512" s="246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26</v>
      </c>
      <c r="U1512" s="246"/>
      <c r="V1512" t="str">
        <f>INDEX(樣區!H:H,MATCH(F1512,樣區!E:E,0))</f>
        <v>3月,5月</v>
      </c>
      <c r="W1512" s="3" t="str">
        <f>IF(ISNUMBER(AH1512),"Y","N")</f>
        <v>Y</v>
      </c>
      <c r="X1512" s="3" t="str">
        <f>IF(OR(ISBLANK(H1512),ISBLANK(I1512)),"需記錄日期","")</f>
        <v/>
      </c>
      <c r="Y1512" s="3" t="str">
        <f>IF(O1512&gt;9,"時間太晚","")</f>
        <v/>
      </c>
      <c r="Z1512" s="3" t="str">
        <f>IF(ISBLANK(Q1512),"需記錄數量",IF(Q1512&gt;2,"2隻以上，請記為猴群",""))</f>
        <v/>
      </c>
      <c r="AA1512" s="3" t="str">
        <f>IF(OR(Q1512=1,Q1512=2),IF(ISTEXT(R1512),"","需記錄距離"),"")</f>
        <v/>
      </c>
      <c r="AB1512" s="249" t="str">
        <f>IF(S1512="Y",IF(Q1512&lt;&gt;2,"有叫聲應為猴群",""),"")</f>
        <v/>
      </c>
      <c r="AC1512" s="3" t="str">
        <f>IF(ISBLANK(T1512),"需記錄棲地類型",IF(LEN(T1512)&lt;&gt;2,"請填最主要的棲地類型，其餘的可在備注補充說明",""))</f>
        <v/>
      </c>
      <c r="AD1512" s="5" t="str">
        <f t="shared" si="66"/>
        <v/>
      </c>
      <c r="AE1512" s="3" t="str">
        <f>IF(COUNTIF(U1512,"*搖樹*")=1,IF(Q1512&lt;&gt;2,"有搖樹行為應為猴群",""),"")</f>
        <v/>
      </c>
      <c r="AF1512" s="3"/>
      <c r="AH1512">
        <f>MATCH(ROUND(M1512,0)&amp;ROUND(N1512,0),樣點!N:N,0)</f>
        <v>1338</v>
      </c>
      <c r="AI1512" s="5">
        <f>IF((F1513&amp;J1513)=(F1512&amp;J1512),ABS((DATE(G1513,H1513,I1513)&amp;TIME(O1513,P1513,0))-(DATE(G1512,H1512,I1512)&amp;TIME(O1512,P1512,0))),"")</f>
        <v>8.3333330112509429E-3</v>
      </c>
    </row>
    <row r="1513" spans="3:35">
      <c r="C1513" s="246" t="s">
        <v>610</v>
      </c>
      <c r="D1513" s="246" t="s">
        <v>722</v>
      </c>
      <c r="E1513" s="246" t="s">
        <v>758</v>
      </c>
      <c r="F1513" s="246" t="s">
        <v>759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760</v>
      </c>
      <c r="L1513" s="247">
        <v>3</v>
      </c>
      <c r="M1513" s="246">
        <v>216331</v>
      </c>
      <c r="N1513" s="246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26</v>
      </c>
      <c r="U1513" s="246"/>
      <c r="V1513" t="str">
        <f>INDEX(樣區!H:H,MATCH(F1513,樣區!E:E,0))</f>
        <v>3月,5月</v>
      </c>
      <c r="W1513" s="3" t="str">
        <f>IF(ISNUMBER(AH1513),"Y","N")</f>
        <v>Y</v>
      </c>
      <c r="X1513" s="3" t="str">
        <f>IF(OR(ISBLANK(H1513),ISBLANK(I1513)),"需記錄日期","")</f>
        <v/>
      </c>
      <c r="Y1513" s="3" t="str">
        <f>IF(O1513&gt;9,"時間太晚","")</f>
        <v/>
      </c>
      <c r="Z1513" s="3" t="str">
        <f>IF(ISBLANK(Q1513),"需記錄數量",IF(Q1513&gt;2,"2隻以上，請記為猴群",""))</f>
        <v/>
      </c>
      <c r="AA1513" s="3" t="str">
        <f>IF(OR(Q1513=1,Q1513=2),IF(ISTEXT(R1513),"","需記錄距離"),"")</f>
        <v/>
      </c>
      <c r="AB1513" s="249" t="str">
        <f>IF(S1513="Y",IF(Q1513&lt;&gt;2,"有叫聲應為猴群",""),"")</f>
        <v/>
      </c>
      <c r="AC1513" s="3" t="str">
        <f>IF(ISBLANK(T1513),"需記錄棲地類型",IF(LEN(T1513)&lt;&gt;2,"請填最主要的棲地類型，其餘的可在備注補充說明",""))</f>
        <v/>
      </c>
      <c r="AD1513" s="5" t="str">
        <f t="shared" si="66"/>
        <v/>
      </c>
      <c r="AE1513" s="3" t="str">
        <f>IF(COUNTIF(U1513,"*搖樹*")=1,IF(Q1513&lt;&gt;2,"有搖樹行為應為猴群",""),"")</f>
        <v/>
      </c>
      <c r="AF1513" s="3"/>
      <c r="AH1513">
        <f>MATCH(ROUND(M1513,0)&amp;ROUND(N1513,0),樣點!N:N,0)</f>
        <v>1339</v>
      </c>
      <c r="AI1513" s="5">
        <f>IF((F1514&amp;J1514)=(F1513&amp;J1513),ABS((DATE(G1514,H1514,I1514)&amp;TIME(O1514,P1514,0))-(DATE(G1513,H1513,I1513)&amp;TIME(O1513,P1513,0))),"")</f>
        <v>6.9444450200535357E-3</v>
      </c>
    </row>
    <row r="1514" spans="3:35">
      <c r="C1514" s="246" t="s">
        <v>610</v>
      </c>
      <c r="D1514" s="246" t="s">
        <v>722</v>
      </c>
      <c r="E1514" s="246" t="s">
        <v>758</v>
      </c>
      <c r="F1514" s="246" t="s">
        <v>759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760</v>
      </c>
      <c r="L1514" s="247">
        <v>4</v>
      </c>
      <c r="M1514" s="246">
        <v>216349</v>
      </c>
      <c r="N1514" s="246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26</v>
      </c>
      <c r="U1514" s="246"/>
      <c r="V1514" t="str">
        <f>INDEX(樣區!H:H,MATCH(F1514,樣區!E:E,0))</f>
        <v>3月,5月</v>
      </c>
      <c r="W1514" s="3" t="str">
        <f>IF(ISNUMBER(AH1514),"Y","N")</f>
        <v>Y</v>
      </c>
      <c r="X1514" s="3" t="str">
        <f>IF(OR(ISBLANK(H1514),ISBLANK(I1514)),"需記錄日期","")</f>
        <v/>
      </c>
      <c r="Y1514" s="3" t="str">
        <f>IF(O1514&gt;9,"時間太晚","")</f>
        <v/>
      </c>
      <c r="Z1514" s="3" t="str">
        <f>IF(ISBLANK(Q1514),"需記錄數量",IF(Q1514&gt;2,"2隻以上，請記為猴群",""))</f>
        <v/>
      </c>
      <c r="AA1514" s="3" t="str">
        <f>IF(OR(Q1514=1,Q1514=2),IF(ISTEXT(R1514),"","需記錄距離"),"")</f>
        <v/>
      </c>
      <c r="AB1514" s="249" t="str">
        <f>IF(S1514="Y",IF(Q1514&lt;&gt;2,"有叫聲應為猴群",""),"")</f>
        <v/>
      </c>
      <c r="AC1514" s="3" t="str">
        <f>IF(ISBLANK(T1514),"需記錄棲地類型",IF(LEN(T1514)&lt;&gt;2,"請填最主要的棲地類型，其餘的可在備注補充說明",""))</f>
        <v/>
      </c>
      <c r="AD1514" s="5" t="str">
        <f t="shared" si="66"/>
        <v/>
      </c>
      <c r="AE1514" s="3" t="str">
        <f>IF(COUNTIF(U1514,"*搖樹*")=1,IF(Q1514&lt;&gt;2,"有搖樹行為應為猴群",""),"")</f>
        <v/>
      </c>
      <c r="AF1514" s="3"/>
      <c r="AH1514">
        <f>MATCH(ROUND(M1514,0)&amp;ROUND(N1514,0),樣點!N:N,0)</f>
        <v>1340</v>
      </c>
      <c r="AI1514" s="5">
        <f>IF((F1515&amp;J1515)=(F1514&amp;J1514),ABS((DATE(G1515,H1515,I1515)&amp;TIME(O1515,P1515,0))-(DATE(G1514,H1514,I1514)&amp;TIME(O1514,P1514,0))),"")</f>
        <v>8.333332953043282E-3</v>
      </c>
    </row>
    <row r="1515" spans="3:35">
      <c r="C1515" s="246" t="s">
        <v>610</v>
      </c>
      <c r="D1515" s="246" t="s">
        <v>722</v>
      </c>
      <c r="E1515" s="246" t="s">
        <v>758</v>
      </c>
      <c r="F1515" s="246" t="s">
        <v>759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760</v>
      </c>
      <c r="L1515" s="247">
        <v>5</v>
      </c>
      <c r="M1515" s="246">
        <v>217232</v>
      </c>
      <c r="N1515" s="246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31</v>
      </c>
      <c r="U1515" s="246"/>
      <c r="V1515" t="str">
        <f>INDEX(樣區!H:H,MATCH(F1515,樣區!E:E,0))</f>
        <v>3月,5月</v>
      </c>
      <c r="W1515" s="3" t="str">
        <f>IF(ISNUMBER(AH1515),"Y","N")</f>
        <v>Y</v>
      </c>
      <c r="X1515" s="3" t="str">
        <f>IF(OR(ISBLANK(H1515),ISBLANK(I1515)),"需記錄日期","")</f>
        <v/>
      </c>
      <c r="Y1515" s="3" t="str">
        <f>IF(O1515&gt;9,"時間太晚","")</f>
        <v/>
      </c>
      <c r="Z1515" s="3" t="str">
        <f>IF(ISBLANK(Q1515),"需記錄數量",IF(Q1515&gt;2,"2隻以上，請記為猴群",""))</f>
        <v/>
      </c>
      <c r="AA1515" s="3" t="str">
        <f>IF(OR(Q1515=1,Q1515=2),IF(ISTEXT(R1515),"","需記錄距離"),"")</f>
        <v/>
      </c>
      <c r="AB1515" s="249" t="str">
        <f>IF(S1515="Y",IF(Q1515&lt;&gt;2,"有叫聲應為猴群",""),"")</f>
        <v/>
      </c>
      <c r="AC1515" s="3" t="str">
        <f>IF(ISBLANK(T1515),"需記錄棲地類型",IF(LEN(T1515)&lt;&gt;2,"請填最主要的棲地類型，其餘的可在備注補充說明",""))</f>
        <v/>
      </c>
      <c r="AD1515" s="5" t="str">
        <f t="shared" si="66"/>
        <v/>
      </c>
      <c r="AE1515" s="3" t="str">
        <f>IF(COUNTIF(U1515,"*搖樹*")=1,IF(Q1515&lt;&gt;2,"有搖樹行為應為猴群",""),"")</f>
        <v/>
      </c>
      <c r="AF1515" s="3"/>
      <c r="AH1515">
        <f>MATCH(ROUND(M1515,0)&amp;ROUND(N1515,0),樣點!N:N,0)</f>
        <v>1341</v>
      </c>
      <c r="AI1515" s="5">
        <f>IF((F1516&amp;J1516)=(F1515&amp;J1515),ABS((DATE(G1516,H1516,I1516)&amp;TIME(O1516,P1516,0))-(DATE(G1515,H1515,I1515)&amp;TIME(O1515,P1515,0))),"")</f>
        <v>7.6388890156522393E-3</v>
      </c>
    </row>
    <row r="1516" spans="3:35">
      <c r="C1516" s="246" t="s">
        <v>610</v>
      </c>
      <c r="D1516" s="246" t="s">
        <v>722</v>
      </c>
      <c r="E1516" s="246" t="s">
        <v>758</v>
      </c>
      <c r="F1516" s="246" t="s">
        <v>759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760</v>
      </c>
      <c r="L1516" s="247">
        <v>6</v>
      </c>
      <c r="M1516" s="246">
        <v>217246</v>
      </c>
      <c r="N1516" s="246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230</v>
      </c>
      <c r="U1516" s="246"/>
      <c r="V1516" t="str">
        <f>INDEX(樣區!H:H,MATCH(F1516,樣區!E:E,0))</f>
        <v>3月,5月</v>
      </c>
      <c r="W1516" s="3" t="str">
        <f>IF(ISNUMBER(AH1516),"Y","N")</f>
        <v>Y</v>
      </c>
      <c r="X1516" s="3" t="str">
        <f>IF(OR(ISBLANK(H1516),ISBLANK(I1516)),"需記錄日期","")</f>
        <v/>
      </c>
      <c r="Y1516" s="3" t="str">
        <f>IF(O1516&gt;9,"時間太晚","")</f>
        <v>時間太晚</v>
      </c>
      <c r="Z1516" s="3" t="str">
        <f>IF(ISBLANK(Q1516),"需記錄數量",IF(Q1516&gt;2,"2隻以上，請記為猴群",""))</f>
        <v/>
      </c>
      <c r="AA1516" s="3" t="str">
        <f>IF(OR(Q1516=1,Q1516=2),IF(ISTEXT(R1516),"","需記錄距離"),"")</f>
        <v/>
      </c>
      <c r="AB1516" s="249" t="str">
        <f>IF(S1516="Y",IF(Q1516&lt;&gt;2,"有叫聲應為猴群",""),"")</f>
        <v/>
      </c>
      <c r="AC1516" s="3" t="str">
        <f>IF(ISBLANK(T1516),"需記錄棲地類型",IF(LEN(T1516)&lt;&gt;2,"請填最主要的棲地類型，其餘的可在備注補充說明",""))</f>
        <v/>
      </c>
      <c r="AD1516" s="5" t="str">
        <f t="shared" si="66"/>
        <v/>
      </c>
      <c r="AE1516" s="3" t="str">
        <f>IF(COUNTIF(U1516,"*搖樹*")=1,IF(Q1516&lt;&gt;2,"有搖樹行為應為猴群",""),"")</f>
        <v/>
      </c>
      <c r="AF1516" s="3"/>
      <c r="AH1516">
        <f>MATCH(ROUND(M1516,0)&amp;ROUND(N1516,0),樣點!N:N,0)</f>
        <v>1342</v>
      </c>
      <c r="AI1516" s="5">
        <f>IF((F1517&amp;J1517)=(F1516&amp;J1516),ABS((DATE(G1517,H1517,I1517)&amp;TIME(O1517,P1517,0))-(DATE(G1516,H1516,I1516)&amp;TIME(O1516,P1516,0))),"")</f>
        <v>7.6388890156522393E-3</v>
      </c>
    </row>
    <row r="1517" spans="3:35">
      <c r="C1517" s="246" t="s">
        <v>610</v>
      </c>
      <c r="D1517" s="246" t="s">
        <v>722</v>
      </c>
      <c r="E1517" s="246" t="s">
        <v>758</v>
      </c>
      <c r="F1517" s="246" t="s">
        <v>759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760</v>
      </c>
      <c r="L1517" s="247">
        <v>7</v>
      </c>
      <c r="M1517" s="246">
        <v>217852</v>
      </c>
      <c r="N1517" s="246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26</v>
      </c>
      <c r="U1517" s="246"/>
      <c r="V1517" t="str">
        <f>INDEX(樣區!H:H,MATCH(F1517,樣區!E:E,0))</f>
        <v>3月,5月</v>
      </c>
      <c r="W1517" s="3" t="str">
        <f>IF(ISNUMBER(AH1517),"Y","N")</f>
        <v>Y</v>
      </c>
      <c r="X1517" s="3" t="str">
        <f>IF(OR(ISBLANK(H1517),ISBLANK(I1517)),"需記錄日期","")</f>
        <v/>
      </c>
      <c r="Y1517" s="3" t="str">
        <f>IF(O1517&gt;9,"時間太晚","")</f>
        <v>時間太晚</v>
      </c>
      <c r="Z1517" s="3" t="str">
        <f>IF(ISBLANK(Q1517),"需記錄數量",IF(Q1517&gt;2,"2隻以上，請記為猴群",""))</f>
        <v/>
      </c>
      <c r="AA1517" s="3" t="str">
        <f>IF(OR(Q1517=1,Q1517=2),IF(ISTEXT(R1517),"","需記錄距離"),"")</f>
        <v/>
      </c>
      <c r="AB1517" s="249" t="str">
        <f>IF(S1517="Y",IF(Q1517&lt;&gt;2,"有叫聲應為猴群",""),"")</f>
        <v/>
      </c>
      <c r="AC1517" s="3" t="str">
        <f>IF(ISBLANK(T1517),"需記錄棲地類型",IF(LEN(T1517)&lt;&gt;2,"請填最主要的棲地類型，其餘的可在備注補充說明",""))</f>
        <v/>
      </c>
      <c r="AD1517" s="5" t="str">
        <f t="shared" si="66"/>
        <v/>
      </c>
      <c r="AE1517" s="3" t="str">
        <f>IF(COUNTIF(U1517,"*搖樹*")=1,IF(Q1517&lt;&gt;2,"有搖樹行為應為猴群",""),"")</f>
        <v/>
      </c>
      <c r="AF1517" s="3"/>
      <c r="AH1517">
        <f>MATCH(ROUND(M1517,0)&amp;ROUND(N1517,0),樣點!N:N,0)</f>
        <v>1343</v>
      </c>
      <c r="AI1517" s="5">
        <f>IF((F1518&amp;J1518)=(F1517&amp;J1517),ABS((DATE(G1518,H1518,I1518)&amp;TIME(O1518,P1518,0))-(DATE(G1517,H1517,I1517)&amp;TIME(O1517,P1517,0))),"")</f>
        <v>1.0416665987577289E-2</v>
      </c>
    </row>
    <row r="1518" spans="3:35">
      <c r="C1518" s="246" t="s">
        <v>610</v>
      </c>
      <c r="D1518" s="246" t="s">
        <v>722</v>
      </c>
      <c r="E1518" s="246" t="s">
        <v>758</v>
      </c>
      <c r="F1518" s="246" t="s">
        <v>759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760</v>
      </c>
      <c r="L1518" s="247">
        <v>8</v>
      </c>
      <c r="M1518" s="246">
        <v>217389</v>
      </c>
      <c r="N1518" s="246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31</v>
      </c>
      <c r="U1518" s="246"/>
      <c r="V1518" t="str">
        <f>INDEX(樣區!H:H,MATCH(F1518,樣區!E:E,0))</f>
        <v>3月,5月</v>
      </c>
      <c r="W1518" s="3" t="str">
        <f>IF(ISNUMBER(AH1518),"Y","N")</f>
        <v>Y</v>
      </c>
      <c r="X1518" s="3" t="str">
        <f>IF(OR(ISBLANK(H1518),ISBLANK(I1518)),"需記錄日期","")</f>
        <v/>
      </c>
      <c r="Y1518" s="3" t="str">
        <f>IF(O1518&gt;9,"時間太晚","")</f>
        <v>時間太晚</v>
      </c>
      <c r="Z1518" s="3" t="str">
        <f>IF(ISBLANK(Q1518),"需記錄數量",IF(Q1518&gt;2,"2隻以上，請記為猴群",""))</f>
        <v/>
      </c>
      <c r="AA1518" s="3" t="str">
        <f>IF(OR(Q1518=1,Q1518=2),IF(ISTEXT(R1518),"","需記錄距離"),"")</f>
        <v/>
      </c>
      <c r="AB1518" s="249" t="str">
        <f>IF(S1518="Y",IF(Q1518&lt;&gt;2,"有叫聲應為猴群",""),"")</f>
        <v/>
      </c>
      <c r="AC1518" s="3" t="str">
        <f>IF(ISBLANK(T1518),"需記錄棲地類型",IF(LEN(T1518)&lt;&gt;2,"請填最主要的棲地類型，其餘的可在備注補充說明",""))</f>
        <v/>
      </c>
      <c r="AD1518" s="5" t="str">
        <f t="shared" si="66"/>
        <v/>
      </c>
      <c r="AE1518" s="3" t="str">
        <f>IF(COUNTIF(U1518,"*搖樹*")=1,IF(Q1518&lt;&gt;2,"有搖樹行為應為猴群",""),"")</f>
        <v/>
      </c>
      <c r="AF1518" s="3"/>
      <c r="AH1518">
        <f>MATCH(ROUND(M1518,0)&amp;ROUND(N1518,0),樣點!N:N,0)</f>
        <v>1344</v>
      </c>
      <c r="AI1518" s="5" t="str">
        <f>IF((F1519&amp;J1519)=(F1518&amp;J1518),ABS((DATE(G1519,H1519,I1519)&amp;TIME(O1519,P1519,0))-(DATE(G1518,H1518,I1518)&amp;TIME(O1518,P1518,0))),"")</f>
        <v/>
      </c>
    </row>
    <row r="1519" spans="3:35">
      <c r="C1519" s="246" t="s">
        <v>610</v>
      </c>
      <c r="D1519" s="246" t="s">
        <v>722</v>
      </c>
      <c r="E1519" s="246" t="s">
        <v>761</v>
      </c>
      <c r="F1519" s="246" t="s">
        <v>762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763</v>
      </c>
      <c r="L1519" s="247">
        <v>1</v>
      </c>
      <c r="M1519" s="246">
        <v>221266</v>
      </c>
      <c r="N1519" s="246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26</v>
      </c>
      <c r="U1519" s="246"/>
      <c r="V1519" t="str">
        <f>INDEX(樣區!H:H,MATCH(F1519,樣區!E:E,0))</f>
        <v>3月,5月</v>
      </c>
      <c r="W1519" s="3" t="str">
        <f>IF(ISNUMBER(AH1519),"Y","N")</f>
        <v>Y</v>
      </c>
      <c r="X1519" s="3" t="str">
        <f>IF(OR(ISBLANK(H1519),ISBLANK(I1519)),"需記錄日期","")</f>
        <v/>
      </c>
      <c r="Y1519" s="3" t="str">
        <f>IF(O1519&gt;9,"時間太晚","")</f>
        <v/>
      </c>
      <c r="Z1519" s="3" t="str">
        <f>IF(ISBLANK(Q1519),"需記錄數量",IF(Q1519&gt;2,"2隻以上，請記為猴群",""))</f>
        <v/>
      </c>
      <c r="AA1519" s="3" t="str">
        <f>IF(OR(Q1519=1,Q1519=2),IF(ISTEXT(R1519),"","需記錄距離"),"")</f>
        <v/>
      </c>
      <c r="AB1519" s="249" t="str">
        <f>IF(S1519="Y",IF(Q1519&lt;&gt;2,"有叫聲應為猴群",""),"")</f>
        <v/>
      </c>
      <c r="AC1519" s="3" t="str">
        <f>IF(ISBLANK(T1519),"需記錄棲地類型",IF(LEN(T1519)&lt;&gt;2,"請填最主要的棲地類型，其餘的可在備注補充說明",""))</f>
        <v/>
      </c>
      <c r="AD1519" s="5" t="str">
        <f t="shared" si="66"/>
        <v/>
      </c>
      <c r="AE1519" s="3" t="str">
        <f>IF(COUNTIF(U1519,"*搖樹*")=1,IF(Q1519&lt;&gt;2,"有搖樹行為應為猴群",""),"")</f>
        <v/>
      </c>
      <c r="AF1519" s="3"/>
      <c r="AH1519">
        <f>MATCH(ROUND(M1519,0)&amp;ROUND(N1519,0),樣點!N:N,0)</f>
        <v>1345</v>
      </c>
      <c r="AI1519" s="5">
        <f>IF((F1520&amp;J1520)=(F1519&amp;J1519),ABS((DATE(G1520,H1520,I1520)&amp;TIME(O1520,P1520,0))-(DATE(G1519,H1519,I1519)&amp;TIME(O1519,P1519,0))),"")</f>
        <v>5.555555981118232E-3</v>
      </c>
    </row>
    <row r="1520" spans="3:35">
      <c r="C1520" s="246" t="s">
        <v>610</v>
      </c>
      <c r="D1520" s="246" t="s">
        <v>722</v>
      </c>
      <c r="E1520" s="246" t="s">
        <v>761</v>
      </c>
      <c r="F1520" s="246" t="s">
        <v>762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763</v>
      </c>
      <c r="L1520" s="247">
        <v>2</v>
      </c>
      <c r="M1520" s="246">
        <v>221655</v>
      </c>
      <c r="N1520" s="246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26</v>
      </c>
      <c r="U1520" s="246"/>
      <c r="V1520" t="str">
        <f>INDEX(樣區!H:H,MATCH(F1520,樣區!E:E,0))</f>
        <v>3月,5月</v>
      </c>
      <c r="W1520" s="3" t="str">
        <f>IF(ISNUMBER(AH1520),"Y","N")</f>
        <v>Y</v>
      </c>
      <c r="X1520" s="3" t="str">
        <f>IF(OR(ISBLANK(H1520),ISBLANK(I1520)),"需記錄日期","")</f>
        <v/>
      </c>
      <c r="Y1520" s="3" t="str">
        <f>IF(O1520&gt;9,"時間太晚","")</f>
        <v/>
      </c>
      <c r="Z1520" s="3" t="str">
        <f>IF(ISBLANK(Q1520),"需記錄數量",IF(Q1520&gt;2,"2隻以上，請記為猴群",""))</f>
        <v/>
      </c>
      <c r="AA1520" s="3" t="str">
        <f>IF(OR(Q1520=1,Q1520=2),IF(ISTEXT(R1520),"","需記錄距離"),"")</f>
        <v/>
      </c>
      <c r="AB1520" s="249" t="str">
        <f>IF(S1520="Y",IF(Q1520&lt;&gt;2,"有叫聲應為猴群",""),"")</f>
        <v/>
      </c>
      <c r="AC1520" s="3" t="str">
        <f>IF(ISBLANK(T1520),"需記錄棲地類型",IF(LEN(T1520)&lt;&gt;2,"請填最主要的棲地類型，其餘的可在備注補充說明",""))</f>
        <v/>
      </c>
      <c r="AD1520" s="5" t="str">
        <f t="shared" si="66"/>
        <v/>
      </c>
      <c r="AE1520" s="3" t="str">
        <f>IF(COUNTIF(U1520,"*搖樹*")=1,IF(Q1520&lt;&gt;2,"有搖樹行為應為猴群",""),"")</f>
        <v/>
      </c>
      <c r="AF1520" s="3"/>
      <c r="AH1520">
        <f>MATCH(ROUND(M1520,0)&amp;ROUND(N1520,0),樣點!N:N,0)</f>
        <v>1346</v>
      </c>
      <c r="AI1520" s="5">
        <f>IF((F1521&amp;J1521)=(F1520&amp;J1520),ABS((DATE(G1521,H1521,I1521)&amp;TIME(O1521,P1521,0))-(DATE(G1520,H1520,I1520)&amp;TIME(O1520,P1520,0))),"")</f>
        <v>4.8611110541969538E-3</v>
      </c>
    </row>
    <row r="1521" spans="3:35" hidden="1">
      <c r="C1521" s="246" t="s">
        <v>610</v>
      </c>
      <c r="D1521" s="246" t="s">
        <v>722</v>
      </c>
      <c r="E1521" s="246" t="s">
        <v>761</v>
      </c>
      <c r="F1521" s="246" t="s">
        <v>762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763</v>
      </c>
      <c r="L1521" s="247">
        <v>3</v>
      </c>
      <c r="M1521" s="246">
        <v>221901</v>
      </c>
      <c r="N1521" s="246">
        <v>3464457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26</v>
      </c>
      <c r="U1521" s="246"/>
      <c r="V1521" t="str">
        <f>INDEX(樣區!H:H,MATCH(F1521,樣區!E:E,0))</f>
        <v>3月,5月</v>
      </c>
      <c r="W1521" s="3" t="str">
        <f>IF(ISNUMBER(AH1521),"Y","N")</f>
        <v>N</v>
      </c>
      <c r="X1521" s="3" t="str">
        <f>IF(OR(ISBLANK(H1521),ISBLANK(I1521)),"需記錄日期","")</f>
        <v/>
      </c>
      <c r="Y1521" s="3" t="str">
        <f>IF(O1521&gt;9,"時間太晚","")</f>
        <v>時間太晚</v>
      </c>
      <c r="Z1521" s="3" t="str">
        <f>IF(ISBLANK(Q1521),"需記錄數量",IF(Q1521&gt;2,"2隻以上，請記為猴群",""))</f>
        <v/>
      </c>
      <c r="AA1521" s="3" t="str">
        <f>IF(OR(Q1521=1,Q1521=2),IF(ISTEXT(R1521),"","需記錄距離"),"")</f>
        <v/>
      </c>
      <c r="AB1521" s="2" t="str">
        <f>IF(S1521="Y",IF(Q1521&lt;&gt;2,"有叫聲應為猴群",""),"")</f>
        <v/>
      </c>
      <c r="AC1521" s="3" t="str">
        <f>IF(ISBLANK(T1521),"需記錄棲地類型",IF(LEN(T1521)&lt;&gt;2,"請填最主要的棲地類型，其餘的可在備注補充說明",""))</f>
        <v/>
      </c>
      <c r="AD1521" s="5" t="str">
        <f>IF(ISBLANK(O1521),"需記錄時間",IFERROR(IF((AI1521-TIME(0,5,59))&lt;0,"需計滿6分鍾",""),""))</f>
        <v/>
      </c>
      <c r="AE1521" s="3" t="str">
        <f>IF(COUNTIF(U1521,"*搖樹*")=1,IF(Q1521&lt;&gt;2,"有搖樹行為應為猴群",""),"")</f>
        <v/>
      </c>
      <c r="AF1521" s="3"/>
      <c r="AH1521" t="e">
        <f>MATCH(ROUND(M1521,0)&amp;ROUND(N1521,0),樣點!N:N,0)</f>
        <v>#N/A</v>
      </c>
      <c r="AI1521" s="5">
        <f>IF((F1522&amp;J1522)=(F1521&amp;J1521),ABS((DATE(G1522,H1522,I1522)&amp;TIME(O1522,P1522,0))-(DATE(G1521,H1521,I1521)&amp;TIME(O1521,P1521,0))),"")</f>
        <v>5.555555981118232E-3</v>
      </c>
    </row>
    <row r="1522" spans="3:35">
      <c r="C1522" s="246" t="s">
        <v>610</v>
      </c>
      <c r="D1522" s="246" t="s">
        <v>722</v>
      </c>
      <c r="E1522" s="246" t="s">
        <v>761</v>
      </c>
      <c r="F1522" s="246" t="s">
        <v>762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763</v>
      </c>
      <c r="L1522" s="247">
        <v>4</v>
      </c>
      <c r="M1522" s="246">
        <v>222096</v>
      </c>
      <c r="N1522" s="246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26</v>
      </c>
      <c r="U1522" s="246"/>
      <c r="V1522" t="str">
        <f>INDEX(樣區!H:H,MATCH(F1522,樣區!E:E,0))</f>
        <v>3月,5月</v>
      </c>
      <c r="W1522" s="3" t="str">
        <f>IF(ISNUMBER(AH1522),"Y","N")</f>
        <v>Y</v>
      </c>
      <c r="X1522" s="3" t="str">
        <f>IF(OR(ISBLANK(H1522),ISBLANK(I1522)),"需記錄日期","")</f>
        <v/>
      </c>
      <c r="Y1522" s="3" t="str">
        <f>IF(O1522&gt;9,"時間太晚","")</f>
        <v>時間太晚</v>
      </c>
      <c r="Z1522" s="3" t="str">
        <f>IF(ISBLANK(Q1522),"需記錄數量",IF(Q1522&gt;2,"2隻以上，請記為猴群",""))</f>
        <v/>
      </c>
      <c r="AA1522" s="3" t="str">
        <f>IF(OR(Q1522=1,Q1522=2),IF(ISTEXT(R1522),"","需記錄距離"),"")</f>
        <v/>
      </c>
      <c r="AB1522" s="249" t="str">
        <f>IF(S1522="Y",IF(Q1522&lt;&gt;2,"有叫聲應為猴群",""),"")</f>
        <v/>
      </c>
      <c r="AC1522" s="3" t="str">
        <f>IF(ISBLANK(T1522),"需記錄棲地類型",IF(LEN(T1522)&lt;&gt;2,"請填最主要的棲地類型，其餘的可在備注補充說明",""))</f>
        <v/>
      </c>
      <c r="AD1522" s="5" t="str">
        <f t="shared" ref="AD1522:AD1532" si="67">IF(ISBLANK(O1522),"需記錄時間",IFERROR(IF((AI1522-TIME(0,5,59))&lt;0,"需計滿6分鐘",""),""))</f>
        <v/>
      </c>
      <c r="AE1522" s="3" t="str">
        <f>IF(COUNTIF(U1522,"*搖樹*")=1,IF(Q1522&lt;&gt;2,"有搖樹行為應為猴群",""),"")</f>
        <v/>
      </c>
      <c r="AF1522" s="3"/>
      <c r="AH1522">
        <f>MATCH(ROUND(M1522,0)&amp;ROUND(N1522,0),樣點!N:N,0)</f>
        <v>1347</v>
      </c>
      <c r="AI1522" s="5">
        <f>IF((F1523&amp;J1523)=(F1522&amp;J1522),ABS((DATE(G1523,H1523,I1523)&amp;TIME(O1523,P1523,0))-(DATE(G1522,H1522,I1522)&amp;TIME(O1522,P1522,0))),"")</f>
        <v>6.2499999767169356E-3</v>
      </c>
    </row>
    <row r="1523" spans="3:35">
      <c r="C1523" s="246" t="s">
        <v>610</v>
      </c>
      <c r="D1523" s="246" t="s">
        <v>722</v>
      </c>
      <c r="E1523" s="246" t="s">
        <v>761</v>
      </c>
      <c r="F1523" s="246" t="s">
        <v>762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763</v>
      </c>
      <c r="L1523" s="247">
        <v>5</v>
      </c>
      <c r="M1523" s="246">
        <v>222099</v>
      </c>
      <c r="N1523" s="246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26</v>
      </c>
      <c r="U1523" s="246"/>
      <c r="V1523" t="str">
        <f>INDEX(樣區!H:H,MATCH(F1523,樣區!E:E,0))</f>
        <v>3月,5月</v>
      </c>
      <c r="W1523" s="3" t="str">
        <f>IF(ISNUMBER(AH1523),"Y","N")</f>
        <v>Y</v>
      </c>
      <c r="X1523" s="3" t="str">
        <f>IF(OR(ISBLANK(H1523),ISBLANK(I1523)),"需記錄日期","")</f>
        <v/>
      </c>
      <c r="Y1523" s="3" t="str">
        <f>IF(O1523&gt;9,"時間太晚","")</f>
        <v>時間太晚</v>
      </c>
      <c r="Z1523" s="3" t="str">
        <f>IF(ISBLANK(Q1523),"需記錄數量",IF(Q1523&gt;2,"2隻以上，請記為猴群",""))</f>
        <v/>
      </c>
      <c r="AA1523" s="3" t="str">
        <f>IF(OR(Q1523=1,Q1523=2),IF(ISTEXT(R1523),"","需記錄距離"),"")</f>
        <v/>
      </c>
      <c r="AB1523" s="249" t="str">
        <f>IF(S1523="Y",IF(Q1523&lt;&gt;2,"有叫聲應為猴群",""),"")</f>
        <v/>
      </c>
      <c r="AC1523" s="3" t="str">
        <f>IF(ISBLANK(T1523),"需記錄棲地類型",IF(LEN(T1523)&lt;&gt;2,"請填最主要的棲地類型，其餘的可在備注補充說明",""))</f>
        <v/>
      </c>
      <c r="AD1523" s="5" t="str">
        <f t="shared" si="67"/>
        <v>需計滿6分鐘</v>
      </c>
      <c r="AE1523" s="3" t="str">
        <f>IF(COUNTIF(U1523,"*搖樹*")=1,IF(Q1523&lt;&gt;2,"有搖樹行為應為猴群",""),"")</f>
        <v/>
      </c>
      <c r="AF1523" s="3"/>
      <c r="AH1523">
        <f>MATCH(ROUND(M1523,0)&amp;ROUND(N1523,0),樣點!N:N,0)</f>
        <v>1348</v>
      </c>
      <c r="AI1523" s="5">
        <f>IF((F1524&amp;J1524)=(F1523&amp;J1523),ABS((DATE(G1524,H1524,I1524)&amp;TIME(O1524,P1524,0))-(DATE(G1523,H1523,I1523)&amp;TIME(O1523,P1523,0))),"")</f>
        <v>3.4722220152616501E-3</v>
      </c>
    </row>
    <row r="1524" spans="3:35">
      <c r="C1524" s="246" t="s">
        <v>610</v>
      </c>
      <c r="D1524" s="246" t="s">
        <v>722</v>
      </c>
      <c r="E1524" s="246" t="s">
        <v>761</v>
      </c>
      <c r="F1524" s="246" t="s">
        <v>762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763</v>
      </c>
      <c r="L1524" s="247">
        <v>6</v>
      </c>
      <c r="M1524" s="246">
        <v>221934</v>
      </c>
      <c r="N1524" s="246">
        <v>2463714</v>
      </c>
      <c r="O1524" s="246">
        <v>10</v>
      </c>
      <c r="P1524" s="246">
        <v>24</v>
      </c>
      <c r="Q1524" s="246">
        <v>2</v>
      </c>
      <c r="R1524" s="246" t="s">
        <v>75</v>
      </c>
      <c r="S1524" s="246"/>
      <c r="T1524" s="246" t="s">
        <v>26</v>
      </c>
      <c r="U1524" s="246"/>
      <c r="V1524" t="str">
        <f>INDEX(樣區!H:H,MATCH(F1524,樣區!E:E,0))</f>
        <v>3月,5月</v>
      </c>
      <c r="W1524" s="3" t="str">
        <f>IF(ISNUMBER(AH1524),"Y","N")</f>
        <v>Y</v>
      </c>
      <c r="X1524" s="3" t="str">
        <f>IF(OR(ISBLANK(H1524),ISBLANK(I1524)),"需記錄日期","")</f>
        <v/>
      </c>
      <c r="Y1524" s="3" t="str">
        <f>IF(O1524&gt;9,"時間太晚","")</f>
        <v>時間太晚</v>
      </c>
      <c r="Z1524" s="3" t="str">
        <f>IF(ISBLANK(Q1524),"需記錄數量",IF(Q1524&gt;2,"2隻以上，請記為猴群",""))</f>
        <v/>
      </c>
      <c r="AA1524" s="3" t="str">
        <f>IF(OR(Q1524=1,Q1524=2),IF(ISTEXT(R1524),"","需記錄距離"),"")</f>
        <v/>
      </c>
      <c r="AB1524" s="249" t="str">
        <f>IF(S1524="Y",IF(Q1524&lt;&gt;2,"有叫聲應為猴群",""),"")</f>
        <v/>
      </c>
      <c r="AC1524" s="3" t="str">
        <f>IF(ISBLANK(T1524),"需記錄棲地類型",IF(LEN(T1524)&lt;&gt;2,"請填最主要的棲地類型，其餘的可在備注補充說明",""))</f>
        <v/>
      </c>
      <c r="AD1524" s="5" t="str">
        <f t="shared" si="67"/>
        <v/>
      </c>
      <c r="AE1524" s="3" t="str">
        <f>IF(COUNTIF(U1524,"*搖樹*")=1,IF(Q1524&lt;&gt;2,"有搖樹行為應為猴群",""),"")</f>
        <v/>
      </c>
      <c r="AF1524" s="3"/>
      <c r="AH1524">
        <f>MATCH(ROUND(M1524,0)&amp;ROUND(N1524,0),樣點!N:N,0)</f>
        <v>1349</v>
      </c>
      <c r="AI1524" s="5">
        <f>IF((F1525&amp;J1525)=(F1524&amp;J1524),ABS((DATE(G1525,H1525,I1525)&amp;TIME(O1525,P1525,0))-(DATE(G1524,H1524,I1524)&amp;TIME(O1524,P1524,0))),"")</f>
        <v>4.8611109959892929E-3</v>
      </c>
    </row>
    <row r="1525" spans="3:35">
      <c r="C1525" s="246" t="s">
        <v>610</v>
      </c>
      <c r="D1525" s="246" t="s">
        <v>722</v>
      </c>
      <c r="E1525" s="246" t="s">
        <v>761</v>
      </c>
      <c r="F1525" s="246" t="s">
        <v>762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763</v>
      </c>
      <c r="L1525" s="247">
        <v>7</v>
      </c>
      <c r="M1525" s="246">
        <v>222033</v>
      </c>
      <c r="N1525" s="246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26</v>
      </c>
      <c r="U1525" s="246"/>
      <c r="V1525" t="str">
        <f>INDEX(樣區!H:H,MATCH(F1525,樣區!E:E,0))</f>
        <v>3月,5月</v>
      </c>
      <c r="W1525" s="3" t="str">
        <f>IF(ISNUMBER(AH1525),"Y","N")</f>
        <v>Y</v>
      </c>
      <c r="X1525" s="3" t="str">
        <f>IF(OR(ISBLANK(H1525),ISBLANK(I1525)),"需記錄日期","")</f>
        <v/>
      </c>
      <c r="Y1525" s="3" t="str">
        <f>IF(O1525&gt;9,"時間太晚","")</f>
        <v>時間太晚</v>
      </c>
      <c r="Z1525" s="3" t="str">
        <f>IF(ISBLANK(Q1525),"需記錄數量",IF(Q1525&gt;2,"2隻以上，請記為猴群",""))</f>
        <v/>
      </c>
      <c r="AA1525" s="3" t="str">
        <f>IF(OR(Q1525=1,Q1525=2),IF(ISTEXT(R1525),"","需記錄距離"),"")</f>
        <v/>
      </c>
      <c r="AB1525" s="249" t="str">
        <f>IF(S1525="Y",IF(Q1525&lt;&gt;2,"有叫聲應為猴群",""),"")</f>
        <v/>
      </c>
      <c r="AC1525" s="3" t="str">
        <f>IF(ISBLANK(T1525),"需記錄棲地類型",IF(LEN(T1525)&lt;&gt;2,"請填最主要的棲地類型，其餘的可在備注補充說明",""))</f>
        <v/>
      </c>
      <c r="AD1525" s="5" t="str">
        <f t="shared" si="67"/>
        <v/>
      </c>
      <c r="AE1525" s="3" t="str">
        <f>IF(COUNTIF(U1525,"*搖樹*")=1,IF(Q1525&lt;&gt;2,"有搖樹行為應為猴群",""),"")</f>
        <v/>
      </c>
      <c r="AF1525" s="3"/>
      <c r="AH1525">
        <f>MATCH(ROUND(M1525,0)&amp;ROUND(N1525,0),樣點!N:N,0)</f>
        <v>1350</v>
      </c>
      <c r="AI1525" s="5">
        <f>IF((F1526&amp;J1526)=(F1525&amp;J1525),ABS((DATE(G1526,H1526,I1526)&amp;TIME(O1526,P1526,0))-(DATE(G1525,H1525,I1525)&amp;TIME(O1525,P1525,0))),"")</f>
        <v>4.1666670003905892E-3</v>
      </c>
    </row>
    <row r="1526" spans="3:35">
      <c r="C1526" s="246" t="s">
        <v>610</v>
      </c>
      <c r="D1526" s="246" t="s">
        <v>722</v>
      </c>
      <c r="E1526" s="246" t="s">
        <v>761</v>
      </c>
      <c r="F1526" s="246" t="s">
        <v>762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763</v>
      </c>
      <c r="L1526" s="247">
        <v>8</v>
      </c>
      <c r="M1526" s="246">
        <v>223081</v>
      </c>
      <c r="N1526" s="246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26</v>
      </c>
      <c r="U1526" s="246"/>
      <c r="V1526" t="str">
        <f>INDEX(樣區!H:H,MATCH(F1526,樣區!E:E,0))</f>
        <v>3月,5月</v>
      </c>
      <c r="W1526" s="3" t="str">
        <f>IF(ISNUMBER(AH1526),"Y","N")</f>
        <v>Y</v>
      </c>
      <c r="X1526" s="3" t="str">
        <f>IF(OR(ISBLANK(H1526),ISBLANK(I1526)),"需記錄日期","")</f>
        <v/>
      </c>
      <c r="Y1526" s="3" t="str">
        <f>IF(O1526&gt;9,"時間太晚","")</f>
        <v>時間太晚</v>
      </c>
      <c r="Z1526" s="3" t="str">
        <f>IF(ISBLANK(Q1526),"需記錄數量",IF(Q1526&gt;2,"2隻以上，請記為猴群",""))</f>
        <v/>
      </c>
      <c r="AA1526" s="3" t="str">
        <f>IF(OR(Q1526=1,Q1526=2),IF(ISTEXT(R1526),"","需記錄距離"),"")</f>
        <v/>
      </c>
      <c r="AB1526" s="249" t="str">
        <f>IF(S1526="Y",IF(Q1526&lt;&gt;2,"有叫聲應為猴群",""),"")</f>
        <v/>
      </c>
      <c r="AC1526" s="3" t="str">
        <f>IF(ISBLANK(T1526),"需記錄棲地類型",IF(LEN(T1526)&lt;&gt;2,"請填最主要的棲地類型，其餘的可在備注補充說明",""))</f>
        <v/>
      </c>
      <c r="AD1526" s="5" t="str">
        <f t="shared" si="67"/>
        <v/>
      </c>
      <c r="AE1526" s="3" t="str">
        <f>IF(COUNTIF(U1526,"*搖樹*")=1,IF(Q1526&lt;&gt;2,"有搖樹行為應為猴群",""),"")</f>
        <v/>
      </c>
      <c r="AF1526" s="3"/>
      <c r="AH1526">
        <f>MATCH(ROUND(M1526,0)&amp;ROUND(N1526,0),樣點!N:N,0)</f>
        <v>1351</v>
      </c>
      <c r="AI1526" s="5" t="str">
        <f>IF((F1527&amp;J1527)=(F1526&amp;J1526),ABS((DATE(G1527,H1527,I1527)&amp;TIME(O1527,P1527,0))-(DATE(G1526,H1526,I1526)&amp;TIME(O1526,P1526,0))),"")</f>
        <v/>
      </c>
    </row>
    <row r="1527" spans="3:35">
      <c r="C1527" s="246" t="s">
        <v>610</v>
      </c>
      <c r="D1527" s="246" t="s">
        <v>722</v>
      </c>
      <c r="E1527" s="246" t="s">
        <v>764</v>
      </c>
      <c r="F1527" s="246" t="s">
        <v>765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766</v>
      </c>
      <c r="L1527" s="247">
        <v>1</v>
      </c>
      <c r="M1527" s="246">
        <v>225577</v>
      </c>
      <c r="N1527" s="246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26</v>
      </c>
      <c r="U1527" s="246"/>
      <c r="V1527" t="str">
        <f>INDEX(樣區!H:H,MATCH(F1527,樣區!E:E,0))</f>
        <v>3月,5月</v>
      </c>
      <c r="W1527" s="3" t="str">
        <f>IF(ISNUMBER(AH1527),"Y","N")</f>
        <v>Y</v>
      </c>
      <c r="X1527" s="3" t="str">
        <f>IF(OR(ISBLANK(H1527),ISBLANK(I1527)),"需記錄日期","")</f>
        <v/>
      </c>
      <c r="Y1527" s="3" t="str">
        <f>IF(O1527&gt;9,"時間太晚","")</f>
        <v>時間太晚</v>
      </c>
      <c r="Z1527" s="3" t="str">
        <f>IF(ISBLANK(Q1527),"需記錄數量",IF(Q1527&gt;2,"2隻以上，請記為猴群",""))</f>
        <v/>
      </c>
      <c r="AA1527" s="3" t="str">
        <f>IF(OR(Q1527=1,Q1527=2),IF(ISTEXT(R1527),"","需記錄距離"),"")</f>
        <v/>
      </c>
      <c r="AB1527" s="249" t="str">
        <f>IF(S1527="Y",IF(Q1527&lt;&gt;2,"有叫聲應為猴群",""),"")</f>
        <v/>
      </c>
      <c r="AC1527" s="3" t="str">
        <f>IF(ISBLANK(T1527),"需記錄棲地類型",IF(LEN(T1527)&lt;&gt;2,"請填最主要的棲地類型，其餘的可在備注補充說明",""))</f>
        <v/>
      </c>
      <c r="AD1527" s="5" t="str">
        <f t="shared" si="67"/>
        <v/>
      </c>
      <c r="AE1527" s="3" t="str">
        <f>IF(COUNTIF(U1527,"*搖樹*")=1,IF(Q1527&lt;&gt;2,"有搖樹行為應為猴群",""),"")</f>
        <v/>
      </c>
      <c r="AF1527" s="3"/>
      <c r="AH1527">
        <f>MATCH(ROUND(M1527,0)&amp;ROUND(N1527,0),樣點!N:N,0)</f>
        <v>1352</v>
      </c>
      <c r="AI1527" s="5">
        <f>IF((F1528&amp;J1528)=(F1527&amp;J1527),ABS((DATE(G1528,H1528,I1528)&amp;TIME(O1528,P1528,0))-(DATE(G1527,H1527,I1527)&amp;TIME(O1527,P1527,0))),"")</f>
        <v>4.1666660108603537E-3</v>
      </c>
    </row>
    <row r="1528" spans="3:35">
      <c r="C1528" s="246" t="s">
        <v>610</v>
      </c>
      <c r="D1528" s="246" t="s">
        <v>722</v>
      </c>
      <c r="E1528" s="246" t="s">
        <v>764</v>
      </c>
      <c r="F1528" s="246" t="s">
        <v>765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766</v>
      </c>
      <c r="L1528" s="247">
        <v>2</v>
      </c>
      <c r="M1528" s="246">
        <v>225162</v>
      </c>
      <c r="N1528" s="246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26</v>
      </c>
      <c r="U1528" s="246"/>
      <c r="V1528" t="str">
        <f>INDEX(樣區!H:H,MATCH(F1528,樣區!E:E,0))</f>
        <v>3月,5月</v>
      </c>
      <c r="W1528" s="3" t="str">
        <f>IF(ISNUMBER(AH1528),"Y","N")</f>
        <v>Y</v>
      </c>
      <c r="X1528" s="3" t="str">
        <f>IF(OR(ISBLANK(H1528),ISBLANK(I1528)),"需記錄日期","")</f>
        <v/>
      </c>
      <c r="Y1528" s="3" t="str">
        <f>IF(O1528&gt;9,"時間太晚","")</f>
        <v>時間太晚</v>
      </c>
      <c r="Z1528" s="3" t="str">
        <f>IF(ISBLANK(Q1528),"需記錄數量",IF(Q1528&gt;2,"2隻以上，請記為猴群",""))</f>
        <v/>
      </c>
      <c r="AA1528" s="3" t="str">
        <f>IF(OR(Q1528=1,Q1528=2),IF(ISTEXT(R1528),"","需記錄距離"),"")</f>
        <v/>
      </c>
      <c r="AB1528" s="249" t="str">
        <f>IF(S1528="Y",IF(Q1528&lt;&gt;2,"有叫聲應為猴群",""),"")</f>
        <v/>
      </c>
      <c r="AC1528" s="3" t="str">
        <f>IF(ISBLANK(T1528),"需記錄棲地類型",IF(LEN(T1528)&lt;&gt;2,"請填最主要的棲地類型，其餘的可在備注補充說明",""))</f>
        <v/>
      </c>
      <c r="AD1528" s="5" t="str">
        <f t="shared" si="67"/>
        <v/>
      </c>
      <c r="AE1528" s="3" t="str">
        <f>IF(COUNTIF(U1528,"*搖樹*")=1,IF(Q1528&lt;&gt;2,"有搖樹行為應為猴群",""),"")</f>
        <v/>
      </c>
      <c r="AF1528" s="3"/>
      <c r="AH1528">
        <f>MATCH(ROUND(M1528,0)&amp;ROUND(N1528,0),樣點!N:N,0)</f>
        <v>1353</v>
      </c>
      <c r="AI1528" s="5">
        <f>IF((F1529&amp;J1529)=(F1528&amp;J1528),ABS((DATE(G1529,H1529,I1529)&amp;TIME(O1529,P1529,0))-(DATE(G1528,H1528,I1528)&amp;TIME(O1528,P1528,0))),"")</f>
        <v>6.2499999767169356E-3</v>
      </c>
    </row>
    <row r="1529" spans="3:35">
      <c r="C1529" s="246" t="s">
        <v>610</v>
      </c>
      <c r="D1529" s="246" t="s">
        <v>722</v>
      </c>
      <c r="E1529" s="246" t="s">
        <v>764</v>
      </c>
      <c r="F1529" s="246" t="s">
        <v>765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766</v>
      </c>
      <c r="L1529" s="247">
        <v>3</v>
      </c>
      <c r="M1529" s="246">
        <v>224948</v>
      </c>
      <c r="N1529" s="246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26</v>
      </c>
      <c r="U1529" s="246"/>
      <c r="V1529" t="str">
        <f>INDEX(樣區!H:H,MATCH(F1529,樣區!E:E,0))</f>
        <v>3月,5月</v>
      </c>
      <c r="W1529" s="3" t="str">
        <f>IF(ISNUMBER(AH1529),"Y","N")</f>
        <v>Y</v>
      </c>
      <c r="X1529" s="3" t="str">
        <f>IF(OR(ISBLANK(H1529),ISBLANK(I1529)),"需記錄日期","")</f>
        <v/>
      </c>
      <c r="Y1529" s="3" t="str">
        <f>IF(O1529&gt;9,"時間太晚","")</f>
        <v>時間太晚</v>
      </c>
      <c r="Z1529" s="3" t="str">
        <f>IF(ISBLANK(Q1529),"需記錄數量",IF(Q1529&gt;2,"2隻以上，請記為猴群",""))</f>
        <v/>
      </c>
      <c r="AA1529" s="3" t="str">
        <f>IF(OR(Q1529=1,Q1529=2),IF(ISTEXT(R1529),"","需記錄距離"),"")</f>
        <v/>
      </c>
      <c r="AB1529" s="249" t="str">
        <f>IF(S1529="Y",IF(Q1529&lt;&gt;2,"有叫聲應為猴群",""),"")</f>
        <v/>
      </c>
      <c r="AC1529" s="3" t="str">
        <f>IF(ISBLANK(T1529),"需記錄棲地類型",IF(LEN(T1529)&lt;&gt;2,"請填最主要的棲地類型，其餘的可在備注補充說明",""))</f>
        <v/>
      </c>
      <c r="AD1529" s="5" t="str">
        <f t="shared" si="67"/>
        <v>需計滿6分鐘</v>
      </c>
      <c r="AE1529" s="3" t="str">
        <f>IF(COUNTIF(U1529,"*搖樹*")=1,IF(Q1529&lt;&gt;2,"有搖樹行為應為猴群",""),"")</f>
        <v/>
      </c>
      <c r="AF1529" s="3"/>
      <c r="AH1529">
        <f>MATCH(ROUND(M1529,0)&amp;ROUND(N1529,0),樣點!N:N,0)</f>
        <v>1354</v>
      </c>
      <c r="AI1529" s="5">
        <f>IF((F1530&amp;J1530)=(F1529&amp;J1529),ABS((DATE(G1530,H1530,I1530)&amp;TIME(O1530,P1530,0))-(DATE(G1529,H1529,I1529)&amp;TIME(O1529,P1529,0))),"")</f>
        <v>3.4722230047918856E-3</v>
      </c>
    </row>
    <row r="1530" spans="3:35">
      <c r="C1530" s="246" t="s">
        <v>610</v>
      </c>
      <c r="D1530" s="246" t="s">
        <v>722</v>
      </c>
      <c r="E1530" s="246" t="s">
        <v>764</v>
      </c>
      <c r="F1530" s="246" t="s">
        <v>765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766</v>
      </c>
      <c r="L1530" s="247">
        <v>4</v>
      </c>
      <c r="M1530" s="246">
        <v>224985</v>
      </c>
      <c r="N1530" s="246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26</v>
      </c>
      <c r="U1530" s="246"/>
      <c r="V1530" t="str">
        <f>INDEX(樣區!H:H,MATCH(F1530,樣區!E:E,0))</f>
        <v>3月,5月</v>
      </c>
      <c r="W1530" s="3" t="str">
        <f>IF(ISNUMBER(AH1530),"Y","N")</f>
        <v>Y</v>
      </c>
      <c r="X1530" s="3" t="str">
        <f>IF(OR(ISBLANK(H1530),ISBLANK(I1530)),"需記錄日期","")</f>
        <v/>
      </c>
      <c r="Y1530" s="3" t="str">
        <f>IF(O1530&gt;9,"時間太晚","")</f>
        <v>時間太晚</v>
      </c>
      <c r="Z1530" s="3" t="str">
        <f>IF(ISBLANK(Q1530),"需記錄數量",IF(Q1530&gt;2,"2隻以上，請記為猴群",""))</f>
        <v/>
      </c>
      <c r="AA1530" s="3" t="str">
        <f>IF(OR(Q1530=1,Q1530=2),IF(ISTEXT(R1530),"","需記錄距離"),"")</f>
        <v/>
      </c>
      <c r="AB1530" s="249" t="str">
        <f>IF(S1530="Y",IF(Q1530&lt;&gt;2,"有叫聲應為猴群",""),"")</f>
        <v/>
      </c>
      <c r="AC1530" s="3" t="str">
        <f>IF(ISBLANK(T1530),"需記錄棲地類型",IF(LEN(T1530)&lt;&gt;2,"請填最主要的棲地類型，其餘的可在備注補充說明",""))</f>
        <v/>
      </c>
      <c r="AD1530" s="5" t="str">
        <f t="shared" si="67"/>
        <v/>
      </c>
      <c r="AE1530" s="3" t="str">
        <f>IF(COUNTIF(U1530,"*搖樹*")=1,IF(Q1530&lt;&gt;2,"有搖樹行為應為猴群",""),"")</f>
        <v/>
      </c>
      <c r="AF1530" s="3"/>
      <c r="AH1530">
        <f>MATCH(ROUND(M1530,0)&amp;ROUND(N1530,0),樣點!N:N,0)</f>
        <v>1355</v>
      </c>
      <c r="AI1530" s="5">
        <f>IF((F1531&amp;J1531)=(F1530&amp;J1530),ABS((DATE(G1531,H1531,I1531)&amp;TIME(O1531,P1531,0))-(DATE(G1530,H1530,I1530)&amp;TIME(O1530,P1530,0))),"")</f>
        <v>4.1666660108603537E-3</v>
      </c>
    </row>
    <row r="1531" spans="3:35">
      <c r="C1531" s="246" t="s">
        <v>610</v>
      </c>
      <c r="D1531" s="246" t="s">
        <v>722</v>
      </c>
      <c r="E1531" s="246" t="s">
        <v>764</v>
      </c>
      <c r="F1531" s="246" t="s">
        <v>765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766</v>
      </c>
      <c r="L1531" s="247">
        <v>5</v>
      </c>
      <c r="M1531" s="246">
        <v>224925</v>
      </c>
      <c r="N1531" s="246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26</v>
      </c>
      <c r="U1531" s="246"/>
      <c r="V1531" t="str">
        <f>INDEX(樣區!H:H,MATCH(F1531,樣區!E:E,0))</f>
        <v>3月,5月</v>
      </c>
      <c r="W1531" s="3" t="str">
        <f>IF(ISNUMBER(AH1531),"Y","N")</f>
        <v>Y</v>
      </c>
      <c r="X1531" s="3" t="str">
        <f>IF(OR(ISBLANK(H1531),ISBLANK(I1531)),"需記錄日期","")</f>
        <v/>
      </c>
      <c r="Y1531" s="3" t="str">
        <f>IF(O1531&gt;9,"時間太晚","")</f>
        <v>時間太晚</v>
      </c>
      <c r="Z1531" s="3" t="str">
        <f>IF(ISBLANK(Q1531),"需記錄數量",IF(Q1531&gt;2,"2隻以上，請記為猴群",""))</f>
        <v/>
      </c>
      <c r="AA1531" s="3" t="str">
        <f>IF(OR(Q1531=1,Q1531=2),IF(ISTEXT(R1531),"","需記錄距離"),"")</f>
        <v/>
      </c>
      <c r="AB1531" s="249" t="str">
        <f>IF(S1531="Y",IF(Q1531&lt;&gt;2,"有叫聲應為猴群",""),"")</f>
        <v/>
      </c>
      <c r="AC1531" s="3" t="str">
        <f>IF(ISBLANK(T1531),"需記錄棲地類型",IF(LEN(T1531)&lt;&gt;2,"請填最主要的棲地類型，其餘的可在備注補充說明",""))</f>
        <v/>
      </c>
      <c r="AD1531" s="5" t="str">
        <f t="shared" si="67"/>
        <v/>
      </c>
      <c r="AE1531" s="3" t="str">
        <f>IF(COUNTIF(U1531,"*搖樹*")=1,IF(Q1531&lt;&gt;2,"有搖樹行為應為猴群",""),"")</f>
        <v/>
      </c>
      <c r="AF1531" s="3"/>
      <c r="AH1531">
        <f>MATCH(ROUND(M1531,0)&amp;ROUND(N1531,0),樣點!N:N,0)</f>
        <v>1356</v>
      </c>
      <c r="AI1531" s="5">
        <f>IF((F1532&amp;J1532)=(F1531&amp;J1531),ABS((DATE(G1532,H1532,I1532)&amp;TIME(O1532,P1532,0))-(DATE(G1531,H1531,I1531)&amp;TIME(O1531,P1531,0))),"")</f>
        <v>6.2499999767169356E-3</v>
      </c>
    </row>
    <row r="1532" spans="3:35">
      <c r="C1532" s="246" t="s">
        <v>610</v>
      </c>
      <c r="D1532" s="246" t="s">
        <v>722</v>
      </c>
      <c r="E1532" s="246" t="s">
        <v>764</v>
      </c>
      <c r="F1532" s="246" t="s">
        <v>765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766</v>
      </c>
      <c r="L1532" s="247">
        <v>6</v>
      </c>
      <c r="M1532" s="246">
        <v>224713</v>
      </c>
      <c r="N1532" s="246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26</v>
      </c>
      <c r="U1532" s="246"/>
      <c r="V1532" t="str">
        <f>INDEX(樣區!H:H,MATCH(F1532,樣區!E:E,0))</f>
        <v>3月,5月</v>
      </c>
      <c r="W1532" s="3" t="str">
        <f>IF(ISNUMBER(AH1532),"Y","N")</f>
        <v>Y</v>
      </c>
      <c r="X1532" s="3" t="str">
        <f>IF(OR(ISBLANK(H1532),ISBLANK(I1532)),"需記錄日期","")</f>
        <v/>
      </c>
      <c r="Y1532" s="3" t="str">
        <f>IF(O1532&gt;9,"時間太晚","")</f>
        <v>時間太晚</v>
      </c>
      <c r="Z1532" s="3" t="str">
        <f>IF(ISBLANK(Q1532),"需記錄數量",IF(Q1532&gt;2,"2隻以上，請記為猴群",""))</f>
        <v/>
      </c>
      <c r="AA1532" s="3" t="str">
        <f>IF(OR(Q1532=1,Q1532=2),IF(ISTEXT(R1532),"","需記錄距離"),"")</f>
        <v/>
      </c>
      <c r="AB1532" s="249" t="str">
        <f>IF(S1532="Y",IF(Q1532&lt;&gt;2,"有叫聲應為猴群",""),"")</f>
        <v/>
      </c>
      <c r="AC1532" s="3" t="str">
        <f>IF(ISBLANK(T1532),"需記錄棲地類型",IF(LEN(T1532)&lt;&gt;2,"請填最主要的棲地類型，其餘的可在備注補充說明",""))</f>
        <v/>
      </c>
      <c r="AD1532" s="5" t="str">
        <f t="shared" si="67"/>
        <v/>
      </c>
      <c r="AE1532" s="3" t="str">
        <f>IF(COUNTIF(U1532,"*搖樹*")=1,IF(Q1532&lt;&gt;2,"有搖樹行為應為猴群",""),"")</f>
        <v/>
      </c>
      <c r="AF1532" s="3"/>
      <c r="AH1532">
        <f>MATCH(ROUND(M1532,0)&amp;ROUND(N1532,0),樣點!N:N,0)</f>
        <v>1357</v>
      </c>
      <c r="AI1532" s="5">
        <f>IF((F1533&amp;J1533)=(F1532&amp;J1532),ABS((DATE(G1533,H1533,I1533)&amp;TIME(O1533,P1533,0))-(DATE(G1532,H1532,I1532)&amp;TIME(O1532,P1532,0))),"")</f>
        <v>4.8611109959892929E-3</v>
      </c>
    </row>
    <row r="1533" spans="3:35" hidden="1">
      <c r="C1533" s="246" t="s">
        <v>610</v>
      </c>
      <c r="D1533" s="246" t="s">
        <v>722</v>
      </c>
      <c r="E1533" s="246" t="s">
        <v>764</v>
      </c>
      <c r="F1533" s="246" t="s">
        <v>765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766</v>
      </c>
      <c r="L1533" s="247">
        <v>7</v>
      </c>
      <c r="M1533" s="246">
        <v>224643</v>
      </c>
      <c r="N1533" s="246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26</v>
      </c>
      <c r="U1533" s="246"/>
      <c r="V1533" t="str">
        <f>INDEX(樣區!H:H,MATCH(F1533,樣區!E:E,0))</f>
        <v>3月,5月</v>
      </c>
      <c r="W1533" s="3" t="str">
        <f>IF(ISNUMBER(AH1533),"Y","N")</f>
        <v>N</v>
      </c>
      <c r="X1533" s="3" t="str">
        <f>IF(OR(ISBLANK(H1533),ISBLANK(I1533)),"需記錄日期","")</f>
        <v/>
      </c>
      <c r="Y1533" s="3" t="str">
        <f>IF(O1533&gt;9,"時間太晚","")</f>
        <v>時間太晚</v>
      </c>
      <c r="Z1533" s="3" t="str">
        <f>IF(ISBLANK(Q1533),"需記錄數量",IF(Q1533&gt;2,"2隻以上，請記為猴群",""))</f>
        <v/>
      </c>
      <c r="AA1533" s="3" t="str">
        <f>IF(OR(Q1533=1,Q1533=2),IF(ISTEXT(R1533),"","需記錄距離"),"")</f>
        <v/>
      </c>
      <c r="AB1533" s="2" t="str">
        <f>IF(S1533="Y",IF(Q1533&lt;&gt;2,"有叫聲應為猴群",""),"")</f>
        <v/>
      </c>
      <c r="AC1533" s="3" t="str">
        <f>IF(ISBLANK(T1533),"需記錄棲地類型",IF(LEN(T1533)&lt;&gt;2,"請填最主要的棲地類型，其餘的可在備注補充說明",""))</f>
        <v/>
      </c>
      <c r="AD1533" s="5" t="str">
        <f>IF(ISBLANK(O1533),"需記錄時間",IFERROR(IF((AI1533-TIME(0,5,59))&lt;0,"需計滿6分鍾",""),""))</f>
        <v/>
      </c>
      <c r="AE1533" s="3" t="str">
        <f>IF(COUNTIF(U1533,"*搖樹*")=1,IF(Q1533&lt;&gt;2,"有搖樹行為應為猴群",""),"")</f>
        <v/>
      </c>
      <c r="AF1533" s="3"/>
      <c r="AH1533" t="e">
        <f>MATCH(ROUND(M1533,0)&amp;ROUND(N1533,0),樣點!N:N,0)</f>
        <v>#N/A</v>
      </c>
      <c r="AI1533" s="5">
        <f>IF((F1534&amp;J1534)=(F1533&amp;J1533),ABS((DATE(G1534,H1534,I1534)&amp;TIME(O1534,P1534,0))-(DATE(G1533,H1533,I1533)&amp;TIME(O1533,P1533,0))),"")</f>
        <v>4.8611109959892929E-3</v>
      </c>
    </row>
    <row r="1534" spans="3:35" hidden="1">
      <c r="C1534" s="246" t="s">
        <v>610</v>
      </c>
      <c r="D1534" s="246" t="s">
        <v>722</v>
      </c>
      <c r="E1534" s="246" t="s">
        <v>764</v>
      </c>
      <c r="F1534" s="246" t="s">
        <v>765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766</v>
      </c>
      <c r="L1534" s="247">
        <v>8</v>
      </c>
      <c r="M1534" s="246">
        <v>224655</v>
      </c>
      <c r="N1534" s="246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26</v>
      </c>
      <c r="U1534" s="246"/>
      <c r="V1534" t="str">
        <f>INDEX(樣區!H:H,MATCH(F1534,樣區!E:E,0))</f>
        <v>3月,5月</v>
      </c>
      <c r="W1534" s="3" t="str">
        <f>IF(ISNUMBER(AH1534),"Y","N")</f>
        <v>N</v>
      </c>
      <c r="X1534" s="3" t="str">
        <f>IF(OR(ISBLANK(H1534),ISBLANK(I1534)),"需記錄日期","")</f>
        <v/>
      </c>
      <c r="Y1534" s="3" t="str">
        <f>IF(O1534&gt;9,"時間太晚","")</f>
        <v>時間太晚</v>
      </c>
      <c r="Z1534" s="3" t="str">
        <f>IF(ISBLANK(Q1534),"需記錄數量",IF(Q1534&gt;2,"2隻以上，請記為猴群",""))</f>
        <v/>
      </c>
      <c r="AA1534" s="3" t="str">
        <f>IF(OR(Q1534=1,Q1534=2),IF(ISTEXT(R1534),"","需記錄距離"),"")</f>
        <v/>
      </c>
      <c r="AB1534" s="2" t="str">
        <f>IF(S1534="Y",IF(Q1534&lt;&gt;2,"有叫聲應為猴群",""),"")</f>
        <v/>
      </c>
      <c r="AC1534" s="3" t="str">
        <f>IF(ISBLANK(T1534),"需記錄棲地類型",IF(LEN(T1534)&lt;&gt;2,"請填最主要的棲地類型，其餘的可在備注補充說明",""))</f>
        <v/>
      </c>
      <c r="AD1534" s="5" t="str">
        <f>IF(ISBLANK(O1534),"需記錄時間",IFERROR(IF((AI1534-TIME(0,5,59))&lt;0,"需計滿6分鍾",""),""))</f>
        <v/>
      </c>
      <c r="AE1534" s="3" t="str">
        <f>IF(COUNTIF(U1534,"*搖樹*")=1,IF(Q1534&lt;&gt;2,"有搖樹行為應為猴群",""),"")</f>
        <v/>
      </c>
      <c r="AF1534" s="3"/>
      <c r="AH1534" t="e">
        <f>MATCH(ROUND(M1534,0)&amp;ROUND(N1534,0),樣點!N:N,0)</f>
        <v>#N/A</v>
      </c>
      <c r="AI1534" s="5">
        <f>IF((F1535&amp;J1535)=(F1534&amp;J1534),ABS((DATE(G1535,H1535,I1535)&amp;TIME(O1535,P1535,0))-(DATE(G1534,H1534,I1534)&amp;TIME(O1534,P1534,0))),"")</f>
        <v>6.2500000349245965E-3</v>
      </c>
    </row>
    <row r="1535" spans="3:35" hidden="1">
      <c r="C1535" s="246" t="s">
        <v>610</v>
      </c>
      <c r="D1535" s="246" t="s">
        <v>722</v>
      </c>
      <c r="E1535" s="246" t="s">
        <v>764</v>
      </c>
      <c r="F1535" s="246" t="s">
        <v>765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766</v>
      </c>
      <c r="L1535" s="247">
        <v>9</v>
      </c>
      <c r="M1535" s="246">
        <v>224625</v>
      </c>
      <c r="N1535" s="246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32</v>
      </c>
      <c r="U1535" s="246"/>
      <c r="V1535" t="str">
        <f>INDEX(樣區!H:H,MATCH(F1535,樣區!E:E,0))</f>
        <v>3月,5月</v>
      </c>
      <c r="W1535" s="3" t="str">
        <f>IF(ISNUMBER(AH1535),"Y","N")</f>
        <v>N</v>
      </c>
      <c r="X1535" s="3" t="str">
        <f>IF(OR(ISBLANK(H1535),ISBLANK(I1535)),"需記錄日期","")</f>
        <v/>
      </c>
      <c r="Y1535" s="3" t="str">
        <f>IF(O1535&gt;9,"時間太晚","")</f>
        <v>時間太晚</v>
      </c>
      <c r="Z1535" s="3" t="str">
        <f>IF(ISBLANK(Q1535),"需記錄數量",IF(Q1535&gt;2,"2隻以上，請記為猴群",""))</f>
        <v/>
      </c>
      <c r="AA1535" s="3" t="str">
        <f>IF(OR(Q1535=1,Q1535=2),IF(ISTEXT(R1535),"","需記錄距離"),"")</f>
        <v/>
      </c>
      <c r="AB1535" s="2" t="str">
        <f>IF(S1535="Y",IF(Q1535&lt;&gt;2,"有叫聲應為猴群",""),"")</f>
        <v/>
      </c>
      <c r="AC1535" s="3" t="str">
        <f>IF(ISBLANK(T1535),"需記錄棲地類型",IF(LEN(T1535)&lt;&gt;2,"請填最主要的棲地類型，其餘的可在備注補充說明",""))</f>
        <v/>
      </c>
      <c r="AD1535" s="5" t="str">
        <f>IF(ISBLANK(O1535),"需記錄時間",IFERROR(IF((AI1535-TIME(0,5,59))&lt;0,"需計滿6分鍾",""),""))</f>
        <v>需計滿6分鍾</v>
      </c>
      <c r="AE1535" s="3" t="str">
        <f>IF(COUNTIF(U1535,"*搖樹*")=1,IF(Q1535&lt;&gt;2,"有搖樹行為應為猴群",""),"")</f>
        <v/>
      </c>
      <c r="AF1535" s="3"/>
      <c r="AH1535" t="e">
        <f>MATCH(ROUND(M1535,0)&amp;ROUND(N1535,0),樣點!N:N,0)</f>
        <v>#N/A</v>
      </c>
      <c r="AI1535" s="5">
        <f>IF((F1536&amp;J1536)=(F1535&amp;J1535),ABS((DATE(G1536,H1536,I1536)&amp;TIME(O1536,P1536,0))-(DATE(G1535,H1535,I1535)&amp;TIME(O1535,P1535,0))),"")</f>
        <v>1.3888889807276428E-3</v>
      </c>
    </row>
    <row r="1536" spans="3:35" hidden="1">
      <c r="C1536" s="246" t="s">
        <v>610</v>
      </c>
      <c r="D1536" s="246" t="s">
        <v>722</v>
      </c>
      <c r="E1536" s="246" t="s">
        <v>764</v>
      </c>
      <c r="F1536" s="246" t="s">
        <v>765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766</v>
      </c>
      <c r="L1536" s="247">
        <v>10</v>
      </c>
      <c r="M1536" s="246">
        <v>224648</v>
      </c>
      <c r="N1536" s="246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32</v>
      </c>
      <c r="U1536" s="246"/>
      <c r="V1536" t="str">
        <f>INDEX(樣區!H:H,MATCH(F1536,樣區!E:E,0))</f>
        <v>3月,5月</v>
      </c>
      <c r="W1536" s="3" t="str">
        <f>IF(ISNUMBER(AH1536),"Y","N")</f>
        <v>N</v>
      </c>
      <c r="X1536" s="3" t="str">
        <f>IF(OR(ISBLANK(H1536),ISBLANK(I1536)),"需記錄日期","")</f>
        <v/>
      </c>
      <c r="Y1536" s="3" t="str">
        <f>IF(O1536&gt;9,"時間太晚","")</f>
        <v>時間太晚</v>
      </c>
      <c r="Z1536" s="3" t="str">
        <f>IF(ISBLANK(Q1536),"需記錄數量",IF(Q1536&gt;2,"2隻以上，請記為猴群",""))</f>
        <v/>
      </c>
      <c r="AA1536" s="3" t="str">
        <f>IF(OR(Q1536=1,Q1536=2),IF(ISTEXT(R1536),"","需記錄距離"),"")</f>
        <v/>
      </c>
      <c r="AB1536" s="2" t="str">
        <f>IF(S1536="Y",IF(Q1536&lt;&gt;2,"有叫聲應為猴群",""),"")</f>
        <v/>
      </c>
      <c r="AC1536" s="3" t="str">
        <f>IF(ISBLANK(T1536),"需記錄棲地類型",IF(LEN(T1536)&lt;&gt;2,"請填最主要的棲地類型，其餘的可在備注補充說明",""))</f>
        <v/>
      </c>
      <c r="AD1536" s="5" t="str">
        <f>IF(ISBLANK(O1536),"需記錄時間",IFERROR(IF((AI1536-TIME(0,5,59))&lt;0,"需計滿6分鍾",""),""))</f>
        <v/>
      </c>
      <c r="AE1536" s="3" t="str">
        <f>IF(COUNTIF(U1536,"*搖樹*")=1,IF(Q1536&lt;&gt;2,"有搖樹行為應為猴群",""),"")</f>
        <v/>
      </c>
      <c r="AF1536" s="3"/>
      <c r="AH1536" t="e">
        <f>MATCH(ROUND(M1536,0)&amp;ROUND(N1536,0),樣點!N:N,0)</f>
        <v>#N/A</v>
      </c>
      <c r="AI1536" s="5" t="str">
        <f>IF((F1537&amp;J1537)=(F1536&amp;J1536),ABS((DATE(G1537,H1537,I1537)&amp;TIME(O1537,P1537,0))-(DATE(G1536,H1536,I1536)&amp;TIME(O1536,P1536,0))),"")</f>
        <v/>
      </c>
    </row>
    <row r="1537" spans="3:35">
      <c r="C1537" s="246" t="s">
        <v>610</v>
      </c>
      <c r="D1537" s="246" t="s">
        <v>722</v>
      </c>
      <c r="E1537" s="246" t="s">
        <v>769</v>
      </c>
      <c r="F1537" s="246" t="s">
        <v>770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771</v>
      </c>
      <c r="L1537" s="247">
        <v>1</v>
      </c>
      <c r="M1537" s="246">
        <v>224069</v>
      </c>
      <c r="N1537" s="246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90</v>
      </c>
      <c r="T1537" s="246" t="s">
        <v>26</v>
      </c>
      <c r="U1537" s="246"/>
      <c r="V1537" t="str">
        <f>INDEX(樣區!H:H,MATCH(F1537,樣區!E:E,0))</f>
        <v>3月,5月</v>
      </c>
      <c r="W1537" s="3" t="str">
        <f>IF(ISNUMBER(AH1537),"Y","N")</f>
        <v>Y</v>
      </c>
      <c r="X1537" s="3" t="str">
        <f>IF(OR(ISBLANK(H1537),ISBLANK(I1537)),"需記錄日期","")</f>
        <v/>
      </c>
      <c r="Y1537" s="3" t="str">
        <f>IF(O1537&gt;9,"時間太晚","")</f>
        <v>時間太晚</v>
      </c>
      <c r="Z1537" s="3" t="str">
        <f>IF(ISBLANK(Q1537),"需記錄數量",IF(Q1537&gt;2,"2隻以上，請記為猴群",""))</f>
        <v/>
      </c>
      <c r="AA1537" s="3" t="str">
        <f>IF(OR(Q1537=1,Q1537=2),IF(ISTEXT(R1537),"","需記錄距離"),"")</f>
        <v/>
      </c>
      <c r="AB1537" s="249" t="str">
        <f>IF(S1537="Y",IF(Q1537&lt;&gt;2,"有叫聲應為猴群",""),"")</f>
        <v/>
      </c>
      <c r="AC1537" s="3" t="str">
        <f>IF(ISBLANK(T1537),"需記錄棲地類型",IF(LEN(T1537)&lt;&gt;2,"請填最主要的棲地類型，其餘的可在備注補充說明",""))</f>
        <v/>
      </c>
      <c r="AD1537" s="5" t="str">
        <f t="shared" ref="AD1537:AD1562" si="68">IF(ISBLANK(O1537),"需記錄時間",IFERROR(IF((AI1537-TIME(0,5,59))&lt;0,"需計滿6分鐘",""),""))</f>
        <v/>
      </c>
      <c r="AE1537" s="3" t="str">
        <f>IF(COUNTIF(U1537,"*搖樹*")=1,IF(Q1537&lt;&gt;2,"有搖樹行為應為猴群",""),"")</f>
        <v/>
      </c>
      <c r="AF1537" s="3"/>
      <c r="AH1537">
        <f>MATCH(ROUND(M1537,0)&amp;ROUND(N1537,0),樣點!N:N,0)</f>
        <v>1358</v>
      </c>
      <c r="AI1537" s="5">
        <f>IF((F1538&amp;J1538)=(F1537&amp;J1537),ABS((DATE(G1538,H1538,I1538)&amp;TIME(O1538,P1538,0))-(DATE(G1537,H1537,I1537)&amp;TIME(O1537,P1537,0))),"")</f>
        <v>1.3888888992369175E-2</v>
      </c>
    </row>
    <row r="1538" spans="3:35">
      <c r="C1538" s="246" t="s">
        <v>610</v>
      </c>
      <c r="D1538" s="246" t="s">
        <v>722</v>
      </c>
      <c r="E1538" s="246" t="s">
        <v>769</v>
      </c>
      <c r="F1538" s="246" t="s">
        <v>770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771</v>
      </c>
      <c r="L1538" s="247">
        <v>2</v>
      </c>
      <c r="M1538" s="246">
        <v>223996</v>
      </c>
      <c r="N1538" s="246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90</v>
      </c>
      <c r="T1538" s="246" t="s">
        <v>26</v>
      </c>
      <c r="U1538" s="246"/>
      <c r="V1538" t="str">
        <f>INDEX(樣區!H:H,MATCH(F1538,樣區!E:E,0))</f>
        <v>3月,5月</v>
      </c>
      <c r="W1538" s="3" t="str">
        <f>IF(ISNUMBER(AH1538),"Y","N")</f>
        <v>Y</v>
      </c>
      <c r="X1538" s="3" t="str">
        <f>IF(OR(ISBLANK(H1538),ISBLANK(I1538)),"需記錄日期","")</f>
        <v/>
      </c>
      <c r="Y1538" s="3" t="str">
        <f>IF(O1538&gt;9,"時間太晚","")</f>
        <v>時間太晚</v>
      </c>
      <c r="Z1538" s="3" t="str">
        <f>IF(ISBLANK(Q1538),"需記錄數量",IF(Q1538&gt;2,"2隻以上，請記為猴群",""))</f>
        <v/>
      </c>
      <c r="AA1538" s="3" t="str">
        <f>IF(OR(Q1538=1,Q1538=2),IF(ISTEXT(R1538),"","需記錄距離"),"")</f>
        <v/>
      </c>
      <c r="AB1538" s="249" t="str">
        <f>IF(S1538="Y",IF(Q1538&lt;&gt;2,"有叫聲應為猴群",""),"")</f>
        <v/>
      </c>
      <c r="AC1538" s="3" t="str">
        <f>IF(ISBLANK(T1538),"需記錄棲地類型",IF(LEN(T1538)&lt;&gt;2,"請填最主要的棲地類型，其餘的可在備注補充說明",""))</f>
        <v/>
      </c>
      <c r="AD1538" s="5" t="str">
        <f t="shared" si="68"/>
        <v/>
      </c>
      <c r="AE1538" s="3" t="str">
        <f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>IF((F1539&amp;J1539)=(F1538&amp;J1538),ABS((DATE(G1539,H1539,I1539)&amp;TIME(O1539,P1539,0))-(DATE(G1538,H1538,I1538)&amp;TIME(O1538,P1538,0))),"")</f>
        <v>1.0416666977107525E-2</v>
      </c>
    </row>
    <row r="1539" spans="3:35">
      <c r="C1539" s="246" t="s">
        <v>610</v>
      </c>
      <c r="D1539" s="246" t="s">
        <v>722</v>
      </c>
      <c r="E1539" s="246" t="s">
        <v>769</v>
      </c>
      <c r="F1539" s="246" t="s">
        <v>770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771</v>
      </c>
      <c r="L1539" s="247">
        <v>3</v>
      </c>
      <c r="M1539" s="246">
        <v>223954</v>
      </c>
      <c r="N1539" s="246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90</v>
      </c>
      <c r="T1539" s="246" t="s">
        <v>26</v>
      </c>
      <c r="U1539" s="246"/>
      <c r="V1539" t="str">
        <f>INDEX(樣區!H:H,MATCH(F1539,樣區!E:E,0))</f>
        <v>3月,5月</v>
      </c>
      <c r="W1539" s="3" t="str">
        <f>IF(ISNUMBER(AH1539),"Y","N")</f>
        <v>Y</v>
      </c>
      <c r="X1539" s="3" t="str">
        <f>IF(OR(ISBLANK(H1539),ISBLANK(I1539)),"需記錄日期","")</f>
        <v/>
      </c>
      <c r="Y1539" s="3" t="str">
        <f>IF(O1539&gt;9,"時間太晚","")</f>
        <v>時間太晚</v>
      </c>
      <c r="Z1539" s="3" t="str">
        <f>IF(ISBLANK(Q1539),"需記錄數量",IF(Q1539&gt;2,"2隻以上，請記為猴群",""))</f>
        <v/>
      </c>
      <c r="AA1539" s="3" t="str">
        <f>IF(OR(Q1539=1,Q1539=2),IF(ISTEXT(R1539),"","需記錄距離"),"")</f>
        <v/>
      </c>
      <c r="AB1539" s="249" t="str">
        <f>IF(S1539="Y",IF(Q1539&lt;&gt;2,"有叫聲應為猴群",""),"")</f>
        <v/>
      </c>
      <c r="AC1539" s="3" t="str">
        <f>IF(ISBLANK(T1539),"需記錄棲地類型",IF(LEN(T1539)&lt;&gt;2,"請填最主要的棲地類型，其餘的可在備注補充說明",""))</f>
        <v/>
      </c>
      <c r="AD1539" s="5" t="str">
        <f t="shared" si="68"/>
        <v/>
      </c>
      <c r="AE1539" s="3" t="str">
        <f>IF(COUNTIF(U1539,"*搖樹*")=1,IF(Q1539&lt;&gt;2,"有搖樹行為應為猴群",""),"")</f>
        <v/>
      </c>
      <c r="AF1539" s="3"/>
      <c r="AH1539">
        <f>MATCH(ROUND(M1539,0)&amp;ROUND(N1539,0),樣點!N:N,0)</f>
        <v>1360</v>
      </c>
      <c r="AI1539" s="5">
        <f>IF((F1540&amp;J1540)=(F1539&amp;J1539),ABS((DATE(G1540,H1540,I1540)&amp;TIME(O1540,P1540,0))-(DATE(G1539,H1539,I1539)&amp;TIME(O1539,P1539,0))),"")</f>
        <v>1.3888889050576836E-2</v>
      </c>
    </row>
    <row r="1540" spans="3:35">
      <c r="C1540" s="246" t="s">
        <v>610</v>
      </c>
      <c r="D1540" s="246" t="s">
        <v>722</v>
      </c>
      <c r="E1540" s="246" t="s">
        <v>769</v>
      </c>
      <c r="F1540" s="246" t="s">
        <v>770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771</v>
      </c>
      <c r="L1540" s="247">
        <v>4</v>
      </c>
      <c r="M1540" s="246">
        <v>223978</v>
      </c>
      <c r="N1540" s="246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90</v>
      </c>
      <c r="T1540" s="246" t="s">
        <v>26</v>
      </c>
      <c r="U1540" s="246"/>
      <c r="V1540" t="str">
        <f>INDEX(樣區!H:H,MATCH(F1540,樣區!E:E,0))</f>
        <v>3月,5月</v>
      </c>
      <c r="W1540" s="3" t="str">
        <f>IF(ISNUMBER(AH1540),"Y","N")</f>
        <v>Y</v>
      </c>
      <c r="X1540" s="3" t="str">
        <f>IF(OR(ISBLANK(H1540),ISBLANK(I1540)),"需記錄日期","")</f>
        <v/>
      </c>
      <c r="Y1540" s="3" t="str">
        <f>IF(O1540&gt;9,"時間太晚","")</f>
        <v>時間太晚</v>
      </c>
      <c r="Z1540" s="3" t="str">
        <f>IF(ISBLANK(Q1540),"需記錄數量",IF(Q1540&gt;2,"2隻以上，請記為猴群",""))</f>
        <v/>
      </c>
      <c r="AA1540" s="3" t="str">
        <f>IF(OR(Q1540=1,Q1540=2),IF(ISTEXT(R1540),"","需記錄距離"),"")</f>
        <v/>
      </c>
      <c r="AB1540" s="249" t="str">
        <f>IF(S1540="Y",IF(Q1540&lt;&gt;2,"有叫聲應為猴群",""),"")</f>
        <v/>
      </c>
      <c r="AC1540" s="3" t="str">
        <f>IF(ISBLANK(T1540),"需記錄棲地類型",IF(LEN(T1540)&lt;&gt;2,"請填最主要的棲地類型，其餘的可在備注補充說明",""))</f>
        <v/>
      </c>
      <c r="AD1540" s="5" t="str">
        <f t="shared" si="68"/>
        <v/>
      </c>
      <c r="AE1540" s="3" t="str">
        <f>IF(COUNTIF(U1540,"*搖樹*")=1,IF(Q1540&lt;&gt;2,"有搖樹行為應為猴群",""),"")</f>
        <v/>
      </c>
      <c r="AF1540" s="3"/>
      <c r="AH1540">
        <f>MATCH(ROUND(M1540,0)&amp;ROUND(N1540,0),樣點!N:N,0)</f>
        <v>1361</v>
      </c>
      <c r="AI1540" s="5">
        <f>IF((F1541&amp;J1541)=(F1540&amp;J1540),ABS((DATE(G1541,H1541,I1541)&amp;TIME(O1541,P1541,0))-(DATE(G1540,H1540,I1540)&amp;TIME(O1540,P1540,0))),"")</f>
        <v>8.333332953043282E-3</v>
      </c>
    </row>
    <row r="1541" spans="3:35">
      <c r="C1541" s="246" t="s">
        <v>610</v>
      </c>
      <c r="D1541" s="246" t="s">
        <v>722</v>
      </c>
      <c r="E1541" s="246" t="s">
        <v>769</v>
      </c>
      <c r="F1541" s="246" t="s">
        <v>770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771</v>
      </c>
      <c r="L1541" s="247">
        <v>5</v>
      </c>
      <c r="M1541" s="246">
        <v>224157</v>
      </c>
      <c r="N1541" s="246">
        <v>2454934</v>
      </c>
      <c r="O1541" s="246">
        <v>11</v>
      </c>
      <c r="P1541" s="246">
        <v>12</v>
      </c>
      <c r="Q1541" s="246">
        <v>2</v>
      </c>
      <c r="R1541" s="246" t="s">
        <v>43</v>
      </c>
      <c r="S1541" s="246" t="s">
        <v>44</v>
      </c>
      <c r="T1541" s="246" t="s">
        <v>26</v>
      </c>
      <c r="U1541" s="246"/>
      <c r="V1541" t="str">
        <f>INDEX(樣區!H:H,MATCH(F1541,樣區!E:E,0))</f>
        <v>3月,5月</v>
      </c>
      <c r="W1541" s="3" t="str">
        <f>IF(ISNUMBER(AH1541),"Y","N")</f>
        <v>Y</v>
      </c>
      <c r="X1541" s="3" t="str">
        <f>IF(OR(ISBLANK(H1541),ISBLANK(I1541)),"需記錄日期","")</f>
        <v/>
      </c>
      <c r="Y1541" s="3" t="str">
        <f>IF(O1541&gt;9,"時間太晚","")</f>
        <v>時間太晚</v>
      </c>
      <c r="Z1541" s="3" t="str">
        <f>IF(ISBLANK(Q1541),"需記錄數量",IF(Q1541&gt;2,"2隻以上，請記為猴群",""))</f>
        <v/>
      </c>
      <c r="AA1541" s="3" t="str">
        <f>IF(OR(Q1541=1,Q1541=2),IF(ISTEXT(R1541),"","需記錄距離"),"")</f>
        <v/>
      </c>
      <c r="AB1541" s="249" t="str">
        <f>IF(S1541="Y",IF(Q1541&lt;&gt;2,"有叫聲應為猴群",""),"")</f>
        <v/>
      </c>
      <c r="AC1541" s="3" t="str">
        <f>IF(ISBLANK(T1541),"需記錄棲地類型",IF(LEN(T1541)&lt;&gt;2,"請填最主要的棲地類型，其餘的可在備注補充說明",""))</f>
        <v/>
      </c>
      <c r="AD1541" s="5" t="str">
        <f t="shared" si="68"/>
        <v/>
      </c>
      <c r="AE1541" s="3" t="str">
        <f>IF(COUNTIF(U1541,"*搖樹*")=1,IF(Q1541&lt;&gt;2,"有搖樹行為應為猴群",""),"")</f>
        <v/>
      </c>
      <c r="AF1541" s="3"/>
      <c r="AH1541">
        <f>MATCH(ROUND(M1541,0)&amp;ROUND(N1541,0),樣點!N:N,0)</f>
        <v>1362</v>
      </c>
      <c r="AI1541" s="5">
        <f>IF((F1542&amp;J1542)=(F1541&amp;J1541),ABS((DATE(G1542,H1542,I1542)&amp;TIME(O1542,P1542,0))-(DATE(G1541,H1541,I1541)&amp;TIME(O1541,P1541,0))),"")</f>
        <v>7.6388890156522393E-3</v>
      </c>
    </row>
    <row r="1542" spans="3:35">
      <c r="C1542" s="246" t="s">
        <v>610</v>
      </c>
      <c r="D1542" s="246" t="s">
        <v>722</v>
      </c>
      <c r="E1542" s="246" t="s">
        <v>769</v>
      </c>
      <c r="F1542" s="246" t="s">
        <v>770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771</v>
      </c>
      <c r="L1542" s="247">
        <v>6</v>
      </c>
      <c r="M1542" s="246">
        <v>224232</v>
      </c>
      <c r="N1542" s="246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90</v>
      </c>
      <c r="T1542" s="246" t="s">
        <v>26</v>
      </c>
      <c r="U1542" s="246"/>
      <c r="V1542" t="str">
        <f>INDEX(樣區!H:H,MATCH(F1542,樣區!E:E,0))</f>
        <v>3月,5月</v>
      </c>
      <c r="W1542" s="3" t="str">
        <f>IF(ISNUMBER(AH1542),"Y","N")</f>
        <v>Y</v>
      </c>
      <c r="X1542" s="3" t="str">
        <f>IF(OR(ISBLANK(H1542),ISBLANK(I1542)),"需記錄日期","")</f>
        <v/>
      </c>
      <c r="Y1542" s="3" t="str">
        <f>IF(O1542&gt;9,"時間太晚","")</f>
        <v>時間太晚</v>
      </c>
      <c r="Z1542" s="3" t="str">
        <f>IF(ISBLANK(Q1542),"需記錄數量",IF(Q1542&gt;2,"2隻以上，請記為猴群",""))</f>
        <v/>
      </c>
      <c r="AA1542" s="3" t="str">
        <f>IF(OR(Q1542=1,Q1542=2),IF(ISTEXT(R1542),"","需記錄距離"),"")</f>
        <v/>
      </c>
      <c r="AB1542" s="249" t="str">
        <f>IF(S1542="Y",IF(Q1542&lt;&gt;2,"有叫聲應為猴群",""),"")</f>
        <v/>
      </c>
      <c r="AC1542" s="3" t="str">
        <f>IF(ISBLANK(T1542),"需記錄棲地類型",IF(LEN(T1542)&lt;&gt;2,"請填最主要的棲地類型，其餘的可在備注補充說明",""))</f>
        <v/>
      </c>
      <c r="AD1542" s="5" t="str">
        <f t="shared" si="68"/>
        <v/>
      </c>
      <c r="AE1542" s="3" t="str">
        <f>IF(COUNTIF(U1542,"*搖樹*")=1,IF(Q1542&lt;&gt;2,"有搖樹行為應為猴群",""),"")</f>
        <v/>
      </c>
      <c r="AF1542" s="3"/>
      <c r="AH1542">
        <f>MATCH(ROUND(M1542,0)&amp;ROUND(N1542,0),樣點!N:N,0)</f>
        <v>1363</v>
      </c>
      <c r="AI1542" s="5">
        <f>IF((F1543&amp;J1543)=(F1542&amp;J1542),ABS((DATE(G1543,H1543,I1543)&amp;TIME(O1543,P1543,0))-(DATE(G1542,H1542,I1542)&amp;TIME(O1542,P1542,0))),"")</f>
        <v>1.5277778031304479E-2</v>
      </c>
    </row>
    <row r="1543" spans="3:35">
      <c r="C1543" s="246" t="s">
        <v>610</v>
      </c>
      <c r="D1543" s="246" t="s">
        <v>722</v>
      </c>
      <c r="E1543" s="246" t="s">
        <v>769</v>
      </c>
      <c r="F1543" s="246" t="s">
        <v>770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771</v>
      </c>
      <c r="L1543" s="247">
        <v>7</v>
      </c>
      <c r="M1543" s="246">
        <v>224221</v>
      </c>
      <c r="N1543" s="246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90</v>
      </c>
      <c r="T1543" s="246" t="s">
        <v>26</v>
      </c>
      <c r="U1543" s="246"/>
      <c r="V1543" t="str">
        <f>INDEX(樣區!H:H,MATCH(F1543,樣區!E:E,0))</f>
        <v>3月,5月</v>
      </c>
      <c r="W1543" s="3" t="str">
        <f>IF(ISNUMBER(AH1543),"Y","N")</f>
        <v>Y</v>
      </c>
      <c r="X1543" s="3" t="str">
        <f>IF(OR(ISBLANK(H1543),ISBLANK(I1543)),"需記錄日期","")</f>
        <v/>
      </c>
      <c r="Y1543" s="3" t="str">
        <f>IF(O1543&gt;9,"時間太晚","")</f>
        <v>時間太晚</v>
      </c>
      <c r="Z1543" s="3" t="str">
        <f>IF(ISBLANK(Q1543),"需記錄數量",IF(Q1543&gt;2,"2隻以上，請記為猴群",""))</f>
        <v/>
      </c>
      <c r="AA1543" s="3" t="str">
        <f>IF(OR(Q1543=1,Q1543=2),IF(ISTEXT(R1543),"","需記錄距離"),"")</f>
        <v/>
      </c>
      <c r="AB1543" s="249" t="str">
        <f>IF(S1543="Y",IF(Q1543&lt;&gt;2,"有叫聲應為猴群",""),"")</f>
        <v/>
      </c>
      <c r="AC1543" s="3" t="str">
        <f>IF(ISBLANK(T1543),"需記錄棲地類型",IF(LEN(T1543)&lt;&gt;2,"請填最主要的棲地類型，其餘的可在備注補充說明",""))</f>
        <v/>
      </c>
      <c r="AD1543" s="5" t="str">
        <f t="shared" si="68"/>
        <v/>
      </c>
      <c r="AE1543" s="3" t="str">
        <f>IF(COUNTIF(U1543,"*搖樹*")=1,IF(Q1543&lt;&gt;2,"有搖樹行為應為猴群",""),"")</f>
        <v/>
      </c>
      <c r="AF1543" s="3"/>
      <c r="AH1543">
        <f>MATCH(ROUND(M1543,0)&amp;ROUND(N1543,0),樣點!N:N,0)</f>
        <v>1364</v>
      </c>
      <c r="AI1543" s="5" t="str">
        <f>IF((F1544&amp;J1544)=(F1543&amp;J1543),ABS((DATE(G1544,H1544,I1544)&amp;TIME(O1544,P1544,0))-(DATE(G1543,H1543,I1543)&amp;TIME(O1543,P1543,0))),"")</f>
        <v/>
      </c>
    </row>
    <row r="1544" spans="3:35">
      <c r="C1544" s="246" t="s">
        <v>610</v>
      </c>
      <c r="D1544" s="246" t="s">
        <v>722</v>
      </c>
      <c r="E1544" s="246" t="s">
        <v>773</v>
      </c>
      <c r="F1544" s="246" t="s">
        <v>774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771</v>
      </c>
      <c r="L1544" s="247">
        <v>1</v>
      </c>
      <c r="M1544" s="246">
        <v>219938</v>
      </c>
      <c r="N1544" s="246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26</v>
      </c>
      <c r="U1544" s="246"/>
      <c r="V1544" t="str">
        <f>INDEX(樣區!H:H,MATCH(F1544,樣區!E:E,0))</f>
        <v>3月,5月</v>
      </c>
      <c r="W1544" s="3" t="str">
        <f>IF(ISNUMBER(AH1544),"Y","N")</f>
        <v>Y</v>
      </c>
      <c r="X1544" s="3" t="str">
        <f>IF(OR(ISBLANK(H1544),ISBLANK(I1544)),"需記錄日期","")</f>
        <v/>
      </c>
      <c r="Y1544" s="3" t="str">
        <f>IF(O1544&gt;9,"時間太晚","")</f>
        <v>時間太晚</v>
      </c>
      <c r="Z1544" s="3" t="str">
        <f>IF(ISBLANK(Q1544),"需記錄數量",IF(Q1544&gt;2,"2隻以上，請記為猴群",""))</f>
        <v/>
      </c>
      <c r="AA1544" s="3" t="str">
        <f>IF(OR(Q1544=1,Q1544=2),IF(ISTEXT(R1544),"","需記錄距離"),"")</f>
        <v/>
      </c>
      <c r="AB1544" s="249" t="str">
        <f>IF(S1544="Y",IF(Q1544&lt;&gt;2,"有叫聲應為猴群",""),"")</f>
        <v/>
      </c>
      <c r="AC1544" s="3" t="str">
        <f>IF(ISBLANK(T1544),"需記錄棲地類型",IF(LEN(T1544)&lt;&gt;2,"請填最主要的棲地類型，其餘的可在備注補充說明",""))</f>
        <v/>
      </c>
      <c r="AD1544" s="5" t="str">
        <f t="shared" si="68"/>
        <v/>
      </c>
      <c r="AE1544" s="3" t="str">
        <f>IF(COUNTIF(U1544,"*搖樹*")=1,IF(Q1544&lt;&gt;2,"有搖樹行為應為猴群",""),"")</f>
        <v/>
      </c>
      <c r="AF1544" s="3"/>
      <c r="AH1544">
        <f>MATCH(ROUND(M1544,0)&amp;ROUND(N1544,0),樣點!N:N,0)</f>
        <v>1365</v>
      </c>
      <c r="AI1544" s="5">
        <f>IF((F1545&amp;J1545)=(F1544&amp;J1544),ABS((DATE(G1545,H1545,I1545)&amp;TIME(O1545,P1545,0))-(DATE(G1544,H1544,I1544)&amp;TIME(O1544,P1544,0))),"")</f>
        <v>1.0416665987577289E-2</v>
      </c>
    </row>
    <row r="1545" spans="3:35">
      <c r="C1545" s="246" t="s">
        <v>610</v>
      </c>
      <c r="D1545" s="246" t="s">
        <v>722</v>
      </c>
      <c r="E1545" s="246" t="s">
        <v>773</v>
      </c>
      <c r="F1545" s="246" t="s">
        <v>774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771</v>
      </c>
      <c r="L1545" s="247">
        <v>2</v>
      </c>
      <c r="M1545" s="246">
        <v>220124</v>
      </c>
      <c r="N1545" s="246">
        <v>2451071</v>
      </c>
      <c r="O1545" s="246">
        <v>10</v>
      </c>
      <c r="P1545" s="246">
        <v>45</v>
      </c>
      <c r="Q1545" s="246">
        <v>2</v>
      </c>
      <c r="R1545" s="246" t="s">
        <v>43</v>
      </c>
      <c r="S1545" s="246" t="s">
        <v>44</v>
      </c>
      <c r="T1545" s="246" t="s">
        <v>26</v>
      </c>
      <c r="U1545" s="246"/>
      <c r="V1545" t="str">
        <f>INDEX(樣區!H:H,MATCH(F1545,樣區!E:E,0))</f>
        <v>3月,5月</v>
      </c>
      <c r="W1545" s="3" t="str">
        <f>IF(ISNUMBER(AH1545),"Y","N")</f>
        <v>Y</v>
      </c>
      <c r="X1545" s="3" t="str">
        <f>IF(OR(ISBLANK(H1545),ISBLANK(I1545)),"需記錄日期","")</f>
        <v/>
      </c>
      <c r="Y1545" s="3" t="str">
        <f>IF(O1545&gt;9,"時間太晚","")</f>
        <v>時間太晚</v>
      </c>
      <c r="Z1545" s="3" t="str">
        <f>IF(ISBLANK(Q1545),"需記錄數量",IF(Q1545&gt;2,"2隻以上，請記為猴群",""))</f>
        <v/>
      </c>
      <c r="AA1545" s="3" t="str">
        <f>IF(OR(Q1545=1,Q1545=2),IF(ISTEXT(R1545),"","需記錄距離"),"")</f>
        <v/>
      </c>
      <c r="AB1545" s="249" t="str">
        <f>IF(S1545="Y",IF(Q1545&lt;&gt;2,"有叫聲應為猴群",""),"")</f>
        <v/>
      </c>
      <c r="AC1545" s="3" t="str">
        <f>IF(ISBLANK(T1545),"需記錄棲地類型",IF(LEN(T1545)&lt;&gt;2,"請填最主要的棲地類型，其餘的可在備注補充說明",""))</f>
        <v/>
      </c>
      <c r="AD1545" s="5" t="str">
        <f t="shared" si="68"/>
        <v/>
      </c>
      <c r="AE1545" s="3" t="str">
        <f>IF(COUNTIF(U1545,"*搖樹*")=1,IF(Q1545&lt;&gt;2,"有搖樹行為應為猴群",""),"")</f>
        <v/>
      </c>
      <c r="AF1545" s="3"/>
      <c r="AH1545">
        <f>MATCH(ROUND(M1545,0)&amp;ROUND(N1545,0),樣點!N:N,0)</f>
        <v>1366</v>
      </c>
      <c r="AI1545" s="5">
        <f>IF((F1546&amp;J1546)=(F1545&amp;J1545),ABS((DATE(G1546,H1546,I1546)&amp;TIME(O1546,P1546,0))-(DATE(G1545,H1545,I1545)&amp;TIME(O1545,P1545,0))),"")</f>
        <v>6.9444450200535357E-3</v>
      </c>
    </row>
    <row r="1546" spans="3:35">
      <c r="C1546" s="246" t="s">
        <v>610</v>
      </c>
      <c r="D1546" s="246" t="s">
        <v>722</v>
      </c>
      <c r="E1546" s="246" t="s">
        <v>773</v>
      </c>
      <c r="F1546" s="246" t="s">
        <v>774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771</v>
      </c>
      <c r="L1546" s="247">
        <v>3</v>
      </c>
      <c r="M1546" s="246">
        <v>220264</v>
      </c>
      <c r="N1546" s="246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26</v>
      </c>
      <c r="U1546" s="246"/>
      <c r="V1546" t="str">
        <f>INDEX(樣區!H:H,MATCH(F1546,樣區!E:E,0))</f>
        <v>3月,5月</v>
      </c>
      <c r="W1546" s="3" t="str">
        <f>IF(ISNUMBER(AH1546),"Y","N")</f>
        <v>Y</v>
      </c>
      <c r="X1546" s="3" t="str">
        <f>IF(OR(ISBLANK(H1546),ISBLANK(I1546)),"需記錄日期","")</f>
        <v/>
      </c>
      <c r="Y1546" s="3" t="str">
        <f>IF(O1546&gt;9,"時間太晚","")</f>
        <v>時間太晚</v>
      </c>
      <c r="Z1546" s="3" t="str">
        <f>IF(ISBLANK(Q1546),"需記錄數量",IF(Q1546&gt;2,"2隻以上，請記為猴群",""))</f>
        <v/>
      </c>
      <c r="AA1546" s="3" t="str">
        <f>IF(OR(Q1546=1,Q1546=2),IF(ISTEXT(R1546),"","需記錄距離"),"")</f>
        <v/>
      </c>
      <c r="AB1546" s="249" t="str">
        <f>IF(S1546="Y",IF(Q1546&lt;&gt;2,"有叫聲應為猴群",""),"")</f>
        <v/>
      </c>
      <c r="AC1546" s="3" t="str">
        <f>IF(ISBLANK(T1546),"需記錄棲地類型",IF(LEN(T1546)&lt;&gt;2,"請填最主要的棲地類型，其餘的可在備注補充說明",""))</f>
        <v/>
      </c>
      <c r="AD1546" s="5" t="str">
        <f t="shared" si="68"/>
        <v>需計滿6分鐘</v>
      </c>
      <c r="AE1546" s="3" t="str">
        <f>IF(COUNTIF(U1546,"*搖樹*")=1,IF(Q1546&lt;&gt;2,"有搖樹行為應為猴群",""),"")</f>
        <v/>
      </c>
      <c r="AF1546" s="3"/>
      <c r="AH1546">
        <f>MATCH(ROUND(M1546,0)&amp;ROUND(N1546,0),樣點!N:N,0)</f>
        <v>1367</v>
      </c>
      <c r="AI1546" s="5">
        <f>IF((F1547&amp;J1547)=(F1546&amp;J1546),ABS((DATE(G1547,H1547,I1547)&amp;TIME(O1547,P1547,0))-(DATE(G1546,H1546,I1546)&amp;TIME(O1546,P1546,0))),"")</f>
        <v>3.4722220152616501E-3</v>
      </c>
    </row>
    <row r="1547" spans="3:35">
      <c r="C1547" s="246" t="s">
        <v>610</v>
      </c>
      <c r="D1547" s="246" t="s">
        <v>722</v>
      </c>
      <c r="E1547" s="246" t="s">
        <v>773</v>
      </c>
      <c r="F1547" s="246" t="s">
        <v>774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771</v>
      </c>
      <c r="L1547" s="247">
        <v>4</v>
      </c>
      <c r="M1547" s="246">
        <v>220471</v>
      </c>
      <c r="N1547" s="246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26</v>
      </c>
      <c r="U1547" s="246"/>
      <c r="V1547" t="str">
        <f>INDEX(樣區!H:H,MATCH(F1547,樣區!E:E,0))</f>
        <v>3月,5月</v>
      </c>
      <c r="W1547" s="3" t="str">
        <f>IF(ISNUMBER(AH1547),"Y","N")</f>
        <v>Y</v>
      </c>
      <c r="X1547" s="3" t="str">
        <f>IF(OR(ISBLANK(H1547),ISBLANK(I1547)),"需記錄日期","")</f>
        <v/>
      </c>
      <c r="Y1547" s="3" t="str">
        <f>IF(O1547&gt;9,"時間太晚","")</f>
        <v>時間太晚</v>
      </c>
      <c r="Z1547" s="3" t="str">
        <f>IF(ISBLANK(Q1547),"需記錄數量",IF(Q1547&gt;2,"2隻以上，請記為猴群",""))</f>
        <v/>
      </c>
      <c r="AA1547" s="3" t="str">
        <f>IF(OR(Q1547=1,Q1547=2),IF(ISTEXT(R1547),"","需記錄距離"),"")</f>
        <v/>
      </c>
      <c r="AB1547" s="249" t="str">
        <f>IF(S1547="Y",IF(Q1547&lt;&gt;2,"有叫聲應為猴群",""),"")</f>
        <v/>
      </c>
      <c r="AC1547" s="3" t="str">
        <f>IF(ISBLANK(T1547),"需記錄棲地類型",IF(LEN(T1547)&lt;&gt;2,"請填最主要的棲地類型，其餘的可在備注補充說明",""))</f>
        <v/>
      </c>
      <c r="AD1547" s="5" t="str">
        <f t="shared" si="68"/>
        <v/>
      </c>
      <c r="AE1547" s="3" t="str">
        <f>IF(COUNTIF(U1547,"*搖樹*")=1,IF(Q1547&lt;&gt;2,"有搖樹行為應為猴群",""),"")</f>
        <v/>
      </c>
      <c r="AF1547" s="3"/>
      <c r="AH1547">
        <f>MATCH(ROUND(M1547,0)&amp;ROUND(N1547,0),樣點!N:N,0)</f>
        <v>1368</v>
      </c>
      <c r="AI1547" s="5">
        <f>IF((F1548&amp;J1548)=(F1547&amp;J1547),ABS((DATE(G1548,H1548,I1548)&amp;TIME(O1548,P1548,0))-(DATE(G1547,H1547,I1547)&amp;TIME(O1547,P1547,0))),"")</f>
        <v>1.3888888992369175E-2</v>
      </c>
    </row>
    <row r="1548" spans="3:35">
      <c r="C1548" s="246" t="s">
        <v>610</v>
      </c>
      <c r="D1548" s="246" t="s">
        <v>722</v>
      </c>
      <c r="E1548" s="246" t="s">
        <v>773</v>
      </c>
      <c r="F1548" s="246" t="s">
        <v>774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771</v>
      </c>
      <c r="L1548" s="247">
        <v>5</v>
      </c>
      <c r="M1548" s="246">
        <v>220683</v>
      </c>
      <c r="N1548" s="246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26</v>
      </c>
      <c r="U1548" s="246"/>
      <c r="V1548" t="str">
        <f>INDEX(樣區!H:H,MATCH(F1548,樣區!E:E,0))</f>
        <v>3月,5月</v>
      </c>
      <c r="W1548" s="3" t="str">
        <f>IF(ISNUMBER(AH1548),"Y","N")</f>
        <v>Y</v>
      </c>
      <c r="X1548" s="3" t="str">
        <f>IF(OR(ISBLANK(H1548),ISBLANK(I1548)),"需記錄日期","")</f>
        <v/>
      </c>
      <c r="Y1548" s="3" t="str">
        <f>IF(O1548&gt;9,"時間太晚","")</f>
        <v>時間太晚</v>
      </c>
      <c r="Z1548" s="3" t="str">
        <f>IF(ISBLANK(Q1548),"需記錄數量",IF(Q1548&gt;2,"2隻以上，請記為猴群",""))</f>
        <v/>
      </c>
      <c r="AA1548" s="3" t="str">
        <f>IF(OR(Q1548=1,Q1548=2),IF(ISTEXT(R1548),"","需記錄距離"),"")</f>
        <v/>
      </c>
      <c r="AB1548" s="249" t="str">
        <f>IF(S1548="Y",IF(Q1548&lt;&gt;2,"有叫聲應為猴群",""),"")</f>
        <v/>
      </c>
      <c r="AC1548" s="3" t="str">
        <f>IF(ISBLANK(T1548),"需記錄棲地類型",IF(LEN(T1548)&lt;&gt;2,"請填最主要的棲地類型，其餘的可在備注補充說明",""))</f>
        <v/>
      </c>
      <c r="AD1548" s="5" t="str">
        <f t="shared" si="68"/>
        <v/>
      </c>
      <c r="AE1548" s="3" t="str">
        <f>IF(COUNTIF(U1548,"*搖樹*")=1,IF(Q1548&lt;&gt;2,"有搖樹行為應為猴群",""),"")</f>
        <v/>
      </c>
      <c r="AF1548" s="3"/>
      <c r="AH1548">
        <f>MATCH(ROUND(M1548,0)&amp;ROUND(N1548,0),樣點!N:N,0)</f>
        <v>1369</v>
      </c>
      <c r="AI1548" s="5">
        <f>IF((F1549&amp;J1549)=(F1548&amp;J1548),ABS((DATE(G1549,H1549,I1549)&amp;TIME(O1549,P1549,0))-(DATE(G1548,H1548,I1548)&amp;TIME(O1548,P1548,0))),"")</f>
        <v>1.3888888992369175E-2</v>
      </c>
    </row>
    <row r="1549" spans="3:35">
      <c r="C1549" s="246" t="s">
        <v>610</v>
      </c>
      <c r="D1549" s="246" t="s">
        <v>722</v>
      </c>
      <c r="E1549" s="246" t="s">
        <v>773</v>
      </c>
      <c r="F1549" s="246" t="s">
        <v>774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771</v>
      </c>
      <c r="L1549" s="247">
        <v>6</v>
      </c>
      <c r="M1549" s="246">
        <v>220884</v>
      </c>
      <c r="N1549" s="246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26</v>
      </c>
      <c r="U1549" s="246"/>
      <c r="V1549" t="str">
        <f>INDEX(樣區!H:H,MATCH(F1549,樣區!E:E,0))</f>
        <v>3月,5月</v>
      </c>
      <c r="W1549" s="3" t="str">
        <f>IF(ISNUMBER(AH1549),"Y","N")</f>
        <v>Y</v>
      </c>
      <c r="X1549" s="3" t="str">
        <f>IF(OR(ISBLANK(H1549),ISBLANK(I1549)),"需記錄日期","")</f>
        <v/>
      </c>
      <c r="Y1549" s="3" t="str">
        <f>IF(O1549&gt;9,"時間太晚","")</f>
        <v>時間太晚</v>
      </c>
      <c r="Z1549" s="3" t="str">
        <f>IF(ISBLANK(Q1549),"需記錄數量",IF(Q1549&gt;2,"2隻以上，請記為猴群",""))</f>
        <v/>
      </c>
      <c r="AA1549" s="3" t="str">
        <f>IF(OR(Q1549=1,Q1549=2),IF(ISTEXT(R1549),"","需記錄距離"),"")</f>
        <v/>
      </c>
      <c r="AB1549" s="249" t="str">
        <f>IF(S1549="Y",IF(Q1549&lt;&gt;2,"有叫聲應為猴群",""),"")</f>
        <v/>
      </c>
      <c r="AC1549" s="3" t="str">
        <f>IF(ISBLANK(T1549),"需記錄棲地類型",IF(LEN(T1549)&lt;&gt;2,"請填最主要的棲地類型，其餘的可在備注補充說明",""))</f>
        <v/>
      </c>
      <c r="AD1549" s="5" t="str">
        <f t="shared" si="68"/>
        <v/>
      </c>
      <c r="AE1549" s="3" t="str">
        <f>IF(COUNTIF(U1549,"*搖樹*")=1,IF(Q1549&lt;&gt;2,"有搖樹行為應為猴群",""),"")</f>
        <v/>
      </c>
      <c r="AF1549" s="3"/>
      <c r="AH1549">
        <f>MATCH(ROUND(M1549,0)&amp;ROUND(N1549,0),樣點!N:N,0)</f>
        <v>1370</v>
      </c>
      <c r="AI1549" s="5" t="str">
        <f>IF((F1550&amp;J1550)=(F1549&amp;J1549),ABS((DATE(G1550,H1550,I1550)&amp;TIME(O1550,P1550,0))-(DATE(G1549,H1549,I1549)&amp;TIME(O1549,P1549,0))),"")</f>
        <v/>
      </c>
    </row>
    <row r="1550" spans="3:35">
      <c r="C1550" s="246" t="s">
        <v>610</v>
      </c>
      <c r="D1550" s="246" t="s">
        <v>722</v>
      </c>
      <c r="E1550" s="246" t="s">
        <v>776</v>
      </c>
      <c r="F1550" s="246" t="s">
        <v>777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778</v>
      </c>
      <c r="L1550" s="247">
        <v>1</v>
      </c>
      <c r="M1550" s="246">
        <v>230850</v>
      </c>
      <c r="N1550" s="246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90</v>
      </c>
      <c r="T1550" s="246" t="s">
        <v>26</v>
      </c>
      <c r="U1550" s="246"/>
      <c r="V1550" t="str">
        <f>INDEX(樣區!H:H,MATCH(F1550,樣區!E:E,0))</f>
        <v>3月,5月</v>
      </c>
      <c r="W1550" s="3" t="str">
        <f>IF(ISNUMBER(AH1550),"Y","N")</f>
        <v>Y</v>
      </c>
      <c r="X1550" s="3" t="str">
        <f>IF(OR(ISBLANK(H1550),ISBLANK(I1550)),"需記錄日期","")</f>
        <v/>
      </c>
      <c r="Y1550" s="3" t="str">
        <f>IF(O1550&gt;9,"時間太晚","")</f>
        <v>時間太晚</v>
      </c>
      <c r="Z1550" s="3" t="str">
        <f>IF(ISBLANK(Q1550),"需記錄數量",IF(Q1550&gt;2,"2隻以上，請記為猴群",""))</f>
        <v/>
      </c>
      <c r="AA1550" s="3" t="str">
        <f>IF(OR(Q1550=1,Q1550=2),IF(ISTEXT(R1550),"","需記錄距離"),"")</f>
        <v/>
      </c>
      <c r="AB1550" s="249" t="str">
        <f>IF(S1550="Y",IF(Q1550&lt;&gt;2,"有叫聲應為猴群",""),"")</f>
        <v/>
      </c>
      <c r="AC1550" s="3" t="str">
        <f>IF(ISBLANK(T1550),"需記錄棲地類型",IF(LEN(T1550)&lt;&gt;2,"請填最主要的棲地類型，其餘的可在備注補充說明",""))</f>
        <v/>
      </c>
      <c r="AD1550" s="5" t="str">
        <f t="shared" si="68"/>
        <v/>
      </c>
      <c r="AE1550" s="3" t="str">
        <f>IF(COUNTIF(U1550,"*搖樹*")=1,IF(Q1550&lt;&gt;2,"有搖樹行為應為猴群",""),"")</f>
        <v/>
      </c>
      <c r="AF1550" s="3"/>
      <c r="AH1550">
        <f>MATCH(ROUND(M1550,0)&amp;ROUND(N1550,0),樣點!N:N,0)</f>
        <v>1371</v>
      </c>
      <c r="AI1550" s="5">
        <f>IF((F1551&amp;J1551)=(F1550&amp;J1550),ABS((DATE(G1551,H1551,I1551)&amp;TIME(O1551,P1551,0))-(DATE(G1550,H1550,I1550)&amp;TIME(O1550,P1550,0))),"")</f>
        <v>6.9444450200535357E-3</v>
      </c>
    </row>
    <row r="1551" spans="3:35">
      <c r="C1551" s="246" t="s">
        <v>610</v>
      </c>
      <c r="D1551" s="246" t="s">
        <v>722</v>
      </c>
      <c r="E1551" s="246" t="s">
        <v>776</v>
      </c>
      <c r="F1551" s="246" t="s">
        <v>777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778</v>
      </c>
      <c r="L1551" s="247">
        <v>2</v>
      </c>
      <c r="M1551" s="246">
        <v>231331</v>
      </c>
      <c r="N1551" s="246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90</v>
      </c>
      <c r="T1551" s="246" t="s">
        <v>26</v>
      </c>
      <c r="U1551" s="246"/>
      <c r="V1551" t="str">
        <f>INDEX(樣區!H:H,MATCH(F1551,樣區!E:E,0))</f>
        <v>3月,5月</v>
      </c>
      <c r="W1551" s="3" t="str">
        <f>IF(ISNUMBER(AH1551),"Y","N")</f>
        <v>Y</v>
      </c>
      <c r="X1551" s="3" t="str">
        <f>IF(OR(ISBLANK(H1551),ISBLANK(I1551)),"需記錄日期","")</f>
        <v/>
      </c>
      <c r="Y1551" s="3" t="str">
        <f>IF(O1551&gt;9,"時間太晚","")</f>
        <v>時間太晚</v>
      </c>
      <c r="Z1551" s="3" t="str">
        <f>IF(ISBLANK(Q1551),"需記錄數量",IF(Q1551&gt;2,"2隻以上，請記為猴群",""))</f>
        <v/>
      </c>
      <c r="AA1551" s="3" t="str">
        <f>IF(OR(Q1551=1,Q1551=2),IF(ISTEXT(R1551),"","需記錄距離"),"")</f>
        <v/>
      </c>
      <c r="AB1551" s="249" t="str">
        <f>IF(S1551="Y",IF(Q1551&lt;&gt;2,"有叫聲應為猴群",""),"")</f>
        <v/>
      </c>
      <c r="AC1551" s="3" t="str">
        <f>IF(ISBLANK(T1551),"需記錄棲地類型",IF(LEN(T1551)&lt;&gt;2,"請填最主要的棲地類型，其餘的可在備注補充說明",""))</f>
        <v/>
      </c>
      <c r="AD1551" s="5" t="str">
        <f t="shared" si="68"/>
        <v/>
      </c>
      <c r="AE1551" s="3" t="str">
        <f>IF(COUNTIF(U1551,"*搖樹*")=1,IF(Q1551&lt;&gt;2,"有搖樹行為應為猴群",""),"")</f>
        <v/>
      </c>
      <c r="AF1551" s="3"/>
      <c r="AH1551">
        <f>MATCH(ROUND(M1551,0)&amp;ROUND(N1551,0),樣點!N:N,0)</f>
        <v>1372</v>
      </c>
      <c r="AI1551" s="5">
        <f>IF((F1552&amp;J1552)=(F1551&amp;J1551),ABS((DATE(G1552,H1552,I1552)&amp;TIME(O1552,P1552,0))-(DATE(G1551,H1551,I1551)&amp;TIME(O1551,P1551,0))),"")</f>
        <v>4.8611109959892929E-3</v>
      </c>
    </row>
    <row r="1552" spans="3:35">
      <c r="C1552" s="246" t="s">
        <v>610</v>
      </c>
      <c r="D1552" s="246" t="s">
        <v>722</v>
      </c>
      <c r="E1552" s="246" t="s">
        <v>776</v>
      </c>
      <c r="F1552" s="246" t="s">
        <v>777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778</v>
      </c>
      <c r="L1552" s="247">
        <v>3</v>
      </c>
      <c r="M1552" s="246">
        <v>232094</v>
      </c>
      <c r="N1552" s="246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90</v>
      </c>
      <c r="T1552" s="246" t="s">
        <v>26</v>
      </c>
      <c r="U1552" s="246"/>
      <c r="V1552" t="str">
        <f>INDEX(樣區!H:H,MATCH(F1552,樣區!E:E,0))</f>
        <v>3月,5月</v>
      </c>
      <c r="W1552" s="3" t="str">
        <f>IF(ISNUMBER(AH1552),"Y","N")</f>
        <v>Y</v>
      </c>
      <c r="X1552" s="3" t="str">
        <f>IF(OR(ISBLANK(H1552),ISBLANK(I1552)),"需記錄日期","")</f>
        <v/>
      </c>
      <c r="Y1552" s="3" t="str">
        <f>IF(O1552&gt;9,"時間太晚","")</f>
        <v>時間太晚</v>
      </c>
      <c r="Z1552" s="3" t="str">
        <f>IF(ISBLANK(Q1552),"需記錄數量",IF(Q1552&gt;2,"2隻以上，請記為猴群",""))</f>
        <v/>
      </c>
      <c r="AA1552" s="3" t="str">
        <f>IF(OR(Q1552=1,Q1552=2),IF(ISTEXT(R1552),"","需記錄距離"),"")</f>
        <v/>
      </c>
      <c r="AB1552" s="249" t="str">
        <f>IF(S1552="Y",IF(Q1552&lt;&gt;2,"有叫聲應為猴群",""),"")</f>
        <v/>
      </c>
      <c r="AC1552" s="3" t="str">
        <f>IF(ISBLANK(T1552),"需記錄棲地類型",IF(LEN(T1552)&lt;&gt;2,"請填最主要的棲地類型，其餘的可在備注補充說明",""))</f>
        <v/>
      </c>
      <c r="AD1552" s="5" t="str">
        <f t="shared" si="68"/>
        <v/>
      </c>
      <c r="AE1552" s="3" t="str">
        <f>IF(COUNTIF(U1552,"*搖樹*")=1,IF(Q1552&lt;&gt;2,"有搖樹行為應為猴群",""),"")</f>
        <v/>
      </c>
      <c r="AF1552" s="3"/>
      <c r="AH1552">
        <f>MATCH(ROUND(M1552,0)&amp;ROUND(N1552,0),樣點!N:N,0)</f>
        <v>1373</v>
      </c>
      <c r="AI1552" s="5">
        <f>IF((F1553&amp;J1553)=(F1552&amp;J1552),ABS((DATE(G1553,H1553,I1553)&amp;TIME(O1553,P1553,0))-(DATE(G1552,H1552,I1552)&amp;TIME(O1552,P1552,0))),"")</f>
        <v>5.5555549915879965E-3</v>
      </c>
    </row>
    <row r="1553" spans="3:35">
      <c r="C1553" s="246" t="s">
        <v>610</v>
      </c>
      <c r="D1553" s="246" t="s">
        <v>722</v>
      </c>
      <c r="E1553" s="246" t="s">
        <v>776</v>
      </c>
      <c r="F1553" s="246" t="s">
        <v>777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778</v>
      </c>
      <c r="L1553" s="247">
        <v>4</v>
      </c>
      <c r="M1553" s="246">
        <v>232402</v>
      </c>
      <c r="N1553" s="246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90</v>
      </c>
      <c r="T1553" s="246" t="s">
        <v>26</v>
      </c>
      <c r="U1553" s="246"/>
      <c r="V1553" t="str">
        <f>INDEX(樣區!H:H,MATCH(F1553,樣區!E:E,0))</f>
        <v>3月,5月</v>
      </c>
      <c r="W1553" s="3" t="str">
        <f>IF(ISNUMBER(AH1553),"Y","N")</f>
        <v>Y</v>
      </c>
      <c r="X1553" s="3" t="str">
        <f>IF(OR(ISBLANK(H1553),ISBLANK(I1553)),"需記錄日期","")</f>
        <v/>
      </c>
      <c r="Y1553" s="3" t="str">
        <f>IF(O1553&gt;9,"時間太晚","")</f>
        <v>時間太晚</v>
      </c>
      <c r="Z1553" s="3" t="str">
        <f>IF(ISBLANK(Q1553),"需記錄數量",IF(Q1553&gt;2,"2隻以上，請記為猴群",""))</f>
        <v/>
      </c>
      <c r="AA1553" s="3" t="str">
        <f>IF(OR(Q1553=1,Q1553=2),IF(ISTEXT(R1553),"","需記錄距離"),"")</f>
        <v/>
      </c>
      <c r="AB1553" s="249" t="str">
        <f>IF(S1553="Y",IF(Q1553&lt;&gt;2,"有叫聲應為猴群",""),"")</f>
        <v/>
      </c>
      <c r="AC1553" s="3" t="str">
        <f>IF(ISBLANK(T1553),"需記錄棲地類型",IF(LEN(T1553)&lt;&gt;2,"請填最主要的棲地類型，其餘的可在備注補充說明",""))</f>
        <v/>
      </c>
      <c r="AD1553" s="5" t="str">
        <f t="shared" si="68"/>
        <v/>
      </c>
      <c r="AE1553" s="3" t="str">
        <f>IF(COUNTIF(U1553,"*搖樹*")=1,IF(Q1553&lt;&gt;2,"有搖樹行為應為猴群",""),"")</f>
        <v/>
      </c>
      <c r="AF1553" s="3"/>
      <c r="AH1553">
        <f>MATCH(ROUND(M1553,0)&amp;ROUND(N1553,0),樣點!N:N,0)</f>
        <v>1374</v>
      </c>
      <c r="AI1553" s="5">
        <f>IF((F1554&amp;J1554)=(F1553&amp;J1553),ABS((DATE(G1554,H1554,I1554)&amp;TIME(O1554,P1554,0))-(DATE(G1553,H1553,I1553)&amp;TIME(O1553,P1553,0))),"")</f>
        <v>4.8611109959892929E-3</v>
      </c>
    </row>
    <row r="1554" spans="3:35">
      <c r="C1554" s="246" t="s">
        <v>610</v>
      </c>
      <c r="D1554" s="246" t="s">
        <v>722</v>
      </c>
      <c r="E1554" s="246" t="s">
        <v>776</v>
      </c>
      <c r="F1554" s="246" t="s">
        <v>777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778</v>
      </c>
      <c r="L1554" s="247">
        <v>5</v>
      </c>
      <c r="M1554" s="246">
        <v>232724</v>
      </c>
      <c r="N1554" s="246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90</v>
      </c>
      <c r="T1554" s="246" t="s">
        <v>26</v>
      </c>
      <c r="U1554" s="246"/>
      <c r="V1554" t="str">
        <f>INDEX(樣區!H:H,MATCH(F1554,樣區!E:E,0))</f>
        <v>3月,5月</v>
      </c>
      <c r="W1554" s="3" t="str">
        <f>IF(ISNUMBER(AH1554),"Y","N")</f>
        <v>Y</v>
      </c>
      <c r="X1554" s="3" t="str">
        <f>IF(OR(ISBLANK(H1554),ISBLANK(I1554)),"需記錄日期","")</f>
        <v/>
      </c>
      <c r="Y1554" s="3" t="str">
        <f>IF(O1554&gt;9,"時間太晚","")</f>
        <v>時間太晚</v>
      </c>
      <c r="Z1554" s="3" t="str">
        <f>IF(ISBLANK(Q1554),"需記錄數量",IF(Q1554&gt;2,"2隻以上，請記為猴群",""))</f>
        <v/>
      </c>
      <c r="AA1554" s="3" t="str">
        <f>IF(OR(Q1554=1,Q1554=2),IF(ISTEXT(R1554),"","需記錄距離"),"")</f>
        <v/>
      </c>
      <c r="AB1554" s="249" t="str">
        <f>IF(S1554="Y",IF(Q1554&lt;&gt;2,"有叫聲應為猴群",""),"")</f>
        <v/>
      </c>
      <c r="AC1554" s="3" t="str">
        <f>IF(ISBLANK(T1554),"需記錄棲地類型",IF(LEN(T1554)&lt;&gt;2,"請填最主要的棲地類型，其餘的可在備注補充說明",""))</f>
        <v/>
      </c>
      <c r="AD1554" s="5" t="str">
        <f t="shared" si="68"/>
        <v/>
      </c>
      <c r="AE1554" s="3" t="str">
        <f>IF(COUNTIF(U1554,"*搖樹*")=1,IF(Q1554&lt;&gt;2,"有搖樹行為應為猴群",""),"")</f>
        <v/>
      </c>
      <c r="AF1554" s="3"/>
      <c r="AH1554">
        <f>MATCH(ROUND(M1554,0)&amp;ROUND(N1554,0),樣點!N:N,0)</f>
        <v>1375</v>
      </c>
      <c r="AI1554" s="5">
        <f>IF((F1555&amp;J1555)=(F1554&amp;J1554),ABS((DATE(G1555,H1555,I1555)&amp;TIME(O1555,P1555,0))-(DATE(G1554,H1554,I1554)&amp;TIME(O1554,P1554,0))),"")</f>
        <v>9.0277779963798821E-3</v>
      </c>
    </row>
    <row r="1555" spans="3:35">
      <c r="C1555" s="246" t="s">
        <v>610</v>
      </c>
      <c r="D1555" s="246" t="s">
        <v>722</v>
      </c>
      <c r="E1555" s="246" t="s">
        <v>776</v>
      </c>
      <c r="F1555" s="246" t="s">
        <v>777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778</v>
      </c>
      <c r="L1555" s="247">
        <v>6</v>
      </c>
      <c r="M1555" s="246">
        <v>232269</v>
      </c>
      <c r="N1555" s="246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90</v>
      </c>
      <c r="T1555" s="246" t="s">
        <v>26</v>
      </c>
      <c r="U1555" s="246"/>
      <c r="V1555" t="str">
        <f>INDEX(樣區!H:H,MATCH(F1555,樣區!E:E,0))</f>
        <v>3月,5月</v>
      </c>
      <c r="W1555" s="3" t="str">
        <f>IF(ISNUMBER(AH1555),"Y","N")</f>
        <v>Y</v>
      </c>
      <c r="X1555" s="3" t="str">
        <f>IF(OR(ISBLANK(H1555),ISBLANK(I1555)),"需記錄日期","")</f>
        <v/>
      </c>
      <c r="Y1555" s="3" t="str">
        <f>IF(O1555&gt;9,"時間太晚","")</f>
        <v>時間太晚</v>
      </c>
      <c r="Z1555" s="3" t="str">
        <f>IF(ISBLANK(Q1555),"需記錄數量",IF(Q1555&gt;2,"2隻以上，請記為猴群",""))</f>
        <v/>
      </c>
      <c r="AA1555" s="3" t="str">
        <f>IF(OR(Q1555=1,Q1555=2),IF(ISTEXT(R1555),"","需記錄距離"),"")</f>
        <v/>
      </c>
      <c r="AB1555" s="249" t="str">
        <f>IF(S1555="Y",IF(Q1555&lt;&gt;2,"有叫聲應為猴群",""),"")</f>
        <v/>
      </c>
      <c r="AC1555" s="3" t="str">
        <f>IF(ISBLANK(T1555),"需記錄棲地類型",IF(LEN(T1555)&lt;&gt;2,"請填最主要的棲地類型，其餘的可在備注補充說明",""))</f>
        <v/>
      </c>
      <c r="AD1555" s="5" t="str">
        <f t="shared" si="68"/>
        <v/>
      </c>
      <c r="AE1555" s="3" t="str">
        <f>IF(COUNTIF(U1555,"*搖樹*")=1,IF(Q1555&lt;&gt;2,"有搖樹行為應為猴群",""),"")</f>
        <v/>
      </c>
      <c r="AF1555" s="3"/>
      <c r="AH1555">
        <f>MATCH(ROUND(M1555,0)&amp;ROUND(N1555,0),樣點!N:N,0)</f>
        <v>1376</v>
      </c>
      <c r="AI1555" s="5" t="str">
        <f>IF((F1556&amp;J1556)=(F1555&amp;J1555),ABS((DATE(G1556,H1556,I1556)&amp;TIME(O1556,P1556,0))-(DATE(G1555,H1555,I1555)&amp;TIME(O1555,P1555,0))),"")</f>
        <v/>
      </c>
    </row>
    <row r="1556" spans="3:35">
      <c r="C1556" s="246" t="s">
        <v>610</v>
      </c>
      <c r="D1556" s="246" t="s">
        <v>722</v>
      </c>
      <c r="E1556" s="246" t="s">
        <v>779</v>
      </c>
      <c r="F1556" s="246" t="s">
        <v>780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781</v>
      </c>
      <c r="L1556" s="247">
        <v>1</v>
      </c>
      <c r="M1556" s="246">
        <v>219316</v>
      </c>
      <c r="N1556" s="246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32</v>
      </c>
      <c r="U1556" s="246"/>
      <c r="V1556" t="str">
        <f>INDEX(樣區!H:H,MATCH(F1556,樣區!E:E,0))</f>
        <v>4月,6月</v>
      </c>
      <c r="W1556" s="3" t="str">
        <f>IF(ISNUMBER(AH1556),"Y","N")</f>
        <v>Y</v>
      </c>
      <c r="X1556" s="3" t="str">
        <f>IF(OR(ISBLANK(H1556),ISBLANK(I1556)),"需記錄日期","")</f>
        <v/>
      </c>
      <c r="Y1556" s="3" t="str">
        <f>IF(O1556&gt;9,"時間太晚","")</f>
        <v/>
      </c>
      <c r="Z1556" s="3" t="str">
        <f>IF(ISBLANK(Q1556),"需記錄數量",IF(Q1556&gt;2,"2隻以上，請記為猴群",""))</f>
        <v/>
      </c>
      <c r="AA1556" s="3" t="str">
        <f>IF(OR(Q1556=1,Q1556=2),IF(ISTEXT(R1556),"","需記錄距離"),"")</f>
        <v/>
      </c>
      <c r="AB1556" s="249" t="str">
        <f>IF(S1556="Y",IF(Q1556&lt;&gt;2,"有叫聲應為猴群",""),"")</f>
        <v/>
      </c>
      <c r="AC1556" s="3" t="str">
        <f>IF(ISBLANK(T1556),"需記錄棲地類型",IF(LEN(T1556)&lt;&gt;2,"請填最主要的棲地類型，其餘的可在備注補充說明",""))</f>
        <v/>
      </c>
      <c r="AD1556" s="5" t="str">
        <f t="shared" si="68"/>
        <v/>
      </c>
      <c r="AE1556" s="3" t="str">
        <f>IF(COUNTIF(U1556,"*搖樹*")=1,IF(Q1556&lt;&gt;2,"有搖樹行為應為猴群",""),"")</f>
        <v/>
      </c>
      <c r="AF1556" s="3"/>
      <c r="AH1556">
        <f>MATCH(ROUND(M1556,0)&amp;ROUND(N1556,0),樣點!N:N,0)</f>
        <v>1377</v>
      </c>
      <c r="AI1556" s="5">
        <f>IF((F1557&amp;J1557)=(F1556&amp;J1556),ABS((DATE(G1557,H1557,I1557)&amp;TIME(O1557,P1557,0))-(DATE(G1556,H1556,I1556)&amp;TIME(O1556,P1556,0))),"")</f>
        <v>1.5277778031304479E-2</v>
      </c>
    </row>
    <row r="1557" spans="3:35">
      <c r="C1557" s="246" t="s">
        <v>610</v>
      </c>
      <c r="D1557" s="246" t="s">
        <v>722</v>
      </c>
      <c r="E1557" s="246" t="s">
        <v>779</v>
      </c>
      <c r="F1557" s="246" t="s">
        <v>780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781</v>
      </c>
      <c r="L1557" s="247">
        <v>2</v>
      </c>
      <c r="M1557" s="246">
        <v>219288</v>
      </c>
      <c r="N1557" s="246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32</v>
      </c>
      <c r="U1557" s="246"/>
      <c r="V1557" t="str">
        <f>INDEX(樣區!H:H,MATCH(F1557,樣區!E:E,0))</f>
        <v>4月,6月</v>
      </c>
      <c r="W1557" s="3" t="str">
        <f>IF(ISNUMBER(AH1557),"Y","N")</f>
        <v>Y</v>
      </c>
      <c r="X1557" s="3" t="str">
        <f>IF(OR(ISBLANK(H1557),ISBLANK(I1557)),"需記錄日期","")</f>
        <v/>
      </c>
      <c r="Y1557" s="3" t="str">
        <f>IF(O1557&gt;9,"時間太晚","")</f>
        <v>時間太晚</v>
      </c>
      <c r="Z1557" s="3" t="str">
        <f>IF(ISBLANK(Q1557),"需記錄數量",IF(Q1557&gt;2,"2隻以上，請記為猴群",""))</f>
        <v/>
      </c>
      <c r="AA1557" s="3" t="str">
        <f>IF(OR(Q1557=1,Q1557=2),IF(ISTEXT(R1557),"","需記錄距離"),"")</f>
        <v/>
      </c>
      <c r="AB1557" s="249" t="str">
        <f>IF(S1557="Y",IF(Q1557&lt;&gt;2,"有叫聲應為猴群",""),"")</f>
        <v/>
      </c>
      <c r="AC1557" s="3" t="str">
        <f>IF(ISBLANK(T1557),"需記錄棲地類型",IF(LEN(T1557)&lt;&gt;2,"請填最主要的棲地類型，其餘的可在備注補充說明",""))</f>
        <v/>
      </c>
      <c r="AD1557" s="5" t="str">
        <f t="shared" si="68"/>
        <v/>
      </c>
      <c r="AE1557" s="3" t="str">
        <f>IF(COUNTIF(U1557,"*搖樹*")=1,IF(Q1557&lt;&gt;2,"有搖樹行為應為猴群",""),"")</f>
        <v/>
      </c>
      <c r="AF1557" s="3"/>
      <c r="AH1557">
        <f>MATCH(ROUND(M1557,0)&amp;ROUND(N1557,0),樣點!N:N,0)</f>
        <v>1378</v>
      </c>
      <c r="AI1557" s="5">
        <f>IF((F1558&amp;J1558)=(F1557&amp;J1557),ABS((DATE(G1558,H1558,I1558)&amp;TIME(O1558,P1558,0))-(DATE(G1557,H1557,I1557)&amp;TIME(O1557,P1557,0))),"")</f>
        <v>8.333332953043282E-3</v>
      </c>
    </row>
    <row r="1558" spans="3:35">
      <c r="C1558" s="246" t="s">
        <v>610</v>
      </c>
      <c r="D1558" s="246" t="s">
        <v>722</v>
      </c>
      <c r="E1558" s="246" t="s">
        <v>779</v>
      </c>
      <c r="F1558" s="246" t="s">
        <v>780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781</v>
      </c>
      <c r="L1558" s="247">
        <v>3</v>
      </c>
      <c r="M1558" s="246">
        <v>219284</v>
      </c>
      <c r="N1558" s="246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32</v>
      </c>
      <c r="U1558" s="246"/>
      <c r="V1558" t="str">
        <f>INDEX(樣區!H:H,MATCH(F1558,樣區!E:E,0))</f>
        <v>4月,6月</v>
      </c>
      <c r="W1558" s="3" t="str">
        <f>IF(ISNUMBER(AH1558),"Y","N")</f>
        <v>Y</v>
      </c>
      <c r="X1558" s="3" t="str">
        <f>IF(OR(ISBLANK(H1558),ISBLANK(I1558)),"需記錄日期","")</f>
        <v/>
      </c>
      <c r="Y1558" s="3" t="str">
        <f>IF(O1558&gt;9,"時間太晚","")</f>
        <v>時間太晚</v>
      </c>
      <c r="Z1558" s="3" t="str">
        <f>IF(ISBLANK(Q1558),"需記錄數量",IF(Q1558&gt;2,"2隻以上，請記為猴群",""))</f>
        <v/>
      </c>
      <c r="AA1558" s="3" t="str">
        <f>IF(OR(Q1558=1,Q1558=2),IF(ISTEXT(R1558),"","需記錄距離"),"")</f>
        <v/>
      </c>
      <c r="AB1558" s="249" t="str">
        <f>IF(S1558="Y",IF(Q1558&lt;&gt;2,"有叫聲應為猴群",""),"")</f>
        <v/>
      </c>
      <c r="AC1558" s="3" t="str">
        <f>IF(ISBLANK(T1558),"需記錄棲地類型",IF(LEN(T1558)&lt;&gt;2,"請填最主要的棲地類型，其餘的可在備注補充說明",""))</f>
        <v/>
      </c>
      <c r="AD1558" s="5" t="str">
        <f t="shared" si="68"/>
        <v/>
      </c>
      <c r="AE1558" s="3" t="str">
        <f>IF(COUNTIF(U1558,"*搖樹*")=1,IF(Q1558&lt;&gt;2,"有搖樹行為應為猴群",""),"")</f>
        <v/>
      </c>
      <c r="AF1558" s="3"/>
      <c r="AH1558">
        <f>MATCH(ROUND(M1558,0)&amp;ROUND(N1558,0),樣點!N:N,0)</f>
        <v>1379</v>
      </c>
      <c r="AI1558" s="5">
        <f>IF((F1559&amp;J1559)=(F1558&amp;J1558),ABS((DATE(G1559,H1559,I1559)&amp;TIME(O1559,P1559,0))-(DATE(G1558,H1558,I1558)&amp;TIME(O1558,P1558,0))),"")</f>
        <v>7.6388890156522393E-3</v>
      </c>
    </row>
    <row r="1559" spans="3:35">
      <c r="C1559" s="246" t="s">
        <v>610</v>
      </c>
      <c r="D1559" s="246" t="s">
        <v>722</v>
      </c>
      <c r="E1559" s="246" t="s">
        <v>779</v>
      </c>
      <c r="F1559" s="246" t="s">
        <v>780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781</v>
      </c>
      <c r="L1559" s="247">
        <v>4</v>
      </c>
      <c r="M1559" s="246">
        <v>219314</v>
      </c>
      <c r="N1559" s="246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32</v>
      </c>
      <c r="U1559" s="246"/>
      <c r="V1559" t="str">
        <f>INDEX(樣區!H:H,MATCH(F1559,樣區!E:E,0))</f>
        <v>4月,6月</v>
      </c>
      <c r="W1559" s="3" t="str">
        <f>IF(ISNUMBER(AH1559),"Y","N")</f>
        <v>Y</v>
      </c>
      <c r="X1559" s="3" t="str">
        <f>IF(OR(ISBLANK(H1559),ISBLANK(I1559)),"需記錄日期","")</f>
        <v/>
      </c>
      <c r="Y1559" s="3" t="str">
        <f>IF(O1559&gt;9,"時間太晚","")</f>
        <v>時間太晚</v>
      </c>
      <c r="Z1559" s="3" t="str">
        <f>IF(ISBLANK(Q1559),"需記錄數量",IF(Q1559&gt;2,"2隻以上，請記為猴群",""))</f>
        <v/>
      </c>
      <c r="AA1559" s="3" t="str">
        <f>IF(OR(Q1559=1,Q1559=2),IF(ISTEXT(R1559),"","需記錄距離"),"")</f>
        <v/>
      </c>
      <c r="AB1559" s="249" t="str">
        <f>IF(S1559="Y",IF(Q1559&lt;&gt;2,"有叫聲應為猴群",""),"")</f>
        <v/>
      </c>
      <c r="AC1559" s="3" t="str">
        <f>IF(ISBLANK(T1559),"需記錄棲地類型",IF(LEN(T1559)&lt;&gt;2,"請填最主要的棲地類型，其餘的可在備注補充說明",""))</f>
        <v/>
      </c>
      <c r="AD1559" s="5" t="str">
        <f t="shared" si="68"/>
        <v/>
      </c>
      <c r="AE1559" s="3" t="str">
        <f>IF(COUNTIF(U1559,"*搖樹*")=1,IF(Q1559&lt;&gt;2,"有搖樹行為應為猴群",""),"")</f>
        <v/>
      </c>
      <c r="AF1559" s="3"/>
      <c r="AH1559">
        <f>MATCH(ROUND(M1559,0)&amp;ROUND(N1559,0),樣點!N:N,0)</f>
        <v>1380</v>
      </c>
      <c r="AI1559" s="5">
        <f>IF((F1560&amp;J1560)=(F1559&amp;J1559),ABS((DATE(G1560,H1560,I1560)&amp;TIME(O1560,P1560,0))-(DATE(G1559,H1559,I1559)&amp;TIME(O1559,P1559,0))),"")</f>
        <v>9.0277779963798821E-3</v>
      </c>
    </row>
    <row r="1560" spans="3:35">
      <c r="C1560" s="246" t="s">
        <v>610</v>
      </c>
      <c r="D1560" s="246" t="s">
        <v>722</v>
      </c>
      <c r="E1560" s="246" t="s">
        <v>779</v>
      </c>
      <c r="F1560" s="246" t="s">
        <v>780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781</v>
      </c>
      <c r="L1560" s="247">
        <v>5</v>
      </c>
      <c r="M1560" s="246">
        <v>219255</v>
      </c>
      <c r="N1560" s="246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32</v>
      </c>
      <c r="U1560" s="246"/>
      <c r="V1560" t="str">
        <f>INDEX(樣區!H:H,MATCH(F1560,樣區!E:E,0))</f>
        <v>4月,6月</v>
      </c>
      <c r="W1560" s="3" t="str">
        <f>IF(ISNUMBER(AH1560),"Y","N")</f>
        <v>Y</v>
      </c>
      <c r="X1560" s="3" t="str">
        <f>IF(OR(ISBLANK(H1560),ISBLANK(I1560)),"需記錄日期","")</f>
        <v/>
      </c>
      <c r="Y1560" s="3" t="str">
        <f>IF(O1560&gt;9,"時間太晚","")</f>
        <v>時間太晚</v>
      </c>
      <c r="Z1560" s="3" t="str">
        <f>IF(ISBLANK(Q1560),"需記錄數量",IF(Q1560&gt;2,"2隻以上，請記為猴群",""))</f>
        <v/>
      </c>
      <c r="AA1560" s="3" t="str">
        <f>IF(OR(Q1560=1,Q1560=2),IF(ISTEXT(R1560),"","需記錄距離"),"")</f>
        <v/>
      </c>
      <c r="AB1560" s="249" t="str">
        <f>IF(S1560="Y",IF(Q1560&lt;&gt;2,"有叫聲應為猴群",""),"")</f>
        <v/>
      </c>
      <c r="AC1560" s="3" t="str">
        <f>IF(ISBLANK(T1560),"需記錄棲地類型",IF(LEN(T1560)&lt;&gt;2,"請填最主要的棲地類型，其餘的可在備注補充說明",""))</f>
        <v/>
      </c>
      <c r="AD1560" s="5" t="str">
        <f t="shared" si="68"/>
        <v/>
      </c>
      <c r="AE1560" s="3" t="str">
        <f>IF(COUNTIF(U1560,"*搖樹*")=1,IF(Q1560&lt;&gt;2,"有搖樹行為應為猴群",""),"")</f>
        <v/>
      </c>
      <c r="AF1560" s="3"/>
      <c r="AH1560">
        <f>MATCH(ROUND(M1560,0)&amp;ROUND(N1560,0),樣點!N:N,0)</f>
        <v>1381</v>
      </c>
      <c r="AI1560" s="5">
        <f>IF((F1561&amp;J1561)=(F1560&amp;J1560),ABS((DATE(G1561,H1561,I1561)&amp;TIME(O1561,P1561,0))-(DATE(G1560,H1560,I1560)&amp;TIME(O1560,P1560,0))),"")</f>
        <v>1.2500000011641532E-2</v>
      </c>
    </row>
    <row r="1561" spans="3:35">
      <c r="C1561" s="246" t="s">
        <v>610</v>
      </c>
      <c r="D1561" s="246" t="s">
        <v>722</v>
      </c>
      <c r="E1561" s="246" t="s">
        <v>779</v>
      </c>
      <c r="F1561" s="246" t="s">
        <v>780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781</v>
      </c>
      <c r="L1561" s="247">
        <v>6</v>
      </c>
      <c r="M1561" s="246">
        <v>219158</v>
      </c>
      <c r="N1561" s="246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32</v>
      </c>
      <c r="U1561" s="246"/>
      <c r="V1561" t="str">
        <f>INDEX(樣區!H:H,MATCH(F1561,樣區!E:E,0))</f>
        <v>4月,6月</v>
      </c>
      <c r="W1561" s="3" t="str">
        <f>IF(ISNUMBER(AH1561),"Y","N")</f>
        <v>Y</v>
      </c>
      <c r="X1561" s="3" t="str">
        <f>IF(OR(ISBLANK(H1561),ISBLANK(I1561)),"需記錄日期","")</f>
        <v/>
      </c>
      <c r="Y1561" s="3" t="str">
        <f>IF(O1561&gt;9,"時間太晚","")</f>
        <v>時間太晚</v>
      </c>
      <c r="Z1561" s="3" t="str">
        <f>IF(ISBLANK(Q1561),"需記錄數量",IF(Q1561&gt;2,"2隻以上，請記為猴群",""))</f>
        <v/>
      </c>
      <c r="AA1561" s="3" t="str">
        <f>IF(OR(Q1561=1,Q1561=2),IF(ISTEXT(R1561),"","需記錄距離"),"")</f>
        <v/>
      </c>
      <c r="AB1561" s="249" t="str">
        <f>IF(S1561="Y",IF(Q1561&lt;&gt;2,"有叫聲應為猴群",""),"")</f>
        <v/>
      </c>
      <c r="AC1561" s="3" t="str">
        <f>IF(ISBLANK(T1561),"需記錄棲地類型",IF(LEN(T1561)&lt;&gt;2,"請填最主要的棲地類型，其餘的可在備注補充說明",""))</f>
        <v/>
      </c>
      <c r="AD1561" s="5" t="str">
        <f t="shared" si="68"/>
        <v/>
      </c>
      <c r="AE1561" s="3" t="str">
        <f>IF(COUNTIF(U1561,"*搖樹*")=1,IF(Q1561&lt;&gt;2,"有搖樹行為應為猴群",""),"")</f>
        <v/>
      </c>
      <c r="AF1561" s="3"/>
      <c r="AH1561">
        <f>MATCH(ROUND(M1561,0)&amp;ROUND(N1561,0),樣點!N:N,0)</f>
        <v>1382</v>
      </c>
      <c r="AI1561" s="5">
        <f>IF((F1562&amp;J1562)=(F1561&amp;J1561),ABS((DATE(G1562,H1562,I1562)&amp;TIME(O1562,P1562,0))-(DATE(G1561,H1561,I1561)&amp;TIME(O1561,P1561,0))),"")</f>
        <v>9.0277779963798821E-3</v>
      </c>
    </row>
    <row r="1562" spans="3:35">
      <c r="C1562" s="246" t="s">
        <v>610</v>
      </c>
      <c r="D1562" s="246" t="s">
        <v>722</v>
      </c>
      <c r="E1562" s="246" t="s">
        <v>779</v>
      </c>
      <c r="F1562" s="246" t="s">
        <v>780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781</v>
      </c>
      <c r="L1562" s="247">
        <v>7</v>
      </c>
      <c r="M1562" s="246">
        <v>218983</v>
      </c>
      <c r="N1562" s="246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32</v>
      </c>
      <c r="U1562" s="246"/>
      <c r="V1562" t="str">
        <f>INDEX(樣區!H:H,MATCH(F1562,樣區!E:E,0))</f>
        <v>4月,6月</v>
      </c>
      <c r="W1562" s="3" t="str">
        <f>IF(ISNUMBER(AH1562),"Y","N")</f>
        <v>Y</v>
      </c>
      <c r="X1562" s="3" t="str">
        <f>IF(OR(ISBLANK(H1562),ISBLANK(I1562)),"需記錄日期","")</f>
        <v/>
      </c>
      <c r="Y1562" s="3" t="str">
        <f>IF(O1562&gt;9,"時間太晚","")</f>
        <v>時間太晚</v>
      </c>
      <c r="Z1562" s="3" t="str">
        <f>IF(ISBLANK(Q1562),"需記錄數量",IF(Q1562&gt;2,"2隻以上，請記為猴群",""))</f>
        <v/>
      </c>
      <c r="AA1562" s="3" t="str">
        <f>IF(OR(Q1562=1,Q1562=2),IF(ISTEXT(R1562),"","需記錄距離"),"")</f>
        <v/>
      </c>
      <c r="AB1562" s="249" t="str">
        <f>IF(S1562="Y",IF(Q1562&lt;&gt;2,"有叫聲應為猴群",""),"")</f>
        <v/>
      </c>
      <c r="AC1562" s="3" t="str">
        <f>IF(ISBLANK(T1562),"需記錄棲地類型",IF(LEN(T1562)&lt;&gt;2,"請填最主要的棲地類型，其餘的可在備注補充說明",""))</f>
        <v/>
      </c>
      <c r="AD1562" s="5" t="str">
        <f t="shared" si="68"/>
        <v/>
      </c>
      <c r="AE1562" s="3" t="str">
        <f>IF(COUNTIF(U1562,"*搖樹*")=1,IF(Q1562&lt;&gt;2,"有搖樹行為應為猴群",""),"")</f>
        <v/>
      </c>
      <c r="AF1562" s="3"/>
      <c r="AH1562">
        <f>MATCH(ROUND(M1562,0)&amp;ROUND(N1562,0),樣點!N:N,0)</f>
        <v>1383</v>
      </c>
      <c r="AI1562" s="5" t="str">
        <f>IF((F1563&amp;J1563)=(F1562&amp;J1562),ABS((DATE(G1563,H1563,I1563)&amp;TIME(O1563,P1563,0))-(DATE(G1562,H1562,I1562)&amp;TIME(O1562,P1562,0))),"")</f>
        <v/>
      </c>
    </row>
    <row r="1563" spans="3:35" hidden="1">
      <c r="C1563" s="246" t="s">
        <v>824</v>
      </c>
      <c r="D1563" s="246" t="s">
        <v>784</v>
      </c>
      <c r="E1563" s="246" t="s">
        <v>785</v>
      </c>
      <c r="F1563" s="246" t="s">
        <v>786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787</v>
      </c>
      <c r="L1563" s="247">
        <v>1</v>
      </c>
      <c r="M1563" s="246">
        <v>238116</v>
      </c>
      <c r="N1563" s="246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90</v>
      </c>
      <c r="T1563" s="246" t="s">
        <v>26</v>
      </c>
      <c r="U1563" s="246"/>
      <c r="V1563" t="str">
        <f>INDEX(樣區!H:H,MATCH(F1563,樣區!E:E,0))</f>
        <v>3月,5月</v>
      </c>
      <c r="W1563" s="3" t="str">
        <f>IF(ISNUMBER(AH1563),"Y","N")</f>
        <v>N</v>
      </c>
      <c r="X1563" s="3" t="str">
        <f>IF(OR(ISBLANK(H1563),ISBLANK(I1563)),"需記錄日期","")</f>
        <v/>
      </c>
      <c r="Y1563" s="3" t="str">
        <f>IF(O1563&gt;9,"時間太晚","")</f>
        <v>時間太晚</v>
      </c>
      <c r="Z1563" s="3" t="str">
        <f>IF(ISBLANK(Q1563),"需記錄數量",IF(Q1563&gt;2,"2隻以上，請記為猴群",""))</f>
        <v/>
      </c>
      <c r="AA1563" s="3" t="str">
        <f>IF(OR(Q1563=1,Q1563=2),IF(ISTEXT(R1563),"","需記錄距離"),"")</f>
        <v/>
      </c>
      <c r="AB1563" s="2" t="str">
        <f>IF(S1563="Y",IF(Q1563&lt;&gt;2,"有叫聲應為猴群",""),"")</f>
        <v/>
      </c>
      <c r="AC1563" s="3" t="str">
        <f>IF(ISBLANK(T1563),"需記錄棲地類型",IF(LEN(T1563)&lt;&gt;2,"請填最主要的棲地類型，其餘的可在備注補充說明",""))</f>
        <v/>
      </c>
      <c r="AD1563" s="5" t="str">
        <f>IF(ISBLANK(O1563),"需記錄時間",IFERROR(IF((AI1563-TIME(0,5,59))&lt;0,"需計滿6分鍾",""),""))</f>
        <v/>
      </c>
      <c r="AE1563" s="3" t="str">
        <f>IF(COUNTIF(U1563,"*搖樹*")=1,IF(Q1563&lt;&gt;2,"有搖樹行為應為猴群",""),"")</f>
        <v/>
      </c>
      <c r="AF1563" s="3"/>
      <c r="AH1563" t="e">
        <f>MATCH(ROUND(M1563,0)&amp;ROUND(N1563,0),樣點!N:N,0)</f>
        <v>#N/A</v>
      </c>
      <c r="AI1563" s="5">
        <f>IF((F1564&amp;J1564)=(F1563&amp;J1563),ABS((DATE(G1564,H1564,I1564)&amp;TIME(O1564,P1564,0))-(DATE(G1563,H1563,I1563)&amp;TIME(O1563,P1563,0))),"")</f>
        <v>6.9444439723156393E-3</v>
      </c>
    </row>
    <row r="1564" spans="3:35" hidden="1">
      <c r="C1564" s="246" t="s">
        <v>824</v>
      </c>
      <c r="D1564" s="246" t="s">
        <v>784</v>
      </c>
      <c r="E1564" s="246" t="s">
        <v>785</v>
      </c>
      <c r="F1564" s="246" t="s">
        <v>786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787</v>
      </c>
      <c r="L1564" s="247">
        <v>2</v>
      </c>
      <c r="M1564" s="246">
        <v>238390</v>
      </c>
      <c r="N1564" s="246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90</v>
      </c>
      <c r="T1564" s="246" t="s">
        <v>26</v>
      </c>
      <c r="U1564" s="246"/>
      <c r="V1564" t="str">
        <f>INDEX(樣區!H:H,MATCH(F1564,樣區!E:E,0))</f>
        <v>3月,5月</v>
      </c>
      <c r="W1564" s="3" t="str">
        <f>IF(ISNUMBER(AH1564),"Y","N")</f>
        <v>N</v>
      </c>
      <c r="X1564" s="3" t="str">
        <f>IF(OR(ISBLANK(H1564),ISBLANK(I1564)),"需記錄日期","")</f>
        <v/>
      </c>
      <c r="Y1564" s="3" t="str">
        <f>IF(O1564&gt;9,"時間太晚","")</f>
        <v>時間太晚</v>
      </c>
      <c r="Z1564" s="3" t="str">
        <f>IF(ISBLANK(Q1564),"需記錄數量",IF(Q1564&gt;2,"2隻以上，請記為猴群",""))</f>
        <v/>
      </c>
      <c r="AA1564" s="3" t="str">
        <f>IF(OR(Q1564=1,Q1564=2),IF(ISTEXT(R1564),"","需記錄距離"),"")</f>
        <v/>
      </c>
      <c r="AB1564" s="2" t="str">
        <f>IF(S1564="Y",IF(Q1564&lt;&gt;2,"有叫聲應為猴群",""),"")</f>
        <v/>
      </c>
      <c r="AC1564" s="3" t="str">
        <f>IF(ISBLANK(T1564),"需記錄棲地類型",IF(LEN(T1564)&lt;&gt;2,"請填最主要的棲地類型，其餘的可在備注補充說明",""))</f>
        <v/>
      </c>
      <c r="AD1564" s="5" t="str">
        <f>IF(ISBLANK(O1564),"需記錄時間",IFERROR(IF((AI1564-TIME(0,5,59))&lt;0,"需計滿6分鍾",""),""))</f>
        <v/>
      </c>
      <c r="AE1564" s="3" t="str">
        <f>IF(COUNTIF(U1564,"*搖樹*")=1,IF(Q1564&lt;&gt;2,"有搖樹行為應為猴群",""),"")</f>
        <v/>
      </c>
      <c r="AF1564" s="3"/>
      <c r="AH1564" t="e">
        <f>MATCH(ROUND(M1564,0)&amp;ROUND(N1564,0),樣點!N:N,0)</f>
        <v>#N/A</v>
      </c>
      <c r="AI1564" s="5">
        <f>IF((F1565&amp;J1565)=(F1564&amp;J1564),ABS((DATE(G1565,H1565,I1565)&amp;TIME(O1565,P1565,0))-(DATE(G1564,H1564,I1564)&amp;TIME(O1564,P1564,0))),"")</f>
        <v>1.3888889050576836E-2</v>
      </c>
    </row>
    <row r="1565" spans="3:35" hidden="1">
      <c r="C1565" s="246" t="s">
        <v>824</v>
      </c>
      <c r="D1565" s="246" t="s">
        <v>784</v>
      </c>
      <c r="E1565" s="246" t="s">
        <v>785</v>
      </c>
      <c r="F1565" s="246" t="s">
        <v>786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787</v>
      </c>
      <c r="L1565" s="247">
        <v>3</v>
      </c>
      <c r="M1565" s="246">
        <v>238636</v>
      </c>
      <c r="N1565" s="246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90</v>
      </c>
      <c r="T1565" s="246" t="s">
        <v>26</v>
      </c>
      <c r="U1565" s="246"/>
      <c r="V1565" t="str">
        <f>INDEX(樣區!H:H,MATCH(F1565,樣區!E:E,0))</f>
        <v>3月,5月</v>
      </c>
      <c r="W1565" s="3" t="str">
        <f>IF(ISNUMBER(AH1565),"Y","N")</f>
        <v>N</v>
      </c>
      <c r="X1565" s="3" t="str">
        <f>IF(OR(ISBLANK(H1565),ISBLANK(I1565)),"需記錄日期","")</f>
        <v/>
      </c>
      <c r="Y1565" s="3" t="str">
        <f>IF(O1565&gt;9,"時間太晚","")</f>
        <v>時間太晚</v>
      </c>
      <c r="Z1565" s="3" t="str">
        <f>IF(ISBLANK(Q1565),"需記錄數量",IF(Q1565&gt;2,"2隻以上，請記為猴群",""))</f>
        <v/>
      </c>
      <c r="AA1565" s="3" t="str">
        <f>IF(OR(Q1565=1,Q1565=2),IF(ISTEXT(R1565),"","需記錄距離"),"")</f>
        <v/>
      </c>
      <c r="AB1565" s="2" t="str">
        <f>IF(S1565="Y",IF(Q1565&lt;&gt;2,"有叫聲應為猴群",""),"")</f>
        <v/>
      </c>
      <c r="AC1565" s="3" t="str">
        <f>IF(ISBLANK(T1565),"需記錄棲地類型",IF(LEN(T1565)&lt;&gt;2,"請填最主要的棲地類型，其餘的可在備注補充說明",""))</f>
        <v/>
      </c>
      <c r="AD1565" s="5" t="str">
        <f>IF(ISBLANK(O1565),"需記錄時間",IFERROR(IF((AI1565-TIME(0,5,59))&lt;0,"需計滿6分鍾",""),""))</f>
        <v/>
      </c>
      <c r="AE1565" s="3" t="str">
        <f>IF(COUNTIF(U1565,"*搖樹*")=1,IF(Q1565&lt;&gt;2,"有搖樹行為應為猴群",""),"")</f>
        <v/>
      </c>
      <c r="AF1565" s="3"/>
      <c r="AH1565" t="e">
        <f>MATCH(ROUND(M1565,0)&amp;ROUND(N1565,0),樣點!N:N,0)</f>
        <v>#N/A</v>
      </c>
      <c r="AI1565" s="5">
        <f>IF((F1566&amp;J1566)=(F1565&amp;J1565),ABS((DATE(G1566,H1566,I1566)&amp;TIME(O1566,P1566,0))-(DATE(G1565,H1565,I1565)&amp;TIME(O1565,P1565,0))),"")</f>
        <v>1.3888888992369175E-2</v>
      </c>
    </row>
    <row r="1566" spans="3:35" hidden="1">
      <c r="C1566" s="246" t="s">
        <v>824</v>
      </c>
      <c r="D1566" s="246" t="s">
        <v>784</v>
      </c>
      <c r="E1566" s="246" t="s">
        <v>785</v>
      </c>
      <c r="F1566" s="246" t="s">
        <v>786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787</v>
      </c>
      <c r="L1566" s="247">
        <v>4</v>
      </c>
      <c r="M1566" s="246">
        <v>238873</v>
      </c>
      <c r="N1566" s="246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90</v>
      </c>
      <c r="T1566" s="246" t="s">
        <v>26</v>
      </c>
      <c r="U1566" s="246"/>
      <c r="V1566" t="str">
        <f>INDEX(樣區!H:H,MATCH(F1566,樣區!E:E,0))</f>
        <v>3月,5月</v>
      </c>
      <c r="W1566" s="3" t="str">
        <f>IF(ISNUMBER(AH1566),"Y","N")</f>
        <v>N</v>
      </c>
      <c r="X1566" s="3" t="str">
        <f>IF(OR(ISBLANK(H1566),ISBLANK(I1566)),"需記錄日期","")</f>
        <v/>
      </c>
      <c r="Y1566" s="3" t="str">
        <f>IF(O1566&gt;9,"時間太晚","")</f>
        <v>時間太晚</v>
      </c>
      <c r="Z1566" s="3" t="str">
        <f>IF(ISBLANK(Q1566),"需記錄數量",IF(Q1566&gt;2,"2隻以上，請記為猴群",""))</f>
        <v/>
      </c>
      <c r="AA1566" s="3" t="str">
        <f>IF(OR(Q1566=1,Q1566=2),IF(ISTEXT(R1566),"","需記錄距離"),"")</f>
        <v/>
      </c>
      <c r="AB1566" s="2" t="str">
        <f>IF(S1566="Y",IF(Q1566&lt;&gt;2,"有叫聲應為猴群",""),"")</f>
        <v/>
      </c>
      <c r="AC1566" s="3" t="str">
        <f>IF(ISBLANK(T1566),"需記錄棲地類型",IF(LEN(T1566)&lt;&gt;2,"請填最主要的棲地類型，其餘的可在備注補充說明",""))</f>
        <v/>
      </c>
      <c r="AD1566" s="5" t="str">
        <f>IF(ISBLANK(O1566),"需記錄時間",IFERROR(IF((AI1566-TIME(0,5,59))&lt;0,"需計滿6分鍾",""),""))</f>
        <v/>
      </c>
      <c r="AE1566" s="3" t="str">
        <f>IF(COUNTIF(U1566,"*搖樹*")=1,IF(Q1566&lt;&gt;2,"有搖樹行為應為猴群",""),"")</f>
        <v/>
      </c>
      <c r="AF1566" s="3"/>
      <c r="AH1566" t="e">
        <f>MATCH(ROUND(M1566,0)&amp;ROUND(N1566,0),樣點!N:N,0)</f>
        <v>#N/A</v>
      </c>
      <c r="AI1566" s="5">
        <f>IF((F1567&amp;J1567)=(F1566&amp;J1566),ABS((DATE(G1567,H1567,I1567)&amp;TIME(O1567,P1567,0))-(DATE(G1566,H1566,I1566)&amp;TIME(O1566,P1566,0))),"")</f>
        <v>2.777777798473835E-2</v>
      </c>
    </row>
    <row r="1567" spans="3:35" hidden="1">
      <c r="C1567" s="246" t="s">
        <v>824</v>
      </c>
      <c r="D1567" s="246" t="s">
        <v>784</v>
      </c>
      <c r="E1567" s="246" t="s">
        <v>785</v>
      </c>
      <c r="F1567" s="246" t="s">
        <v>786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787</v>
      </c>
      <c r="L1567" s="247">
        <v>5</v>
      </c>
      <c r="M1567" s="246">
        <v>238100</v>
      </c>
      <c r="N1567" s="246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90</v>
      </c>
      <c r="T1567" s="246" t="s">
        <v>26</v>
      </c>
      <c r="U1567" s="246"/>
      <c r="V1567" t="str">
        <f>INDEX(樣區!H:H,MATCH(F1567,樣區!E:E,0))</f>
        <v>3月,5月</v>
      </c>
      <c r="W1567" s="3" t="str">
        <f>IF(ISNUMBER(AH1567),"Y","N")</f>
        <v>N</v>
      </c>
      <c r="X1567" s="3" t="str">
        <f>IF(OR(ISBLANK(H1567),ISBLANK(I1567)),"需記錄日期","")</f>
        <v/>
      </c>
      <c r="Y1567" s="3" t="str">
        <f>IF(O1567&gt;9,"時間太晚","")</f>
        <v>時間太晚</v>
      </c>
      <c r="Z1567" s="3" t="str">
        <f>IF(ISBLANK(Q1567),"需記錄數量",IF(Q1567&gt;2,"2隻以上，請記為猴群",""))</f>
        <v/>
      </c>
      <c r="AA1567" s="3" t="str">
        <f>IF(OR(Q1567=1,Q1567=2),IF(ISTEXT(R1567),"","需記錄距離"),"")</f>
        <v/>
      </c>
      <c r="AB1567" s="2" t="str">
        <f>IF(S1567="Y",IF(Q1567&lt;&gt;2,"有叫聲應為猴群",""),"")</f>
        <v/>
      </c>
      <c r="AC1567" s="3" t="str">
        <f>IF(ISBLANK(T1567),"需記錄棲地類型",IF(LEN(T1567)&lt;&gt;2,"請填最主要的棲地類型，其餘的可在備注補充說明",""))</f>
        <v/>
      </c>
      <c r="AD1567" s="5" t="str">
        <f>IF(ISBLANK(O1567),"需記錄時間",IFERROR(IF((AI1567-TIME(0,5,59))&lt;0,"需計滿6分鍾",""),""))</f>
        <v/>
      </c>
      <c r="AE1567" s="3" t="str">
        <f>IF(COUNTIF(U1567,"*搖樹*")=1,IF(Q1567&lt;&gt;2,"有搖樹行為應為猴群",""),"")</f>
        <v/>
      </c>
      <c r="AF1567" s="3"/>
      <c r="AH1567" t="e">
        <f>MATCH(ROUND(M1567,0)&amp;ROUND(N1567,0),樣點!N:N,0)</f>
        <v>#N/A</v>
      </c>
      <c r="AI1567" s="5">
        <f>IF((F1568&amp;J1568)=(F1567&amp;J1567),ABS((DATE(G1568,H1568,I1568)&amp;TIME(O1568,P1568,0))-(DATE(G1567,H1567,I1567)&amp;TIME(O1567,P1567,0))),"")</f>
        <v>2.0833333022892475E-2</v>
      </c>
    </row>
    <row r="1568" spans="3:35" hidden="1">
      <c r="C1568" s="246" t="s">
        <v>824</v>
      </c>
      <c r="D1568" s="246" t="s">
        <v>784</v>
      </c>
      <c r="E1568" s="246" t="s">
        <v>785</v>
      </c>
      <c r="F1568" s="246" t="s">
        <v>786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787</v>
      </c>
      <c r="L1568" s="247">
        <v>6</v>
      </c>
      <c r="M1568" s="246">
        <v>238715</v>
      </c>
      <c r="N1568" s="246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90</v>
      </c>
      <c r="T1568" s="246" t="s">
        <v>26</v>
      </c>
      <c r="U1568" s="246"/>
      <c r="V1568" t="str">
        <f>INDEX(樣區!H:H,MATCH(F1568,樣區!E:E,0))</f>
        <v>3月,5月</v>
      </c>
      <c r="W1568" s="3" t="str">
        <f>IF(ISNUMBER(AH1568),"Y","N")</f>
        <v>N</v>
      </c>
      <c r="X1568" s="3" t="str">
        <f>IF(OR(ISBLANK(H1568),ISBLANK(I1568)),"需記錄日期","")</f>
        <v/>
      </c>
      <c r="Y1568" s="3" t="str">
        <f>IF(O1568&gt;9,"時間太晚","")</f>
        <v>時間太晚</v>
      </c>
      <c r="Z1568" s="3" t="str">
        <f>IF(ISBLANK(Q1568),"需記錄數量",IF(Q1568&gt;2,"2隻以上，請記為猴群",""))</f>
        <v/>
      </c>
      <c r="AA1568" s="3" t="str">
        <f>IF(OR(Q1568=1,Q1568=2),IF(ISTEXT(R1568),"","需記錄距離"),"")</f>
        <v/>
      </c>
      <c r="AB1568" s="2" t="str">
        <f>IF(S1568="Y",IF(Q1568&lt;&gt;2,"有叫聲應為猴群",""),"")</f>
        <v/>
      </c>
      <c r="AC1568" s="3" t="str">
        <f>IF(ISBLANK(T1568),"需記錄棲地類型",IF(LEN(T1568)&lt;&gt;2,"請填最主要的棲地類型，其餘的可在備注補充說明",""))</f>
        <v/>
      </c>
      <c r="AD1568" s="5" t="str">
        <f>IF(ISBLANK(O1568),"需記錄時間",IFERROR(IF((AI1568-TIME(0,5,59))&lt;0,"需計滿6分鍾",""),""))</f>
        <v/>
      </c>
      <c r="AE1568" s="3" t="str">
        <f>IF(COUNTIF(U1568,"*搖樹*")=1,IF(Q1568&lt;&gt;2,"有搖樹行為應為猴群",""),"")</f>
        <v/>
      </c>
      <c r="AF1568" s="3"/>
      <c r="AH1568" t="e">
        <f>MATCH(ROUND(M1568,0)&amp;ROUND(N1568,0),樣點!N:N,0)</f>
        <v>#N/A</v>
      </c>
      <c r="AI1568" s="5" t="str">
        <f>IF((F1569&amp;J1569)=(F1568&amp;J1568),ABS((DATE(G1569,H1569,I1569)&amp;TIME(O1569,P1569,0))-(DATE(G1568,H1568,I1568)&amp;TIME(O1568,P1568,0))),"")</f>
        <v/>
      </c>
    </row>
    <row r="1569" spans="3:35">
      <c r="C1569" s="246" t="s">
        <v>824</v>
      </c>
      <c r="D1569" s="246" t="s">
        <v>784</v>
      </c>
      <c r="E1569" s="246" t="s">
        <v>788</v>
      </c>
      <c r="F1569" s="246" t="s">
        <v>789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790</v>
      </c>
      <c r="L1569" s="247">
        <v>1</v>
      </c>
      <c r="M1569" s="246">
        <v>245864</v>
      </c>
      <c r="N1569" s="246">
        <v>2700233</v>
      </c>
      <c r="O1569" s="246">
        <v>9</v>
      </c>
      <c r="P1569" s="246">
        <v>0</v>
      </c>
      <c r="Q1569" s="246">
        <v>0</v>
      </c>
      <c r="R1569" s="246"/>
      <c r="S1569" s="246" t="s">
        <v>90</v>
      </c>
      <c r="T1569" s="246" t="s">
        <v>26</v>
      </c>
      <c r="U1569" s="246" t="s">
        <v>791</v>
      </c>
      <c r="V1569" t="str">
        <f>INDEX(樣區!H:H,MATCH(F1569,樣區!E:E,0))</f>
        <v>4月,6月</v>
      </c>
      <c r="W1569" s="3" t="str">
        <f>IF(ISNUMBER(AH1569),"Y","N")</f>
        <v>Y</v>
      </c>
      <c r="X1569" s="3" t="str">
        <f>IF(OR(ISBLANK(H1569),ISBLANK(I1569)),"需記錄日期","")</f>
        <v/>
      </c>
      <c r="Y1569" s="3" t="str">
        <f>IF(O1569&gt;9,"時間太晚","")</f>
        <v/>
      </c>
      <c r="Z1569" s="3" t="str">
        <f>IF(ISBLANK(Q1569),"需記錄數量",IF(Q1569&gt;2,"2隻以上，請記為猴群",""))</f>
        <v/>
      </c>
      <c r="AA1569" s="3" t="str">
        <f>IF(OR(Q1569=1,Q1569=2),IF(ISTEXT(R1569),"","需記錄距離"),"")</f>
        <v/>
      </c>
      <c r="AB1569" s="249" t="str">
        <f>IF(S1569="Y",IF(Q1569&lt;&gt;2,"有叫聲應為猴群",""),"")</f>
        <v/>
      </c>
      <c r="AC1569" s="3" t="str">
        <f>IF(ISBLANK(T1569),"需記錄棲地類型",IF(LEN(T1569)&lt;&gt;2,"請填最主要的棲地類型，其餘的可在備注補充說明",""))</f>
        <v/>
      </c>
      <c r="AD1569" s="5" t="str">
        <f t="shared" ref="AD1569:AD1572" si="69">IF(ISBLANK(O1569),"需記錄時間",IFERROR(IF((AI1569-TIME(0,5,59))&lt;0,"需計滿6分鐘",""),""))</f>
        <v/>
      </c>
      <c r="AE1569" s="3" t="str">
        <f>IF(COUNTIF(U1569,"*搖樹*")=1,IF(Q1569&lt;&gt;2,"有搖樹行為應為猴群",""),"")</f>
        <v/>
      </c>
      <c r="AF1569" s="3"/>
      <c r="AH1569">
        <f>MATCH(ROUND(M1569,0)&amp;ROUND(N1569,0),樣點!N:N,0)</f>
        <v>815</v>
      </c>
      <c r="AI1569" s="5">
        <f>IF((F1570&amp;J1570)=(F1569&amp;J1569),ABS((DATE(G1570,H1570,I1570)&amp;TIME(O1570,P1570,0))-(DATE(G1569,H1569,I1569)&amp;TIME(O1569,P1569,0))),"")</f>
        <v>2.0833333022892475E-2</v>
      </c>
    </row>
    <row r="1570" spans="3:35">
      <c r="C1570" s="246" t="s">
        <v>824</v>
      </c>
      <c r="D1570" s="246" t="s">
        <v>784</v>
      </c>
      <c r="E1570" s="246" t="s">
        <v>788</v>
      </c>
      <c r="F1570" s="246" t="s">
        <v>789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790</v>
      </c>
      <c r="L1570" s="247">
        <v>2</v>
      </c>
      <c r="M1570" s="246">
        <v>247196</v>
      </c>
      <c r="N1570" s="246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90</v>
      </c>
      <c r="T1570" s="246" t="s">
        <v>32</v>
      </c>
      <c r="U1570" s="246" t="s">
        <v>791</v>
      </c>
      <c r="V1570" t="str">
        <f>INDEX(樣區!H:H,MATCH(F1570,樣區!E:E,0))</f>
        <v>4月,6月</v>
      </c>
      <c r="W1570" s="3" t="str">
        <f>IF(ISNUMBER(AH1570),"Y","N")</f>
        <v>Y</v>
      </c>
      <c r="X1570" s="3" t="str">
        <f>IF(OR(ISBLANK(H1570),ISBLANK(I1570)),"需記錄日期","")</f>
        <v/>
      </c>
      <c r="Y1570" s="3" t="str">
        <f>IF(O1570&gt;9,"時間太晚","")</f>
        <v/>
      </c>
      <c r="Z1570" s="3" t="str">
        <f>IF(ISBLANK(Q1570),"需記錄數量",IF(Q1570&gt;2,"2隻以上，請記為猴群",""))</f>
        <v/>
      </c>
      <c r="AA1570" s="3" t="str">
        <f>IF(OR(Q1570=1,Q1570=2),IF(ISTEXT(R1570),"","需記錄距離"),"")</f>
        <v/>
      </c>
      <c r="AB1570" s="249" t="str">
        <f>IF(S1570="Y",IF(Q1570&lt;&gt;2,"有叫聲應為猴群",""),"")</f>
        <v/>
      </c>
      <c r="AC1570" s="3" t="str">
        <f>IF(ISBLANK(T1570),"需記錄棲地類型",IF(LEN(T1570)&lt;&gt;2,"請填最主要的棲地類型，其餘的可在備注補充說明",""))</f>
        <v/>
      </c>
      <c r="AD1570" s="5" t="str">
        <f t="shared" si="69"/>
        <v/>
      </c>
      <c r="AE1570" s="3" t="str">
        <f>IF(COUNTIF(U1570,"*搖樹*")=1,IF(Q1570&lt;&gt;2,"有搖樹行為應為猴群",""),"")</f>
        <v/>
      </c>
      <c r="AF1570" s="3"/>
      <c r="AH1570">
        <f>MATCH(ROUND(M1570,0)&amp;ROUND(N1570,0),樣點!N:N,0)</f>
        <v>816</v>
      </c>
      <c r="AI1570" s="5">
        <f>IF((F1571&amp;J1571)=(F1570&amp;J1570),ABS((DATE(G1571,H1571,I1571)&amp;TIME(O1571,P1571,0))-(DATE(G1570,H1570,I1570)&amp;TIME(O1570,P1570,0))),"")</f>
        <v>1.3888888992369175E-2</v>
      </c>
    </row>
    <row r="1571" spans="3:35">
      <c r="C1571" s="246" t="s">
        <v>824</v>
      </c>
      <c r="D1571" s="246" t="s">
        <v>784</v>
      </c>
      <c r="E1571" s="246" t="s">
        <v>788</v>
      </c>
      <c r="F1571" s="246" t="s">
        <v>789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790</v>
      </c>
      <c r="L1571" s="247">
        <v>3</v>
      </c>
      <c r="M1571" s="246">
        <v>246143</v>
      </c>
      <c r="N1571" s="246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90</v>
      </c>
      <c r="T1571" s="246" t="s">
        <v>32</v>
      </c>
      <c r="U1571" s="246"/>
      <c r="V1571" t="str">
        <f>INDEX(樣區!H:H,MATCH(F1571,樣區!E:E,0))</f>
        <v>4月,6月</v>
      </c>
      <c r="W1571" s="3" t="str">
        <f>IF(ISNUMBER(AH1571),"Y","N")</f>
        <v>Y</v>
      </c>
      <c r="X1571" s="3" t="str">
        <f>IF(OR(ISBLANK(H1571),ISBLANK(I1571)),"需記錄日期","")</f>
        <v/>
      </c>
      <c r="Y1571" s="3" t="str">
        <f>IF(O1571&gt;9,"時間太晚","")</f>
        <v/>
      </c>
      <c r="Z1571" s="3" t="str">
        <f>IF(ISBLANK(Q1571),"需記錄數量",IF(Q1571&gt;2,"2隻以上，請記為猴群",""))</f>
        <v/>
      </c>
      <c r="AA1571" s="3" t="str">
        <f>IF(OR(Q1571=1,Q1571=2),IF(ISTEXT(R1571),"","需記錄距離"),"")</f>
        <v/>
      </c>
      <c r="AB1571" s="249" t="str">
        <f>IF(S1571="Y",IF(Q1571&lt;&gt;2,"有叫聲應為猴群",""),"")</f>
        <v/>
      </c>
      <c r="AC1571" s="3" t="str">
        <f>IF(ISBLANK(T1571),"需記錄棲地類型",IF(LEN(T1571)&lt;&gt;2,"請填最主要的棲地類型，其餘的可在備注補充說明",""))</f>
        <v/>
      </c>
      <c r="AD1571" s="5" t="str">
        <f t="shared" si="69"/>
        <v/>
      </c>
      <c r="AE1571" s="3" t="str">
        <f>IF(COUNTIF(U1571,"*搖樹*")=1,IF(Q1571&lt;&gt;2,"有搖樹行為應為猴群",""),"")</f>
        <v/>
      </c>
      <c r="AF1571" s="3"/>
      <c r="AH1571">
        <f>MATCH(ROUND(M1571,0)&amp;ROUND(N1571,0),樣點!N:N,0)</f>
        <v>817</v>
      </c>
      <c r="AI1571" s="5">
        <f>IF((F1572&amp;J1572)=(F1571&amp;J1571),ABS((DATE(G1572,H1572,I1572)&amp;TIME(O1572,P1572,0))-(DATE(G1571,H1571,I1571)&amp;TIME(O1571,P1571,0))),"")</f>
        <v>2.4305554979946464E-2</v>
      </c>
    </row>
    <row r="1572" spans="3:35">
      <c r="C1572" s="246" t="s">
        <v>824</v>
      </c>
      <c r="D1572" s="246" t="s">
        <v>784</v>
      </c>
      <c r="E1572" s="246" t="s">
        <v>788</v>
      </c>
      <c r="F1572" s="246" t="s">
        <v>789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790</v>
      </c>
      <c r="L1572" s="247">
        <v>4</v>
      </c>
      <c r="M1572" s="246">
        <v>246352</v>
      </c>
      <c r="N1572" s="246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90</v>
      </c>
      <c r="T1572" s="246" t="s">
        <v>32</v>
      </c>
      <c r="U1572" s="246"/>
      <c r="V1572" t="str">
        <f>INDEX(樣區!H:H,MATCH(F1572,樣區!E:E,0))</f>
        <v>4月,6月</v>
      </c>
      <c r="W1572" s="3" t="str">
        <f>IF(ISNUMBER(AH1572),"Y","N")</f>
        <v>Y</v>
      </c>
      <c r="X1572" s="3" t="str">
        <f>IF(OR(ISBLANK(H1572),ISBLANK(I1572)),"需記錄日期","")</f>
        <v/>
      </c>
      <c r="Y1572" s="3" t="str">
        <f>IF(O1572&gt;9,"時間太晚","")</f>
        <v>時間太晚</v>
      </c>
      <c r="Z1572" s="3" t="str">
        <f>IF(ISBLANK(Q1572),"需記錄數量",IF(Q1572&gt;2,"2隻以上，請記為猴群",""))</f>
        <v/>
      </c>
      <c r="AA1572" s="3" t="str">
        <f>IF(OR(Q1572=1,Q1572=2),IF(ISTEXT(R1572),"","需記錄距離"),"")</f>
        <v/>
      </c>
      <c r="AB1572" s="249" t="str">
        <f>IF(S1572="Y",IF(Q1572&lt;&gt;2,"有叫聲應為猴群",""),"")</f>
        <v/>
      </c>
      <c r="AC1572" s="3" t="str">
        <f>IF(ISBLANK(T1572),"需記錄棲地類型",IF(LEN(T1572)&lt;&gt;2,"請填最主要的棲地類型，其餘的可在備注補充說明",""))</f>
        <v/>
      </c>
      <c r="AD1572" s="5" t="str">
        <f t="shared" si="69"/>
        <v/>
      </c>
      <c r="AE1572" s="3" t="str">
        <f>IF(COUNTIF(U1572,"*搖樹*")=1,IF(Q1572&lt;&gt;2,"有搖樹行為應為猴群",""),"")</f>
        <v/>
      </c>
      <c r="AF1572" s="3"/>
      <c r="AH1572">
        <f>MATCH(ROUND(M1572,0)&amp;ROUND(N1572,0),樣點!N:N,0)</f>
        <v>818</v>
      </c>
      <c r="AI1572" s="5">
        <f>IF((F1573&amp;J1573)=(F1572&amp;J1572),ABS((DATE(G1573,H1573,I1573)&amp;TIME(O1573,P1573,0))-(DATE(G1572,H1572,I1572)&amp;TIME(O1572,P1572,0))),"")</f>
        <v>2.4305556027684361E-2</v>
      </c>
    </row>
    <row r="1573" spans="3:35" hidden="1">
      <c r="C1573" s="246" t="s">
        <v>824</v>
      </c>
      <c r="D1573" s="246" t="s">
        <v>784</v>
      </c>
      <c r="E1573" s="246" t="s">
        <v>788</v>
      </c>
      <c r="F1573" s="246" t="s">
        <v>789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790</v>
      </c>
      <c r="L1573" s="247">
        <v>5</v>
      </c>
      <c r="M1573" s="246">
        <v>243701</v>
      </c>
      <c r="N1573" s="246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90</v>
      </c>
      <c r="T1573" s="246" t="s">
        <v>32</v>
      </c>
      <c r="U1573" s="246" t="s">
        <v>791</v>
      </c>
      <c r="V1573" t="str">
        <f>INDEX(樣區!H:H,MATCH(F1573,樣區!E:E,0))</f>
        <v>4月,6月</v>
      </c>
      <c r="W1573" s="3" t="str">
        <f>IF(ISNUMBER(AH1573),"Y","N")</f>
        <v>N</v>
      </c>
      <c r="X1573" s="3" t="str">
        <f>IF(OR(ISBLANK(H1573),ISBLANK(I1573)),"需記錄日期","")</f>
        <v/>
      </c>
      <c r="Y1573" s="3" t="str">
        <f>IF(O1573&gt;9,"時間太晚","")</f>
        <v>時間太晚</v>
      </c>
      <c r="Z1573" s="3" t="str">
        <f>IF(ISBLANK(Q1573),"需記錄數量",IF(Q1573&gt;2,"2隻以上，請記為猴群",""))</f>
        <v/>
      </c>
      <c r="AA1573" s="3" t="str">
        <f>IF(OR(Q1573=1,Q1573=2),IF(ISTEXT(R1573),"","需記錄距離"),"")</f>
        <v/>
      </c>
      <c r="AB1573" s="2" t="str">
        <f>IF(S1573="Y",IF(Q1573&lt;&gt;2,"有叫聲應為猴群",""),"")</f>
        <v/>
      </c>
      <c r="AC1573" s="3" t="str">
        <f>IF(ISBLANK(T1573),"需記錄棲地類型",IF(LEN(T1573)&lt;&gt;2,"請填最主要的棲地類型，其餘的可在備注補充說明",""))</f>
        <v/>
      </c>
      <c r="AD1573" s="5" t="str">
        <f>IF(ISBLANK(O1573),"需記錄時間",IFERROR(IF((AI1573-TIME(0,5,59))&lt;0,"需計滿6分鍾",""),""))</f>
        <v/>
      </c>
      <c r="AE1573" s="3" t="str">
        <f>IF(COUNTIF(U1573,"*搖樹*")=1,IF(Q1573&lt;&gt;2,"有搖樹行為應為猴群",""),"")</f>
        <v/>
      </c>
      <c r="AF1573" s="3"/>
      <c r="AH1573" t="e">
        <f>MATCH(ROUND(M1573,0)&amp;ROUND(N1573,0),樣點!N:N,0)</f>
        <v>#N/A</v>
      </c>
      <c r="AI1573" s="5">
        <f>IF((F1574&amp;J1574)=(F1573&amp;J1573),ABS((DATE(G1574,H1574,I1574)&amp;TIME(O1574,P1574,0))-(DATE(G1573,H1573,I1573)&amp;TIME(O1573,P1573,0))),"")</f>
        <v>2.4305554979946464E-2</v>
      </c>
    </row>
    <row r="1574" spans="3:35">
      <c r="C1574" s="246" t="s">
        <v>824</v>
      </c>
      <c r="D1574" s="246" t="s">
        <v>784</v>
      </c>
      <c r="E1574" s="246" t="s">
        <v>788</v>
      </c>
      <c r="F1574" s="246" t="s">
        <v>789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790</v>
      </c>
      <c r="L1574" s="247">
        <v>6</v>
      </c>
      <c r="M1574" s="246">
        <v>247035</v>
      </c>
      <c r="N1574" s="246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90</v>
      </c>
      <c r="T1574" s="246" t="s">
        <v>32</v>
      </c>
      <c r="U1574" s="246"/>
      <c r="V1574" t="str">
        <f>INDEX(樣區!H:H,MATCH(F1574,樣區!E:E,0))</f>
        <v>4月,6月</v>
      </c>
      <c r="W1574" s="3" t="str">
        <f>IF(ISNUMBER(AH1574),"Y","N")</f>
        <v>Y</v>
      </c>
      <c r="X1574" s="3" t="str">
        <f>IF(OR(ISBLANK(H1574),ISBLANK(I1574)),"需記錄日期","")</f>
        <v/>
      </c>
      <c r="Y1574" s="3" t="str">
        <f>IF(O1574&gt;9,"時間太晚","")</f>
        <v>時間太晚</v>
      </c>
      <c r="Z1574" s="3" t="str">
        <f>IF(ISBLANK(Q1574),"需記錄數量",IF(Q1574&gt;2,"2隻以上，請記為猴群",""))</f>
        <v/>
      </c>
      <c r="AA1574" s="3" t="str">
        <f>IF(OR(Q1574=1,Q1574=2),IF(ISTEXT(R1574),"","需記錄距離"),"")</f>
        <v/>
      </c>
      <c r="AB1574" s="249" t="str">
        <f>IF(S1574="Y",IF(Q1574&lt;&gt;2,"有叫聲應為猴群",""),"")</f>
        <v/>
      </c>
      <c r="AC1574" s="3" t="str">
        <f>IF(ISBLANK(T1574),"需記錄棲地類型",IF(LEN(T1574)&lt;&gt;2,"請填最主要的棲地類型，其餘的可在備注補充說明",""))</f>
        <v/>
      </c>
      <c r="AD1574" s="5" t="str">
        <f>IF(ISBLANK(O1574),"需記錄時間",IFERROR(IF((AI1574-TIME(0,5,59))&lt;0,"需計滿6分鐘",""),""))</f>
        <v/>
      </c>
      <c r="AE1574" s="3" t="str">
        <f>IF(COUNTIF(U1574,"*搖樹*")=1,IF(Q1574&lt;&gt;2,"有搖樹行為應為猴群",""),"")</f>
        <v/>
      </c>
      <c r="AF1574" s="3"/>
      <c r="AH1574">
        <f>MATCH(ROUND(M1574,0)&amp;ROUND(N1574,0),樣點!N:N,0)</f>
        <v>820</v>
      </c>
      <c r="AI1574" s="5" t="str">
        <f>IF((F1575&amp;J1575)=(F1574&amp;J1574),ABS((DATE(G1575,H1575,I1575)&amp;TIME(O1575,P1575,0))-(DATE(G1574,H1574,I1574)&amp;TIME(O1574,P1574,0))),"")</f>
        <v/>
      </c>
    </row>
    <row r="1575" spans="3:35" hidden="1">
      <c r="C1575" s="246" t="s">
        <v>824</v>
      </c>
      <c r="D1575" s="246" t="s">
        <v>784</v>
      </c>
      <c r="E1575" s="246" t="s">
        <v>792</v>
      </c>
      <c r="F1575" s="246" t="s">
        <v>793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794</v>
      </c>
      <c r="L1575" s="247">
        <v>1</v>
      </c>
      <c r="M1575" s="246">
        <v>248197</v>
      </c>
      <c r="N1575" s="246">
        <v>2699626</v>
      </c>
      <c r="O1575" s="246">
        <v>9</v>
      </c>
      <c r="P1575" s="246">
        <v>0</v>
      </c>
      <c r="Q1575" s="246">
        <v>0</v>
      </c>
      <c r="R1575" s="246"/>
      <c r="S1575" s="246" t="s">
        <v>90</v>
      </c>
      <c r="T1575" s="246" t="s">
        <v>54</v>
      </c>
      <c r="U1575" s="246" t="s">
        <v>795</v>
      </c>
      <c r="V1575" t="str">
        <f>INDEX(樣區!H:H,MATCH(F1575,樣區!E:E,0))</f>
        <v>4月,6月</v>
      </c>
      <c r="W1575" s="3" t="str">
        <f>IF(ISNUMBER(AH1575),"Y","N")</f>
        <v>N</v>
      </c>
      <c r="X1575" s="3" t="str">
        <f>IF(OR(ISBLANK(H1575),ISBLANK(I1575)),"需記錄日期","")</f>
        <v/>
      </c>
      <c r="Y1575" s="3" t="str">
        <f>IF(O1575&gt;9,"時間太晚","")</f>
        <v/>
      </c>
      <c r="Z1575" s="3" t="str">
        <f>IF(ISBLANK(Q1575),"需記錄數量",IF(Q1575&gt;2,"2隻以上，請記為猴群",""))</f>
        <v/>
      </c>
      <c r="AA1575" s="3" t="str">
        <f>IF(OR(Q1575=1,Q1575=2),IF(ISTEXT(R1575),"","需記錄距離"),"")</f>
        <v/>
      </c>
      <c r="AB1575" s="2" t="str">
        <f>IF(S1575="Y",IF(Q1575&lt;&gt;2,"有叫聲應為猴群",""),"")</f>
        <v/>
      </c>
      <c r="AC1575" s="3" t="str">
        <f>IF(ISBLANK(T1575),"需記錄棲地類型",IF(LEN(T1575)&lt;&gt;2,"請填最主要的棲地類型，其餘的可在備注補充說明",""))</f>
        <v/>
      </c>
      <c r="AD1575" s="5" t="str">
        <f>IF(ISBLANK(O1575),"需記錄時間",IFERROR(IF((AI1575-TIME(0,5,59))&lt;0,"需計滿6分鍾",""),""))</f>
        <v/>
      </c>
      <c r="AE1575" s="3" t="str">
        <f>IF(COUNTIF(U1575,"*搖樹*")=1,IF(Q1575&lt;&gt;2,"有搖樹行為應為猴群",""),"")</f>
        <v/>
      </c>
      <c r="AF1575" s="3"/>
      <c r="AH1575" t="e">
        <f>MATCH(ROUND(M1575,0)&amp;ROUND(N1575,0),樣點!N:N,0)</f>
        <v>#N/A</v>
      </c>
      <c r="AI1575" s="5">
        <f>IF((F1576&amp;J1576)=(F1575&amp;J1575),ABS((DATE(G1576,H1576,I1576)&amp;TIME(O1576,P1576,0))-(DATE(G1575,H1575,I1575)&amp;TIME(O1575,P1575,0))),"")</f>
        <v>2.0833333022892475E-2</v>
      </c>
    </row>
    <row r="1576" spans="3:35" hidden="1">
      <c r="C1576" s="246" t="s">
        <v>824</v>
      </c>
      <c r="D1576" s="246" t="s">
        <v>784</v>
      </c>
      <c r="E1576" s="246" t="s">
        <v>792</v>
      </c>
      <c r="F1576" s="246" t="s">
        <v>793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794</v>
      </c>
      <c r="L1576" s="247">
        <v>2</v>
      </c>
      <c r="M1576" s="246">
        <v>247621</v>
      </c>
      <c r="N1576" s="246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90</v>
      </c>
      <c r="T1576" s="246" t="s">
        <v>32</v>
      </c>
      <c r="U1576" s="246" t="s">
        <v>795</v>
      </c>
      <c r="V1576" t="str">
        <f>INDEX(樣區!H:H,MATCH(F1576,樣區!E:E,0))</f>
        <v>4月,6月</v>
      </c>
      <c r="W1576" s="3" t="str">
        <f>IF(ISNUMBER(AH1576),"Y","N")</f>
        <v>N</v>
      </c>
      <c r="X1576" s="3" t="str">
        <f>IF(OR(ISBLANK(H1576),ISBLANK(I1576)),"需記錄日期","")</f>
        <v/>
      </c>
      <c r="Y1576" s="3" t="str">
        <f>IF(O1576&gt;9,"時間太晚","")</f>
        <v/>
      </c>
      <c r="Z1576" s="3" t="str">
        <f>IF(ISBLANK(Q1576),"需記錄數量",IF(Q1576&gt;2,"2隻以上，請記為猴群",""))</f>
        <v/>
      </c>
      <c r="AA1576" s="3" t="str">
        <f>IF(OR(Q1576=1,Q1576=2),IF(ISTEXT(R1576),"","需記錄距離"),"")</f>
        <v/>
      </c>
      <c r="AB1576" s="2" t="str">
        <f>IF(S1576="Y",IF(Q1576&lt;&gt;2,"有叫聲應為猴群",""),"")</f>
        <v/>
      </c>
      <c r="AC1576" s="3" t="str">
        <f>IF(ISBLANK(T1576),"需記錄棲地類型",IF(LEN(T1576)&lt;&gt;2,"請填最主要的棲地類型，其餘的可在備注補充說明",""))</f>
        <v/>
      </c>
      <c r="AD1576" s="5" t="str">
        <f>IF(ISBLANK(O1576),"需記錄時間",IFERROR(IF((AI1576-TIME(0,5,59))&lt;0,"需計滿6分鍾",""),""))</f>
        <v/>
      </c>
      <c r="AE1576" s="3" t="str">
        <f>IF(COUNTIF(U1576,"*搖樹*")=1,IF(Q1576&lt;&gt;2,"有搖樹行為應為猴群",""),"")</f>
        <v/>
      </c>
      <c r="AF1576" s="3"/>
      <c r="AH1576" t="e">
        <f>MATCH(ROUND(M1576,0)&amp;ROUND(N1576,0),樣點!N:N,0)</f>
        <v>#N/A</v>
      </c>
      <c r="AI1576" s="5">
        <f>IF((F1577&amp;J1577)=(F1576&amp;J1576),ABS((DATE(G1577,H1577,I1577)&amp;TIME(O1577,P1577,0))-(DATE(G1576,H1576,I1576)&amp;TIME(O1576,P1576,0))),"")</f>
        <v>1.3888888992369175E-2</v>
      </c>
    </row>
    <row r="1577" spans="3:35" hidden="1">
      <c r="C1577" s="246" t="s">
        <v>824</v>
      </c>
      <c r="D1577" s="246" t="s">
        <v>784</v>
      </c>
      <c r="E1577" s="246" t="s">
        <v>792</v>
      </c>
      <c r="F1577" s="246" t="s">
        <v>793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794</v>
      </c>
      <c r="L1577" s="247">
        <v>3</v>
      </c>
      <c r="M1577" s="246">
        <v>247397</v>
      </c>
      <c r="N1577" s="246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90</v>
      </c>
      <c r="T1577" s="246" t="s">
        <v>32</v>
      </c>
      <c r="U1577" s="246" t="s">
        <v>795</v>
      </c>
      <c r="V1577" t="str">
        <f>INDEX(樣區!H:H,MATCH(F1577,樣區!E:E,0))</f>
        <v>4月,6月</v>
      </c>
      <c r="W1577" s="3" t="str">
        <f>IF(ISNUMBER(AH1577),"Y","N")</f>
        <v>N</v>
      </c>
      <c r="X1577" s="3" t="str">
        <f>IF(OR(ISBLANK(H1577),ISBLANK(I1577)),"需記錄日期","")</f>
        <v/>
      </c>
      <c r="Y1577" s="3" t="str">
        <f>IF(O1577&gt;9,"時間太晚","")</f>
        <v/>
      </c>
      <c r="Z1577" s="3" t="str">
        <f>IF(ISBLANK(Q1577),"需記錄數量",IF(Q1577&gt;2,"2隻以上，請記為猴群",""))</f>
        <v/>
      </c>
      <c r="AA1577" s="3" t="str">
        <f>IF(OR(Q1577=1,Q1577=2),IF(ISTEXT(R1577),"","需記錄距離"),"")</f>
        <v/>
      </c>
      <c r="AB1577" s="2" t="str">
        <f>IF(S1577="Y",IF(Q1577&lt;&gt;2,"有叫聲應為猴群",""),"")</f>
        <v/>
      </c>
      <c r="AC1577" s="3" t="str">
        <f>IF(ISBLANK(T1577),"需記錄棲地類型",IF(LEN(T1577)&lt;&gt;2,"請填最主要的棲地類型，其餘的可在備注補充說明",""))</f>
        <v/>
      </c>
      <c r="AD1577" s="5" t="str">
        <f>IF(ISBLANK(O1577),"需記錄時間",IFERROR(IF((AI1577-TIME(0,5,59))&lt;0,"需計滿6分鍾",""),""))</f>
        <v/>
      </c>
      <c r="AE1577" s="3" t="str">
        <f>IF(COUNTIF(U1577,"*搖樹*")=1,IF(Q1577&lt;&gt;2,"有搖樹行為應為猴群",""),"")</f>
        <v/>
      </c>
      <c r="AF1577" s="3"/>
      <c r="AH1577" t="e">
        <f>MATCH(ROUND(M1577,0)&amp;ROUND(N1577,0),樣點!N:N,0)</f>
        <v>#N/A</v>
      </c>
      <c r="AI1577" s="5">
        <f>IF((F1578&amp;J1578)=(F1577&amp;J1577),ABS((DATE(G1578,H1578,I1578)&amp;TIME(O1578,P1578,0))-(DATE(G1577,H1577,I1577)&amp;TIME(O1577,P1577,0))),"")</f>
        <v>2.4305554979946464E-2</v>
      </c>
    </row>
    <row r="1578" spans="3:35" hidden="1">
      <c r="C1578" s="246" t="s">
        <v>824</v>
      </c>
      <c r="D1578" s="246" t="s">
        <v>784</v>
      </c>
      <c r="E1578" s="246" t="s">
        <v>792</v>
      </c>
      <c r="F1578" s="246" t="s">
        <v>793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794</v>
      </c>
      <c r="L1578" s="247">
        <v>4</v>
      </c>
      <c r="M1578" s="246">
        <v>247908</v>
      </c>
      <c r="N1578" s="246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90</v>
      </c>
      <c r="T1578" s="246" t="s">
        <v>32</v>
      </c>
      <c r="U1578" s="246" t="s">
        <v>795</v>
      </c>
      <c r="V1578" t="str">
        <f>INDEX(樣區!H:H,MATCH(F1578,樣區!E:E,0))</f>
        <v>4月,6月</v>
      </c>
      <c r="W1578" s="3" t="str">
        <f>IF(ISNUMBER(AH1578),"Y","N")</f>
        <v>N</v>
      </c>
      <c r="X1578" s="3" t="str">
        <f>IF(OR(ISBLANK(H1578),ISBLANK(I1578)),"需記錄日期","")</f>
        <v/>
      </c>
      <c r="Y1578" s="3" t="str">
        <f>IF(O1578&gt;9,"時間太晚","")</f>
        <v>時間太晚</v>
      </c>
      <c r="Z1578" s="3" t="str">
        <f>IF(ISBLANK(Q1578),"需記錄數量",IF(Q1578&gt;2,"2隻以上，請記為猴群",""))</f>
        <v/>
      </c>
      <c r="AA1578" s="3" t="str">
        <f>IF(OR(Q1578=1,Q1578=2),IF(ISTEXT(R1578),"","需記錄距離"),"")</f>
        <v/>
      </c>
      <c r="AB1578" s="2" t="str">
        <f>IF(S1578="Y",IF(Q1578&lt;&gt;2,"有叫聲應為猴群",""),"")</f>
        <v/>
      </c>
      <c r="AC1578" s="3" t="str">
        <f>IF(ISBLANK(T1578),"需記錄棲地類型",IF(LEN(T1578)&lt;&gt;2,"請填最主要的棲地類型，其餘的可在備注補充說明",""))</f>
        <v/>
      </c>
      <c r="AD1578" s="5" t="str">
        <f>IF(ISBLANK(O1578),"需記錄時間",IFERROR(IF((AI1578-TIME(0,5,59))&lt;0,"需計滿6分鍾",""),""))</f>
        <v/>
      </c>
      <c r="AE1578" s="3" t="str">
        <f>IF(COUNTIF(U1578,"*搖樹*")=1,IF(Q1578&lt;&gt;2,"有搖樹行為應為猴群",""),"")</f>
        <v/>
      </c>
      <c r="AF1578" s="3"/>
      <c r="AH1578" t="e">
        <f>MATCH(ROUND(M1578,0)&amp;ROUND(N1578,0),樣點!N:N,0)</f>
        <v>#N/A</v>
      </c>
      <c r="AI1578" s="5">
        <f>IF((F1579&amp;J1579)=(F1578&amp;J1578),ABS((DATE(G1579,H1579,I1579)&amp;TIME(O1579,P1579,0))-(DATE(G1578,H1578,I1578)&amp;TIME(O1578,P1578,0))),"")</f>
        <v>2.4305556027684361E-2</v>
      </c>
    </row>
    <row r="1579" spans="3:35" hidden="1">
      <c r="C1579" s="246" t="s">
        <v>824</v>
      </c>
      <c r="D1579" s="246" t="s">
        <v>784</v>
      </c>
      <c r="E1579" s="246" t="s">
        <v>792</v>
      </c>
      <c r="F1579" s="246" t="s">
        <v>793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794</v>
      </c>
      <c r="L1579" s="247">
        <v>5</v>
      </c>
      <c r="M1579" s="246">
        <v>247566</v>
      </c>
      <c r="N1579" s="246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90</v>
      </c>
      <c r="T1579" s="246" t="s">
        <v>32</v>
      </c>
      <c r="U1579" s="246" t="s">
        <v>795</v>
      </c>
      <c r="V1579" t="str">
        <f>INDEX(樣區!H:H,MATCH(F1579,樣區!E:E,0))</f>
        <v>4月,6月</v>
      </c>
      <c r="W1579" s="3" t="str">
        <f>IF(ISNUMBER(AH1579),"Y","N")</f>
        <v>N</v>
      </c>
      <c r="X1579" s="3" t="str">
        <f>IF(OR(ISBLANK(H1579),ISBLANK(I1579)),"需記錄日期","")</f>
        <v/>
      </c>
      <c r="Y1579" s="3" t="str">
        <f>IF(O1579&gt;9,"時間太晚","")</f>
        <v>時間太晚</v>
      </c>
      <c r="Z1579" s="3" t="str">
        <f>IF(ISBLANK(Q1579),"需記錄數量",IF(Q1579&gt;2,"2隻以上，請記為猴群",""))</f>
        <v/>
      </c>
      <c r="AA1579" s="3" t="str">
        <f>IF(OR(Q1579=1,Q1579=2),IF(ISTEXT(R1579),"","需記錄距離"),"")</f>
        <v/>
      </c>
      <c r="AB1579" s="2" t="str">
        <f>IF(S1579="Y",IF(Q1579&lt;&gt;2,"有叫聲應為猴群",""),"")</f>
        <v/>
      </c>
      <c r="AC1579" s="3" t="str">
        <f>IF(ISBLANK(T1579),"需記錄棲地類型",IF(LEN(T1579)&lt;&gt;2,"請填最主要的棲地類型，其餘的可在備注補充說明",""))</f>
        <v/>
      </c>
      <c r="AD1579" s="5" t="str">
        <f>IF(ISBLANK(O1579),"需記錄時間",IFERROR(IF((AI1579-TIME(0,5,59))&lt;0,"需計滿6分鍾",""),""))</f>
        <v/>
      </c>
      <c r="AE1579" s="3" t="str">
        <f>IF(COUNTIF(U1579,"*搖樹*")=1,IF(Q1579&lt;&gt;2,"有搖樹行為應為猴群",""),"")</f>
        <v/>
      </c>
      <c r="AF1579" s="3"/>
      <c r="AH1579" t="e">
        <f>MATCH(ROUND(M1579,0)&amp;ROUND(N1579,0),樣點!N:N,0)</f>
        <v>#N/A</v>
      </c>
      <c r="AI1579" s="5">
        <f>IF((F1580&amp;J1580)=(F1579&amp;J1579),ABS((DATE(G1580,H1580,I1580)&amp;TIME(O1580,P1580,0))-(DATE(G1579,H1579,I1579)&amp;TIME(O1579,P1579,0))),"")</f>
        <v>2.4305554979946464E-2</v>
      </c>
    </row>
    <row r="1580" spans="3:35" hidden="1">
      <c r="C1580" s="246" t="s">
        <v>824</v>
      </c>
      <c r="D1580" s="246" t="s">
        <v>784</v>
      </c>
      <c r="E1580" s="246" t="s">
        <v>792</v>
      </c>
      <c r="F1580" s="246" t="s">
        <v>793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794</v>
      </c>
      <c r="L1580" s="247">
        <v>6</v>
      </c>
      <c r="M1580" s="246">
        <v>249834</v>
      </c>
      <c r="N1580" s="246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90</v>
      </c>
      <c r="T1580" s="246" t="s">
        <v>54</v>
      </c>
      <c r="U1580" s="246" t="s">
        <v>795</v>
      </c>
      <c r="V1580" t="str">
        <f>INDEX(樣區!H:H,MATCH(F1580,樣區!E:E,0))</f>
        <v>4月,6月</v>
      </c>
      <c r="W1580" s="3" t="str">
        <f>IF(ISNUMBER(AH1580),"Y","N")</f>
        <v>N</v>
      </c>
      <c r="X1580" s="3" t="str">
        <f>IF(OR(ISBLANK(H1580),ISBLANK(I1580)),"需記錄日期","")</f>
        <v/>
      </c>
      <c r="Y1580" s="3" t="str">
        <f>IF(O1580&gt;9,"時間太晚","")</f>
        <v>時間太晚</v>
      </c>
      <c r="Z1580" s="3" t="str">
        <f>IF(ISBLANK(Q1580),"需記錄數量",IF(Q1580&gt;2,"2隻以上，請記為猴群",""))</f>
        <v/>
      </c>
      <c r="AA1580" s="3" t="str">
        <f>IF(OR(Q1580=1,Q1580=2),IF(ISTEXT(R1580),"","需記錄距離"),"")</f>
        <v/>
      </c>
      <c r="AB1580" s="2" t="str">
        <f>IF(S1580="Y",IF(Q1580&lt;&gt;2,"有叫聲應為猴群",""),"")</f>
        <v/>
      </c>
      <c r="AC1580" s="3" t="str">
        <f>IF(ISBLANK(T1580),"需記錄棲地類型",IF(LEN(T1580)&lt;&gt;2,"請填最主要的棲地類型，其餘的可在備注補充說明",""))</f>
        <v/>
      </c>
      <c r="AD1580" s="5" t="str">
        <f>IF(ISBLANK(O1580),"需記錄時間",IFERROR(IF((AI1580-TIME(0,5,59))&lt;0,"需計滿6分鍾",""),""))</f>
        <v/>
      </c>
      <c r="AE1580" s="3" t="str">
        <f>IF(COUNTIF(U1580,"*搖樹*")=1,IF(Q1580&lt;&gt;2,"有搖樹行為應為猴群",""),"")</f>
        <v/>
      </c>
      <c r="AF1580" s="3"/>
      <c r="AH1580" t="e">
        <f>MATCH(ROUND(M1580,0)&amp;ROUND(N1580,0),樣點!N:N,0)</f>
        <v>#N/A</v>
      </c>
      <c r="AI1580" s="5" t="str">
        <f>IF((F1581&amp;J1581)=(F1580&amp;J1580),ABS((DATE(G1581,H1581,I1581)&amp;TIME(O1581,P1581,0))-(DATE(G1580,H1580,I1580)&amp;TIME(O1580,P1580,0))),"")</f>
        <v/>
      </c>
    </row>
    <row r="1581" spans="3:35">
      <c r="C1581" s="246" t="s">
        <v>824</v>
      </c>
      <c r="D1581" s="246" t="s">
        <v>784</v>
      </c>
      <c r="E1581" s="246" t="s">
        <v>796</v>
      </c>
      <c r="F1581" s="246" t="s">
        <v>797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798</v>
      </c>
      <c r="L1581" s="247">
        <v>1</v>
      </c>
      <c r="M1581" s="246">
        <v>248681</v>
      </c>
      <c r="N1581" s="246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90</v>
      </c>
      <c r="T1581" s="246" t="s">
        <v>26</v>
      </c>
      <c r="U1581" s="246"/>
      <c r="V1581" t="str">
        <f>INDEX(樣區!H:H,MATCH(F1581,樣區!E:E,0))</f>
        <v>4月,6月</v>
      </c>
      <c r="W1581" s="3" t="str">
        <f>IF(ISNUMBER(AH1581),"Y","N")</f>
        <v>Y</v>
      </c>
      <c r="X1581" s="3" t="str">
        <f>IF(OR(ISBLANK(H1581),ISBLANK(I1581)),"需記錄日期","")</f>
        <v/>
      </c>
      <c r="Y1581" s="3" t="str">
        <f>IF(O1581&gt;9,"時間太晚","")</f>
        <v/>
      </c>
      <c r="Z1581" s="3" t="str">
        <f>IF(ISBLANK(Q1581),"需記錄數量",IF(Q1581&gt;2,"2隻以上，請記為猴群",""))</f>
        <v/>
      </c>
      <c r="AA1581" s="3" t="str">
        <f>IF(OR(Q1581=1,Q1581=2),IF(ISTEXT(R1581),"","需記錄距離"),"")</f>
        <v/>
      </c>
      <c r="AB1581" s="249" t="str">
        <f>IF(S1581="Y",IF(Q1581&lt;&gt;2,"有叫聲應為猴群",""),"")</f>
        <v/>
      </c>
      <c r="AC1581" s="3" t="str">
        <f>IF(ISBLANK(T1581),"需記錄棲地類型",IF(LEN(T1581)&lt;&gt;2,"請填最主要的棲地類型，其餘的可在備注補充說明",""))</f>
        <v/>
      </c>
      <c r="AD1581" s="5" t="str">
        <f t="shared" ref="AD1581:AD1586" si="70">IF(ISBLANK(O1581),"需記錄時間",IFERROR(IF((AI1581-TIME(0,5,59))&lt;0,"需計滿6分鐘",""),""))</f>
        <v/>
      </c>
      <c r="AE1581" s="3" t="str">
        <f>IF(COUNTIF(U1581,"*搖樹*")=1,IF(Q1581&lt;&gt;2,"有搖樹行為應為猴群",""),"")</f>
        <v/>
      </c>
      <c r="AF1581" s="3"/>
      <c r="AH1581">
        <f>MATCH(ROUND(M1581,0)&amp;ROUND(N1581,0),樣點!N:N,0)</f>
        <v>827</v>
      </c>
      <c r="AI1581" s="5">
        <f>IF((F1582&amp;J1582)=(F1581&amp;J1581),ABS((DATE(G1582,H1582,I1582)&amp;TIME(O1582,P1582,0))-(DATE(G1581,H1581,I1581)&amp;TIME(O1581,P1581,0))),"")</f>
        <v>2.9861111019272357E-2</v>
      </c>
    </row>
    <row r="1582" spans="3:35">
      <c r="C1582" s="246" t="s">
        <v>824</v>
      </c>
      <c r="D1582" s="246" t="s">
        <v>784</v>
      </c>
      <c r="E1582" s="246" t="s">
        <v>796</v>
      </c>
      <c r="F1582" s="246" t="s">
        <v>797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798</v>
      </c>
      <c r="L1582" s="247">
        <v>2</v>
      </c>
      <c r="M1582" s="246">
        <v>249016</v>
      </c>
      <c r="N1582" s="246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90</v>
      </c>
      <c r="T1582" s="246" t="s">
        <v>32</v>
      </c>
      <c r="U1582" s="246"/>
      <c r="V1582" t="str">
        <f>INDEX(樣區!H:H,MATCH(F1582,樣區!E:E,0))</f>
        <v>4月,6月</v>
      </c>
      <c r="W1582" s="3" t="str">
        <f>IF(ISNUMBER(AH1582),"Y","N")</f>
        <v>Y</v>
      </c>
      <c r="X1582" s="3" t="str">
        <f>IF(OR(ISBLANK(H1582),ISBLANK(I1582)),"需記錄日期","")</f>
        <v/>
      </c>
      <c r="Y1582" s="3" t="str">
        <f>IF(O1582&gt;9,"時間太晚","")</f>
        <v>時間太晚</v>
      </c>
      <c r="Z1582" s="3" t="str">
        <f>IF(ISBLANK(Q1582),"需記錄數量",IF(Q1582&gt;2,"2隻以上，請記為猴群",""))</f>
        <v/>
      </c>
      <c r="AA1582" s="3" t="str">
        <f>IF(OR(Q1582=1,Q1582=2),IF(ISTEXT(R1582),"","需記錄距離"),"")</f>
        <v/>
      </c>
      <c r="AB1582" s="249" t="str">
        <f>IF(S1582="Y",IF(Q1582&lt;&gt;2,"有叫聲應為猴群",""),"")</f>
        <v/>
      </c>
      <c r="AC1582" s="3" t="str">
        <f>IF(ISBLANK(T1582),"需記錄棲地類型",IF(LEN(T1582)&lt;&gt;2,"請填最主要的棲地類型，其餘的可在備注補充說明",""))</f>
        <v/>
      </c>
      <c r="AD1582" s="5" t="str">
        <f t="shared" si="70"/>
        <v/>
      </c>
      <c r="AE1582" s="3" t="str">
        <f>IF(COUNTIF(U1582,"*搖樹*")=1,IF(Q1582&lt;&gt;2,"有搖樹行為應為猴群",""),"")</f>
        <v/>
      </c>
      <c r="AF1582" s="3"/>
      <c r="AH1582">
        <f>MATCH(ROUND(M1582,0)&amp;ROUND(N1582,0),樣點!N:N,0)</f>
        <v>828</v>
      </c>
      <c r="AI1582" s="5">
        <f>IF((F1583&amp;J1583)=(F1582&amp;J1582),ABS((DATE(G1583,H1583,I1583)&amp;TIME(O1583,P1583,0))-(DATE(G1582,H1582,I1582)&amp;TIME(O1582,P1582,0))),"")</f>
        <v>1.1805554968304932E-2</v>
      </c>
    </row>
    <row r="1583" spans="3:35">
      <c r="C1583" s="246" t="s">
        <v>824</v>
      </c>
      <c r="D1583" s="246" t="s">
        <v>784</v>
      </c>
      <c r="E1583" s="246" t="s">
        <v>796</v>
      </c>
      <c r="F1583" s="246" t="s">
        <v>797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798</v>
      </c>
      <c r="L1583" s="247">
        <v>3</v>
      </c>
      <c r="M1583" s="246">
        <v>249317</v>
      </c>
      <c r="N1583" s="246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90</v>
      </c>
      <c r="T1583" s="246" t="s">
        <v>26</v>
      </c>
      <c r="U1583" s="246"/>
      <c r="V1583" t="str">
        <f>INDEX(樣區!H:H,MATCH(F1583,樣區!E:E,0))</f>
        <v>4月,6月</v>
      </c>
      <c r="W1583" s="3" t="str">
        <f>IF(ISNUMBER(AH1583),"Y","N")</f>
        <v>Y</v>
      </c>
      <c r="X1583" s="3" t="str">
        <f>IF(OR(ISBLANK(H1583),ISBLANK(I1583)),"需記錄日期","")</f>
        <v/>
      </c>
      <c r="Y1583" s="3" t="str">
        <f>IF(O1583&gt;9,"時間太晚","")</f>
        <v>時間太晚</v>
      </c>
      <c r="Z1583" s="3" t="str">
        <f>IF(ISBLANK(Q1583),"需記錄數量",IF(Q1583&gt;2,"2隻以上，請記為猴群",""))</f>
        <v/>
      </c>
      <c r="AA1583" s="3" t="str">
        <f>IF(OR(Q1583=1,Q1583=2),IF(ISTEXT(R1583),"","需記錄距離"),"")</f>
        <v/>
      </c>
      <c r="AB1583" s="249" t="str">
        <f>IF(S1583="Y",IF(Q1583&lt;&gt;2,"有叫聲應為猴群",""),"")</f>
        <v/>
      </c>
      <c r="AC1583" s="3" t="str">
        <f>IF(ISBLANK(T1583),"需記錄棲地類型",IF(LEN(T1583)&lt;&gt;2,"請填最主要的棲地類型，其餘的可在備注補充說明",""))</f>
        <v/>
      </c>
      <c r="AD1583" s="5" t="str">
        <f t="shared" si="70"/>
        <v/>
      </c>
      <c r="AE1583" s="3" t="str">
        <f>IF(COUNTIF(U1583,"*搖樹*")=1,IF(Q1583&lt;&gt;2,"有搖樹行為應為猴群",""),"")</f>
        <v/>
      </c>
      <c r="AF1583" s="3"/>
      <c r="AH1583">
        <f>MATCH(ROUND(M1583,0)&amp;ROUND(N1583,0),樣點!N:N,0)</f>
        <v>829</v>
      </c>
      <c r="AI1583" s="5">
        <f>IF((F1584&amp;J1584)=(F1583&amp;J1583),ABS((DATE(G1584,H1584,I1584)&amp;TIME(O1584,P1584,0))-(DATE(G1583,H1583,I1583)&amp;TIME(O1583,P1583,0))),"")</f>
        <v>10.018749999988358</v>
      </c>
    </row>
    <row r="1584" spans="3:35">
      <c r="C1584" s="246" t="s">
        <v>824</v>
      </c>
      <c r="D1584" s="246" t="s">
        <v>784</v>
      </c>
      <c r="E1584" s="246" t="s">
        <v>796</v>
      </c>
      <c r="F1584" s="246" t="s">
        <v>797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799</v>
      </c>
      <c r="L1584" s="247">
        <v>4</v>
      </c>
      <c r="M1584" s="246">
        <v>248054</v>
      </c>
      <c r="N1584" s="246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90</v>
      </c>
      <c r="T1584" s="246" t="s">
        <v>32</v>
      </c>
      <c r="U1584" s="246"/>
      <c r="V1584" t="str">
        <f>INDEX(樣區!H:H,MATCH(F1584,樣區!E:E,0))</f>
        <v>4月,6月</v>
      </c>
      <c r="W1584" s="3" t="str">
        <f>IF(ISNUMBER(AH1584),"Y","N")</f>
        <v>Y</v>
      </c>
      <c r="X1584" s="3" t="str">
        <f>IF(OR(ISBLANK(H1584),ISBLANK(I1584)),"需記錄日期","")</f>
        <v/>
      </c>
      <c r="Y1584" s="3" t="str">
        <f>IF(O1584&gt;9,"時間太晚","")</f>
        <v>時間太晚</v>
      </c>
      <c r="Z1584" s="3" t="str">
        <f>IF(ISBLANK(Q1584),"需記錄數量",IF(Q1584&gt;2,"2隻以上，請記為猴群",""))</f>
        <v/>
      </c>
      <c r="AA1584" s="3" t="str">
        <f>IF(OR(Q1584=1,Q1584=2),IF(ISTEXT(R1584),"","需記錄距離"),"")</f>
        <v/>
      </c>
      <c r="AB1584" s="249" t="str">
        <f>IF(S1584="Y",IF(Q1584&lt;&gt;2,"有叫聲應為猴群",""),"")</f>
        <v/>
      </c>
      <c r="AC1584" s="3" t="str">
        <f>IF(ISBLANK(T1584),"需記錄棲地類型",IF(LEN(T1584)&lt;&gt;2,"請填最主要的棲地類型，其餘的可在備注補充說明",""))</f>
        <v/>
      </c>
      <c r="AD1584" s="5" t="str">
        <f t="shared" si="70"/>
        <v/>
      </c>
      <c r="AE1584" s="3" t="str">
        <f>IF(COUNTIF(U1584,"*搖樹*")=1,IF(Q1584&lt;&gt;2,"有搖樹行為應為猴群",""),"")</f>
        <v/>
      </c>
      <c r="AF1584" s="3"/>
      <c r="AH1584">
        <f>MATCH(ROUND(M1584,0)&amp;ROUND(N1584,0),樣點!N:N,0)</f>
        <v>830</v>
      </c>
      <c r="AI1584" s="5">
        <f>IF((F1585&amp;J1585)=(F1584&amp;J1584),ABS((DATE(G1585,H1585,I1585)&amp;TIME(O1585,P1585,0))-(DATE(G1584,H1584,I1584)&amp;TIME(O1584,P1584,0))),"")</f>
        <v>1.7361111007630825E-2</v>
      </c>
    </row>
    <row r="1585" spans="3:35">
      <c r="C1585" s="246" t="s">
        <v>824</v>
      </c>
      <c r="D1585" s="246" t="s">
        <v>784</v>
      </c>
      <c r="E1585" s="246" t="s">
        <v>796</v>
      </c>
      <c r="F1585" s="246" t="s">
        <v>797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799</v>
      </c>
      <c r="L1585" s="247">
        <v>5</v>
      </c>
      <c r="M1585" s="246">
        <v>248053</v>
      </c>
      <c r="N1585" s="246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90</v>
      </c>
      <c r="T1585" s="246" t="s">
        <v>26</v>
      </c>
      <c r="U1585" s="246"/>
      <c r="V1585" t="str">
        <f>INDEX(樣區!H:H,MATCH(F1585,樣區!E:E,0))</f>
        <v>4月,6月</v>
      </c>
      <c r="W1585" s="3" t="str">
        <f>IF(ISNUMBER(AH1585),"Y","N")</f>
        <v>Y</v>
      </c>
      <c r="X1585" s="3" t="str">
        <f>IF(OR(ISBLANK(H1585),ISBLANK(I1585)),"需記錄日期","")</f>
        <v/>
      </c>
      <c r="Y1585" s="3" t="str">
        <f>IF(O1585&gt;9,"時間太晚","")</f>
        <v>時間太晚</v>
      </c>
      <c r="Z1585" s="3" t="str">
        <f>IF(ISBLANK(Q1585),"需記錄數量",IF(Q1585&gt;2,"2隻以上，請記為猴群",""))</f>
        <v/>
      </c>
      <c r="AA1585" s="3" t="str">
        <f>IF(OR(Q1585=1,Q1585=2),IF(ISTEXT(R1585),"","需記錄距離"),"")</f>
        <v/>
      </c>
      <c r="AB1585" s="249" t="str">
        <f>IF(S1585="Y",IF(Q1585&lt;&gt;2,"有叫聲應為猴群",""),"")</f>
        <v/>
      </c>
      <c r="AC1585" s="3" t="str">
        <f>IF(ISBLANK(T1585),"需記錄棲地類型",IF(LEN(T1585)&lt;&gt;2,"請填最主要的棲地類型，其餘的可在備注補充說明",""))</f>
        <v/>
      </c>
      <c r="AD1585" s="5" t="str">
        <f t="shared" si="70"/>
        <v/>
      </c>
      <c r="AE1585" s="3" t="str">
        <f>IF(COUNTIF(U1585,"*搖樹*")=1,IF(Q1585&lt;&gt;2,"有搖樹行為應為猴群",""),"")</f>
        <v/>
      </c>
      <c r="AF1585" s="3"/>
      <c r="AH1585">
        <f>MATCH(ROUND(M1585,0)&amp;ROUND(N1585,0),樣點!N:N,0)</f>
        <v>831</v>
      </c>
      <c r="AI1585" s="5">
        <f>IF((F1586&amp;J1586)=(F1585&amp;J1585),ABS((DATE(G1586,H1586,I1586)&amp;TIME(O1586,P1586,0))-(DATE(G1585,H1585,I1585)&amp;TIME(O1585,P1585,0))),"")</f>
        <v>1.7361111007630825E-2</v>
      </c>
    </row>
    <row r="1586" spans="3:35">
      <c r="C1586" s="246" t="s">
        <v>824</v>
      </c>
      <c r="D1586" s="246" t="s">
        <v>784</v>
      </c>
      <c r="E1586" s="246" t="s">
        <v>796</v>
      </c>
      <c r="F1586" s="246" t="s">
        <v>797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799</v>
      </c>
      <c r="L1586" s="247">
        <v>6</v>
      </c>
      <c r="M1586" s="246">
        <v>248356</v>
      </c>
      <c r="N1586" s="246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90</v>
      </c>
      <c r="T1586" s="246" t="s">
        <v>26</v>
      </c>
      <c r="U1586" s="246"/>
      <c r="V1586" t="str">
        <f>INDEX(樣區!H:H,MATCH(F1586,樣區!E:E,0))</f>
        <v>4月,6月</v>
      </c>
      <c r="W1586" s="3" t="str">
        <f>IF(ISNUMBER(AH1586),"Y","N")</f>
        <v>Y</v>
      </c>
      <c r="X1586" s="3" t="str">
        <f>IF(OR(ISBLANK(H1586),ISBLANK(I1586)),"需記錄日期","")</f>
        <v/>
      </c>
      <c r="Y1586" s="3" t="str">
        <f>IF(O1586&gt;9,"時間太晚","")</f>
        <v>時間太晚</v>
      </c>
      <c r="Z1586" s="3" t="str">
        <f>IF(ISBLANK(Q1586),"需記錄數量",IF(Q1586&gt;2,"2隻以上，請記為猴群",""))</f>
        <v/>
      </c>
      <c r="AA1586" s="3" t="str">
        <f>IF(OR(Q1586=1,Q1586=2),IF(ISTEXT(R1586),"","需記錄距離"),"")</f>
        <v/>
      </c>
      <c r="AB1586" s="249" t="str">
        <f>IF(S1586="Y",IF(Q1586&lt;&gt;2,"有叫聲應為猴群",""),"")</f>
        <v/>
      </c>
      <c r="AC1586" s="3" t="str">
        <f>IF(ISBLANK(T1586),"需記錄棲地類型",IF(LEN(T1586)&lt;&gt;2,"請填最主要的棲地類型，其餘的可在備注補充說明",""))</f>
        <v/>
      </c>
      <c r="AD1586" s="5" t="str">
        <f t="shared" si="70"/>
        <v/>
      </c>
      <c r="AE1586" s="3" t="str">
        <f>IF(COUNTIF(U1586,"*搖樹*")=1,IF(Q1586&lt;&gt;2,"有搖樹行為應為猴群",""),"")</f>
        <v/>
      </c>
      <c r="AF1586" s="3"/>
      <c r="AH1586">
        <f>MATCH(ROUND(M1586,0)&amp;ROUND(N1586,0),樣點!N:N,0)</f>
        <v>832</v>
      </c>
      <c r="AI1586" s="5" t="str">
        <f>IF((F1587&amp;J1587)=(F1586&amp;J1586),ABS((DATE(G1587,H1587,I1587)&amp;TIME(O1587,P1587,0))-(DATE(G1586,H1586,I1586)&amp;TIME(O1586,P1586,0))),"")</f>
        <v/>
      </c>
    </row>
    <row r="1587" spans="3:35" hidden="1">
      <c r="C1587" s="246" t="s">
        <v>824</v>
      </c>
      <c r="D1587" s="246" t="s">
        <v>784</v>
      </c>
      <c r="E1587" s="246" t="s">
        <v>800</v>
      </c>
      <c r="F1587" s="246" t="s">
        <v>801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802</v>
      </c>
      <c r="L1587" s="247">
        <v>1</v>
      </c>
      <c r="M1587" s="246">
        <v>240561</v>
      </c>
      <c r="N1587" s="246">
        <v>2695504</v>
      </c>
      <c r="O1587" s="246">
        <v>8</v>
      </c>
      <c r="P1587" s="246">
        <v>2</v>
      </c>
      <c r="Q1587" s="246">
        <v>0</v>
      </c>
      <c r="R1587" s="246"/>
      <c r="S1587" s="246" t="s">
        <v>90</v>
      </c>
      <c r="T1587" s="246" t="s">
        <v>26</v>
      </c>
      <c r="U1587" s="246"/>
      <c r="V1587" t="str">
        <f>INDEX(樣區!H:H,MATCH(F1587,樣區!E:E,0))</f>
        <v>4月,6月</v>
      </c>
      <c r="W1587" s="3" t="str">
        <f>IF(ISNUMBER(AH1587),"Y","N")</f>
        <v>N</v>
      </c>
      <c r="X1587" s="3" t="str">
        <f>IF(OR(ISBLANK(H1587),ISBLANK(I1587)),"需記錄日期","")</f>
        <v/>
      </c>
      <c r="Y1587" s="3" t="str">
        <f>IF(O1587&gt;9,"時間太晚","")</f>
        <v/>
      </c>
      <c r="Z1587" s="3" t="str">
        <f>IF(ISBLANK(Q1587),"需記錄數量",IF(Q1587&gt;2,"2隻以上，請記為猴群",""))</f>
        <v/>
      </c>
      <c r="AA1587" s="3" t="str">
        <f>IF(OR(Q1587=1,Q1587=2),IF(ISTEXT(R1587),"","需記錄距離"),"")</f>
        <v/>
      </c>
      <c r="AB1587" s="2" t="str">
        <f>IF(S1587="Y",IF(Q1587&lt;&gt;2,"有叫聲應為猴群",""),"")</f>
        <v/>
      </c>
      <c r="AC1587" s="3" t="str">
        <f>IF(ISBLANK(T1587),"需記錄棲地類型",IF(LEN(T1587)&lt;&gt;2,"請填最主要的棲地類型，其餘的可在備注補充說明",""))</f>
        <v/>
      </c>
      <c r="AD1587" s="5" t="str">
        <f>IF(ISBLANK(O1587),"需記錄時間",IFERROR(IF((AI1587-TIME(0,5,59))&lt;0,"需計滿6分鍾",""),""))</f>
        <v/>
      </c>
      <c r="AE1587" s="3" t="str">
        <f>IF(COUNTIF(U1587,"*搖樹*")=1,IF(Q1587&lt;&gt;2,"有搖樹行為應為猴群",""),"")</f>
        <v/>
      </c>
      <c r="AF1587" s="3"/>
      <c r="AH1587" t="e">
        <f>MATCH(ROUND(M1587,0)&amp;ROUND(N1587,0),樣點!N:N,0)</f>
        <v>#N/A</v>
      </c>
      <c r="AI1587" s="5">
        <f>IF((F1588&amp;J1588)=(F1587&amp;J1587),ABS((DATE(G1588,H1588,I1588)&amp;TIME(O1588,P1588,0))-(DATE(G1587,H1587,I1587)&amp;TIME(O1587,P1587,0))),"")</f>
        <v>1.1111110972706228E-2</v>
      </c>
    </row>
    <row r="1588" spans="3:35" hidden="1">
      <c r="C1588" s="246" t="s">
        <v>824</v>
      </c>
      <c r="D1588" s="246" t="s">
        <v>784</v>
      </c>
      <c r="E1588" s="246" t="s">
        <v>800</v>
      </c>
      <c r="F1588" s="246" t="s">
        <v>801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802</v>
      </c>
      <c r="L1588" s="247">
        <v>2</v>
      </c>
      <c r="M1588" s="246">
        <v>240471</v>
      </c>
      <c r="N1588" s="246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90</v>
      </c>
      <c r="T1588" s="246" t="s">
        <v>26</v>
      </c>
      <c r="U1588" s="246"/>
      <c r="V1588" t="str">
        <f>INDEX(樣區!H:H,MATCH(F1588,樣區!E:E,0))</f>
        <v>4月,6月</v>
      </c>
      <c r="W1588" s="3" t="str">
        <f>IF(ISNUMBER(AH1588),"Y","N")</f>
        <v>N</v>
      </c>
      <c r="X1588" s="3" t="str">
        <f>IF(OR(ISBLANK(H1588),ISBLANK(I1588)),"需記錄日期","")</f>
        <v/>
      </c>
      <c r="Y1588" s="3" t="str">
        <f>IF(O1588&gt;9,"時間太晚","")</f>
        <v/>
      </c>
      <c r="Z1588" s="3" t="str">
        <f>IF(ISBLANK(Q1588),"需記錄數量",IF(Q1588&gt;2,"2隻以上，請記為猴群",""))</f>
        <v/>
      </c>
      <c r="AA1588" s="3" t="str">
        <f>IF(OR(Q1588=1,Q1588=2),IF(ISTEXT(R1588),"","需記錄距離"),"")</f>
        <v/>
      </c>
      <c r="AB1588" s="2" t="str">
        <f>IF(S1588="Y",IF(Q1588&lt;&gt;2,"有叫聲應為猴群",""),"")</f>
        <v/>
      </c>
      <c r="AC1588" s="3" t="str">
        <f>IF(ISBLANK(T1588),"需記錄棲地類型",IF(LEN(T1588)&lt;&gt;2,"請填最主要的棲地類型，其餘的可在備注補充說明",""))</f>
        <v/>
      </c>
      <c r="AD1588" s="5" t="str">
        <f>IF(ISBLANK(O1588),"需記錄時間",IFERROR(IF((AI1588-TIME(0,5,59))&lt;0,"需計滿6分鍾",""),""))</f>
        <v/>
      </c>
      <c r="AE1588" s="3" t="str">
        <f>IF(COUNTIF(U1588,"*搖樹*")=1,IF(Q1588&lt;&gt;2,"有搖樹行為應為猴群",""),"")</f>
        <v/>
      </c>
      <c r="AF1588" s="3"/>
      <c r="AH1588" t="e">
        <f>MATCH(ROUND(M1588,0)&amp;ROUND(N1588,0),樣點!N:N,0)</f>
        <v>#N/A</v>
      </c>
      <c r="AI1588" s="5">
        <f>IF((F1589&amp;J1589)=(F1588&amp;J1588),ABS((DATE(G1589,H1589,I1589)&amp;TIME(O1589,P1589,0))-(DATE(G1588,H1588,I1588)&amp;TIME(O1588,P1588,0))),"")</f>
        <v>9.7222220501862466E-3</v>
      </c>
    </row>
    <row r="1589" spans="3:35" hidden="1">
      <c r="C1589" s="246" t="s">
        <v>824</v>
      </c>
      <c r="D1589" s="246" t="s">
        <v>784</v>
      </c>
      <c r="E1589" s="246" t="s">
        <v>800</v>
      </c>
      <c r="F1589" s="246" t="s">
        <v>801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802</v>
      </c>
      <c r="L1589" s="247">
        <v>3</v>
      </c>
      <c r="M1589" s="246">
        <v>240342</v>
      </c>
      <c r="N1589" s="246">
        <v>2695548</v>
      </c>
      <c r="O1589" s="246">
        <v>8</v>
      </c>
      <c r="P1589" s="246">
        <v>32</v>
      </c>
      <c r="Q1589" s="246">
        <v>1</v>
      </c>
      <c r="R1589" s="246" t="s">
        <v>43</v>
      </c>
      <c r="S1589" s="246" t="s">
        <v>90</v>
      </c>
      <c r="T1589" s="246" t="s">
        <v>32</v>
      </c>
      <c r="U1589" s="246" t="s">
        <v>803</v>
      </c>
      <c r="V1589" t="str">
        <f>INDEX(樣區!H:H,MATCH(F1589,樣區!E:E,0))</f>
        <v>4月,6月</v>
      </c>
      <c r="W1589" s="3" t="str">
        <f>IF(ISNUMBER(AH1589),"Y","N")</f>
        <v>N</v>
      </c>
      <c r="X1589" s="3" t="str">
        <f>IF(OR(ISBLANK(H1589),ISBLANK(I1589)),"需記錄日期","")</f>
        <v/>
      </c>
      <c r="Y1589" s="3" t="str">
        <f>IF(O1589&gt;9,"時間太晚","")</f>
        <v/>
      </c>
      <c r="Z1589" s="3" t="str">
        <f>IF(ISBLANK(Q1589),"需記錄數量",IF(Q1589&gt;2,"2隻以上，請記為猴群",""))</f>
        <v/>
      </c>
      <c r="AA1589" s="3" t="str">
        <f>IF(OR(Q1589=1,Q1589=2),IF(ISTEXT(R1589),"","需記錄距離"),"")</f>
        <v/>
      </c>
      <c r="AB1589" s="2" t="str">
        <f>IF(S1589="Y",IF(Q1589&lt;&gt;2,"有叫聲應為猴群",""),"")</f>
        <v/>
      </c>
      <c r="AC1589" s="3" t="str">
        <f>IF(ISBLANK(T1589),"需記錄棲地類型",IF(LEN(T1589)&lt;&gt;2,"請填最主要的棲地類型，其餘的可在備注補充說明",""))</f>
        <v/>
      </c>
      <c r="AD1589" s="5" t="str">
        <f>IF(ISBLANK(O1589),"需記錄時間",IFERROR(IF((AI1589-TIME(0,5,59))&lt;0,"需計滿6分鍾",""),""))</f>
        <v/>
      </c>
      <c r="AE1589" s="3" t="str">
        <f>IF(COUNTIF(U1589,"*搖樹*")=1,IF(Q1589&lt;&gt;2,"有搖樹行為應為猴群",""),"")</f>
        <v/>
      </c>
      <c r="AF1589" s="3"/>
      <c r="AH1589" t="e">
        <f>MATCH(ROUND(M1589,0)&amp;ROUND(N1589,0),樣點!N:N,0)</f>
        <v>#N/A</v>
      </c>
      <c r="AI1589" s="5">
        <f>IF((F1590&amp;J1590)=(F1589&amp;J1589),ABS((DATE(G1590,H1590,I1590)&amp;TIME(O1590,P1590,0))-(DATE(G1589,H1589,I1589)&amp;TIME(O1589,P1589,0))),"")</f>
        <v>1.2499999953433871E-2</v>
      </c>
    </row>
    <row r="1590" spans="3:35" hidden="1">
      <c r="C1590" s="246" t="s">
        <v>824</v>
      </c>
      <c r="D1590" s="246" t="s">
        <v>784</v>
      </c>
      <c r="E1590" s="246" t="s">
        <v>800</v>
      </c>
      <c r="F1590" s="246" t="s">
        <v>801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802</v>
      </c>
      <c r="L1590" s="247">
        <v>4</v>
      </c>
      <c r="M1590" s="246">
        <v>240152</v>
      </c>
      <c r="N1590" s="246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90</v>
      </c>
      <c r="T1590" s="246" t="s">
        <v>26</v>
      </c>
      <c r="U1590" s="246"/>
      <c r="V1590" t="str">
        <f>INDEX(樣區!H:H,MATCH(F1590,樣區!E:E,0))</f>
        <v>4月,6月</v>
      </c>
      <c r="W1590" s="3" t="str">
        <f>IF(ISNUMBER(AH1590),"Y","N")</f>
        <v>N</v>
      </c>
      <c r="X1590" s="3" t="str">
        <f>IF(OR(ISBLANK(H1590),ISBLANK(I1590)),"需記錄日期","")</f>
        <v/>
      </c>
      <c r="Y1590" s="3" t="str">
        <f>IF(O1590&gt;9,"時間太晚","")</f>
        <v/>
      </c>
      <c r="Z1590" s="3" t="str">
        <f>IF(ISBLANK(Q1590),"需記錄數量",IF(Q1590&gt;2,"2隻以上，請記為猴群",""))</f>
        <v/>
      </c>
      <c r="AA1590" s="3" t="str">
        <f>IF(OR(Q1590=1,Q1590=2),IF(ISTEXT(R1590),"","需記錄距離"),"")</f>
        <v/>
      </c>
      <c r="AB1590" s="2" t="str">
        <f>IF(S1590="Y",IF(Q1590&lt;&gt;2,"有叫聲應為猴群",""),"")</f>
        <v/>
      </c>
      <c r="AC1590" s="3" t="str">
        <f>IF(ISBLANK(T1590),"需記錄棲地類型",IF(LEN(T1590)&lt;&gt;2,"請填最主要的棲地類型，其餘的可在備注補充說明",""))</f>
        <v/>
      </c>
      <c r="AD1590" s="5" t="str">
        <f>IF(ISBLANK(O1590),"需記錄時間",IFERROR(IF((AI1590-TIME(0,5,59))&lt;0,"需計滿6分鍾",""),""))</f>
        <v/>
      </c>
      <c r="AE1590" s="3" t="str">
        <f>IF(COUNTIF(U1590,"*搖樹*")=1,IF(Q1590&lt;&gt;2,"有搖樹行為應為猴群",""),"")</f>
        <v/>
      </c>
      <c r="AF1590" s="3"/>
      <c r="AH1590" t="e">
        <f>MATCH(ROUND(M1590,0)&amp;ROUND(N1590,0),樣點!N:N,0)</f>
        <v>#N/A</v>
      </c>
      <c r="AI1590" s="5">
        <f>IF((F1591&amp;J1591)=(F1590&amp;J1590),ABS((DATE(G1591,H1591,I1591)&amp;TIME(O1591,P1591,0))-(DATE(G1590,H1590,I1590)&amp;TIME(O1590,P1590,0))),"")</f>
        <v>1.9444445031695068E-2</v>
      </c>
    </row>
    <row r="1591" spans="3:35" hidden="1">
      <c r="C1591" s="246" t="s">
        <v>824</v>
      </c>
      <c r="D1591" s="246" t="s">
        <v>784</v>
      </c>
      <c r="E1591" s="246" t="s">
        <v>800</v>
      </c>
      <c r="F1591" s="246" t="s">
        <v>801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802</v>
      </c>
      <c r="L1591" s="247">
        <v>5</v>
      </c>
      <c r="M1591" s="246">
        <v>240611</v>
      </c>
      <c r="N1591" s="246">
        <v>295935</v>
      </c>
      <c r="O1591" s="246">
        <v>9</v>
      </c>
      <c r="P1591" s="246">
        <v>18</v>
      </c>
      <c r="Q1591" s="246">
        <v>1</v>
      </c>
      <c r="R1591" s="246" t="s">
        <v>43</v>
      </c>
      <c r="S1591" s="246" t="s">
        <v>90</v>
      </c>
      <c r="T1591" s="246" t="s">
        <v>26</v>
      </c>
      <c r="U1591" s="246" t="s">
        <v>803</v>
      </c>
      <c r="V1591" t="str">
        <f>INDEX(樣區!H:H,MATCH(F1591,樣區!E:E,0))</f>
        <v>4月,6月</v>
      </c>
      <c r="W1591" s="3" t="str">
        <f>IF(ISNUMBER(AH1591),"Y","N")</f>
        <v>N</v>
      </c>
      <c r="X1591" s="3" t="str">
        <f>IF(OR(ISBLANK(H1591),ISBLANK(I1591)),"需記錄日期","")</f>
        <v/>
      </c>
      <c r="Y1591" s="3" t="str">
        <f>IF(O1591&gt;9,"時間太晚","")</f>
        <v/>
      </c>
      <c r="Z1591" s="3" t="str">
        <f>IF(ISBLANK(Q1591),"需記錄數量",IF(Q1591&gt;2,"2隻以上，請記為猴群",""))</f>
        <v/>
      </c>
      <c r="AA1591" s="3" t="str">
        <f>IF(OR(Q1591=1,Q1591=2),IF(ISTEXT(R1591),"","需記錄距離"),"")</f>
        <v/>
      </c>
      <c r="AB1591" s="2" t="str">
        <f>IF(S1591="Y",IF(Q1591&lt;&gt;2,"有叫聲應為猴群",""),"")</f>
        <v/>
      </c>
      <c r="AC1591" s="3" t="str">
        <f>IF(ISBLANK(T1591),"需記錄棲地類型",IF(LEN(T1591)&lt;&gt;2,"請填最主要的棲地類型，其餘的可在備注補充說明",""))</f>
        <v/>
      </c>
      <c r="AD1591" s="5" t="str">
        <f>IF(ISBLANK(O1591),"需記錄時間",IFERROR(IF((AI1591-TIME(0,5,59))&lt;0,"需計滿6分鍾",""),""))</f>
        <v/>
      </c>
      <c r="AE1591" s="3" t="str">
        <f>IF(COUNTIF(U1591,"*搖樹*")=1,IF(Q1591&lt;&gt;2,"有搖樹行為應為猴群",""),"")</f>
        <v/>
      </c>
      <c r="AF1591" s="3"/>
      <c r="AH1591" t="e">
        <f>MATCH(ROUND(M1591,0)&amp;ROUND(N1591,0),樣點!N:N,0)</f>
        <v>#N/A</v>
      </c>
      <c r="AI1591" s="5">
        <f>IF((F1592&amp;J1592)=(F1591&amp;J1591),ABS((DATE(G1592,H1592,I1592)&amp;TIME(O1592,P1592,0))-(DATE(G1591,H1591,I1591)&amp;TIME(O1591,P1591,0))),"")</f>
        <v>1.1111110972706228E-2</v>
      </c>
    </row>
    <row r="1592" spans="3:35" hidden="1">
      <c r="C1592" s="246" t="s">
        <v>824</v>
      </c>
      <c r="D1592" s="246" t="s">
        <v>784</v>
      </c>
      <c r="E1592" s="246" t="s">
        <v>800</v>
      </c>
      <c r="F1592" s="246" t="s">
        <v>801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802</v>
      </c>
      <c r="L1592" s="247">
        <v>6</v>
      </c>
      <c r="M1592" s="246">
        <v>240295</v>
      </c>
      <c r="N1592" s="246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90</v>
      </c>
      <c r="T1592" s="246" t="s">
        <v>26</v>
      </c>
      <c r="U1592" s="246"/>
      <c r="V1592" t="str">
        <f>INDEX(樣區!H:H,MATCH(F1592,樣區!E:E,0))</f>
        <v>4月,6月</v>
      </c>
      <c r="W1592" s="3" t="str">
        <f>IF(ISNUMBER(AH1592),"Y","N")</f>
        <v>N</v>
      </c>
      <c r="X1592" s="3" t="str">
        <f>IF(OR(ISBLANK(H1592),ISBLANK(I1592)),"需記錄日期","")</f>
        <v/>
      </c>
      <c r="Y1592" s="3" t="str">
        <f>IF(O1592&gt;9,"時間太晚","")</f>
        <v/>
      </c>
      <c r="Z1592" s="3" t="str">
        <f>IF(ISBLANK(Q1592),"需記錄數量",IF(Q1592&gt;2,"2隻以上，請記為猴群",""))</f>
        <v/>
      </c>
      <c r="AA1592" s="3" t="str">
        <f>IF(OR(Q1592=1,Q1592=2),IF(ISTEXT(R1592),"","需記錄距離"),"")</f>
        <v/>
      </c>
      <c r="AB1592" s="2" t="str">
        <f>IF(S1592="Y",IF(Q1592&lt;&gt;2,"有叫聲應為猴群",""),"")</f>
        <v/>
      </c>
      <c r="AC1592" s="3" t="str">
        <f>IF(ISBLANK(T1592),"需記錄棲地類型",IF(LEN(T1592)&lt;&gt;2,"請填最主要的棲地類型，其餘的可在備注補充說明",""))</f>
        <v/>
      </c>
      <c r="AD1592" s="5" t="str">
        <f>IF(ISBLANK(O1592),"需記錄時間",IFERROR(IF((AI1592-TIME(0,5,59))&lt;0,"需計滿6分鍾",""),""))</f>
        <v/>
      </c>
      <c r="AE1592" s="3" t="str">
        <f>IF(COUNTIF(U1592,"*搖樹*")=1,IF(Q1592&lt;&gt;2,"有搖樹行為應為猴群",""),"")</f>
        <v/>
      </c>
      <c r="AF1592" s="3"/>
      <c r="AH1592" t="e">
        <f>MATCH(ROUND(M1592,0)&amp;ROUND(N1592,0),樣點!N:N,0)</f>
        <v>#N/A</v>
      </c>
      <c r="AI1592" s="5" t="str">
        <f>IF((F1593&amp;J1593)=(F1592&amp;J1592),ABS((DATE(G1593,H1593,I1593)&amp;TIME(O1593,P1593,0))-(DATE(G1592,H1592,I1592)&amp;TIME(O1592,P1592,0))),"")</f>
        <v/>
      </c>
    </row>
    <row r="1593" spans="3:35">
      <c r="C1593" s="246" t="s">
        <v>824</v>
      </c>
      <c r="D1593" s="246" t="s">
        <v>784</v>
      </c>
      <c r="E1593" s="246" t="s">
        <v>804</v>
      </c>
      <c r="F1593" s="246" t="s">
        <v>805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806</v>
      </c>
      <c r="L1593" s="247">
        <v>1</v>
      </c>
      <c r="M1593" s="246">
        <v>236162</v>
      </c>
      <c r="N1593" s="246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90</v>
      </c>
      <c r="T1593" s="246" t="s">
        <v>26</v>
      </c>
      <c r="U1593" s="246"/>
      <c r="V1593" t="str">
        <f>INDEX(樣區!H:H,MATCH(F1593,樣區!E:E,0))</f>
        <v>3月,5月</v>
      </c>
      <c r="W1593" s="3" t="str">
        <f>IF(ISNUMBER(AH1593),"Y","N")</f>
        <v>Y</v>
      </c>
      <c r="X1593" s="3" t="str">
        <f>IF(OR(ISBLANK(H1593),ISBLANK(I1593)),"需記錄日期","")</f>
        <v/>
      </c>
      <c r="Y1593" s="3" t="str">
        <f>IF(O1593&gt;9,"時間太晚","")</f>
        <v/>
      </c>
      <c r="Z1593" s="3" t="str">
        <f>IF(ISBLANK(Q1593),"需記錄數量",IF(Q1593&gt;2,"2隻以上，請記為猴群",""))</f>
        <v/>
      </c>
      <c r="AA1593" s="3" t="str">
        <f>IF(OR(Q1593=1,Q1593=2),IF(ISTEXT(R1593),"","需記錄距離"),"")</f>
        <v/>
      </c>
      <c r="AB1593" s="249" t="str">
        <f>IF(S1593="Y",IF(Q1593&lt;&gt;2,"有叫聲應為猴群",""),"")</f>
        <v/>
      </c>
      <c r="AC1593" s="3" t="str">
        <f>IF(ISBLANK(T1593),"需記錄棲地類型",IF(LEN(T1593)&lt;&gt;2,"請填最主要的棲地類型，其餘的可在備注補充說明",""))</f>
        <v/>
      </c>
      <c r="AD1593" s="5" t="str">
        <f t="shared" ref="AD1593:AD1618" si="71">IF(ISBLANK(O1593),"需記錄時間",IFERROR(IF((AI1593-TIME(0,5,59))&lt;0,"需計滿6分鐘",""),""))</f>
        <v/>
      </c>
      <c r="AE1593" s="3" t="str">
        <f>IF(COUNTIF(U1593,"*搖樹*")=1,IF(Q1593&lt;&gt;2,"有搖樹行為應為猴群",""),"")</f>
        <v/>
      </c>
      <c r="AF1593" s="3"/>
      <c r="AH1593">
        <f>MATCH(ROUND(M1593,0)&amp;ROUND(N1593,0),樣點!N:N,0)</f>
        <v>839</v>
      </c>
      <c r="AI1593" s="5">
        <f>IF((F1594&amp;J1594)=(F1593&amp;J1593),ABS((DATE(G1594,H1594,I1594)&amp;TIME(O1594,P1594,0))-(DATE(G1593,H1593,I1593)&amp;TIME(O1593,P1593,0))),"")</f>
        <v>1.4583332987967879E-2</v>
      </c>
    </row>
    <row r="1594" spans="3:35">
      <c r="C1594" s="246" t="s">
        <v>824</v>
      </c>
      <c r="D1594" s="246" t="s">
        <v>784</v>
      </c>
      <c r="E1594" s="246" t="s">
        <v>804</v>
      </c>
      <c r="F1594" s="246" t="s">
        <v>805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806</v>
      </c>
      <c r="L1594" s="247">
        <v>2</v>
      </c>
      <c r="M1594" s="246">
        <v>236113</v>
      </c>
      <c r="N1594" s="246">
        <v>2704801</v>
      </c>
      <c r="O1594" s="246">
        <v>9</v>
      </c>
      <c r="P1594" s="246">
        <v>20</v>
      </c>
      <c r="Q1594" s="246">
        <v>2</v>
      </c>
      <c r="R1594" s="246" t="s">
        <v>43</v>
      </c>
      <c r="S1594" s="246" t="s">
        <v>44</v>
      </c>
      <c r="T1594" s="246" t="s">
        <v>32</v>
      </c>
      <c r="U1594" s="246" t="s">
        <v>807</v>
      </c>
      <c r="V1594" t="str">
        <f>INDEX(樣區!H:H,MATCH(F1594,樣區!E:E,0))</f>
        <v>3月,5月</v>
      </c>
      <c r="W1594" s="3" t="str">
        <f>IF(ISNUMBER(AH1594),"Y","N")</f>
        <v>Y</v>
      </c>
      <c r="X1594" s="3" t="str">
        <f>IF(OR(ISBLANK(H1594),ISBLANK(I1594)),"需記錄日期","")</f>
        <v/>
      </c>
      <c r="Y1594" s="3" t="str">
        <f>IF(O1594&gt;9,"時間太晚","")</f>
        <v/>
      </c>
      <c r="Z1594" s="3" t="str">
        <f>IF(ISBLANK(Q1594),"需記錄數量",IF(Q1594&gt;2,"2隻以上，請記為猴群",""))</f>
        <v/>
      </c>
      <c r="AA1594" s="3" t="str">
        <f>IF(OR(Q1594=1,Q1594=2),IF(ISTEXT(R1594),"","需記錄距離"),"")</f>
        <v/>
      </c>
      <c r="AB1594" s="249" t="str">
        <f>IF(S1594="Y",IF(Q1594&lt;&gt;2,"有叫聲應為猴群",""),"")</f>
        <v/>
      </c>
      <c r="AC1594" s="3" t="str">
        <f>IF(ISBLANK(T1594),"需記錄棲地類型",IF(LEN(T1594)&lt;&gt;2,"請填最主要的棲地類型，其餘的可在備注補充說明",""))</f>
        <v/>
      </c>
      <c r="AD1594" s="5" t="str">
        <f t="shared" si="71"/>
        <v/>
      </c>
      <c r="AE1594" s="3" t="str">
        <f>IF(COUNTIF(U1594,"*搖樹*")=1,IF(Q1594&lt;&gt;2,"有搖樹行為應為猴群",""),"")</f>
        <v/>
      </c>
      <c r="AF1594" s="3"/>
      <c r="AH1594">
        <f>MATCH(ROUND(M1594,0)&amp;ROUND(N1594,0),樣點!N:N,0)</f>
        <v>840</v>
      </c>
      <c r="AI1594" s="5">
        <f>IF((F1595&amp;J1595)=(F1594&amp;J1594),ABS((DATE(G1595,H1595,I1595)&amp;TIME(O1595,P1595,0))-(DATE(G1594,H1594,I1594)&amp;TIME(O1594,P1594,0))),"")</f>
        <v>1.8055555992759764E-2</v>
      </c>
    </row>
    <row r="1595" spans="3:35">
      <c r="C1595" s="246" t="s">
        <v>824</v>
      </c>
      <c r="D1595" s="246" t="s">
        <v>784</v>
      </c>
      <c r="E1595" s="246" t="s">
        <v>804</v>
      </c>
      <c r="F1595" s="246" t="s">
        <v>805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806</v>
      </c>
      <c r="L1595" s="247">
        <v>3</v>
      </c>
      <c r="M1595" s="246">
        <v>236410</v>
      </c>
      <c r="N1595" s="246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90</v>
      </c>
      <c r="T1595" s="246" t="s">
        <v>32</v>
      </c>
      <c r="U1595" s="246"/>
      <c r="V1595" t="str">
        <f>INDEX(樣區!H:H,MATCH(F1595,樣區!E:E,0))</f>
        <v>3月,5月</v>
      </c>
      <c r="W1595" s="3" t="str">
        <f>IF(ISNUMBER(AH1595),"Y","N")</f>
        <v>Y</v>
      </c>
      <c r="X1595" s="3" t="str">
        <f>IF(OR(ISBLANK(H1595),ISBLANK(I1595)),"需記錄日期","")</f>
        <v/>
      </c>
      <c r="Y1595" s="3" t="str">
        <f>IF(O1595&gt;9,"時間太晚","")</f>
        <v/>
      </c>
      <c r="Z1595" s="3" t="str">
        <f>IF(ISBLANK(Q1595),"需記錄數量",IF(Q1595&gt;2,"2隻以上，請記為猴群",""))</f>
        <v/>
      </c>
      <c r="AA1595" s="3" t="str">
        <f>IF(OR(Q1595=1,Q1595=2),IF(ISTEXT(R1595),"","需記錄距離"),"")</f>
        <v/>
      </c>
      <c r="AB1595" s="249" t="str">
        <f>IF(S1595="Y",IF(Q1595&lt;&gt;2,"有叫聲應為猴群",""),"")</f>
        <v/>
      </c>
      <c r="AC1595" s="3" t="str">
        <f>IF(ISBLANK(T1595),"需記錄棲地類型",IF(LEN(T1595)&lt;&gt;2,"請填最主要的棲地類型，其餘的可在備注補充說明",""))</f>
        <v/>
      </c>
      <c r="AD1595" s="5" t="str">
        <f t="shared" si="71"/>
        <v/>
      </c>
      <c r="AE1595" s="3" t="str">
        <f>IF(COUNTIF(U1595,"*搖樹*")=1,IF(Q1595&lt;&gt;2,"有搖樹行為應為猴群",""),"")</f>
        <v/>
      </c>
      <c r="AF1595" s="3"/>
      <c r="AH1595">
        <f>MATCH(ROUND(M1595,0)&amp;ROUND(N1595,0),樣點!N:N,0)</f>
        <v>841</v>
      </c>
      <c r="AI1595" s="5">
        <f>IF((F1596&amp;J1596)=(F1595&amp;J1595),ABS((DATE(G1596,H1596,I1596)&amp;TIME(O1596,P1596,0))-(DATE(G1595,H1595,I1595)&amp;TIME(O1595,P1595,0))),"")</f>
        <v>1.3194444007240236E-2</v>
      </c>
    </row>
    <row r="1596" spans="3:35">
      <c r="C1596" s="246" t="s">
        <v>824</v>
      </c>
      <c r="D1596" s="246" t="s">
        <v>784</v>
      </c>
      <c r="E1596" s="246" t="s">
        <v>804</v>
      </c>
      <c r="F1596" s="246" t="s">
        <v>805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806</v>
      </c>
      <c r="L1596" s="247">
        <v>4</v>
      </c>
      <c r="M1596" s="246">
        <v>236560</v>
      </c>
      <c r="N1596" s="246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90</v>
      </c>
      <c r="T1596" s="246" t="s">
        <v>32</v>
      </c>
      <c r="U1596" s="246"/>
      <c r="V1596" t="str">
        <f>INDEX(樣區!H:H,MATCH(F1596,樣區!E:E,0))</f>
        <v>3月,5月</v>
      </c>
      <c r="W1596" s="3" t="str">
        <f>IF(ISNUMBER(AH1596),"Y","N")</f>
        <v>Y</v>
      </c>
      <c r="X1596" s="3" t="str">
        <f>IF(OR(ISBLANK(H1596),ISBLANK(I1596)),"需記錄日期","")</f>
        <v/>
      </c>
      <c r="Y1596" s="3" t="str">
        <f>IF(O1596&gt;9,"時間太晚","")</f>
        <v>時間太晚</v>
      </c>
      <c r="Z1596" s="3" t="str">
        <f>IF(ISBLANK(Q1596),"需記錄數量",IF(Q1596&gt;2,"2隻以上，請記為猴群",""))</f>
        <v/>
      </c>
      <c r="AA1596" s="3" t="str">
        <f>IF(OR(Q1596=1,Q1596=2),IF(ISTEXT(R1596),"","需記錄距離"),"")</f>
        <v/>
      </c>
      <c r="AB1596" s="249" t="str">
        <f>IF(S1596="Y",IF(Q1596&lt;&gt;2,"有叫聲應為猴群",""),"")</f>
        <v/>
      </c>
      <c r="AC1596" s="3" t="str">
        <f>IF(ISBLANK(T1596),"需記錄棲地類型",IF(LEN(T1596)&lt;&gt;2,"請填最主要的棲地類型，其餘的可在備注補充說明",""))</f>
        <v/>
      </c>
      <c r="AD1596" s="5" t="str">
        <f t="shared" si="71"/>
        <v/>
      </c>
      <c r="AE1596" s="3" t="str">
        <f>IF(COUNTIF(U1596,"*搖樹*")=1,IF(Q1596&lt;&gt;2,"有搖樹行為應為猴群",""),"")</f>
        <v/>
      </c>
      <c r="AF1596" s="3"/>
      <c r="AH1596">
        <f>MATCH(ROUND(M1596,0)&amp;ROUND(N1596,0),樣點!N:N,0)</f>
        <v>842</v>
      </c>
      <c r="AI1596" s="5">
        <f>IF((F1597&amp;J1597)=(F1596&amp;J1596),ABS((DATE(G1597,H1597,I1597)&amp;TIME(O1597,P1597,0))-(DATE(G1596,H1596,I1596)&amp;TIME(O1596,P1596,0))),"")</f>
        <v>1.4583333977498114E-2</v>
      </c>
    </row>
    <row r="1597" spans="3:35">
      <c r="C1597" s="246" t="s">
        <v>824</v>
      </c>
      <c r="D1597" s="246" t="s">
        <v>784</v>
      </c>
      <c r="E1597" s="246" t="s">
        <v>804</v>
      </c>
      <c r="F1597" s="246" t="s">
        <v>805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806</v>
      </c>
      <c r="L1597" s="247">
        <v>5</v>
      </c>
      <c r="M1597" s="246">
        <v>236628</v>
      </c>
      <c r="N1597" s="246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90</v>
      </c>
      <c r="T1597" s="246" t="s">
        <v>32</v>
      </c>
      <c r="U1597" s="246"/>
      <c r="V1597" t="str">
        <f>INDEX(樣區!H:H,MATCH(F1597,樣區!E:E,0))</f>
        <v>3月,5月</v>
      </c>
      <c r="W1597" s="3" t="str">
        <f>IF(ISNUMBER(AH1597),"Y","N")</f>
        <v>Y</v>
      </c>
      <c r="X1597" s="3" t="str">
        <f>IF(OR(ISBLANK(H1597),ISBLANK(I1597)),"需記錄日期","")</f>
        <v/>
      </c>
      <c r="Y1597" s="3" t="str">
        <f>IF(O1597&gt;9,"時間太晚","")</f>
        <v>時間太晚</v>
      </c>
      <c r="Z1597" s="3" t="str">
        <f>IF(ISBLANK(Q1597),"需記錄數量",IF(Q1597&gt;2,"2隻以上，請記為猴群",""))</f>
        <v/>
      </c>
      <c r="AA1597" s="3" t="str">
        <f>IF(OR(Q1597=1,Q1597=2),IF(ISTEXT(R1597),"","需記錄距離"),"")</f>
        <v/>
      </c>
      <c r="AB1597" s="249" t="str">
        <f>IF(S1597="Y",IF(Q1597&lt;&gt;2,"有叫聲應為猴群",""),"")</f>
        <v/>
      </c>
      <c r="AC1597" s="3" t="str">
        <f>IF(ISBLANK(T1597),"需記錄棲地類型",IF(LEN(T1597)&lt;&gt;2,"請填最主要的棲地類型，其餘的可在備注補充說明",""))</f>
        <v/>
      </c>
      <c r="AD1597" s="5" t="str">
        <f t="shared" si="71"/>
        <v/>
      </c>
      <c r="AE1597" s="3" t="str">
        <f>IF(COUNTIF(U1597,"*搖樹*")=1,IF(Q1597&lt;&gt;2,"有搖樹行為應為猴群",""),"")</f>
        <v/>
      </c>
      <c r="AF1597" s="3"/>
      <c r="AH1597">
        <f>MATCH(ROUND(M1597,0)&amp;ROUND(N1597,0),樣點!N:N,0)</f>
        <v>843</v>
      </c>
      <c r="AI1597" s="5">
        <f>IF((F1598&amp;J1598)=(F1597&amp;J1597),ABS((DATE(G1598,H1598,I1598)&amp;TIME(O1598,P1598,0))-(DATE(G1597,H1597,I1597)&amp;TIME(O1597,P1597,0))),"")</f>
        <v>1.5972222026903182E-2</v>
      </c>
    </row>
    <row r="1598" spans="3:35">
      <c r="C1598" s="246" t="s">
        <v>824</v>
      </c>
      <c r="D1598" s="246" t="s">
        <v>784</v>
      </c>
      <c r="E1598" s="246" t="s">
        <v>804</v>
      </c>
      <c r="F1598" s="246" t="s">
        <v>805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806</v>
      </c>
      <c r="L1598" s="247">
        <v>6</v>
      </c>
      <c r="M1598" s="246">
        <v>236358</v>
      </c>
      <c r="N1598" s="246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90</v>
      </c>
      <c r="T1598" s="246" t="s">
        <v>32</v>
      </c>
      <c r="U1598" s="246"/>
      <c r="V1598" t="str">
        <f>INDEX(樣區!H:H,MATCH(F1598,樣區!E:E,0))</f>
        <v>3月,5月</v>
      </c>
      <c r="W1598" s="3" t="str">
        <f>IF(ISNUMBER(AH1598),"Y","N")</f>
        <v>Y</v>
      </c>
      <c r="X1598" s="3" t="str">
        <f>IF(OR(ISBLANK(H1598),ISBLANK(I1598)),"需記錄日期","")</f>
        <v/>
      </c>
      <c r="Y1598" s="3" t="str">
        <f>IF(O1598&gt;9,"時間太晚","")</f>
        <v>時間太晚</v>
      </c>
      <c r="Z1598" s="3" t="str">
        <f>IF(ISBLANK(Q1598),"需記錄數量",IF(Q1598&gt;2,"2隻以上，請記為猴群",""))</f>
        <v/>
      </c>
      <c r="AA1598" s="3" t="str">
        <f>IF(OR(Q1598=1,Q1598=2),IF(ISTEXT(R1598),"","需記錄距離"),"")</f>
        <v/>
      </c>
      <c r="AB1598" s="249" t="str">
        <f>IF(S1598="Y",IF(Q1598&lt;&gt;2,"有叫聲應為猴群",""),"")</f>
        <v/>
      </c>
      <c r="AC1598" s="3" t="str">
        <f>IF(ISBLANK(T1598),"需記錄棲地類型",IF(LEN(T1598)&lt;&gt;2,"請填最主要的棲地類型，其餘的可在備注補充說明",""))</f>
        <v/>
      </c>
      <c r="AD1598" s="5" t="str">
        <f t="shared" si="71"/>
        <v/>
      </c>
      <c r="AE1598" s="3" t="str">
        <f>IF(COUNTIF(U1598,"*搖樹*")=1,IF(Q1598&lt;&gt;2,"有搖樹行為應為猴群",""),"")</f>
        <v/>
      </c>
      <c r="AF1598" s="3"/>
      <c r="AH1598">
        <f>MATCH(ROUND(M1598,0)&amp;ROUND(N1598,0),樣點!N:N,0)</f>
        <v>844</v>
      </c>
      <c r="AI1598" s="5" t="str">
        <f>IF((F1599&amp;J1599)=(F1598&amp;J1598),ABS((DATE(G1599,H1599,I1599)&amp;TIME(O1599,P1599,0))-(DATE(G1598,H1598,I1598)&amp;TIME(O1598,P1598,0))),"")</f>
        <v/>
      </c>
    </row>
    <row r="1599" spans="3:35">
      <c r="C1599" s="246" t="s">
        <v>824</v>
      </c>
      <c r="D1599" s="246" t="s">
        <v>784</v>
      </c>
      <c r="E1599" s="246" t="s">
        <v>808</v>
      </c>
      <c r="F1599" s="246" t="s">
        <v>809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810</v>
      </c>
      <c r="L1599" s="247">
        <v>1</v>
      </c>
      <c r="M1599" s="246">
        <v>229519</v>
      </c>
      <c r="N1599" s="246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90</v>
      </c>
      <c r="T1599" s="246" t="s">
        <v>133</v>
      </c>
      <c r="U1599" s="246"/>
      <c r="V1599" t="str">
        <f>INDEX(樣區!H:H,MATCH(F1599,樣區!E:E,0))</f>
        <v>3月,5月</v>
      </c>
      <c r="W1599" s="3" t="str">
        <f>IF(ISNUMBER(AH1599),"Y","N")</f>
        <v>Y</v>
      </c>
      <c r="X1599" s="3" t="str">
        <f>IF(OR(ISBLANK(H1599),ISBLANK(I1599)),"需記錄日期","")</f>
        <v/>
      </c>
      <c r="Y1599" s="3" t="str">
        <f>IF(O1599&gt;9,"時間太晚","")</f>
        <v/>
      </c>
      <c r="Z1599" s="3" t="str">
        <f>IF(ISBLANK(Q1599),"需記錄數量",IF(Q1599&gt;2,"2隻以上，請記為猴群",""))</f>
        <v/>
      </c>
      <c r="AA1599" s="3" t="str">
        <f>IF(OR(Q1599=1,Q1599=2),IF(ISTEXT(R1599),"","需記錄距離"),"")</f>
        <v/>
      </c>
      <c r="AB1599" s="249" t="str">
        <f>IF(S1599="Y",IF(Q1599&lt;&gt;2,"有叫聲應為猴群",""),"")</f>
        <v/>
      </c>
      <c r="AC1599" s="3" t="str">
        <f>IF(ISBLANK(T1599),"需記錄棲地類型",IF(LEN(T1599)&lt;&gt;2,"請填最主要的棲地類型，其餘的可在備注補充說明",""))</f>
        <v/>
      </c>
      <c r="AD1599" s="5" t="str">
        <f t="shared" si="71"/>
        <v/>
      </c>
      <c r="AE1599" s="3" t="str">
        <f>IF(COUNTIF(U1599,"*搖樹*")=1,IF(Q1599&lt;&gt;2,"有搖樹行為應為猴群",""),"")</f>
        <v/>
      </c>
      <c r="AF1599" s="3"/>
      <c r="AH1599">
        <f>MATCH(ROUND(M1599,0)&amp;ROUND(N1599,0),樣點!N:N,0)</f>
        <v>845</v>
      </c>
      <c r="AI1599" s="5">
        <f>IF((F1600&amp;J1600)=(F1599&amp;J1599),ABS((DATE(G1600,H1600,I1600)&amp;TIME(O1600,P1600,0))-(DATE(G1599,H1599,I1599)&amp;TIME(O1599,P1599,0))),"")</f>
        <v>1.1111110972706228E-2</v>
      </c>
    </row>
    <row r="1600" spans="3:35">
      <c r="C1600" s="246" t="s">
        <v>824</v>
      </c>
      <c r="D1600" s="246" t="s">
        <v>784</v>
      </c>
      <c r="E1600" s="246" t="s">
        <v>808</v>
      </c>
      <c r="F1600" s="246" t="s">
        <v>809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810</v>
      </c>
      <c r="L1600" s="247">
        <v>2</v>
      </c>
      <c r="M1600" s="246">
        <v>229712</v>
      </c>
      <c r="N1600" s="246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90</v>
      </c>
      <c r="T1600" s="246" t="s">
        <v>26</v>
      </c>
      <c r="U1600" s="246"/>
      <c r="V1600" t="str">
        <f>INDEX(樣區!H:H,MATCH(F1600,樣區!E:E,0))</f>
        <v>3月,5月</v>
      </c>
      <c r="W1600" s="3" t="str">
        <f>IF(ISNUMBER(AH1600),"Y","N")</f>
        <v>Y</v>
      </c>
      <c r="X1600" s="3" t="str">
        <f>IF(OR(ISBLANK(H1600),ISBLANK(I1600)),"需記錄日期","")</f>
        <v/>
      </c>
      <c r="Y1600" s="3" t="str">
        <f>IF(O1600&gt;9,"時間太晚","")</f>
        <v/>
      </c>
      <c r="Z1600" s="3" t="str">
        <f>IF(ISBLANK(Q1600),"需記錄數量",IF(Q1600&gt;2,"2隻以上，請記為猴群",""))</f>
        <v/>
      </c>
      <c r="AA1600" s="3" t="str">
        <f>IF(OR(Q1600=1,Q1600=2),IF(ISTEXT(R1600),"","需記錄距離"),"")</f>
        <v/>
      </c>
      <c r="AB1600" s="249" t="str">
        <f>IF(S1600="Y",IF(Q1600&lt;&gt;2,"有叫聲應為猴群",""),"")</f>
        <v/>
      </c>
      <c r="AC1600" s="3" t="str">
        <f>IF(ISBLANK(T1600),"需記錄棲地類型",IF(LEN(T1600)&lt;&gt;2,"請填最主要的棲地類型，其餘的可在備注補充說明",""))</f>
        <v/>
      </c>
      <c r="AD1600" s="5" t="str">
        <f t="shared" si="71"/>
        <v/>
      </c>
      <c r="AE1600" s="3" t="str">
        <f>IF(COUNTIF(U1600,"*搖樹*")=1,IF(Q1600&lt;&gt;2,"有搖樹行為應為猴群",""),"")</f>
        <v/>
      </c>
      <c r="AF1600" s="3"/>
      <c r="AH1600">
        <f>MATCH(ROUND(M1600,0)&amp;ROUND(N1600,0),樣點!N:N,0)</f>
        <v>846</v>
      </c>
      <c r="AI1600" s="5">
        <f>IF((F1601&amp;J1601)=(F1600&amp;J1600),ABS((DATE(G1601,H1601,I1601)&amp;TIME(O1601,P1601,0))-(DATE(G1600,H1600,I1600)&amp;TIME(O1600,P1600,0))),"")</f>
        <v>1.3194444007240236E-2</v>
      </c>
    </row>
    <row r="1601" spans="3:35">
      <c r="C1601" s="246" t="s">
        <v>824</v>
      </c>
      <c r="D1601" s="246" t="s">
        <v>784</v>
      </c>
      <c r="E1601" s="246" t="s">
        <v>808</v>
      </c>
      <c r="F1601" s="246" t="s">
        <v>809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810</v>
      </c>
      <c r="L1601" s="247">
        <v>3</v>
      </c>
      <c r="M1601" s="246">
        <v>229905</v>
      </c>
      <c r="N1601" s="246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90</v>
      </c>
      <c r="T1601" s="246" t="s">
        <v>26</v>
      </c>
      <c r="U1601" s="246"/>
      <c r="V1601" t="str">
        <f>INDEX(樣區!H:H,MATCH(F1601,樣區!E:E,0))</f>
        <v>3月,5月</v>
      </c>
      <c r="W1601" s="3" t="str">
        <f>IF(ISNUMBER(AH1601),"Y","N")</f>
        <v>Y</v>
      </c>
      <c r="X1601" s="3" t="str">
        <f>IF(OR(ISBLANK(H1601),ISBLANK(I1601)),"需記錄日期","")</f>
        <v/>
      </c>
      <c r="Y1601" s="3" t="str">
        <f>IF(O1601&gt;9,"時間太晚","")</f>
        <v>時間太晚</v>
      </c>
      <c r="Z1601" s="3" t="str">
        <f>IF(ISBLANK(Q1601),"需記錄數量",IF(Q1601&gt;2,"2隻以上，請記為猴群",""))</f>
        <v/>
      </c>
      <c r="AA1601" s="3" t="str">
        <f>IF(OR(Q1601=1,Q1601=2),IF(ISTEXT(R1601),"","需記錄距離"),"")</f>
        <v/>
      </c>
      <c r="AB1601" s="249" t="str">
        <f>IF(S1601="Y",IF(Q1601&lt;&gt;2,"有叫聲應為猴群",""),"")</f>
        <v/>
      </c>
      <c r="AC1601" s="3" t="str">
        <f>IF(ISBLANK(T1601),"需記錄棲地類型",IF(LEN(T1601)&lt;&gt;2,"請填最主要的棲地類型，其餘的可在備注補充說明",""))</f>
        <v/>
      </c>
      <c r="AD1601" s="5" t="str">
        <f t="shared" si="71"/>
        <v/>
      </c>
      <c r="AE1601" s="3" t="str">
        <f>IF(COUNTIF(U1601,"*搖樹*")=1,IF(Q1601&lt;&gt;2,"有搖樹行為應為猴群",""),"")</f>
        <v/>
      </c>
      <c r="AF1601" s="3"/>
      <c r="AH1601">
        <f>MATCH(ROUND(M1601,0)&amp;ROUND(N1601,0),樣點!N:N,0)</f>
        <v>847</v>
      </c>
      <c r="AI1601" s="5">
        <f>IF((F1602&amp;J1602)=(F1601&amp;J1601),ABS((DATE(G1602,H1602,I1602)&amp;TIME(O1602,P1602,0))-(DATE(G1601,H1601,I1601)&amp;TIME(O1601,P1601,0))),"")</f>
        <v>9.0277779963798821E-3</v>
      </c>
    </row>
    <row r="1602" spans="3:35">
      <c r="C1602" s="246" t="s">
        <v>824</v>
      </c>
      <c r="D1602" s="246" t="s">
        <v>784</v>
      </c>
      <c r="E1602" s="246" t="s">
        <v>808</v>
      </c>
      <c r="F1602" s="246" t="s">
        <v>809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810</v>
      </c>
      <c r="L1602" s="247">
        <v>4</v>
      </c>
      <c r="M1602" s="246">
        <v>230097</v>
      </c>
      <c r="N1602" s="246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90</v>
      </c>
      <c r="T1602" s="246" t="s">
        <v>133</v>
      </c>
      <c r="U1602" s="246"/>
      <c r="V1602" t="str">
        <f>INDEX(樣區!H:H,MATCH(F1602,樣區!E:E,0))</f>
        <v>3月,5月</v>
      </c>
      <c r="W1602" s="3" t="str">
        <f>IF(ISNUMBER(AH1602),"Y","N")</f>
        <v>Y</v>
      </c>
      <c r="X1602" s="3" t="str">
        <f>IF(OR(ISBLANK(H1602),ISBLANK(I1602)),"需記錄日期","")</f>
        <v/>
      </c>
      <c r="Y1602" s="3" t="str">
        <f>IF(O1602&gt;9,"時間太晚","")</f>
        <v>時間太晚</v>
      </c>
      <c r="Z1602" s="3" t="str">
        <f>IF(ISBLANK(Q1602),"需記錄數量",IF(Q1602&gt;2,"2隻以上，請記為猴群",""))</f>
        <v/>
      </c>
      <c r="AA1602" s="3" t="str">
        <f>IF(OR(Q1602=1,Q1602=2),IF(ISTEXT(R1602),"","需記錄距離"),"")</f>
        <v/>
      </c>
      <c r="AB1602" s="249" t="str">
        <f>IF(S1602="Y",IF(Q1602&lt;&gt;2,"有叫聲應為猴群",""),"")</f>
        <v/>
      </c>
      <c r="AC1602" s="3" t="str">
        <f>IF(ISBLANK(T1602),"需記錄棲地類型",IF(LEN(T1602)&lt;&gt;2,"請填最主要的棲地類型，其餘的可在備注補充說明",""))</f>
        <v/>
      </c>
      <c r="AD1602" s="5" t="str">
        <f t="shared" si="71"/>
        <v/>
      </c>
      <c r="AE1602" s="3" t="str">
        <f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>IF((F1603&amp;J1603)=(F1602&amp;J1602),ABS((DATE(G1603,H1603,I1603)&amp;TIME(O1603,P1603,0))-(DATE(G1602,H1602,I1602)&amp;TIME(O1602,P1602,0))),"")</f>
        <v>1.0416666977107525E-2</v>
      </c>
    </row>
    <row r="1603" spans="3:35">
      <c r="C1603" s="246" t="s">
        <v>824</v>
      </c>
      <c r="D1603" s="246" t="s">
        <v>784</v>
      </c>
      <c r="E1603" s="246" t="s">
        <v>808</v>
      </c>
      <c r="F1603" s="246" t="s">
        <v>809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810</v>
      </c>
      <c r="L1603" s="247">
        <v>5</v>
      </c>
      <c r="M1603" s="246">
        <v>230289</v>
      </c>
      <c r="N1603" s="246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90</v>
      </c>
      <c r="T1603" s="246" t="s">
        <v>133</v>
      </c>
      <c r="U1603" s="246"/>
      <c r="V1603" t="str">
        <f>INDEX(樣區!H:H,MATCH(F1603,樣區!E:E,0))</f>
        <v>3月,5月</v>
      </c>
      <c r="W1603" s="3" t="str">
        <f>IF(ISNUMBER(AH1603),"Y","N")</f>
        <v>Y</v>
      </c>
      <c r="X1603" s="3" t="str">
        <f>IF(OR(ISBLANK(H1603),ISBLANK(I1603)),"需記錄日期","")</f>
        <v/>
      </c>
      <c r="Y1603" s="3" t="str">
        <f>IF(O1603&gt;9,"時間太晚","")</f>
        <v>時間太晚</v>
      </c>
      <c r="Z1603" s="3" t="str">
        <f>IF(ISBLANK(Q1603),"需記錄數量",IF(Q1603&gt;2,"2隻以上，請記為猴群",""))</f>
        <v/>
      </c>
      <c r="AA1603" s="3" t="str">
        <f>IF(OR(Q1603=1,Q1603=2),IF(ISTEXT(R1603),"","需記錄距離"),"")</f>
        <v/>
      </c>
      <c r="AB1603" s="249" t="str">
        <f>IF(S1603="Y",IF(Q1603&lt;&gt;2,"有叫聲應為猴群",""),"")</f>
        <v/>
      </c>
      <c r="AC1603" s="3" t="str">
        <f>IF(ISBLANK(T1603),"需記錄棲地類型",IF(LEN(T1603)&lt;&gt;2,"請填最主要的棲地類型，其餘的可在備注補充說明",""))</f>
        <v/>
      </c>
      <c r="AD1603" s="5" t="str">
        <f t="shared" si="71"/>
        <v/>
      </c>
      <c r="AE1603" s="3" t="str">
        <f>IF(COUNTIF(U1603,"*搖樹*")=1,IF(Q1603&lt;&gt;2,"有搖樹行為應為猴群",""),"")</f>
        <v/>
      </c>
      <c r="AF1603" s="3"/>
      <c r="AH1603">
        <f>MATCH(ROUND(M1603,0)&amp;ROUND(N1603,0),樣點!N:N,0)</f>
        <v>849</v>
      </c>
      <c r="AI1603" s="5">
        <f>IF((F1604&amp;J1604)=(F1603&amp;J1603),ABS((DATE(G1604,H1604,I1604)&amp;TIME(O1604,P1604,0))-(DATE(G1603,H1603,I1603)&amp;TIME(O1603,P1603,0))),"")</f>
        <v>9.0277779963798821E-3</v>
      </c>
    </row>
    <row r="1604" spans="3:35">
      <c r="C1604" s="246" t="s">
        <v>824</v>
      </c>
      <c r="D1604" s="246" t="s">
        <v>784</v>
      </c>
      <c r="E1604" s="246" t="s">
        <v>808</v>
      </c>
      <c r="F1604" s="246" t="s">
        <v>809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810</v>
      </c>
      <c r="L1604" s="247">
        <v>6</v>
      </c>
      <c r="M1604" s="246">
        <v>230482</v>
      </c>
      <c r="N1604" s="246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90</v>
      </c>
      <c r="T1604" s="246" t="s">
        <v>133</v>
      </c>
      <c r="U1604" s="246"/>
      <c r="V1604" t="str">
        <f>INDEX(樣區!H:H,MATCH(F1604,樣區!E:E,0))</f>
        <v>3月,5月</v>
      </c>
      <c r="W1604" s="3" t="str">
        <f>IF(ISNUMBER(AH1604),"Y","N")</f>
        <v>Y</v>
      </c>
      <c r="X1604" s="3" t="str">
        <f>IF(OR(ISBLANK(H1604),ISBLANK(I1604)),"需記錄日期","")</f>
        <v/>
      </c>
      <c r="Y1604" s="3" t="str">
        <f>IF(O1604&gt;9,"時間太晚","")</f>
        <v>時間太晚</v>
      </c>
      <c r="Z1604" s="3" t="str">
        <f>IF(ISBLANK(Q1604),"需記錄數量",IF(Q1604&gt;2,"2隻以上，請記為猴群",""))</f>
        <v/>
      </c>
      <c r="AA1604" s="3" t="str">
        <f>IF(OR(Q1604=1,Q1604=2),IF(ISTEXT(R1604),"","需記錄距離"),"")</f>
        <v/>
      </c>
      <c r="AB1604" s="249" t="str">
        <f>IF(S1604="Y",IF(Q1604&lt;&gt;2,"有叫聲應為猴群",""),"")</f>
        <v/>
      </c>
      <c r="AC1604" s="3" t="str">
        <f>IF(ISBLANK(T1604),"需記錄棲地類型",IF(LEN(T1604)&lt;&gt;2,"請填最主要的棲地類型，其餘的可在備注補充說明",""))</f>
        <v/>
      </c>
      <c r="AD1604" s="5" t="str">
        <f t="shared" si="71"/>
        <v/>
      </c>
      <c r="AE1604" s="3" t="str">
        <f>IF(COUNTIF(U1604,"*搖樹*")=1,IF(Q1604&lt;&gt;2,"有搖樹行為應為猴群",""),"")</f>
        <v/>
      </c>
      <c r="AF1604" s="3"/>
      <c r="AH1604">
        <f>MATCH(ROUND(M1604,0)&amp;ROUND(N1604,0),樣點!N:N,0)</f>
        <v>850</v>
      </c>
      <c r="AI1604" s="5" t="str">
        <f>IF((F1605&amp;J1605)=(F1604&amp;J1604),ABS((DATE(G1605,H1605,I1605)&amp;TIME(O1605,P1605,0))-(DATE(G1604,H1604,I1604)&amp;TIME(O1604,P1604,0))),"")</f>
        <v/>
      </c>
    </row>
    <row r="1605" spans="3:35">
      <c r="C1605" s="246" t="s">
        <v>824</v>
      </c>
      <c r="D1605" s="246" t="s">
        <v>784</v>
      </c>
      <c r="E1605" s="246" t="s">
        <v>811</v>
      </c>
      <c r="F1605" s="246" t="s">
        <v>812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813</v>
      </c>
      <c r="L1605" s="247">
        <v>1</v>
      </c>
      <c r="M1605" s="246">
        <v>247468</v>
      </c>
      <c r="N1605" s="246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90</v>
      </c>
      <c r="T1605" s="246" t="s">
        <v>26</v>
      </c>
      <c r="U1605" s="246"/>
      <c r="V1605" t="str">
        <f>INDEX(樣區!H:H,MATCH(F1605,樣區!E:E,0))</f>
        <v>3月,5月</v>
      </c>
      <c r="W1605" s="3" t="str">
        <f>IF(ISNUMBER(AH1605),"Y","N")</f>
        <v>Y</v>
      </c>
      <c r="X1605" s="3" t="str">
        <f>IF(OR(ISBLANK(H1605),ISBLANK(I1605)),"需記錄日期","")</f>
        <v/>
      </c>
      <c r="Y1605" s="3" t="str">
        <f>IF(O1605&gt;9,"時間太晚","")</f>
        <v>時間太晚</v>
      </c>
      <c r="Z1605" s="3" t="str">
        <f>IF(ISBLANK(Q1605),"需記錄數量",IF(Q1605&gt;2,"2隻以上，請記為猴群",""))</f>
        <v/>
      </c>
      <c r="AA1605" s="3" t="str">
        <f>IF(OR(Q1605=1,Q1605=2),IF(ISTEXT(R1605),"","需記錄距離"),"")</f>
        <v/>
      </c>
      <c r="AB1605" s="249" t="str">
        <f>IF(S1605="Y",IF(Q1605&lt;&gt;2,"有叫聲應為猴群",""),"")</f>
        <v/>
      </c>
      <c r="AC1605" s="3" t="str">
        <f>IF(ISBLANK(T1605),"需記錄棲地類型",IF(LEN(T1605)&lt;&gt;2,"請填最主要的棲地類型，其餘的可在備注補充說明",""))</f>
        <v/>
      </c>
      <c r="AD1605" s="5" t="str">
        <f t="shared" si="71"/>
        <v/>
      </c>
      <c r="AE1605" s="3" t="str">
        <f>IF(COUNTIF(U1605,"*搖樹*")=1,IF(Q1605&lt;&gt;2,"有搖樹行為應為猴群",""),"")</f>
        <v/>
      </c>
      <c r="AF1605" s="3"/>
      <c r="AH1605">
        <f>MATCH(ROUND(M1605,0)&amp;ROUND(N1605,0),樣點!N:N,0)</f>
        <v>857</v>
      </c>
      <c r="AI1605" s="5">
        <f>IF((F1606&amp;J1606)=(F1605&amp;J1605),ABS((DATE(G1606,H1606,I1606)&amp;TIME(O1606,P1606,0))-(DATE(G1605,H1605,I1605)&amp;TIME(O1605,P1605,0))),"")</f>
        <v>1.3888888992369175E-2</v>
      </c>
    </row>
    <row r="1606" spans="3:35">
      <c r="C1606" s="246" t="s">
        <v>824</v>
      </c>
      <c r="D1606" s="246" t="s">
        <v>784</v>
      </c>
      <c r="E1606" s="246" t="s">
        <v>811</v>
      </c>
      <c r="F1606" s="246" t="s">
        <v>812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813</v>
      </c>
      <c r="L1606" s="247">
        <v>2</v>
      </c>
      <c r="M1606" s="246">
        <v>247586</v>
      </c>
      <c r="N1606" s="246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90</v>
      </c>
      <c r="T1606" s="246" t="s">
        <v>814</v>
      </c>
      <c r="U1606" s="246"/>
      <c r="V1606" t="str">
        <f>INDEX(樣區!H:H,MATCH(F1606,樣區!E:E,0))</f>
        <v>3月,5月</v>
      </c>
      <c r="W1606" s="3" t="str">
        <f>IF(ISNUMBER(AH1606),"Y","N")</f>
        <v>Y</v>
      </c>
      <c r="X1606" s="3" t="str">
        <f>IF(OR(ISBLANK(H1606),ISBLANK(I1606)),"需記錄日期","")</f>
        <v/>
      </c>
      <c r="Y1606" s="3" t="str">
        <f>IF(O1606&gt;9,"時間太晚","")</f>
        <v>時間太晚</v>
      </c>
      <c r="Z1606" s="3" t="str">
        <f>IF(ISBLANK(Q1606),"需記錄數量",IF(Q1606&gt;2,"2隻以上，請記為猴群",""))</f>
        <v/>
      </c>
      <c r="AA1606" s="3" t="str">
        <f>IF(OR(Q1606=1,Q1606=2),IF(ISTEXT(R1606),"","需記錄距離"),"")</f>
        <v/>
      </c>
      <c r="AB1606" s="249" t="str">
        <f>IF(S1606="Y",IF(Q1606&lt;&gt;2,"有叫聲應為猴群",""),"")</f>
        <v/>
      </c>
      <c r="AC1606" s="3" t="str">
        <f>IF(ISBLANK(T1606),"需記錄棲地類型",IF(LEN(T1606)&lt;&gt;2,"請填最主要的棲地類型，其餘的可在備注補充說明",""))</f>
        <v>請填最主要的棲地類型，其餘的可在備注補充說明</v>
      </c>
      <c r="AD1606" s="5" t="str">
        <f t="shared" si="71"/>
        <v/>
      </c>
      <c r="AE1606" s="3" t="str">
        <f>IF(COUNTIF(U1606,"*搖樹*")=1,IF(Q1606&lt;&gt;2,"有搖樹行為應為猴群",""),"")</f>
        <v/>
      </c>
      <c r="AF1606" s="3"/>
      <c r="AH1606">
        <f>MATCH(ROUND(M1606,0)&amp;ROUND(N1606,0),樣點!N:N,0)</f>
        <v>858</v>
      </c>
      <c r="AI1606" s="5">
        <f>IF((F1607&amp;J1607)=(F1606&amp;J1606),ABS((DATE(G1607,H1607,I1607)&amp;TIME(O1607,P1607,0))-(DATE(G1606,H1606,I1606)&amp;TIME(O1606,P1606,0))),"")</f>
        <v>8.3333330112509429E-3</v>
      </c>
    </row>
    <row r="1607" spans="3:35">
      <c r="C1607" s="246" t="s">
        <v>824</v>
      </c>
      <c r="D1607" s="246" t="s">
        <v>784</v>
      </c>
      <c r="E1607" s="246" t="s">
        <v>811</v>
      </c>
      <c r="F1607" s="246" t="s">
        <v>812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813</v>
      </c>
      <c r="L1607" s="247">
        <v>3</v>
      </c>
      <c r="M1607" s="246">
        <v>247749</v>
      </c>
      <c r="N1607" s="246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90</v>
      </c>
      <c r="T1607" s="246" t="s">
        <v>814</v>
      </c>
      <c r="U1607" s="246"/>
      <c r="V1607" t="str">
        <f>INDEX(樣區!H:H,MATCH(F1607,樣區!E:E,0))</f>
        <v>3月,5月</v>
      </c>
      <c r="W1607" s="3" t="str">
        <f>IF(ISNUMBER(AH1607),"Y","N")</f>
        <v>Y</v>
      </c>
      <c r="X1607" s="3" t="str">
        <f>IF(OR(ISBLANK(H1607),ISBLANK(I1607)),"需記錄日期","")</f>
        <v/>
      </c>
      <c r="Y1607" s="3" t="str">
        <f>IF(O1607&gt;9,"時間太晚","")</f>
        <v>時間太晚</v>
      </c>
      <c r="Z1607" s="3" t="str">
        <f>IF(ISBLANK(Q1607),"需記錄數量",IF(Q1607&gt;2,"2隻以上，請記為猴群",""))</f>
        <v/>
      </c>
      <c r="AA1607" s="3" t="str">
        <f>IF(OR(Q1607=1,Q1607=2),IF(ISTEXT(R1607),"","需記錄距離"),"")</f>
        <v/>
      </c>
      <c r="AB1607" s="249" t="str">
        <f>IF(S1607="Y",IF(Q1607&lt;&gt;2,"有叫聲應為猴群",""),"")</f>
        <v/>
      </c>
      <c r="AC1607" s="3" t="str">
        <f>IF(ISBLANK(T1607),"需記錄棲地類型",IF(LEN(T1607)&lt;&gt;2,"請填最主要的棲地類型，其餘的可在備注補充說明",""))</f>
        <v>請填最主要的棲地類型，其餘的可在備注補充說明</v>
      </c>
      <c r="AD1607" s="5" t="str">
        <f t="shared" si="71"/>
        <v/>
      </c>
      <c r="AE1607" s="3" t="str">
        <f>IF(COUNTIF(U1607,"*搖樹*")=1,IF(Q1607&lt;&gt;2,"有搖樹行為應為猴群",""),"")</f>
        <v/>
      </c>
      <c r="AF1607" s="3"/>
      <c r="AH1607">
        <f>MATCH(ROUND(M1607,0)&amp;ROUND(N1607,0),樣點!N:N,0)</f>
        <v>859</v>
      </c>
      <c r="AI1607" s="5">
        <f>IF((F1608&amp;J1608)=(F1607&amp;J1607),ABS((DATE(G1608,H1608,I1608)&amp;TIME(O1608,P1608,0))-(DATE(G1607,H1607,I1607)&amp;TIME(O1607,P1607,0))),"")</f>
        <v>5.555555981118232E-3</v>
      </c>
    </row>
    <row r="1608" spans="3:35">
      <c r="C1608" s="246" t="s">
        <v>824</v>
      </c>
      <c r="D1608" s="246" t="s">
        <v>784</v>
      </c>
      <c r="E1608" s="246" t="s">
        <v>811</v>
      </c>
      <c r="F1608" s="246" t="s">
        <v>812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813</v>
      </c>
      <c r="L1608" s="247">
        <v>4</v>
      </c>
      <c r="M1608" s="246">
        <v>247954</v>
      </c>
      <c r="N1608" s="246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90</v>
      </c>
      <c r="T1608" s="246" t="s">
        <v>815</v>
      </c>
      <c r="U1608" s="246"/>
      <c r="V1608" t="str">
        <f>INDEX(樣區!H:H,MATCH(F1608,樣區!E:E,0))</f>
        <v>3月,5月</v>
      </c>
      <c r="W1608" s="3" t="str">
        <f>IF(ISNUMBER(AH1608),"Y","N")</f>
        <v>Y</v>
      </c>
      <c r="X1608" s="3" t="str">
        <f>IF(OR(ISBLANK(H1608),ISBLANK(I1608)),"需記錄日期","")</f>
        <v/>
      </c>
      <c r="Y1608" s="3" t="str">
        <f>IF(O1608&gt;9,"時間太晚","")</f>
        <v>時間太晚</v>
      </c>
      <c r="Z1608" s="3" t="str">
        <f>IF(ISBLANK(Q1608),"需記錄數量",IF(Q1608&gt;2,"2隻以上，請記為猴群",""))</f>
        <v/>
      </c>
      <c r="AA1608" s="3" t="str">
        <f>IF(OR(Q1608=1,Q1608=2),IF(ISTEXT(R1608),"","需記錄距離"),"")</f>
        <v/>
      </c>
      <c r="AB1608" s="249" t="str">
        <f>IF(S1608="Y",IF(Q1608&lt;&gt;2,"有叫聲應為猴群",""),"")</f>
        <v/>
      </c>
      <c r="AC1608" s="3" t="str">
        <f>IF(ISBLANK(T1608),"需記錄棲地類型",IF(LEN(T1608)&lt;&gt;2,"請填最主要的棲地類型，其餘的可在備注補充說明",""))</f>
        <v>請填最主要的棲地類型，其餘的可在備注補充說明</v>
      </c>
      <c r="AD1608" s="5" t="str">
        <f t="shared" si="71"/>
        <v/>
      </c>
      <c r="AE1608" s="3" t="str">
        <f>IF(COUNTIF(U1608,"*搖樹*")=1,IF(Q1608&lt;&gt;2,"有搖樹行為應為猴群",""),"")</f>
        <v/>
      </c>
      <c r="AF1608" s="3"/>
      <c r="AH1608">
        <f>MATCH(ROUND(M1608,0)&amp;ROUND(N1608,0),樣點!N:N,0)</f>
        <v>860</v>
      </c>
      <c r="AI1608" s="5">
        <f>IF((F1609&amp;J1609)=(F1608&amp;J1608),ABS((DATE(G1609,H1609,I1609)&amp;TIME(O1609,P1609,0))-(DATE(G1608,H1608,I1608)&amp;TIME(O1608,P1608,0))),"")</f>
        <v>7.6388890156522393E-3</v>
      </c>
    </row>
    <row r="1609" spans="3:35">
      <c r="C1609" s="246" t="s">
        <v>824</v>
      </c>
      <c r="D1609" s="246" t="s">
        <v>784</v>
      </c>
      <c r="E1609" s="246" t="s">
        <v>811</v>
      </c>
      <c r="F1609" s="246" t="s">
        <v>812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813</v>
      </c>
      <c r="L1609" s="247">
        <v>5</v>
      </c>
      <c r="M1609" s="246">
        <v>248149</v>
      </c>
      <c r="N1609" s="246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90</v>
      </c>
      <c r="T1609" s="246" t="s">
        <v>26</v>
      </c>
      <c r="U1609" s="246"/>
      <c r="V1609" t="str">
        <f>INDEX(樣區!H:H,MATCH(F1609,樣區!E:E,0))</f>
        <v>3月,5月</v>
      </c>
      <c r="W1609" s="3" t="str">
        <f>IF(ISNUMBER(AH1609),"Y","N")</f>
        <v>Y</v>
      </c>
      <c r="X1609" s="3" t="str">
        <f>IF(OR(ISBLANK(H1609),ISBLANK(I1609)),"需記錄日期","")</f>
        <v/>
      </c>
      <c r="Y1609" s="3" t="str">
        <f>IF(O1609&gt;9,"時間太晚","")</f>
        <v>時間太晚</v>
      </c>
      <c r="Z1609" s="3" t="str">
        <f>IF(ISBLANK(Q1609),"需記錄數量",IF(Q1609&gt;2,"2隻以上，請記為猴群",""))</f>
        <v/>
      </c>
      <c r="AA1609" s="3" t="str">
        <f>IF(OR(Q1609=1,Q1609=2),IF(ISTEXT(R1609),"","需記錄距離"),"")</f>
        <v/>
      </c>
      <c r="AB1609" s="249" t="str">
        <f>IF(S1609="Y",IF(Q1609&lt;&gt;2,"有叫聲應為猴群",""),"")</f>
        <v/>
      </c>
      <c r="AC1609" s="3" t="str">
        <f>IF(ISBLANK(T1609),"需記錄棲地類型",IF(LEN(T1609)&lt;&gt;2,"請填最主要的棲地類型，其餘的可在備注補充說明",""))</f>
        <v/>
      </c>
      <c r="AD1609" s="5" t="str">
        <f t="shared" si="71"/>
        <v/>
      </c>
      <c r="AE1609" s="3" t="str">
        <f>IF(COUNTIF(U1609,"*搖樹*")=1,IF(Q1609&lt;&gt;2,"有搖樹行為應為猴群",""),"")</f>
        <v/>
      </c>
      <c r="AF1609" s="3"/>
      <c r="AH1609">
        <f>MATCH(ROUND(M1609,0)&amp;ROUND(N1609,0),樣點!N:N,0)</f>
        <v>861</v>
      </c>
      <c r="AI1609" s="5">
        <f>IF((F1610&amp;J1610)=(F1609&amp;J1609),ABS((DATE(G1610,H1610,I1610)&amp;TIME(O1610,P1610,0))-(DATE(G1609,H1609,I1609)&amp;TIME(O1609,P1609,0))),"")</f>
        <v>1.0416665987577289E-2</v>
      </c>
    </row>
    <row r="1610" spans="3:35">
      <c r="C1610" s="246" t="s">
        <v>824</v>
      </c>
      <c r="D1610" s="246" t="s">
        <v>784</v>
      </c>
      <c r="E1610" s="246" t="s">
        <v>811</v>
      </c>
      <c r="F1610" s="246" t="s">
        <v>812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813</v>
      </c>
      <c r="L1610" s="247">
        <v>6</v>
      </c>
      <c r="M1610" s="246">
        <v>248895</v>
      </c>
      <c r="N1610" s="246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90</v>
      </c>
      <c r="T1610" s="246" t="s">
        <v>26</v>
      </c>
      <c r="U1610" s="246"/>
      <c r="V1610" t="str">
        <f>INDEX(樣區!H:H,MATCH(F1610,樣區!E:E,0))</f>
        <v>3月,5月</v>
      </c>
      <c r="W1610" s="3" t="str">
        <f>IF(ISNUMBER(AH1610),"Y","N")</f>
        <v>Y</v>
      </c>
      <c r="X1610" s="3" t="str">
        <f>IF(OR(ISBLANK(H1610),ISBLANK(I1610)),"需記錄日期","")</f>
        <v/>
      </c>
      <c r="Y1610" s="3" t="str">
        <f>IF(O1610&gt;9,"時間太晚","")</f>
        <v>時間太晚</v>
      </c>
      <c r="Z1610" s="3" t="str">
        <f>IF(ISBLANK(Q1610),"需記錄數量",IF(Q1610&gt;2,"2隻以上，請記為猴群",""))</f>
        <v/>
      </c>
      <c r="AA1610" s="3" t="str">
        <f>IF(OR(Q1610=1,Q1610=2),IF(ISTEXT(R1610),"","需記錄距離"),"")</f>
        <v/>
      </c>
      <c r="AB1610" s="249" t="str">
        <f>IF(S1610="Y",IF(Q1610&lt;&gt;2,"有叫聲應為猴群",""),"")</f>
        <v/>
      </c>
      <c r="AC1610" s="3" t="str">
        <f>IF(ISBLANK(T1610),"需記錄棲地類型",IF(LEN(T1610)&lt;&gt;2,"請填最主要的棲地類型，其餘的可在備注補充說明",""))</f>
        <v/>
      </c>
      <c r="AD1610" s="5" t="str">
        <f t="shared" si="71"/>
        <v/>
      </c>
      <c r="AE1610" s="3" t="str">
        <f>IF(COUNTIF(U1610,"*搖樹*")=1,IF(Q1610&lt;&gt;2,"有搖樹行為應為猴群",""),"")</f>
        <v/>
      </c>
      <c r="AF1610" s="3"/>
      <c r="AH1610">
        <f>MATCH(ROUND(M1610,0)&amp;ROUND(N1610,0),樣點!N:N,0)</f>
        <v>862</v>
      </c>
      <c r="AI1610" s="5" t="str">
        <f>IF((F1611&amp;J1611)=(F1610&amp;J1610),ABS((DATE(G1611,H1611,I1611)&amp;TIME(O1611,P1611,0))-(DATE(G1610,H1610,I1610)&amp;TIME(O1610,P1610,0))),"")</f>
        <v/>
      </c>
    </row>
    <row r="1611" spans="3:35">
      <c r="C1611" s="246" t="s">
        <v>824</v>
      </c>
      <c r="D1611" s="246" t="s">
        <v>784</v>
      </c>
      <c r="E1611" s="246" t="s">
        <v>816</v>
      </c>
      <c r="F1611" s="246" t="s">
        <v>817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818</v>
      </c>
      <c r="L1611" s="247">
        <v>1</v>
      </c>
      <c r="M1611" s="246">
        <v>240449</v>
      </c>
      <c r="N1611" s="246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90</v>
      </c>
      <c r="T1611" s="246" t="s">
        <v>819</v>
      </c>
      <c r="U1611" s="246"/>
      <c r="V1611" t="str">
        <f>INDEX(樣區!H:H,MATCH(F1611,樣區!E:E,0))</f>
        <v>3月,5月</v>
      </c>
      <c r="W1611" s="3" t="str">
        <f>IF(ISNUMBER(AH1611),"Y","N")</f>
        <v>Y</v>
      </c>
      <c r="X1611" s="3" t="str">
        <f>IF(OR(ISBLANK(H1611),ISBLANK(I1611)),"需記錄日期","")</f>
        <v/>
      </c>
      <c r="Y1611" s="3" t="str">
        <f>IF(O1611&gt;9,"時間太晚","")</f>
        <v>時間太晚</v>
      </c>
      <c r="Z1611" s="3" t="str">
        <f>IF(ISBLANK(Q1611),"需記錄數量",IF(Q1611&gt;2,"2隻以上，請記為猴群",""))</f>
        <v/>
      </c>
      <c r="AA1611" s="3" t="str">
        <f>IF(OR(Q1611=1,Q1611=2),IF(ISTEXT(R1611),"","需記錄距離"),"")</f>
        <v/>
      </c>
      <c r="AB1611" s="249" t="str">
        <f>IF(S1611="Y",IF(Q1611&lt;&gt;2,"有叫聲應為猴群",""),"")</f>
        <v/>
      </c>
      <c r="AC1611" s="3" t="str">
        <f>IF(ISBLANK(T1611),"需記錄棲地類型",IF(LEN(T1611)&lt;&gt;2,"請填最主要的棲地類型，其餘的可在備注補充說明",""))</f>
        <v>請填最主要的棲地類型，其餘的可在備注補充說明</v>
      </c>
      <c r="AD1611" s="5" t="str">
        <f t="shared" si="71"/>
        <v/>
      </c>
      <c r="AE1611" s="3" t="str">
        <f>IF(COUNTIF(U1611,"*搖樹*")=1,IF(Q1611&lt;&gt;2,"有搖樹行為應為猴群",""),"")</f>
        <v/>
      </c>
      <c r="AF1611" s="3"/>
      <c r="AH1611">
        <f>MATCH(ROUND(M1611,0)&amp;ROUND(N1611,0),樣點!N:N,0)</f>
        <v>863</v>
      </c>
      <c r="AI1611" s="5">
        <f>IF((F1612&amp;J1612)=(F1611&amp;J1611),ABS((DATE(G1612,H1612,I1612)&amp;TIME(O1612,P1612,0))-(DATE(G1611,H1611,I1611)&amp;TIME(O1611,P1611,0))),"")</f>
        <v>1.2500000011641532E-2</v>
      </c>
    </row>
    <row r="1612" spans="3:35">
      <c r="C1612" s="246" t="s">
        <v>824</v>
      </c>
      <c r="D1612" s="246" t="s">
        <v>784</v>
      </c>
      <c r="E1612" s="246" t="s">
        <v>816</v>
      </c>
      <c r="F1612" s="246" t="s">
        <v>817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818</v>
      </c>
      <c r="L1612" s="247">
        <v>2</v>
      </c>
      <c r="M1612" s="246">
        <v>240326</v>
      </c>
      <c r="N1612" s="246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90</v>
      </c>
      <c r="T1612" s="246" t="s">
        <v>32</v>
      </c>
      <c r="U1612" s="246"/>
      <c r="V1612" t="str">
        <f>INDEX(樣區!H:H,MATCH(F1612,樣區!E:E,0))</f>
        <v>3月,5月</v>
      </c>
      <c r="W1612" s="3" t="str">
        <f>IF(ISNUMBER(AH1612),"Y","N")</f>
        <v>Y</v>
      </c>
      <c r="X1612" s="3" t="str">
        <f>IF(OR(ISBLANK(H1612),ISBLANK(I1612)),"需記錄日期","")</f>
        <v/>
      </c>
      <c r="Y1612" s="3" t="str">
        <f>IF(O1612&gt;9,"時間太晚","")</f>
        <v>時間太晚</v>
      </c>
      <c r="Z1612" s="3" t="str">
        <f>IF(ISBLANK(Q1612),"需記錄數量",IF(Q1612&gt;2,"2隻以上，請記為猴群",""))</f>
        <v/>
      </c>
      <c r="AA1612" s="3" t="str">
        <f>IF(OR(Q1612=1,Q1612=2),IF(ISTEXT(R1612),"","需記錄距離"),"")</f>
        <v/>
      </c>
      <c r="AB1612" s="249" t="str">
        <f>IF(S1612="Y",IF(Q1612&lt;&gt;2,"有叫聲應為猴群",""),"")</f>
        <v/>
      </c>
      <c r="AC1612" s="3" t="str">
        <f>IF(ISBLANK(T1612),"需記錄棲地類型",IF(LEN(T1612)&lt;&gt;2,"請填最主要的棲地類型，其餘的可在備注補充說明",""))</f>
        <v/>
      </c>
      <c r="AD1612" s="5" t="str">
        <f t="shared" si="71"/>
        <v/>
      </c>
      <c r="AE1612" s="3" t="str">
        <f>IF(COUNTIF(U1612,"*搖樹*")=1,IF(Q1612&lt;&gt;2,"有搖樹行為應為猴群",""),"")</f>
        <v/>
      </c>
      <c r="AF1612" s="3"/>
      <c r="AH1612">
        <f>MATCH(ROUND(M1612,0)&amp;ROUND(N1612,0),樣點!N:N,0)</f>
        <v>864</v>
      </c>
      <c r="AI1612" s="5">
        <f>IF((F1613&amp;J1613)=(F1612&amp;J1612),ABS((DATE(G1613,H1613,I1613)&amp;TIME(O1613,P1613,0))-(DATE(G1612,H1612,I1612)&amp;TIME(O1612,P1612,0))),"")</f>
        <v>4.1666670003905892E-3</v>
      </c>
    </row>
    <row r="1613" spans="3:35">
      <c r="C1613" s="246" t="s">
        <v>824</v>
      </c>
      <c r="D1613" s="246" t="s">
        <v>784</v>
      </c>
      <c r="E1613" s="246" t="s">
        <v>816</v>
      </c>
      <c r="F1613" s="246" t="s">
        <v>817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818</v>
      </c>
      <c r="L1613" s="247">
        <v>3</v>
      </c>
      <c r="M1613" s="246">
        <v>240286</v>
      </c>
      <c r="N1613" s="246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90</v>
      </c>
      <c r="T1613" s="246" t="s">
        <v>32</v>
      </c>
      <c r="U1613" s="246"/>
      <c r="V1613" t="str">
        <f>INDEX(樣區!H:H,MATCH(F1613,樣區!E:E,0))</f>
        <v>3月,5月</v>
      </c>
      <c r="W1613" s="3" t="str">
        <f>IF(ISNUMBER(AH1613),"Y","N")</f>
        <v>Y</v>
      </c>
      <c r="X1613" s="3" t="str">
        <f>IF(OR(ISBLANK(H1613),ISBLANK(I1613)),"需記錄日期","")</f>
        <v/>
      </c>
      <c r="Y1613" s="3" t="str">
        <f>IF(O1613&gt;9,"時間太晚","")</f>
        <v>時間太晚</v>
      </c>
      <c r="Z1613" s="3" t="str">
        <f>IF(ISBLANK(Q1613),"需記錄數量",IF(Q1613&gt;2,"2隻以上，請記為猴群",""))</f>
        <v/>
      </c>
      <c r="AA1613" s="3" t="str">
        <f>IF(OR(Q1613=1,Q1613=2),IF(ISTEXT(R1613),"","需記錄距離"),"")</f>
        <v/>
      </c>
      <c r="AB1613" s="249" t="str">
        <f>IF(S1613="Y",IF(Q1613&lt;&gt;2,"有叫聲應為猴群",""),"")</f>
        <v/>
      </c>
      <c r="AC1613" s="3" t="str">
        <f>IF(ISBLANK(T1613),"需記錄棲地類型",IF(LEN(T1613)&lt;&gt;2,"請填最主要的棲地類型，其餘的可在備注補充說明",""))</f>
        <v/>
      </c>
      <c r="AD1613" s="5" t="str">
        <f t="shared" si="71"/>
        <v/>
      </c>
      <c r="AE1613" s="3" t="str">
        <f>IF(COUNTIF(U1613,"*搖樹*")=1,IF(Q1613&lt;&gt;2,"有搖樹行為應為猴群",""),"")</f>
        <v/>
      </c>
      <c r="AF1613" s="3"/>
      <c r="AH1613">
        <f>MATCH(ROUND(M1613,0)&amp;ROUND(N1613,0),樣點!N:N,0)</f>
        <v>865</v>
      </c>
      <c r="AI1613" s="5">
        <f>IF((F1614&amp;J1614)=(F1613&amp;J1613),ABS((DATE(G1614,H1614,I1614)&amp;TIME(O1614,P1614,0))-(DATE(G1613,H1613,I1613)&amp;TIME(O1613,P1613,0))),"")</f>
        <v>4.8611109959892929E-3</v>
      </c>
    </row>
    <row r="1614" spans="3:35">
      <c r="C1614" s="246" t="s">
        <v>824</v>
      </c>
      <c r="D1614" s="246" t="s">
        <v>784</v>
      </c>
      <c r="E1614" s="246" t="s">
        <v>816</v>
      </c>
      <c r="F1614" s="246" t="s">
        <v>817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818</v>
      </c>
      <c r="L1614" s="247">
        <v>4</v>
      </c>
      <c r="M1614" s="246">
        <v>240378</v>
      </c>
      <c r="N1614" s="246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90</v>
      </c>
      <c r="T1614" s="246" t="s">
        <v>32</v>
      </c>
      <c r="U1614" s="246"/>
      <c r="V1614" t="str">
        <f>INDEX(樣區!H:H,MATCH(F1614,樣區!E:E,0))</f>
        <v>3月,5月</v>
      </c>
      <c r="W1614" s="3" t="str">
        <f>IF(ISNUMBER(AH1614),"Y","N")</f>
        <v>Y</v>
      </c>
      <c r="X1614" s="3" t="str">
        <f>IF(OR(ISBLANK(H1614),ISBLANK(I1614)),"需記錄日期","")</f>
        <v/>
      </c>
      <c r="Y1614" s="3" t="str">
        <f>IF(O1614&gt;9,"時間太晚","")</f>
        <v>時間太晚</v>
      </c>
      <c r="Z1614" s="3" t="str">
        <f>IF(ISBLANK(Q1614),"需記錄數量",IF(Q1614&gt;2,"2隻以上，請記為猴群",""))</f>
        <v/>
      </c>
      <c r="AA1614" s="3" t="str">
        <f>IF(OR(Q1614=1,Q1614=2),IF(ISTEXT(R1614),"","需記錄距離"),"")</f>
        <v/>
      </c>
      <c r="AB1614" s="249" t="str">
        <f>IF(S1614="Y",IF(Q1614&lt;&gt;2,"有叫聲應為猴群",""),"")</f>
        <v/>
      </c>
      <c r="AC1614" s="3" t="str">
        <f>IF(ISBLANK(T1614),"需記錄棲地類型",IF(LEN(T1614)&lt;&gt;2,"請填最主要的棲地類型，其餘的可在備注補充說明",""))</f>
        <v/>
      </c>
      <c r="AD1614" s="5" t="str">
        <f t="shared" si="71"/>
        <v/>
      </c>
      <c r="AE1614" s="3" t="str">
        <f>IF(COUNTIF(U1614,"*搖樹*")=1,IF(Q1614&lt;&gt;2,"有搖樹行為應為猴群",""),"")</f>
        <v/>
      </c>
      <c r="AF1614" s="3"/>
      <c r="AH1614">
        <f>MATCH(ROUND(M1614,0)&amp;ROUND(N1614,0),樣點!N:N,0)</f>
        <v>866</v>
      </c>
      <c r="AI1614" s="5">
        <f>IF((F1615&amp;J1615)=(F1614&amp;J1614),ABS((DATE(G1615,H1615,I1615)&amp;TIME(O1615,P1615,0))-(DATE(G1614,H1614,I1614)&amp;TIME(O1614,P1614,0))),"")</f>
        <v>6.2500000349245965E-3</v>
      </c>
    </row>
    <row r="1615" spans="3:35">
      <c r="C1615" s="246" t="s">
        <v>824</v>
      </c>
      <c r="D1615" s="246" t="s">
        <v>784</v>
      </c>
      <c r="E1615" s="246" t="s">
        <v>816</v>
      </c>
      <c r="F1615" s="246" t="s">
        <v>817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818</v>
      </c>
      <c r="L1615" s="247">
        <v>5</v>
      </c>
      <c r="M1615" s="246">
        <v>240515</v>
      </c>
      <c r="N1615" s="246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90</v>
      </c>
      <c r="T1615" s="246" t="s">
        <v>820</v>
      </c>
      <c r="U1615" s="246"/>
      <c r="V1615" t="str">
        <f>INDEX(樣區!H:H,MATCH(F1615,樣區!E:E,0))</f>
        <v>3月,5月</v>
      </c>
      <c r="W1615" s="3" t="str">
        <f>IF(ISNUMBER(AH1615),"Y","N")</f>
        <v>Y</v>
      </c>
      <c r="X1615" s="3" t="str">
        <f>IF(OR(ISBLANK(H1615),ISBLANK(I1615)),"需記錄日期","")</f>
        <v/>
      </c>
      <c r="Y1615" s="3" t="str">
        <f>IF(O1615&gt;9,"時間太晚","")</f>
        <v>時間太晚</v>
      </c>
      <c r="Z1615" s="3" t="str">
        <f>IF(ISBLANK(Q1615),"需記錄數量",IF(Q1615&gt;2,"2隻以上，請記為猴群",""))</f>
        <v/>
      </c>
      <c r="AA1615" s="3" t="str">
        <f>IF(OR(Q1615=1,Q1615=2),IF(ISTEXT(R1615),"","需記錄距離"),"")</f>
        <v/>
      </c>
      <c r="AB1615" s="249" t="str">
        <f>IF(S1615="Y",IF(Q1615&lt;&gt;2,"有叫聲應為猴群",""),"")</f>
        <v/>
      </c>
      <c r="AC1615" s="3" t="str">
        <f>IF(ISBLANK(T1615),"需記錄棲地類型",IF(LEN(T1615)&lt;&gt;2,"請填最主要的棲地類型，其餘的可在備注補充說明",""))</f>
        <v>請填最主要的棲地類型，其餘的可在備注補充說明</v>
      </c>
      <c r="AD1615" s="5" t="str">
        <f t="shared" si="71"/>
        <v/>
      </c>
      <c r="AE1615" s="3" t="str">
        <f>IF(COUNTIF(U1615,"*搖樹*")=1,IF(Q1615&lt;&gt;2,"有搖樹行為應為猴群",""),"")</f>
        <v/>
      </c>
      <c r="AF1615" s="3"/>
      <c r="AH1615">
        <f>MATCH(ROUND(M1615,0)&amp;ROUND(N1615,0),樣點!N:N,0)</f>
        <v>867</v>
      </c>
      <c r="AI1615" s="5">
        <f>IF((F1616&amp;J1616)=(F1615&amp;J1615),ABS((DATE(G1616,H1616,I1616)&amp;TIME(O1616,P1616,0))-(DATE(G1615,H1615,I1615)&amp;TIME(O1615,P1615,0))),"")</f>
        <v>9.0277779963798821E-3</v>
      </c>
    </row>
    <row r="1616" spans="3:35">
      <c r="C1616" s="246" t="s">
        <v>824</v>
      </c>
      <c r="D1616" s="246" t="s">
        <v>784</v>
      </c>
      <c r="E1616" s="246" t="s">
        <v>816</v>
      </c>
      <c r="F1616" s="246" t="s">
        <v>817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818</v>
      </c>
      <c r="L1616" s="247">
        <v>6</v>
      </c>
      <c r="M1616" s="246">
        <v>240735</v>
      </c>
      <c r="N1616" s="246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90</v>
      </c>
      <c r="T1616" s="246" t="s">
        <v>32</v>
      </c>
      <c r="U1616" s="246"/>
      <c r="V1616" t="str">
        <f>INDEX(樣區!H:H,MATCH(F1616,樣區!E:E,0))</f>
        <v>3月,5月</v>
      </c>
      <c r="W1616" s="3" t="str">
        <f>IF(ISNUMBER(AH1616),"Y","N")</f>
        <v>Y</v>
      </c>
      <c r="X1616" s="3" t="str">
        <f>IF(OR(ISBLANK(H1616),ISBLANK(I1616)),"需記錄日期","")</f>
        <v/>
      </c>
      <c r="Y1616" s="3" t="str">
        <f>IF(O1616&gt;9,"時間太晚","")</f>
        <v>時間太晚</v>
      </c>
      <c r="Z1616" s="3" t="str">
        <f>IF(ISBLANK(Q1616),"需記錄數量",IF(Q1616&gt;2,"2隻以上，請記為猴群",""))</f>
        <v/>
      </c>
      <c r="AA1616" s="3" t="str">
        <f>IF(OR(Q1616=1,Q1616=2),IF(ISTEXT(R1616),"","需記錄距離"),"")</f>
        <v/>
      </c>
      <c r="AB1616" s="249" t="str">
        <f>IF(S1616="Y",IF(Q1616&lt;&gt;2,"有叫聲應為猴群",""),"")</f>
        <v/>
      </c>
      <c r="AC1616" s="3" t="str">
        <f>IF(ISBLANK(T1616),"需記錄棲地類型",IF(LEN(T1616)&lt;&gt;2,"請填最主要的棲地類型，其餘的可在備注補充說明",""))</f>
        <v/>
      </c>
      <c r="AD1616" s="5" t="str">
        <f t="shared" si="71"/>
        <v/>
      </c>
      <c r="AE1616" s="3" t="str">
        <f>IF(COUNTIF(U1616,"*搖樹*")=1,IF(Q1616&lt;&gt;2,"有搖樹行為應為猴群",""),"")</f>
        <v/>
      </c>
      <c r="AF1616" s="3"/>
      <c r="AH1616">
        <f>MATCH(ROUND(M1616,0)&amp;ROUND(N1616,0),樣點!N:N,0)</f>
        <v>868</v>
      </c>
      <c r="AI1616" s="5" t="str">
        <f>IF((F1617&amp;J1617)=(F1616&amp;J1616),ABS((DATE(G1617,H1617,I1617)&amp;TIME(O1617,P1617,0))-(DATE(G1616,H1616,I1616)&amp;TIME(O1616,P1616,0))),"")</f>
        <v/>
      </c>
    </row>
    <row r="1617" spans="3:35">
      <c r="C1617" s="246" t="s">
        <v>824</v>
      </c>
      <c r="D1617" s="246" t="s">
        <v>784</v>
      </c>
      <c r="E1617" s="246" t="s">
        <v>821</v>
      </c>
      <c r="F1617" s="246" t="s">
        <v>822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823</v>
      </c>
      <c r="L1617" s="247">
        <v>1</v>
      </c>
      <c r="M1617" s="246">
        <v>248510</v>
      </c>
      <c r="N1617" s="246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90</v>
      </c>
      <c r="T1617" s="246" t="s">
        <v>133</v>
      </c>
      <c r="U1617" s="246"/>
      <c r="V1617" t="str">
        <f>INDEX(樣區!H:H,MATCH(F1617,樣區!E:E,0))</f>
        <v>3月,5月</v>
      </c>
      <c r="W1617" s="3" t="str">
        <f>IF(ISNUMBER(AH1617),"Y","N")</f>
        <v>Y</v>
      </c>
      <c r="X1617" s="3" t="str">
        <f>IF(OR(ISBLANK(H1617),ISBLANK(I1617)),"需記錄日期","")</f>
        <v/>
      </c>
      <c r="Y1617" s="3" t="str">
        <f>IF(O1617&gt;9,"時間太晚","")</f>
        <v/>
      </c>
      <c r="Z1617" s="3" t="str">
        <f>IF(ISBLANK(Q1617),"需記錄數量",IF(Q1617&gt;2,"2隻以上，請記為猴群",""))</f>
        <v/>
      </c>
      <c r="AA1617" s="3" t="str">
        <f>IF(OR(Q1617=1,Q1617=2),IF(ISTEXT(R1617),"","需記錄距離"),"")</f>
        <v/>
      </c>
      <c r="AB1617" s="249" t="str">
        <f>IF(S1617="Y",IF(Q1617&lt;&gt;2,"有叫聲應為猴群",""),"")</f>
        <v/>
      </c>
      <c r="AC1617" s="3" t="str">
        <f>IF(ISBLANK(T1617),"需記錄棲地類型",IF(LEN(T1617)&lt;&gt;2,"請填最主要的棲地類型，其餘的可在備注補充說明",""))</f>
        <v/>
      </c>
      <c r="AD1617" s="5" t="str">
        <f t="shared" si="71"/>
        <v/>
      </c>
      <c r="AE1617" s="3" t="str">
        <f>IF(COUNTIF(U1617,"*搖樹*")=1,IF(Q1617&lt;&gt;2,"有搖樹行為應為猴群",""),"")</f>
        <v/>
      </c>
      <c r="AF1617" s="3"/>
      <c r="AH1617">
        <f>MATCH(ROUND(M1617,0)&amp;ROUND(N1617,0),樣點!N:N,0)</f>
        <v>869</v>
      </c>
      <c r="AI1617" s="5">
        <f>IF((F1618&amp;J1618)=(F1617&amp;J1617),ABS((DATE(G1618,H1618,I1618)&amp;TIME(O1618,P1618,0))-(DATE(G1617,H1617,I1617)&amp;TIME(O1617,P1617,0))),"")</f>
        <v>1.5277778031304479E-2</v>
      </c>
    </row>
    <row r="1618" spans="3:35">
      <c r="C1618" s="246" t="s">
        <v>824</v>
      </c>
      <c r="D1618" s="246" t="s">
        <v>784</v>
      </c>
      <c r="E1618" s="246" t="s">
        <v>821</v>
      </c>
      <c r="F1618" s="246" t="s">
        <v>822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823</v>
      </c>
      <c r="L1618" s="247">
        <v>2</v>
      </c>
      <c r="M1618" s="246">
        <v>248657</v>
      </c>
      <c r="N1618" s="246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90</v>
      </c>
      <c r="T1618" s="246" t="s">
        <v>32</v>
      </c>
      <c r="U1618" s="246"/>
      <c r="V1618" t="str">
        <f>INDEX(樣區!H:H,MATCH(F1618,樣區!E:E,0))</f>
        <v>3月,5月</v>
      </c>
      <c r="W1618" s="3" t="str">
        <f>IF(ISNUMBER(AH1618),"Y","N")</f>
        <v>Y</v>
      </c>
      <c r="X1618" s="3" t="str">
        <f>IF(OR(ISBLANK(H1618),ISBLANK(I1618)),"需記錄日期","")</f>
        <v/>
      </c>
      <c r="Y1618" s="3" t="str">
        <f>IF(O1618&gt;9,"時間太晚","")</f>
        <v/>
      </c>
      <c r="Z1618" s="3" t="str">
        <f>IF(ISBLANK(Q1618),"需記錄數量",IF(Q1618&gt;2,"2隻以上，請記為猴群",""))</f>
        <v/>
      </c>
      <c r="AA1618" s="3" t="str">
        <f>IF(OR(Q1618=1,Q1618=2),IF(ISTEXT(R1618),"","需記錄距離"),"")</f>
        <v/>
      </c>
      <c r="AB1618" s="249" t="str">
        <f>IF(S1618="Y",IF(Q1618&lt;&gt;2,"有叫聲應為猴群",""),"")</f>
        <v/>
      </c>
      <c r="AC1618" s="3" t="str">
        <f>IF(ISBLANK(T1618),"需記錄棲地類型",IF(LEN(T1618)&lt;&gt;2,"請填最主要的棲地類型，其餘的可在備注補充說明",""))</f>
        <v/>
      </c>
      <c r="AD1618" s="5" t="str">
        <f t="shared" si="71"/>
        <v/>
      </c>
      <c r="AE1618" s="3" t="str">
        <f>IF(COUNTIF(U1618,"*搖樹*")=1,IF(Q1618&lt;&gt;2,"有搖樹行為應為猴群",""),"")</f>
        <v/>
      </c>
      <c r="AF1618" s="3"/>
      <c r="AH1618">
        <f>MATCH(ROUND(M1618,0)&amp;ROUND(N1618,0),樣點!N:N,0)</f>
        <v>870</v>
      </c>
      <c r="AI1618" s="5">
        <f>IF((F1619&amp;J1619)=(F1618&amp;J1618),ABS((DATE(G1619,H1619,I1619)&amp;TIME(O1619,P1619,0))-(DATE(G1618,H1618,I1618)&amp;TIME(O1618,P1618,0))),"")</f>
        <v>1.7361111007630825E-2</v>
      </c>
    </row>
    <row r="1619" spans="3:35" hidden="1">
      <c r="C1619" s="246" t="s">
        <v>824</v>
      </c>
      <c r="D1619" s="246" t="s">
        <v>784</v>
      </c>
      <c r="E1619" s="246" t="s">
        <v>821</v>
      </c>
      <c r="F1619" s="246" t="s">
        <v>822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823</v>
      </c>
      <c r="L1619" s="247">
        <v>3</v>
      </c>
      <c r="M1619" s="246">
        <v>248926</v>
      </c>
      <c r="N1619" s="246">
        <v>27019410</v>
      </c>
      <c r="O1619" s="246">
        <v>9</v>
      </c>
      <c r="P1619" s="246">
        <v>17</v>
      </c>
      <c r="Q1619" s="246">
        <v>0</v>
      </c>
      <c r="R1619" s="246"/>
      <c r="S1619" s="246" t="s">
        <v>90</v>
      </c>
      <c r="T1619" s="246" t="s">
        <v>32</v>
      </c>
      <c r="U1619" s="246"/>
      <c r="V1619" t="str">
        <f>INDEX(樣區!H:H,MATCH(F1619,樣區!E:E,0))</f>
        <v>3月,5月</v>
      </c>
      <c r="W1619" s="3" t="str">
        <f>IF(ISNUMBER(AH1619),"Y","N")</f>
        <v>N</v>
      </c>
      <c r="X1619" s="3" t="str">
        <f>IF(OR(ISBLANK(H1619),ISBLANK(I1619)),"需記錄日期","")</f>
        <v/>
      </c>
      <c r="Y1619" s="3" t="str">
        <f>IF(O1619&gt;9,"時間太晚","")</f>
        <v/>
      </c>
      <c r="Z1619" s="3" t="str">
        <f>IF(ISBLANK(Q1619),"需記錄數量",IF(Q1619&gt;2,"2隻以上，請記為猴群",""))</f>
        <v/>
      </c>
      <c r="AA1619" s="3" t="str">
        <f>IF(OR(Q1619=1,Q1619=2),IF(ISTEXT(R1619),"","需記錄距離"),"")</f>
        <v/>
      </c>
      <c r="AB1619" s="2" t="str">
        <f>IF(S1619="Y",IF(Q1619&lt;&gt;2,"有叫聲應為猴群",""),"")</f>
        <v/>
      </c>
      <c r="AC1619" s="3" t="str">
        <f>IF(ISBLANK(T1619),"需記錄棲地類型",IF(LEN(T1619)&lt;&gt;2,"請填最主要的棲地類型，其餘的可在備注補充說明",""))</f>
        <v/>
      </c>
      <c r="AD1619" s="5" t="str">
        <f>IF(ISBLANK(O1619),"需記錄時間",IFERROR(IF((AI1619-TIME(0,5,59))&lt;0,"需計滿6分鍾",""),""))</f>
        <v/>
      </c>
      <c r="AE1619" s="3" t="str">
        <f>IF(COUNTIF(U1619,"*搖樹*")=1,IF(Q1619&lt;&gt;2,"有搖樹行為應為猴群",""),"")</f>
        <v/>
      </c>
      <c r="AF1619" s="3"/>
      <c r="AH1619" t="e">
        <f>MATCH(ROUND(M1619,0)&amp;ROUND(N1619,0),樣點!N:N,0)</f>
        <v>#N/A</v>
      </c>
      <c r="AI1619" s="5">
        <f>IF((F1620&amp;J1620)=(F1619&amp;J1619),ABS((DATE(G1620,H1620,I1620)&amp;TIME(O1620,P1620,0))-(DATE(G1619,H1619,I1619)&amp;TIME(O1619,P1619,0))),"")</f>
        <v>1.5972221968695521E-2</v>
      </c>
    </row>
    <row r="1620" spans="3:35">
      <c r="C1620" s="246" t="s">
        <v>824</v>
      </c>
      <c r="D1620" s="246" t="s">
        <v>784</v>
      </c>
      <c r="E1620" s="246" t="s">
        <v>821</v>
      </c>
      <c r="F1620" s="246" t="s">
        <v>822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823</v>
      </c>
      <c r="L1620" s="247">
        <v>4</v>
      </c>
      <c r="M1620" s="246">
        <v>249233</v>
      </c>
      <c r="N1620" s="246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90</v>
      </c>
      <c r="T1620" s="246" t="s">
        <v>32</v>
      </c>
      <c r="U1620" s="246"/>
      <c r="V1620" t="str">
        <f>INDEX(樣區!H:H,MATCH(F1620,樣區!E:E,0))</f>
        <v>3月,5月</v>
      </c>
      <c r="W1620" s="3" t="str">
        <f>IF(ISNUMBER(AH1620),"Y","N")</f>
        <v>Y</v>
      </c>
      <c r="X1620" s="3" t="str">
        <f>IF(OR(ISBLANK(H1620),ISBLANK(I1620)),"需記錄日期","")</f>
        <v/>
      </c>
      <c r="Y1620" s="3" t="str">
        <f>IF(O1620&gt;9,"時間太晚","")</f>
        <v/>
      </c>
      <c r="Z1620" s="3" t="str">
        <f>IF(ISBLANK(Q1620),"需記錄數量",IF(Q1620&gt;2,"2隻以上，請記為猴群",""))</f>
        <v/>
      </c>
      <c r="AA1620" s="3" t="str">
        <f>IF(OR(Q1620=1,Q1620=2),IF(ISTEXT(R1620),"","需記錄距離"),"")</f>
        <v/>
      </c>
      <c r="AB1620" s="249" t="str">
        <f>IF(S1620="Y",IF(Q1620&lt;&gt;2,"有叫聲應為猴群",""),"")</f>
        <v/>
      </c>
      <c r="AC1620" s="3" t="str">
        <f>IF(ISBLANK(T1620),"需記錄棲地類型",IF(LEN(T1620)&lt;&gt;2,"請填最主要的棲地類型，其餘的可在備注補充說明",""))</f>
        <v/>
      </c>
      <c r="AD1620" s="5" t="str">
        <f t="shared" ref="AD1620:AD1666" si="72">IF(ISBLANK(O1620),"需記錄時間",IFERROR(IF((AI1620-TIME(0,5,59))&lt;0,"需計滿6分鐘",""),""))</f>
        <v/>
      </c>
      <c r="AE1620" s="3" t="str">
        <f>IF(COUNTIF(U1620,"*搖樹*")=1,IF(Q1620&lt;&gt;2,"有搖樹行為應為猴群",""),"")</f>
        <v/>
      </c>
      <c r="AF1620" s="3"/>
      <c r="AH1620">
        <f>MATCH(ROUND(M1620,0)&amp;ROUND(N1620,0),樣點!N:N,0)</f>
        <v>872</v>
      </c>
      <c r="AI1620" s="5">
        <f>IF((F1621&amp;J1621)=(F1620&amp;J1620),ABS((DATE(G1621,H1621,I1621)&amp;TIME(O1621,P1621,0))-(DATE(G1620,H1620,I1620)&amp;TIME(O1620,P1620,0))),"")</f>
        <v>1.7361111007630825E-2</v>
      </c>
    </row>
    <row r="1621" spans="3:35">
      <c r="C1621" s="246" t="s">
        <v>824</v>
      </c>
      <c r="D1621" s="246" t="s">
        <v>784</v>
      </c>
      <c r="E1621" s="246" t="s">
        <v>821</v>
      </c>
      <c r="F1621" s="246" t="s">
        <v>822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823</v>
      </c>
      <c r="L1621" s="247">
        <v>5</v>
      </c>
      <c r="M1621" s="246">
        <v>248927</v>
      </c>
      <c r="N1621" s="246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90</v>
      </c>
      <c r="T1621" s="246" t="s">
        <v>32</v>
      </c>
      <c r="U1621" s="246"/>
      <c r="V1621" t="str">
        <f>INDEX(樣區!H:H,MATCH(F1621,樣區!E:E,0))</f>
        <v>3月,5月</v>
      </c>
      <c r="W1621" s="3" t="str">
        <f>IF(ISNUMBER(AH1621),"Y","N")</f>
        <v>Y</v>
      </c>
      <c r="X1621" s="3" t="str">
        <f>IF(OR(ISBLANK(H1621),ISBLANK(I1621)),"需記錄日期","")</f>
        <v/>
      </c>
      <c r="Y1621" s="3" t="str">
        <f>IF(O1621&gt;9,"時間太晚","")</f>
        <v>時間太晚</v>
      </c>
      <c r="Z1621" s="3" t="str">
        <f>IF(ISBLANK(Q1621),"需記錄數量",IF(Q1621&gt;2,"2隻以上，請記為猴群",""))</f>
        <v/>
      </c>
      <c r="AA1621" s="3" t="str">
        <f>IF(OR(Q1621=1,Q1621=2),IF(ISTEXT(R1621),"","需記錄距離"),"")</f>
        <v/>
      </c>
      <c r="AB1621" s="249" t="str">
        <f>IF(S1621="Y",IF(Q1621&lt;&gt;2,"有叫聲應為猴群",""),"")</f>
        <v/>
      </c>
      <c r="AC1621" s="3" t="str">
        <f>IF(ISBLANK(T1621),"需記錄棲地類型",IF(LEN(T1621)&lt;&gt;2,"請填最主要的棲地類型，其餘的可在備注補充說明",""))</f>
        <v/>
      </c>
      <c r="AD1621" s="5" t="str">
        <f t="shared" si="72"/>
        <v/>
      </c>
      <c r="AE1621" s="3" t="str">
        <f>IF(COUNTIF(U1621,"*搖樹*")=1,IF(Q1621&lt;&gt;2,"有搖樹行為應為猴群",""),"")</f>
        <v/>
      </c>
      <c r="AF1621" s="3"/>
      <c r="AH1621">
        <f>MATCH(ROUND(M1621,0)&amp;ROUND(N1621,0),樣點!N:N,0)</f>
        <v>873</v>
      </c>
      <c r="AI1621" s="5">
        <f>IF((F1622&amp;J1622)=(F1621&amp;J1621),ABS((DATE(G1622,H1622,I1622)&amp;TIME(O1622,P1622,0))-(DATE(G1621,H1621,I1621)&amp;TIME(O1621,P1621,0))),"")</f>
        <v>1.5277777973096818E-2</v>
      </c>
    </row>
    <row r="1622" spans="3:35">
      <c r="C1622" s="246" t="s">
        <v>824</v>
      </c>
      <c r="D1622" s="246" t="s">
        <v>784</v>
      </c>
      <c r="E1622" s="246" t="s">
        <v>821</v>
      </c>
      <c r="F1622" s="246" t="s">
        <v>822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823</v>
      </c>
      <c r="L1622" s="247">
        <v>6</v>
      </c>
      <c r="M1622" s="246">
        <v>248598</v>
      </c>
      <c r="N1622" s="246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90</v>
      </c>
      <c r="T1622" s="246" t="s">
        <v>32</v>
      </c>
      <c r="U1622" s="246"/>
      <c r="V1622" t="str">
        <f>INDEX(樣區!H:H,MATCH(F1622,樣區!E:E,0))</f>
        <v>3月,5月</v>
      </c>
      <c r="W1622" s="3" t="str">
        <f>IF(ISNUMBER(AH1622),"Y","N")</f>
        <v>Y</v>
      </c>
      <c r="X1622" s="3" t="str">
        <f>IF(OR(ISBLANK(H1622),ISBLANK(I1622)),"需記錄日期","")</f>
        <v/>
      </c>
      <c r="Y1622" s="3" t="str">
        <f>IF(O1622&gt;9,"時間太晚","")</f>
        <v>時間太晚</v>
      </c>
      <c r="Z1622" s="3" t="str">
        <f>IF(ISBLANK(Q1622),"需記錄數量",IF(Q1622&gt;2,"2隻以上，請記為猴群",""))</f>
        <v/>
      </c>
      <c r="AA1622" s="3" t="str">
        <f>IF(OR(Q1622=1,Q1622=2),IF(ISTEXT(R1622),"","需記錄距離"),"")</f>
        <v/>
      </c>
      <c r="AB1622" s="249" t="str">
        <f>IF(S1622="Y",IF(Q1622&lt;&gt;2,"有叫聲應為猴群",""),"")</f>
        <v/>
      </c>
      <c r="AC1622" s="3" t="str">
        <f>IF(ISBLANK(T1622),"需記錄棲地類型",IF(LEN(T1622)&lt;&gt;2,"請填最主要的棲地類型，其餘的可在備注補充說明",""))</f>
        <v/>
      </c>
      <c r="AD1622" s="5" t="str">
        <f t="shared" si="72"/>
        <v/>
      </c>
      <c r="AE1622" s="3" t="str">
        <f>IF(COUNTIF(U1622,"*搖樹*")=1,IF(Q1622&lt;&gt;2,"有搖樹行為應為猴群",""),"")</f>
        <v/>
      </c>
      <c r="AF1622" s="3"/>
      <c r="AH1622">
        <f>MATCH(ROUND(M1622,0)&amp;ROUND(N1622,0),樣點!N:N,0)</f>
        <v>874</v>
      </c>
      <c r="AI1622" s="5" t="str">
        <f>IF((F1623&amp;J1623)=(F1622&amp;J1622),ABS((DATE(G1623,H1623,I1623)&amp;TIME(O1623,P1623,0))-(DATE(G1622,H1622,I1622)&amp;TIME(O1622,P1622,0))),"")</f>
        <v/>
      </c>
    </row>
    <row r="1623" spans="3:35">
      <c r="C1623" s="246" t="s">
        <v>824</v>
      </c>
      <c r="D1623" s="246" t="s">
        <v>784</v>
      </c>
      <c r="E1623" s="246" t="s">
        <v>825</v>
      </c>
      <c r="F1623" s="246" t="s">
        <v>826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827</v>
      </c>
      <c r="L1623" s="247">
        <v>1</v>
      </c>
      <c r="M1623" s="246">
        <v>223344</v>
      </c>
      <c r="N1623" s="246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90</v>
      </c>
      <c r="T1623" s="246" t="s">
        <v>26</v>
      </c>
      <c r="U1623" s="246"/>
      <c r="V1623" t="str">
        <f>INDEX(樣區!H:H,MATCH(F1623,樣區!E:E,0))</f>
        <v>3月,5月</v>
      </c>
      <c r="W1623" s="3" t="str">
        <f>IF(ISNUMBER(AH1623),"Y","N")</f>
        <v>Y</v>
      </c>
      <c r="X1623" s="3" t="str">
        <f>IF(OR(ISBLANK(H1623),ISBLANK(I1623)),"需記錄日期","")</f>
        <v/>
      </c>
      <c r="Y1623" s="3" t="str">
        <f>IF(O1623&gt;9,"時間太晚","")</f>
        <v/>
      </c>
      <c r="Z1623" s="3" t="str">
        <f>IF(ISBLANK(Q1623),"需記錄數量",IF(Q1623&gt;2,"2隻以上，請記為猴群",""))</f>
        <v/>
      </c>
      <c r="AA1623" s="3" t="str">
        <f>IF(OR(Q1623=1,Q1623=2),IF(ISTEXT(R1623),"","需記錄距離"),"")</f>
        <v/>
      </c>
      <c r="AB1623" s="249" t="str">
        <f>IF(S1623="Y",IF(Q1623&lt;&gt;2,"有叫聲應為猴群",""),"")</f>
        <v/>
      </c>
      <c r="AC1623" s="3" t="str">
        <f>IF(ISBLANK(T1623),"需記錄棲地類型",IF(LEN(T1623)&lt;&gt;2,"請填最主要的棲地類型，其餘的可在備注補充說明",""))</f>
        <v/>
      </c>
      <c r="AD1623" s="5" t="str">
        <f t="shared" si="72"/>
        <v/>
      </c>
      <c r="AE1623" s="3" t="str">
        <f>IF(COUNTIF(U1623,"*搖樹*")=1,IF(Q1623&lt;&gt;2,"有搖樹行為應為猴群",""),"")</f>
        <v/>
      </c>
      <c r="AF1623" s="3"/>
      <c r="AH1623">
        <f>MATCH(ROUND(M1623,0)&amp;ROUND(N1623,0),樣點!N:N,0)</f>
        <v>851</v>
      </c>
      <c r="AI1623" s="5">
        <f>IF((F1624&amp;J1624)=(F1623&amp;J1623),ABS((DATE(G1624,H1624,I1624)&amp;TIME(O1624,P1624,0))-(DATE(G1623,H1623,I1623)&amp;TIME(O1623,P1623,0))),"")</f>
        <v>4.1666666977107525E-2</v>
      </c>
    </row>
    <row r="1624" spans="3:35">
      <c r="C1624" s="246" t="s">
        <v>824</v>
      </c>
      <c r="D1624" s="246" t="s">
        <v>784</v>
      </c>
      <c r="E1624" s="246" t="s">
        <v>825</v>
      </c>
      <c r="F1624" s="246" t="s">
        <v>826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827</v>
      </c>
      <c r="L1624" s="247">
        <v>2</v>
      </c>
      <c r="M1624" s="246">
        <v>223307</v>
      </c>
      <c r="N1624" s="246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90</v>
      </c>
      <c r="T1624" s="246" t="s">
        <v>26</v>
      </c>
      <c r="U1624" s="246"/>
      <c r="V1624" t="str">
        <f>INDEX(樣區!H:H,MATCH(F1624,樣區!E:E,0))</f>
        <v>3月,5月</v>
      </c>
      <c r="W1624" s="3" t="str">
        <f>IF(ISNUMBER(AH1624),"Y","N")</f>
        <v>Y</v>
      </c>
      <c r="X1624" s="3" t="str">
        <f>IF(OR(ISBLANK(H1624),ISBLANK(I1624)),"需記錄日期","")</f>
        <v/>
      </c>
      <c r="Y1624" s="3" t="str">
        <f>IF(O1624&gt;9,"時間太晚","")</f>
        <v>時間太晚</v>
      </c>
      <c r="Z1624" s="3" t="str">
        <f>IF(ISBLANK(Q1624),"需記錄數量",IF(Q1624&gt;2,"2隻以上，請記為猴群",""))</f>
        <v/>
      </c>
      <c r="AA1624" s="3" t="str">
        <f>IF(OR(Q1624=1,Q1624=2),IF(ISTEXT(R1624),"","需記錄距離"),"")</f>
        <v/>
      </c>
      <c r="AB1624" s="249" t="str">
        <f>IF(S1624="Y",IF(Q1624&lt;&gt;2,"有叫聲應為猴群",""),"")</f>
        <v/>
      </c>
      <c r="AC1624" s="3" t="str">
        <f>IF(ISBLANK(T1624),"需記錄棲地類型",IF(LEN(T1624)&lt;&gt;2,"請填最主要的棲地類型，其餘的可在備注補充說明",""))</f>
        <v/>
      </c>
      <c r="AD1624" s="5" t="str">
        <f t="shared" si="72"/>
        <v/>
      </c>
      <c r="AE1624" s="3" t="str">
        <f>IF(COUNTIF(U1624,"*搖樹*")=1,IF(Q1624&lt;&gt;2,"有搖樹行為應為猴群",""),"")</f>
        <v/>
      </c>
      <c r="AF1624" s="3"/>
      <c r="AH1624">
        <f>MATCH(ROUND(M1624,0)&amp;ROUND(N1624,0),樣點!N:N,0)</f>
        <v>852</v>
      </c>
      <c r="AI1624" s="5">
        <f>IF((F1625&amp;J1625)=(F1624&amp;J1624),ABS((DATE(G1625,H1625,I1625)&amp;TIME(O1625,P1625,0))-(DATE(G1624,H1624,I1624)&amp;TIME(O1624,P1624,0))),"")</f>
        <v>4.8611111007630825E-2</v>
      </c>
    </row>
    <row r="1625" spans="3:35">
      <c r="C1625" s="246" t="s">
        <v>824</v>
      </c>
      <c r="D1625" s="246" t="s">
        <v>784</v>
      </c>
      <c r="E1625" s="246" t="s">
        <v>825</v>
      </c>
      <c r="F1625" s="246" t="s">
        <v>826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827</v>
      </c>
      <c r="L1625" s="247">
        <v>3</v>
      </c>
      <c r="M1625" s="246">
        <v>223275</v>
      </c>
      <c r="N1625" s="246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90</v>
      </c>
      <c r="T1625" s="246" t="s">
        <v>26</v>
      </c>
      <c r="U1625" s="246"/>
      <c r="V1625" t="str">
        <f>INDEX(樣區!H:H,MATCH(F1625,樣區!E:E,0))</f>
        <v>3月,5月</v>
      </c>
      <c r="W1625" s="3" t="str">
        <f>IF(ISNUMBER(AH1625),"Y","N")</f>
        <v>Y</v>
      </c>
      <c r="X1625" s="3" t="str">
        <f>IF(OR(ISBLANK(H1625),ISBLANK(I1625)),"需記錄日期","")</f>
        <v/>
      </c>
      <c r="Y1625" s="3" t="str">
        <f>IF(O1625&gt;9,"時間太晚","")</f>
        <v>時間太晚</v>
      </c>
      <c r="Z1625" s="3" t="str">
        <f>IF(ISBLANK(Q1625),"需記錄數量",IF(Q1625&gt;2,"2隻以上，請記為猴群",""))</f>
        <v/>
      </c>
      <c r="AA1625" s="3" t="str">
        <f>IF(OR(Q1625=1,Q1625=2),IF(ISTEXT(R1625),"","需記錄距離"),"")</f>
        <v/>
      </c>
      <c r="AB1625" s="249" t="str">
        <f>IF(S1625="Y",IF(Q1625&lt;&gt;2,"有叫聲應為猴群",""),"")</f>
        <v/>
      </c>
      <c r="AC1625" s="3" t="str">
        <f>IF(ISBLANK(T1625),"需記錄棲地類型",IF(LEN(T1625)&lt;&gt;2,"請填最主要的棲地類型，其餘的可在備注補充說明",""))</f>
        <v/>
      </c>
      <c r="AD1625" s="5" t="str">
        <f t="shared" si="72"/>
        <v/>
      </c>
      <c r="AE1625" s="3" t="str">
        <f>IF(COUNTIF(U1625,"*搖樹*")=1,IF(Q1625&lt;&gt;2,"有搖樹行為應為猴群",""),"")</f>
        <v/>
      </c>
      <c r="AF1625" s="3"/>
      <c r="AH1625">
        <f>MATCH(ROUND(M1625,0)&amp;ROUND(N1625,0),樣點!N:N,0)</f>
        <v>853</v>
      </c>
      <c r="AI1625" s="5">
        <f>IF((F1626&amp;J1626)=(F1625&amp;J1625),ABS((DATE(G1626,H1626,I1626)&amp;TIME(O1626,P1626,0))-(DATE(G1625,H1625,I1625)&amp;TIME(O1625,P1625,0))),"")</f>
        <v>2.7777776995208114E-2</v>
      </c>
    </row>
    <row r="1626" spans="3:35">
      <c r="C1626" s="246" t="s">
        <v>824</v>
      </c>
      <c r="D1626" s="246" t="s">
        <v>784</v>
      </c>
      <c r="E1626" s="246" t="s">
        <v>825</v>
      </c>
      <c r="F1626" s="246" t="s">
        <v>826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827</v>
      </c>
      <c r="L1626" s="247">
        <v>4</v>
      </c>
      <c r="M1626" s="246">
        <v>223248</v>
      </c>
      <c r="N1626" s="246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90</v>
      </c>
      <c r="T1626" s="246" t="s">
        <v>26</v>
      </c>
      <c r="U1626" s="246"/>
      <c r="V1626" t="str">
        <f>INDEX(樣區!H:H,MATCH(F1626,樣區!E:E,0))</f>
        <v>3月,5月</v>
      </c>
      <c r="W1626" s="3" t="str">
        <f>IF(ISNUMBER(AH1626),"Y","N")</f>
        <v>Y</v>
      </c>
      <c r="X1626" s="3" t="str">
        <f>IF(OR(ISBLANK(H1626),ISBLANK(I1626)),"需記錄日期","")</f>
        <v/>
      </c>
      <c r="Y1626" s="3" t="str">
        <f>IF(O1626&gt;9,"時間太晚","")</f>
        <v>時間太晚</v>
      </c>
      <c r="Z1626" s="3" t="str">
        <f>IF(ISBLANK(Q1626),"需記錄數量",IF(Q1626&gt;2,"2隻以上，請記為猴群",""))</f>
        <v/>
      </c>
      <c r="AA1626" s="3" t="str">
        <f>IF(OR(Q1626=1,Q1626=2),IF(ISTEXT(R1626),"","需記錄距離"),"")</f>
        <v/>
      </c>
      <c r="AB1626" s="249" t="str">
        <f>IF(S1626="Y",IF(Q1626&lt;&gt;2,"有叫聲應為猴群",""),"")</f>
        <v/>
      </c>
      <c r="AC1626" s="3" t="str">
        <f>IF(ISBLANK(T1626),"需記錄棲地類型",IF(LEN(T1626)&lt;&gt;2,"請填最主要的棲地類型，其餘的可在備注補充說明",""))</f>
        <v/>
      </c>
      <c r="AD1626" s="5" t="str">
        <f t="shared" si="72"/>
        <v/>
      </c>
      <c r="AE1626" s="3" t="str">
        <f>IF(COUNTIF(U1626,"*搖樹*")=1,IF(Q1626&lt;&gt;2,"有搖樹行為應為猴群",""),"")</f>
        <v/>
      </c>
      <c r="AF1626" s="3"/>
      <c r="AH1626">
        <f>MATCH(ROUND(M1626,0)&amp;ROUND(N1626,0),樣點!N:N,0)</f>
        <v>854</v>
      </c>
      <c r="AI1626" s="5">
        <f>IF((F1627&amp;J1627)=(F1626&amp;J1626),ABS((DATE(G1627,H1627,I1627)&amp;TIME(O1627,P1627,0))-(DATE(G1626,H1626,I1626)&amp;TIME(O1626,P1626,0))),"")</f>
        <v>2.43055559694767E-2</v>
      </c>
    </row>
    <row r="1627" spans="3:35">
      <c r="C1627" s="246" t="s">
        <v>824</v>
      </c>
      <c r="D1627" s="246" t="s">
        <v>784</v>
      </c>
      <c r="E1627" s="246" t="s">
        <v>825</v>
      </c>
      <c r="F1627" s="246" t="s">
        <v>826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827</v>
      </c>
      <c r="L1627" s="247">
        <v>5</v>
      </c>
      <c r="M1627" s="246">
        <v>223214</v>
      </c>
      <c r="N1627" s="246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90</v>
      </c>
      <c r="T1627" s="246" t="s">
        <v>26</v>
      </c>
      <c r="U1627" s="246"/>
      <c r="V1627" t="str">
        <f>INDEX(樣區!H:H,MATCH(F1627,樣區!E:E,0))</f>
        <v>3月,5月</v>
      </c>
      <c r="W1627" s="3" t="str">
        <f>IF(ISNUMBER(AH1627),"Y","N")</f>
        <v>Y</v>
      </c>
      <c r="X1627" s="3" t="str">
        <f>IF(OR(ISBLANK(H1627),ISBLANK(I1627)),"需記錄日期","")</f>
        <v/>
      </c>
      <c r="Y1627" s="3" t="str">
        <f>IF(O1627&gt;9,"時間太晚","")</f>
        <v>時間太晚</v>
      </c>
      <c r="Z1627" s="3" t="str">
        <f>IF(ISBLANK(Q1627),"需記錄數量",IF(Q1627&gt;2,"2隻以上，請記為猴群",""))</f>
        <v/>
      </c>
      <c r="AA1627" s="3" t="str">
        <f>IF(OR(Q1627=1,Q1627=2),IF(ISTEXT(R1627),"","需記錄距離"),"")</f>
        <v/>
      </c>
      <c r="AB1627" s="249" t="str">
        <f>IF(S1627="Y",IF(Q1627&lt;&gt;2,"有叫聲應為猴群",""),"")</f>
        <v/>
      </c>
      <c r="AC1627" s="3" t="str">
        <f>IF(ISBLANK(T1627),"需記錄棲地類型",IF(LEN(T1627)&lt;&gt;2,"請填最主要的棲地類型，其餘的可在備注補充說明",""))</f>
        <v/>
      </c>
      <c r="AD1627" s="5" t="str">
        <f t="shared" si="72"/>
        <v/>
      </c>
      <c r="AE1627" s="3" t="str">
        <f>IF(COUNTIF(U1627,"*搖樹*")=1,IF(Q1627&lt;&gt;2,"有搖樹行為應為猴群",""),"")</f>
        <v/>
      </c>
      <c r="AF1627" s="3"/>
      <c r="AH1627">
        <f>MATCH(ROUND(M1627,0)&amp;ROUND(N1627,0),樣點!N:N,0)</f>
        <v>855</v>
      </c>
      <c r="AI1627" s="5">
        <f>IF((F1628&amp;J1628)=(F1627&amp;J1627),ABS((DATE(G1628,H1628,I1628)&amp;TIME(O1628,P1628,0))-(DATE(G1627,H1627,I1627)&amp;TIME(O1627,P1627,0))),"")</f>
        <v>3.125E-2</v>
      </c>
    </row>
    <row r="1628" spans="3:35">
      <c r="C1628" s="246" t="s">
        <v>824</v>
      </c>
      <c r="D1628" s="246" t="s">
        <v>784</v>
      </c>
      <c r="E1628" s="246" t="s">
        <v>825</v>
      </c>
      <c r="F1628" s="246" t="s">
        <v>826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827</v>
      </c>
      <c r="L1628" s="247">
        <v>6</v>
      </c>
      <c r="M1628" s="246">
        <v>223181</v>
      </c>
      <c r="N1628" s="246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90</v>
      </c>
      <c r="T1628" s="246" t="s">
        <v>26</v>
      </c>
      <c r="U1628" s="246"/>
      <c r="V1628" t="str">
        <f>INDEX(樣區!H:H,MATCH(F1628,樣區!E:E,0))</f>
        <v>3月,5月</v>
      </c>
      <c r="W1628" s="3" t="str">
        <f>IF(ISNUMBER(AH1628),"Y","N")</f>
        <v>Y</v>
      </c>
      <c r="X1628" s="3" t="str">
        <f>IF(OR(ISBLANK(H1628),ISBLANK(I1628)),"需記錄日期","")</f>
        <v/>
      </c>
      <c r="Y1628" s="3" t="str">
        <f>IF(O1628&gt;9,"時間太晚","")</f>
        <v>時間太晚</v>
      </c>
      <c r="Z1628" s="3" t="str">
        <f>IF(ISBLANK(Q1628),"需記錄數量",IF(Q1628&gt;2,"2隻以上，請記為猴群",""))</f>
        <v/>
      </c>
      <c r="AA1628" s="3" t="str">
        <f>IF(OR(Q1628=1,Q1628=2),IF(ISTEXT(R1628),"","需記錄距離"),"")</f>
        <v/>
      </c>
      <c r="AB1628" s="249" t="str">
        <f>IF(S1628="Y",IF(Q1628&lt;&gt;2,"有叫聲應為猴群",""),"")</f>
        <v/>
      </c>
      <c r="AC1628" s="3" t="str">
        <f>IF(ISBLANK(T1628),"需記錄棲地類型",IF(LEN(T1628)&lt;&gt;2,"請填最主要的棲地類型，其餘的可在備注補充說明",""))</f>
        <v/>
      </c>
      <c r="AD1628" s="5" t="str">
        <f t="shared" si="72"/>
        <v/>
      </c>
      <c r="AE1628" s="3" t="str">
        <f>IF(COUNTIF(U1628,"*搖樹*")=1,IF(Q1628&lt;&gt;2,"有搖樹行為應為猴群",""),"")</f>
        <v/>
      </c>
      <c r="AF1628" s="3"/>
      <c r="AH1628">
        <f>MATCH(ROUND(M1628,0)&amp;ROUND(N1628,0),樣點!N:N,0)</f>
        <v>856</v>
      </c>
      <c r="AI1628" s="5" t="str">
        <f>IF((F1629&amp;J1629)=(F1628&amp;J1628),ABS((DATE(G1629,H1629,I1629)&amp;TIME(O1629,P1629,0))-(DATE(G1628,H1628,I1628)&amp;TIME(O1628,P1628,0))),"")</f>
        <v/>
      </c>
    </row>
    <row r="1629" spans="3:35">
      <c r="C1629" s="246" t="s">
        <v>824</v>
      </c>
      <c r="D1629" s="246" t="s">
        <v>828</v>
      </c>
      <c r="E1629" s="246" t="s">
        <v>829</v>
      </c>
      <c r="F1629" s="246" t="s">
        <v>830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831</v>
      </c>
      <c r="L1629" s="247">
        <v>1</v>
      </c>
      <c r="M1629" s="246">
        <v>285453</v>
      </c>
      <c r="N1629" s="246">
        <v>2736919</v>
      </c>
      <c r="O1629" s="246">
        <v>8</v>
      </c>
      <c r="P1629" s="246">
        <v>5</v>
      </c>
      <c r="Q1629" s="246">
        <v>0</v>
      </c>
      <c r="R1629" s="246"/>
      <c r="S1629" s="246" t="s">
        <v>90</v>
      </c>
      <c r="T1629" s="246" t="s">
        <v>32</v>
      </c>
      <c r="U1629" s="246"/>
      <c r="V1629" t="str">
        <f>INDEX(樣區!H:H,MATCH(F1629,樣區!E:E,0))</f>
        <v>3月,5月</v>
      </c>
      <c r="W1629" s="3" t="str">
        <f>IF(ISNUMBER(AH1629),"Y","N")</f>
        <v>Y</v>
      </c>
      <c r="X1629" s="3" t="str">
        <f>IF(OR(ISBLANK(H1629),ISBLANK(I1629)),"需記錄日期","")</f>
        <v/>
      </c>
      <c r="Y1629" s="3" t="str">
        <f>IF(O1629&gt;9,"時間太晚","")</f>
        <v/>
      </c>
      <c r="Z1629" s="3" t="str">
        <f>IF(ISBLANK(Q1629),"需記錄數量",IF(Q1629&gt;2,"2隻以上，請記為猴群",""))</f>
        <v/>
      </c>
      <c r="AA1629" s="3" t="str">
        <f>IF(OR(Q1629=1,Q1629=2),IF(ISTEXT(R1629),"","需記錄距離"),"")</f>
        <v/>
      </c>
      <c r="AB1629" s="249" t="str">
        <f>IF(S1629="Y",IF(Q1629&lt;&gt;2,"有叫聲應為猴群",""),"")</f>
        <v/>
      </c>
      <c r="AC1629" s="3" t="str">
        <f>IF(ISBLANK(T1629),"需記錄棲地類型",IF(LEN(T1629)&lt;&gt;2,"請填最主要的棲地類型，其餘的可在備注補充說明",""))</f>
        <v/>
      </c>
      <c r="AD1629" s="5" t="str">
        <f t="shared" si="72"/>
        <v>需計滿6分鐘</v>
      </c>
      <c r="AE1629" s="3" t="str">
        <f>IF(COUNTIF(U1629,"*搖樹*")=1,IF(Q1629&lt;&gt;2,"有搖樹行為應為猴群",""),"")</f>
        <v/>
      </c>
      <c r="AF1629" s="3"/>
      <c r="AH1629">
        <f>MATCH(ROUND(M1629,0)&amp;ROUND(N1629,0),樣點!N:N,0)</f>
        <v>729</v>
      </c>
      <c r="AI1629" s="5">
        <f>IF((F1630&amp;J1630)=(F1629&amp;J1629),ABS((DATE(G1630,H1630,I1630)&amp;TIME(O1630,P1630,0))-(DATE(G1629,H1629,I1629)&amp;TIME(O1629,P1629,0))),"")</f>
        <v>3.4722220152616501E-3</v>
      </c>
    </row>
    <row r="1630" spans="3:35">
      <c r="C1630" s="246" t="s">
        <v>824</v>
      </c>
      <c r="D1630" s="246" t="s">
        <v>828</v>
      </c>
      <c r="E1630" s="246" t="s">
        <v>829</v>
      </c>
      <c r="F1630" s="246" t="s">
        <v>830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831</v>
      </c>
      <c r="L1630" s="247">
        <v>2</v>
      </c>
      <c r="M1630" s="246">
        <v>285189</v>
      </c>
      <c r="N1630" s="246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90</v>
      </c>
      <c r="T1630" s="246" t="s">
        <v>32</v>
      </c>
      <c r="U1630" s="246"/>
      <c r="V1630" t="str">
        <f>INDEX(樣區!H:H,MATCH(F1630,樣區!E:E,0))</f>
        <v>3月,5月</v>
      </c>
      <c r="W1630" s="3" t="str">
        <f>IF(ISNUMBER(AH1630),"Y","N")</f>
        <v>Y</v>
      </c>
      <c r="X1630" s="3" t="str">
        <f>IF(OR(ISBLANK(H1630),ISBLANK(I1630)),"需記錄日期","")</f>
        <v/>
      </c>
      <c r="Y1630" s="3" t="str">
        <f>IF(O1630&gt;9,"時間太晚","")</f>
        <v/>
      </c>
      <c r="Z1630" s="3" t="str">
        <f>IF(ISBLANK(Q1630),"需記錄數量",IF(Q1630&gt;2,"2隻以上，請記為猴群",""))</f>
        <v/>
      </c>
      <c r="AA1630" s="3" t="str">
        <f>IF(OR(Q1630=1,Q1630=2),IF(ISTEXT(R1630),"","需記錄距離"),"")</f>
        <v/>
      </c>
      <c r="AB1630" s="249" t="str">
        <f>IF(S1630="Y",IF(Q1630&lt;&gt;2,"有叫聲應為猴群",""),"")</f>
        <v/>
      </c>
      <c r="AC1630" s="3" t="str">
        <f>IF(ISBLANK(T1630),"需記錄棲地類型",IF(LEN(T1630)&lt;&gt;2,"請填最主要的棲地類型，其餘的可在備注補充說明",""))</f>
        <v/>
      </c>
      <c r="AD1630" s="5" t="str">
        <f t="shared" si="72"/>
        <v/>
      </c>
      <c r="AE1630" s="3" t="str">
        <f>IF(COUNTIF(U1630,"*搖樹*")=1,IF(Q1630&lt;&gt;2,"有搖樹行為應為猴群",""),"")</f>
        <v/>
      </c>
      <c r="AF1630" s="3"/>
      <c r="AH1630">
        <f>MATCH(ROUND(M1630,0)&amp;ROUND(N1630,0),樣點!N:N,0)</f>
        <v>730</v>
      </c>
      <c r="AI1630" s="5">
        <f>IF((F1631&amp;J1631)=(F1630&amp;J1630),ABS((DATE(G1631,H1631,I1631)&amp;TIME(O1631,P1631,0))-(DATE(G1630,H1630,I1630)&amp;TIME(O1630,P1630,0))),"")</f>
        <v>6.9444450200535357E-3</v>
      </c>
    </row>
    <row r="1631" spans="3:35">
      <c r="C1631" s="246" t="s">
        <v>824</v>
      </c>
      <c r="D1631" s="246" t="s">
        <v>828</v>
      </c>
      <c r="E1631" s="246" t="s">
        <v>829</v>
      </c>
      <c r="F1631" s="246" t="s">
        <v>830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831</v>
      </c>
      <c r="L1631" s="247">
        <v>3</v>
      </c>
      <c r="M1631" s="246">
        <v>284974</v>
      </c>
      <c r="N1631" s="246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90</v>
      </c>
      <c r="T1631" s="246" t="s">
        <v>32</v>
      </c>
      <c r="U1631" s="246"/>
      <c r="V1631" t="str">
        <f>INDEX(樣區!H:H,MATCH(F1631,樣區!E:E,0))</f>
        <v>3月,5月</v>
      </c>
      <c r="W1631" s="3" t="str">
        <f>IF(ISNUMBER(AH1631),"Y","N")</f>
        <v>Y</v>
      </c>
      <c r="X1631" s="3" t="str">
        <f>IF(OR(ISBLANK(H1631),ISBLANK(I1631)),"需記錄日期","")</f>
        <v/>
      </c>
      <c r="Y1631" s="3" t="str">
        <f>IF(O1631&gt;9,"時間太晚","")</f>
        <v/>
      </c>
      <c r="Z1631" s="3" t="str">
        <f>IF(ISBLANK(Q1631),"需記錄數量",IF(Q1631&gt;2,"2隻以上，請記為猴群",""))</f>
        <v/>
      </c>
      <c r="AA1631" s="3" t="str">
        <f>IF(OR(Q1631=1,Q1631=2),IF(ISTEXT(R1631),"","需記錄距離"),"")</f>
        <v/>
      </c>
      <c r="AB1631" s="249" t="str">
        <f>IF(S1631="Y",IF(Q1631&lt;&gt;2,"有叫聲應為猴群",""),"")</f>
        <v/>
      </c>
      <c r="AC1631" s="3" t="str">
        <f>IF(ISBLANK(T1631),"需記錄棲地類型",IF(LEN(T1631)&lt;&gt;2,"請填最主要的棲地類型，其餘的可在備注補充說明",""))</f>
        <v/>
      </c>
      <c r="AD1631" s="5" t="str">
        <f t="shared" si="72"/>
        <v/>
      </c>
      <c r="AE1631" s="3" t="str">
        <f>IF(COUNTIF(U1631,"*搖樹*")=1,IF(Q1631&lt;&gt;2,"有搖樹行為應為猴群",""),"")</f>
        <v/>
      </c>
      <c r="AF1631" s="3"/>
      <c r="AH1631">
        <f>MATCH(ROUND(M1631,0)&amp;ROUND(N1631,0),樣點!N:N,0)</f>
        <v>731</v>
      </c>
      <c r="AI1631" s="5">
        <f>IF((F1632&amp;J1632)=(F1631&amp;J1631),ABS((DATE(G1632,H1632,I1632)&amp;TIME(O1632,P1632,0))-(DATE(G1631,H1631,I1631)&amp;TIME(O1631,P1631,0))),"")</f>
        <v>6.9444439723156393E-3</v>
      </c>
    </row>
    <row r="1632" spans="3:35">
      <c r="C1632" s="246" t="s">
        <v>824</v>
      </c>
      <c r="D1632" s="246" t="s">
        <v>828</v>
      </c>
      <c r="E1632" s="246" t="s">
        <v>829</v>
      </c>
      <c r="F1632" s="246" t="s">
        <v>830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831</v>
      </c>
      <c r="L1632" s="247">
        <v>4</v>
      </c>
      <c r="M1632" s="246">
        <v>284921</v>
      </c>
      <c r="N1632" s="246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90</v>
      </c>
      <c r="T1632" s="246" t="s">
        <v>32</v>
      </c>
      <c r="U1632" s="246"/>
      <c r="V1632" t="str">
        <f>INDEX(樣區!H:H,MATCH(F1632,樣區!E:E,0))</f>
        <v>3月,5月</v>
      </c>
      <c r="W1632" s="3" t="str">
        <f>IF(ISNUMBER(AH1632),"Y","N")</f>
        <v>Y</v>
      </c>
      <c r="X1632" s="3" t="str">
        <f>IF(OR(ISBLANK(H1632),ISBLANK(I1632)),"需記錄日期","")</f>
        <v/>
      </c>
      <c r="Y1632" s="3" t="str">
        <f>IF(O1632&gt;9,"時間太晚","")</f>
        <v/>
      </c>
      <c r="Z1632" s="3" t="str">
        <f>IF(ISBLANK(Q1632),"需記錄數量",IF(Q1632&gt;2,"2隻以上，請記為猴群",""))</f>
        <v/>
      </c>
      <c r="AA1632" s="3" t="str">
        <f>IF(OR(Q1632=1,Q1632=2),IF(ISTEXT(R1632),"","需記錄距離"),"")</f>
        <v/>
      </c>
      <c r="AB1632" s="249" t="str">
        <f>IF(S1632="Y",IF(Q1632&lt;&gt;2,"有叫聲應為猴群",""),"")</f>
        <v/>
      </c>
      <c r="AC1632" s="3" t="str">
        <f>IF(ISBLANK(T1632),"需記錄棲地類型",IF(LEN(T1632)&lt;&gt;2,"請填最主要的棲地類型，其餘的可在備注補充說明",""))</f>
        <v/>
      </c>
      <c r="AD1632" s="5" t="str">
        <f t="shared" si="72"/>
        <v/>
      </c>
      <c r="AE1632" s="3" t="str">
        <f>IF(COUNTIF(U1632,"*搖樹*")=1,IF(Q1632&lt;&gt;2,"有搖樹行為應為猴群",""),"")</f>
        <v/>
      </c>
      <c r="AF1632" s="3"/>
      <c r="AH1632">
        <f>MATCH(ROUND(M1632,0)&amp;ROUND(N1632,0),樣點!N:N,0)</f>
        <v>732</v>
      </c>
      <c r="AI1632" s="5">
        <f>IF((F1633&amp;J1633)=(F1632&amp;J1632),ABS((DATE(G1633,H1633,I1633)&amp;TIME(O1633,P1633,0))-(DATE(G1632,H1632,I1632)&amp;TIME(O1632,P1632,0))),"")</f>
        <v>6.9444450200535357E-3</v>
      </c>
    </row>
    <row r="1633" spans="3:35">
      <c r="C1633" s="246" t="s">
        <v>824</v>
      </c>
      <c r="D1633" s="246" t="s">
        <v>828</v>
      </c>
      <c r="E1633" s="246" t="s">
        <v>829</v>
      </c>
      <c r="F1633" s="246" t="s">
        <v>830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831</v>
      </c>
      <c r="L1633" s="247">
        <v>6</v>
      </c>
      <c r="M1633" s="246">
        <v>284710</v>
      </c>
      <c r="N1633" s="246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90</v>
      </c>
      <c r="T1633" s="246" t="s">
        <v>32</v>
      </c>
      <c r="U1633" s="246"/>
      <c r="V1633" t="str">
        <f>INDEX(樣區!H:H,MATCH(F1633,樣區!E:E,0))</f>
        <v>3月,5月</v>
      </c>
      <c r="W1633" s="3" t="str">
        <f>IF(ISNUMBER(AH1633),"Y","N")</f>
        <v>Y</v>
      </c>
      <c r="X1633" s="3" t="str">
        <f>IF(OR(ISBLANK(H1633),ISBLANK(I1633)),"需記錄日期","")</f>
        <v/>
      </c>
      <c r="Y1633" s="3" t="str">
        <f>IF(O1633&gt;9,"時間太晚","")</f>
        <v/>
      </c>
      <c r="Z1633" s="3" t="str">
        <f>IF(ISBLANK(Q1633),"需記錄數量",IF(Q1633&gt;2,"2隻以上，請記為猴群",""))</f>
        <v/>
      </c>
      <c r="AA1633" s="3" t="str">
        <f>IF(OR(Q1633=1,Q1633=2),IF(ISTEXT(R1633),"","需記錄距離"),"")</f>
        <v/>
      </c>
      <c r="AB1633" s="249" t="str">
        <f>IF(S1633="Y",IF(Q1633&lt;&gt;2,"有叫聲應為猴群",""),"")</f>
        <v/>
      </c>
      <c r="AC1633" s="3" t="str">
        <f>IF(ISBLANK(T1633),"需記錄棲地類型",IF(LEN(T1633)&lt;&gt;2,"請填最主要的棲地類型，其餘的可在備注補充說明",""))</f>
        <v/>
      </c>
      <c r="AD1633" s="5" t="str">
        <f t="shared" si="72"/>
        <v/>
      </c>
      <c r="AE1633" s="3" t="str">
        <f>IF(COUNTIF(U1633,"*搖樹*")=1,IF(Q1633&lt;&gt;2,"有搖樹行為應為猴群",""),"")</f>
        <v/>
      </c>
      <c r="AF1633" s="3"/>
      <c r="AH1633">
        <f>MATCH(ROUND(M1633,0)&amp;ROUND(N1633,0),樣點!N:N,0)</f>
        <v>733</v>
      </c>
      <c r="AI1633" s="5">
        <f>IF((F1634&amp;J1634)=(F1633&amp;J1633),ABS((DATE(G1634,H1634,I1634)&amp;TIME(O1634,P1634,0))-(DATE(G1633,H1633,I1633)&amp;TIME(O1633,P1633,0))),"")</f>
        <v>6.9444439723156393E-3</v>
      </c>
    </row>
    <row r="1634" spans="3:35">
      <c r="C1634" s="246" t="s">
        <v>824</v>
      </c>
      <c r="D1634" s="246" t="s">
        <v>828</v>
      </c>
      <c r="E1634" s="246" t="s">
        <v>829</v>
      </c>
      <c r="F1634" s="246" t="s">
        <v>830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831</v>
      </c>
      <c r="L1634" s="247">
        <v>7</v>
      </c>
      <c r="M1634" s="246">
        <v>284501</v>
      </c>
      <c r="N1634" s="246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90</v>
      </c>
      <c r="T1634" s="246" t="s">
        <v>32</v>
      </c>
      <c r="U1634" s="246"/>
      <c r="V1634" t="str">
        <f>INDEX(樣區!H:H,MATCH(F1634,樣區!E:E,0))</f>
        <v>3月,5月</v>
      </c>
      <c r="W1634" s="3" t="str">
        <f>IF(ISNUMBER(AH1634),"Y","N")</f>
        <v>Y</v>
      </c>
      <c r="X1634" s="3" t="str">
        <f>IF(OR(ISBLANK(H1634),ISBLANK(I1634)),"需記錄日期","")</f>
        <v/>
      </c>
      <c r="Y1634" s="3" t="str">
        <f>IF(O1634&gt;9,"時間太晚","")</f>
        <v/>
      </c>
      <c r="Z1634" s="3" t="str">
        <f>IF(ISBLANK(Q1634),"需記錄數量",IF(Q1634&gt;2,"2隻以上，請記為猴群",""))</f>
        <v/>
      </c>
      <c r="AA1634" s="3" t="str">
        <f>IF(OR(Q1634=1,Q1634=2),IF(ISTEXT(R1634),"","需記錄距離"),"")</f>
        <v/>
      </c>
      <c r="AB1634" s="249" t="str">
        <f>IF(S1634="Y",IF(Q1634&lt;&gt;2,"有叫聲應為猴群",""),"")</f>
        <v/>
      </c>
      <c r="AC1634" s="3" t="str">
        <f>IF(ISBLANK(T1634),"需記錄棲地類型",IF(LEN(T1634)&lt;&gt;2,"請填最主要的棲地類型，其餘的可在備注補充說明",""))</f>
        <v/>
      </c>
      <c r="AD1634" s="5" t="str">
        <f t="shared" si="72"/>
        <v/>
      </c>
      <c r="AE1634" s="3" t="str">
        <f>IF(COUNTIF(U1634,"*搖樹*")=1,IF(Q1634&lt;&gt;2,"有搖樹行為應為猴群",""),"")</f>
        <v/>
      </c>
      <c r="AF1634" s="3"/>
      <c r="AH1634">
        <f>MATCH(ROUND(M1634,0)&amp;ROUND(N1634,0),樣點!N:N,0)</f>
        <v>734</v>
      </c>
      <c r="AI1634" s="5">
        <f>IF((F1635&amp;J1635)=(F1634&amp;J1634),ABS((DATE(G1635,H1635,I1635)&amp;TIME(O1635,P1635,0))-(DATE(G1634,H1634,I1634)&amp;TIME(O1634,P1634,0))),"")</f>
        <v>6.9444450200535357E-3</v>
      </c>
    </row>
    <row r="1635" spans="3:35">
      <c r="C1635" s="246" t="s">
        <v>824</v>
      </c>
      <c r="D1635" s="246" t="s">
        <v>828</v>
      </c>
      <c r="E1635" s="246" t="s">
        <v>829</v>
      </c>
      <c r="F1635" s="246" t="s">
        <v>830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831</v>
      </c>
      <c r="L1635" s="247">
        <v>8</v>
      </c>
      <c r="M1635" s="246">
        <v>284321</v>
      </c>
      <c r="N1635" s="246">
        <v>2737003</v>
      </c>
      <c r="O1635" s="246">
        <v>9</v>
      </c>
      <c r="P1635" s="246">
        <v>0</v>
      </c>
      <c r="Q1635" s="246">
        <v>0</v>
      </c>
      <c r="R1635" s="246"/>
      <c r="S1635" s="246" t="s">
        <v>90</v>
      </c>
      <c r="T1635" s="246" t="s">
        <v>32</v>
      </c>
      <c r="U1635" s="246"/>
      <c r="V1635" t="str">
        <f>INDEX(樣區!H:H,MATCH(F1635,樣區!E:E,0))</f>
        <v>3月,5月</v>
      </c>
      <c r="W1635" s="3" t="str">
        <f>IF(ISNUMBER(AH1635),"Y","N")</f>
        <v>Y</v>
      </c>
      <c r="X1635" s="3" t="str">
        <f>IF(OR(ISBLANK(H1635),ISBLANK(I1635)),"需記錄日期","")</f>
        <v/>
      </c>
      <c r="Y1635" s="3" t="str">
        <f>IF(O1635&gt;9,"時間太晚","")</f>
        <v/>
      </c>
      <c r="Z1635" s="3" t="str">
        <f>IF(ISBLANK(Q1635),"需記錄數量",IF(Q1635&gt;2,"2隻以上，請記為猴群",""))</f>
        <v/>
      </c>
      <c r="AA1635" s="3" t="str">
        <f>IF(OR(Q1635=1,Q1635=2),IF(ISTEXT(R1635),"","需記錄距離"),"")</f>
        <v/>
      </c>
      <c r="AB1635" s="249" t="str">
        <f>IF(S1635="Y",IF(Q1635&lt;&gt;2,"有叫聲應為猴群",""),"")</f>
        <v/>
      </c>
      <c r="AC1635" s="3" t="str">
        <f>IF(ISBLANK(T1635),"需記錄棲地類型",IF(LEN(T1635)&lt;&gt;2,"請填最主要的棲地類型，其餘的可在備注補充說明",""))</f>
        <v/>
      </c>
      <c r="AD1635" s="5" t="str">
        <f t="shared" si="72"/>
        <v/>
      </c>
      <c r="AE1635" s="3" t="str">
        <f>IF(COUNTIF(U1635,"*搖樹*")=1,IF(Q1635&lt;&gt;2,"有搖樹行為應為猴群",""),"")</f>
        <v/>
      </c>
      <c r="AF1635" s="3"/>
      <c r="AH1635">
        <f>MATCH(ROUND(M1635,0)&amp;ROUND(N1635,0),樣點!N:N,0)</f>
        <v>735</v>
      </c>
      <c r="AI1635" s="5">
        <f>IF((F1636&amp;J1636)=(F1635&amp;J1635),ABS((DATE(G1636,H1636,I1636)&amp;TIME(O1636,P1636,0))-(DATE(G1635,H1635,I1635)&amp;TIME(O1635,P1635,0))),"")</f>
        <v>6.9444439723156393E-3</v>
      </c>
    </row>
    <row r="1636" spans="3:35">
      <c r="C1636" s="246" t="s">
        <v>824</v>
      </c>
      <c r="D1636" s="246" t="s">
        <v>828</v>
      </c>
      <c r="E1636" s="246" t="s">
        <v>829</v>
      </c>
      <c r="F1636" s="246" t="s">
        <v>830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831</v>
      </c>
      <c r="L1636" s="247">
        <v>10</v>
      </c>
      <c r="M1636" s="246">
        <v>284533</v>
      </c>
      <c r="N1636" s="246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90</v>
      </c>
      <c r="T1636" s="246" t="s">
        <v>32</v>
      </c>
      <c r="U1636" s="246"/>
      <c r="V1636" t="str">
        <f>INDEX(樣區!H:H,MATCH(F1636,樣區!E:E,0))</f>
        <v>3月,5月</v>
      </c>
      <c r="W1636" s="3" t="str">
        <f>IF(ISNUMBER(AH1636),"Y","N")</f>
        <v>Y</v>
      </c>
      <c r="X1636" s="3" t="str">
        <f>IF(OR(ISBLANK(H1636),ISBLANK(I1636)),"需記錄日期","")</f>
        <v/>
      </c>
      <c r="Y1636" s="3" t="str">
        <f>IF(O1636&gt;9,"時間太晚","")</f>
        <v/>
      </c>
      <c r="Z1636" s="3" t="str">
        <f>IF(ISBLANK(Q1636),"需記錄數量",IF(Q1636&gt;2,"2隻以上，請記為猴群",""))</f>
        <v/>
      </c>
      <c r="AA1636" s="3" t="str">
        <f>IF(OR(Q1636=1,Q1636=2),IF(ISTEXT(R1636),"","需記錄距離"),"")</f>
        <v/>
      </c>
      <c r="AB1636" s="249" t="str">
        <f>IF(S1636="Y",IF(Q1636&lt;&gt;2,"有叫聲應為猴群",""),"")</f>
        <v/>
      </c>
      <c r="AC1636" s="3" t="str">
        <f>IF(ISBLANK(T1636),"需記錄棲地類型",IF(LEN(T1636)&lt;&gt;2,"請填最主要的棲地類型，其餘的可在備注補充說明",""))</f>
        <v/>
      </c>
      <c r="AD1636" s="5" t="str">
        <f t="shared" si="72"/>
        <v/>
      </c>
      <c r="AE1636" s="3" t="str">
        <f>IF(COUNTIF(U1636,"*搖樹*")=1,IF(Q1636&lt;&gt;2,"有搖樹行為應為猴群",""),"")</f>
        <v/>
      </c>
      <c r="AF1636" s="3"/>
      <c r="AH1636">
        <f>MATCH(ROUND(M1636,0)&amp;ROUND(N1636,0),樣點!N:N,0)</f>
        <v>736</v>
      </c>
      <c r="AI1636" s="5" t="str">
        <f>IF((F1637&amp;J1637)=(F1636&amp;J1636),ABS((DATE(G1637,H1637,I1637)&amp;TIME(O1637,P1637,0))-(DATE(G1636,H1636,I1636)&amp;TIME(O1636,P1636,0))),"")</f>
        <v/>
      </c>
    </row>
    <row r="1637" spans="3:35">
      <c r="C1637" s="246" t="s">
        <v>824</v>
      </c>
      <c r="D1637" s="246" t="s">
        <v>828</v>
      </c>
      <c r="E1637" s="246" t="s">
        <v>832</v>
      </c>
      <c r="F1637" s="246" t="s">
        <v>833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831</v>
      </c>
      <c r="L1637" s="247">
        <v>1</v>
      </c>
      <c r="M1637" s="246">
        <v>290754</v>
      </c>
      <c r="N1637" s="246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90</v>
      </c>
      <c r="T1637" s="246" t="s">
        <v>32</v>
      </c>
      <c r="U1637" s="246"/>
      <c r="V1637" t="str">
        <f>INDEX(樣區!H:H,MATCH(F1637,樣區!E:E,0))</f>
        <v>3月,5月</v>
      </c>
      <c r="W1637" s="3" t="str">
        <f>IF(ISNUMBER(AH1637),"Y","N")</f>
        <v>Y</v>
      </c>
      <c r="X1637" s="3" t="str">
        <f>IF(OR(ISBLANK(H1637),ISBLANK(I1637)),"需記錄日期","")</f>
        <v/>
      </c>
      <c r="Y1637" s="3" t="str">
        <f>IF(O1637&gt;9,"時間太晚","")</f>
        <v/>
      </c>
      <c r="Z1637" s="3" t="str">
        <f>IF(ISBLANK(Q1637),"需記錄數量",IF(Q1637&gt;2,"2隻以上，請記為猴群",""))</f>
        <v/>
      </c>
      <c r="AA1637" s="3" t="str">
        <f>IF(OR(Q1637=1,Q1637=2),IF(ISTEXT(R1637),"","需記錄距離"),"")</f>
        <v/>
      </c>
      <c r="AB1637" s="249" t="str">
        <f>IF(S1637="Y",IF(Q1637&lt;&gt;2,"有叫聲應為猴群",""),"")</f>
        <v/>
      </c>
      <c r="AC1637" s="3" t="str">
        <f>IF(ISBLANK(T1637),"需記錄棲地類型",IF(LEN(T1637)&lt;&gt;2,"請填最主要的棲地類型，其餘的可在備注補充說明",""))</f>
        <v/>
      </c>
      <c r="AD1637" s="5" t="str">
        <f t="shared" si="72"/>
        <v/>
      </c>
      <c r="AE1637" s="3" t="str">
        <f>IF(COUNTIF(U1637,"*搖樹*")=1,IF(Q1637&lt;&gt;2,"有搖樹行為應為猴群",""),"")</f>
        <v/>
      </c>
      <c r="AF1637" s="3"/>
      <c r="AH1637">
        <f>MATCH(ROUND(M1637,0)&amp;ROUND(N1637,0),樣點!N:N,0)</f>
        <v>737</v>
      </c>
      <c r="AI1637" s="5">
        <f>IF((F1638&amp;J1638)=(F1637&amp;J1637),ABS((DATE(G1638,H1638,I1638)&amp;TIME(O1638,P1638,0))-(DATE(G1637,H1637,I1637)&amp;TIME(O1637,P1637,0))),"")</f>
        <v>6.9444450200535357E-3</v>
      </c>
    </row>
    <row r="1638" spans="3:35">
      <c r="C1638" s="246" t="s">
        <v>824</v>
      </c>
      <c r="D1638" s="246" t="s">
        <v>828</v>
      </c>
      <c r="E1638" s="246" t="s">
        <v>832</v>
      </c>
      <c r="F1638" s="246" t="s">
        <v>833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831</v>
      </c>
      <c r="L1638" s="247">
        <v>2</v>
      </c>
      <c r="M1638" s="246">
        <v>290999</v>
      </c>
      <c r="N1638" s="246">
        <v>2748248</v>
      </c>
      <c r="O1638" s="246">
        <v>8</v>
      </c>
      <c r="P1638" s="246">
        <v>0</v>
      </c>
      <c r="Q1638" s="246">
        <v>0</v>
      </c>
      <c r="R1638" s="246"/>
      <c r="S1638" s="246" t="s">
        <v>90</v>
      </c>
      <c r="T1638" s="246" t="s">
        <v>32</v>
      </c>
      <c r="U1638" s="246"/>
      <c r="V1638" t="str">
        <f>INDEX(樣區!H:H,MATCH(F1638,樣區!E:E,0))</f>
        <v>3月,5月</v>
      </c>
      <c r="W1638" s="3" t="str">
        <f>IF(ISNUMBER(AH1638),"Y","N")</f>
        <v>Y</v>
      </c>
      <c r="X1638" s="3" t="str">
        <f>IF(OR(ISBLANK(H1638),ISBLANK(I1638)),"需記錄日期","")</f>
        <v/>
      </c>
      <c r="Y1638" s="3" t="str">
        <f>IF(O1638&gt;9,"時間太晚","")</f>
        <v/>
      </c>
      <c r="Z1638" s="3" t="str">
        <f>IF(ISBLANK(Q1638),"需記錄數量",IF(Q1638&gt;2,"2隻以上，請記為猴群",""))</f>
        <v/>
      </c>
      <c r="AA1638" s="3" t="str">
        <f>IF(OR(Q1638=1,Q1638=2),IF(ISTEXT(R1638),"","需記錄距離"),"")</f>
        <v/>
      </c>
      <c r="AB1638" s="249" t="str">
        <f>IF(S1638="Y",IF(Q1638&lt;&gt;2,"有叫聲應為猴群",""),"")</f>
        <v/>
      </c>
      <c r="AC1638" s="3" t="str">
        <f>IF(ISBLANK(T1638),"需記錄棲地類型",IF(LEN(T1638)&lt;&gt;2,"請填最主要的棲地類型，其餘的可在備注補充說明",""))</f>
        <v/>
      </c>
      <c r="AD1638" s="5" t="str">
        <f t="shared" si="72"/>
        <v/>
      </c>
      <c r="AE1638" s="3" t="str">
        <f>IF(COUNTIF(U1638,"*搖樹*")=1,IF(Q1638&lt;&gt;2,"有搖樹行為應為猴群",""),"")</f>
        <v/>
      </c>
      <c r="AF1638" s="3"/>
      <c r="AH1638">
        <f>MATCH(ROUND(M1638,0)&amp;ROUND(N1638,0),樣點!N:N,0)</f>
        <v>738</v>
      </c>
      <c r="AI1638" s="5">
        <f>IF((F1639&amp;J1639)=(F1638&amp;J1638),ABS((DATE(G1639,H1639,I1639)&amp;TIME(O1639,P1639,0))-(DATE(G1638,H1638,I1638)&amp;TIME(O1638,P1638,0))),"")</f>
        <v>6.9444439723156393E-3</v>
      </c>
    </row>
    <row r="1639" spans="3:35">
      <c r="C1639" s="246" t="s">
        <v>824</v>
      </c>
      <c r="D1639" s="246" t="s">
        <v>828</v>
      </c>
      <c r="E1639" s="246" t="s">
        <v>832</v>
      </c>
      <c r="F1639" s="246" t="s">
        <v>833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831</v>
      </c>
      <c r="L1639" s="247">
        <v>3</v>
      </c>
      <c r="M1639" s="246">
        <v>291098</v>
      </c>
      <c r="N1639" s="246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90</v>
      </c>
      <c r="T1639" s="246" t="s">
        <v>32</v>
      </c>
      <c r="U1639" s="246"/>
      <c r="V1639" t="str">
        <f>INDEX(樣區!H:H,MATCH(F1639,樣區!E:E,0))</f>
        <v>3月,5月</v>
      </c>
      <c r="W1639" s="3" t="str">
        <f>IF(ISNUMBER(AH1639),"Y","N")</f>
        <v>Y</v>
      </c>
      <c r="X1639" s="3" t="str">
        <f>IF(OR(ISBLANK(H1639),ISBLANK(I1639)),"需記錄日期","")</f>
        <v/>
      </c>
      <c r="Y1639" s="3" t="str">
        <f>IF(O1639&gt;9,"時間太晚","")</f>
        <v/>
      </c>
      <c r="Z1639" s="3" t="str">
        <f>IF(ISBLANK(Q1639),"需記錄數量",IF(Q1639&gt;2,"2隻以上，請記為猴群",""))</f>
        <v/>
      </c>
      <c r="AA1639" s="3" t="str">
        <f>IF(OR(Q1639=1,Q1639=2),IF(ISTEXT(R1639),"","需記錄距離"),"")</f>
        <v/>
      </c>
      <c r="AB1639" s="249" t="str">
        <f>IF(S1639="Y",IF(Q1639&lt;&gt;2,"有叫聲應為猴群",""),"")</f>
        <v/>
      </c>
      <c r="AC1639" s="3" t="str">
        <f>IF(ISBLANK(T1639),"需記錄棲地類型",IF(LEN(T1639)&lt;&gt;2,"請填最主要的棲地類型，其餘的可在備注補充說明",""))</f>
        <v/>
      </c>
      <c r="AD1639" s="5" t="str">
        <f t="shared" si="72"/>
        <v/>
      </c>
      <c r="AE1639" s="3" t="str">
        <f>IF(COUNTIF(U1639,"*搖樹*")=1,IF(Q1639&lt;&gt;2,"有搖樹行為應為猴群",""),"")</f>
        <v/>
      </c>
      <c r="AF1639" s="3"/>
      <c r="AH1639">
        <f>MATCH(ROUND(M1639,0)&amp;ROUND(N1639,0),樣點!N:N,0)</f>
        <v>739</v>
      </c>
      <c r="AI1639" s="5">
        <f>IF((F1640&amp;J1640)=(F1639&amp;J1639),ABS((DATE(G1640,H1640,I1640)&amp;TIME(O1640,P1640,0))-(DATE(G1639,H1639,I1639)&amp;TIME(O1639,P1639,0))),"")</f>
        <v>6.9444450200535357E-3</v>
      </c>
    </row>
    <row r="1640" spans="3:35">
      <c r="C1640" s="246" t="s">
        <v>824</v>
      </c>
      <c r="D1640" s="246" t="s">
        <v>828</v>
      </c>
      <c r="E1640" s="246" t="s">
        <v>832</v>
      </c>
      <c r="F1640" s="246" t="s">
        <v>833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831</v>
      </c>
      <c r="L1640" s="247">
        <v>4</v>
      </c>
      <c r="M1640" s="246">
        <v>291293</v>
      </c>
      <c r="N1640" s="246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90</v>
      </c>
      <c r="T1640" s="246" t="s">
        <v>32</v>
      </c>
      <c r="U1640" s="246"/>
      <c r="V1640" t="str">
        <f>INDEX(樣區!H:H,MATCH(F1640,樣區!E:E,0))</f>
        <v>3月,5月</v>
      </c>
      <c r="W1640" s="3" t="str">
        <f>IF(ISNUMBER(AH1640),"Y","N")</f>
        <v>Y</v>
      </c>
      <c r="X1640" s="3" t="str">
        <f>IF(OR(ISBLANK(H1640),ISBLANK(I1640)),"需記錄日期","")</f>
        <v/>
      </c>
      <c r="Y1640" s="3" t="str">
        <f>IF(O1640&gt;9,"時間太晚","")</f>
        <v/>
      </c>
      <c r="Z1640" s="3" t="str">
        <f>IF(ISBLANK(Q1640),"需記錄數量",IF(Q1640&gt;2,"2隻以上，請記為猴群",""))</f>
        <v/>
      </c>
      <c r="AA1640" s="3" t="str">
        <f>IF(OR(Q1640=1,Q1640=2),IF(ISTEXT(R1640),"","需記錄距離"),"")</f>
        <v/>
      </c>
      <c r="AB1640" s="249" t="str">
        <f>IF(S1640="Y",IF(Q1640&lt;&gt;2,"有叫聲應為猴群",""),"")</f>
        <v/>
      </c>
      <c r="AC1640" s="3" t="str">
        <f>IF(ISBLANK(T1640),"需記錄棲地類型",IF(LEN(T1640)&lt;&gt;2,"請填最主要的棲地類型，其餘的可在備注補充說明",""))</f>
        <v/>
      </c>
      <c r="AD1640" s="5" t="str">
        <f t="shared" si="72"/>
        <v>需計滿6分鐘</v>
      </c>
      <c r="AE1640" s="3" t="str">
        <f>IF(COUNTIF(U1640,"*搖樹*")=1,IF(Q1640&lt;&gt;2,"有搖樹行為應為猴群",""),"")</f>
        <v/>
      </c>
      <c r="AF1640" s="3"/>
      <c r="AH1640">
        <f>MATCH(ROUND(M1640,0)&amp;ROUND(N1640,0),樣點!N:N,0)</f>
        <v>740</v>
      </c>
      <c r="AI1640" s="5">
        <f>IF((F1641&amp;J1641)=(F1640&amp;J1640),ABS((DATE(G1641,H1641,I1641)&amp;TIME(O1641,P1641,0))-(DATE(G1640,H1640,I1640)&amp;TIME(O1640,P1640,0))),"")</f>
        <v>3.4722219570539892E-3</v>
      </c>
    </row>
    <row r="1641" spans="3:35">
      <c r="C1641" s="246" t="s">
        <v>824</v>
      </c>
      <c r="D1641" s="246" t="s">
        <v>828</v>
      </c>
      <c r="E1641" s="246" t="s">
        <v>832</v>
      </c>
      <c r="F1641" s="246" t="s">
        <v>833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831</v>
      </c>
      <c r="L1641" s="247">
        <v>5</v>
      </c>
      <c r="M1641" s="246">
        <v>291461</v>
      </c>
      <c r="N1641" s="246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90</v>
      </c>
      <c r="T1641" s="246" t="s">
        <v>32</v>
      </c>
      <c r="U1641" s="246"/>
      <c r="V1641" t="str">
        <f>INDEX(樣區!H:H,MATCH(F1641,樣區!E:E,0))</f>
        <v>3月,5月</v>
      </c>
      <c r="W1641" s="3" t="str">
        <f>IF(ISNUMBER(AH1641),"Y","N")</f>
        <v>Y</v>
      </c>
      <c r="X1641" s="3" t="str">
        <f>IF(OR(ISBLANK(H1641),ISBLANK(I1641)),"需記錄日期","")</f>
        <v/>
      </c>
      <c r="Y1641" s="3" t="str">
        <f>IF(O1641&gt;9,"時間太晚","")</f>
        <v/>
      </c>
      <c r="Z1641" s="3" t="str">
        <f>IF(ISBLANK(Q1641),"需記錄數量",IF(Q1641&gt;2,"2隻以上，請記為猴群",""))</f>
        <v/>
      </c>
      <c r="AA1641" s="3" t="str">
        <f>IF(OR(Q1641=1,Q1641=2),IF(ISTEXT(R1641),"","需記錄距離"),"")</f>
        <v/>
      </c>
      <c r="AB1641" s="249" t="str">
        <f>IF(S1641="Y",IF(Q1641&lt;&gt;2,"有叫聲應為猴群",""),"")</f>
        <v/>
      </c>
      <c r="AC1641" s="3" t="str">
        <f>IF(ISBLANK(T1641),"需記錄棲地類型",IF(LEN(T1641)&lt;&gt;2,"請填最主要的棲地類型，其餘的可在備注補充說明",""))</f>
        <v/>
      </c>
      <c r="AD1641" s="5" t="str">
        <f t="shared" si="72"/>
        <v/>
      </c>
      <c r="AE1641" s="3" t="str">
        <f>IF(COUNTIF(U1641,"*搖樹*")=1,IF(Q1641&lt;&gt;2,"有搖樹行為應為猴群",""),"")</f>
        <v/>
      </c>
      <c r="AF1641" s="3"/>
      <c r="AH1641">
        <f>MATCH(ROUND(M1641,0)&amp;ROUND(N1641,0),樣點!N:N,0)</f>
        <v>741</v>
      </c>
      <c r="AI1641" s="5">
        <f>IF((F1642&amp;J1642)=(F1641&amp;J1641),ABS((DATE(G1642,H1642,I1642)&amp;TIME(O1642,P1642,0))-(DATE(G1641,H1641,I1641)&amp;TIME(O1641,P1641,0))),"")</f>
        <v>6.9444440305233002E-3</v>
      </c>
    </row>
    <row r="1642" spans="3:35">
      <c r="C1642" s="246" t="s">
        <v>824</v>
      </c>
      <c r="D1642" s="246" t="s">
        <v>828</v>
      </c>
      <c r="E1642" s="246" t="s">
        <v>832</v>
      </c>
      <c r="F1642" s="246" t="s">
        <v>833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831</v>
      </c>
      <c r="L1642" s="247">
        <v>6</v>
      </c>
      <c r="M1642" s="246">
        <v>291156</v>
      </c>
      <c r="N1642" s="246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90</v>
      </c>
      <c r="T1642" s="246" t="s">
        <v>32</v>
      </c>
      <c r="U1642" s="246"/>
      <c r="V1642" t="str">
        <f>INDEX(樣區!H:H,MATCH(F1642,樣區!E:E,0))</f>
        <v>3月,5月</v>
      </c>
      <c r="W1642" s="3" t="str">
        <f>IF(ISNUMBER(AH1642),"Y","N")</f>
        <v>Y</v>
      </c>
      <c r="X1642" s="3" t="str">
        <f>IF(OR(ISBLANK(H1642),ISBLANK(I1642)),"需記錄日期","")</f>
        <v/>
      </c>
      <c r="Y1642" s="3" t="str">
        <f>IF(O1642&gt;9,"時間太晚","")</f>
        <v/>
      </c>
      <c r="Z1642" s="3" t="str">
        <f>IF(ISBLANK(Q1642),"需記錄數量",IF(Q1642&gt;2,"2隻以上，請記為猴群",""))</f>
        <v/>
      </c>
      <c r="AA1642" s="3" t="str">
        <f>IF(OR(Q1642=1,Q1642=2),IF(ISTEXT(R1642),"","需記錄距離"),"")</f>
        <v/>
      </c>
      <c r="AB1642" s="249" t="str">
        <f>IF(S1642="Y",IF(Q1642&lt;&gt;2,"有叫聲應為猴群",""),"")</f>
        <v/>
      </c>
      <c r="AC1642" s="3" t="str">
        <f>IF(ISBLANK(T1642),"需記錄棲地類型",IF(LEN(T1642)&lt;&gt;2,"請填最主要的棲地類型，其餘的可在備注補充說明",""))</f>
        <v/>
      </c>
      <c r="AD1642" s="5" t="str">
        <f t="shared" si="72"/>
        <v/>
      </c>
      <c r="AE1642" s="3" t="str">
        <f>IF(COUNTIF(U1642,"*搖樹*")=1,IF(Q1642&lt;&gt;2,"有搖樹行為應為猴群",""),"")</f>
        <v/>
      </c>
      <c r="AF1642" s="3"/>
      <c r="AH1642">
        <f>MATCH(ROUND(M1642,0)&amp;ROUND(N1642,0),樣點!N:N,0)</f>
        <v>742</v>
      </c>
      <c r="AI1642" s="5" t="str">
        <f>IF((F1643&amp;J1643)=(F1642&amp;J1642),ABS((DATE(G1643,H1643,I1643)&amp;TIME(O1643,P1643,0))-(DATE(G1642,H1642,I1642)&amp;TIME(O1642,P1642,0))),"")</f>
        <v/>
      </c>
    </row>
    <row r="1643" spans="3:35">
      <c r="C1643" s="246" t="s">
        <v>824</v>
      </c>
      <c r="D1643" s="246" t="s">
        <v>828</v>
      </c>
      <c r="E1643" s="246" t="s">
        <v>834</v>
      </c>
      <c r="F1643" s="246" t="s">
        <v>835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831</v>
      </c>
      <c r="L1643" s="247">
        <v>1</v>
      </c>
      <c r="M1643" s="246">
        <v>285864</v>
      </c>
      <c r="N1643" s="246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90</v>
      </c>
      <c r="T1643" s="246" t="s">
        <v>32</v>
      </c>
      <c r="U1643" s="246"/>
      <c r="V1643" t="str">
        <f>INDEX(樣區!H:H,MATCH(F1643,樣區!E:E,0))</f>
        <v>3月,5月</v>
      </c>
      <c r="W1643" s="3" t="str">
        <f>IF(ISNUMBER(AH1643),"Y","N")</f>
        <v>Y</v>
      </c>
      <c r="X1643" s="3" t="str">
        <f>IF(OR(ISBLANK(H1643),ISBLANK(I1643)),"需記錄日期","")</f>
        <v/>
      </c>
      <c r="Y1643" s="3" t="str">
        <f>IF(O1643&gt;9,"時間太晚","")</f>
        <v/>
      </c>
      <c r="Z1643" s="3" t="str">
        <f>IF(ISBLANK(Q1643),"需記錄數量",IF(Q1643&gt;2,"2隻以上，請記為猴群",""))</f>
        <v/>
      </c>
      <c r="AA1643" s="3" t="str">
        <f>IF(OR(Q1643=1,Q1643=2),IF(ISTEXT(R1643),"","需記錄距離"),"")</f>
        <v/>
      </c>
      <c r="AB1643" s="249" t="str">
        <f>IF(S1643="Y",IF(Q1643&lt;&gt;2,"有叫聲應為猴群",""),"")</f>
        <v/>
      </c>
      <c r="AC1643" s="3" t="str">
        <f>IF(ISBLANK(T1643),"需記錄棲地類型",IF(LEN(T1643)&lt;&gt;2,"請填最主要的棲地類型，其餘的可在備注補充說明",""))</f>
        <v/>
      </c>
      <c r="AD1643" s="5" t="str">
        <f t="shared" si="72"/>
        <v/>
      </c>
      <c r="AE1643" s="3" t="str">
        <f>IF(COUNTIF(U1643,"*搖樹*")=1,IF(Q1643&lt;&gt;2,"有搖樹行為應為猴群",""),"")</f>
        <v/>
      </c>
      <c r="AF1643" s="3"/>
      <c r="AH1643">
        <f>MATCH(ROUND(M1643,0)&amp;ROUND(N1643,0),樣點!N:N,0)</f>
        <v>743</v>
      </c>
      <c r="AI1643" s="5">
        <f>IF((F1644&amp;J1644)=(F1643&amp;J1643),ABS((DATE(G1644,H1644,I1644)&amp;TIME(O1644,P1644,0))-(DATE(G1643,H1643,I1643)&amp;TIME(O1643,P1643,0))),"")</f>
        <v>6.9444450200535357E-3</v>
      </c>
    </row>
    <row r="1644" spans="3:35">
      <c r="C1644" s="246" t="s">
        <v>824</v>
      </c>
      <c r="D1644" s="246" t="s">
        <v>828</v>
      </c>
      <c r="E1644" s="246" t="s">
        <v>834</v>
      </c>
      <c r="F1644" s="246" t="s">
        <v>835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831</v>
      </c>
      <c r="L1644" s="247">
        <v>2</v>
      </c>
      <c r="M1644" s="246">
        <v>285619</v>
      </c>
      <c r="N1644" s="246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90</v>
      </c>
      <c r="T1644" s="246" t="s">
        <v>32</v>
      </c>
      <c r="U1644" s="246"/>
      <c r="V1644" t="str">
        <f>INDEX(樣區!H:H,MATCH(F1644,樣區!E:E,0))</f>
        <v>3月,5月</v>
      </c>
      <c r="W1644" s="3" t="str">
        <f>IF(ISNUMBER(AH1644),"Y","N")</f>
        <v>Y</v>
      </c>
      <c r="X1644" s="3" t="str">
        <f>IF(OR(ISBLANK(H1644),ISBLANK(I1644)),"需記錄日期","")</f>
        <v/>
      </c>
      <c r="Y1644" s="3" t="str">
        <f>IF(O1644&gt;9,"時間太晚","")</f>
        <v/>
      </c>
      <c r="Z1644" s="3" t="str">
        <f>IF(ISBLANK(Q1644),"需記錄數量",IF(Q1644&gt;2,"2隻以上，請記為猴群",""))</f>
        <v/>
      </c>
      <c r="AA1644" s="3" t="str">
        <f>IF(OR(Q1644=1,Q1644=2),IF(ISTEXT(R1644),"","需記錄距離"),"")</f>
        <v/>
      </c>
      <c r="AB1644" s="249" t="str">
        <f>IF(S1644="Y",IF(Q1644&lt;&gt;2,"有叫聲應為猴群",""),"")</f>
        <v/>
      </c>
      <c r="AC1644" s="3" t="str">
        <f>IF(ISBLANK(T1644),"需記錄棲地類型",IF(LEN(T1644)&lt;&gt;2,"請填最主要的棲地類型，其餘的可在備注補充說明",""))</f>
        <v/>
      </c>
      <c r="AD1644" s="5" t="str">
        <f t="shared" si="72"/>
        <v/>
      </c>
      <c r="AE1644" s="3" t="str">
        <f>IF(COUNTIF(U1644,"*搖樹*")=1,IF(Q1644&lt;&gt;2,"有搖樹行為應為猴群",""),"")</f>
        <v/>
      </c>
      <c r="AF1644" s="3"/>
      <c r="AH1644">
        <f>MATCH(ROUND(M1644,0)&amp;ROUND(N1644,0),樣點!N:N,0)</f>
        <v>744</v>
      </c>
      <c r="AI1644" s="5">
        <f>IF((F1645&amp;J1645)=(F1644&amp;J1644),ABS((DATE(G1645,H1645,I1645)&amp;TIME(O1645,P1645,0))-(DATE(G1644,H1644,I1644)&amp;TIME(O1644,P1644,0))),"")</f>
        <v>7.6388890156522393E-3</v>
      </c>
    </row>
    <row r="1645" spans="3:35">
      <c r="C1645" s="246" t="s">
        <v>824</v>
      </c>
      <c r="D1645" s="246" t="s">
        <v>828</v>
      </c>
      <c r="E1645" s="246" t="s">
        <v>834</v>
      </c>
      <c r="F1645" s="246" t="s">
        <v>835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831</v>
      </c>
      <c r="L1645" s="247">
        <v>3</v>
      </c>
      <c r="M1645" s="246">
        <v>285464</v>
      </c>
      <c r="N1645" s="246">
        <v>2738408</v>
      </c>
      <c r="O1645" s="246">
        <v>8</v>
      </c>
      <c r="P1645" s="246">
        <v>6</v>
      </c>
      <c r="Q1645" s="246">
        <v>0</v>
      </c>
      <c r="R1645" s="246"/>
      <c r="S1645" s="246" t="s">
        <v>90</v>
      </c>
      <c r="T1645" s="246" t="s">
        <v>32</v>
      </c>
      <c r="U1645" s="246"/>
      <c r="V1645" t="str">
        <f>INDEX(樣區!H:H,MATCH(F1645,樣區!E:E,0))</f>
        <v>3月,5月</v>
      </c>
      <c r="W1645" s="3" t="str">
        <f>IF(ISNUMBER(AH1645),"Y","N")</f>
        <v>Y</v>
      </c>
      <c r="X1645" s="3" t="str">
        <f>IF(OR(ISBLANK(H1645),ISBLANK(I1645)),"需記錄日期","")</f>
        <v/>
      </c>
      <c r="Y1645" s="3" t="str">
        <f>IF(O1645&gt;9,"時間太晚","")</f>
        <v/>
      </c>
      <c r="Z1645" s="3" t="str">
        <f>IF(ISBLANK(Q1645),"需記錄數量",IF(Q1645&gt;2,"2隻以上，請記為猴群",""))</f>
        <v/>
      </c>
      <c r="AA1645" s="3" t="str">
        <f>IF(OR(Q1645=1,Q1645=2),IF(ISTEXT(R1645),"","需記錄距離"),"")</f>
        <v/>
      </c>
      <c r="AB1645" s="249" t="str">
        <f>IF(S1645="Y",IF(Q1645&lt;&gt;2,"有叫聲應為猴群",""),"")</f>
        <v/>
      </c>
      <c r="AC1645" s="3" t="str">
        <f>IF(ISBLANK(T1645),"需記錄棲地類型",IF(LEN(T1645)&lt;&gt;2,"請填最主要的棲地類型，其餘的可在備注補充說明",""))</f>
        <v/>
      </c>
      <c r="AD1645" s="5" t="str">
        <f t="shared" si="72"/>
        <v/>
      </c>
      <c r="AE1645" s="3" t="str">
        <f>IF(COUNTIF(U1645,"*搖樹*")=1,IF(Q1645&lt;&gt;2,"有搖樹行為應為猴群",""),"")</f>
        <v/>
      </c>
      <c r="AF1645" s="3"/>
      <c r="AH1645">
        <f>MATCH(ROUND(M1645,0)&amp;ROUND(N1645,0),樣點!N:N,0)</f>
        <v>745</v>
      </c>
      <c r="AI1645" s="5">
        <f>IF((F1646&amp;J1646)=(F1645&amp;J1645),ABS((DATE(G1646,H1646,I1646)&amp;TIME(O1646,P1646,0))-(DATE(G1645,H1645,I1645)&amp;TIME(O1645,P1645,0))),"")</f>
        <v>4.1666659526526928E-3</v>
      </c>
    </row>
    <row r="1646" spans="3:35">
      <c r="C1646" s="246" t="s">
        <v>824</v>
      </c>
      <c r="D1646" s="246" t="s">
        <v>828</v>
      </c>
      <c r="E1646" s="246" t="s">
        <v>834</v>
      </c>
      <c r="F1646" s="246" t="s">
        <v>835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831</v>
      </c>
      <c r="L1646" s="247">
        <v>4</v>
      </c>
      <c r="M1646" s="246">
        <v>285297</v>
      </c>
      <c r="N1646" s="246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90</v>
      </c>
      <c r="T1646" s="246" t="s">
        <v>32</v>
      </c>
      <c r="U1646" s="246"/>
      <c r="V1646" t="str">
        <f>INDEX(樣區!H:H,MATCH(F1646,樣區!E:E,0))</f>
        <v>3月,5月</v>
      </c>
      <c r="W1646" s="3" t="str">
        <f>IF(ISNUMBER(AH1646),"Y","N")</f>
        <v>Y</v>
      </c>
      <c r="X1646" s="3" t="str">
        <f>IF(OR(ISBLANK(H1646),ISBLANK(I1646)),"需記錄日期","")</f>
        <v/>
      </c>
      <c r="Y1646" s="3" t="str">
        <f>IF(O1646&gt;9,"時間太晚","")</f>
        <v/>
      </c>
      <c r="Z1646" s="3" t="str">
        <f>IF(ISBLANK(Q1646),"需記錄數量",IF(Q1646&gt;2,"2隻以上，請記為猴群",""))</f>
        <v/>
      </c>
      <c r="AA1646" s="3" t="str">
        <f>IF(OR(Q1646=1,Q1646=2),IF(ISTEXT(R1646),"","需記錄距離"),"")</f>
        <v/>
      </c>
      <c r="AB1646" s="249" t="str">
        <f>IF(S1646="Y",IF(Q1646&lt;&gt;2,"有叫聲應為猴群",""),"")</f>
        <v/>
      </c>
      <c r="AC1646" s="3" t="str">
        <f>IF(ISBLANK(T1646),"需記錄棲地類型",IF(LEN(T1646)&lt;&gt;2,"請填最主要的棲地類型，其餘的可在備注補充說明",""))</f>
        <v/>
      </c>
      <c r="AD1646" s="5" t="str">
        <f t="shared" si="72"/>
        <v/>
      </c>
      <c r="AE1646" s="3" t="str">
        <f>IF(COUNTIF(U1646,"*搖樹*")=1,IF(Q1646&lt;&gt;2,"有搖樹行為應為猴群",""),"")</f>
        <v/>
      </c>
      <c r="AF1646" s="3"/>
      <c r="AH1646">
        <f>MATCH(ROUND(M1646,0)&amp;ROUND(N1646,0),樣點!N:N,0)</f>
        <v>746</v>
      </c>
      <c r="AI1646" s="5">
        <f>IF((F1647&amp;J1647)=(F1646&amp;J1646),ABS((DATE(G1647,H1647,I1647)&amp;TIME(O1647,P1647,0))-(DATE(G1646,H1646,I1646)&amp;TIME(O1646,P1646,0))),"")</f>
        <v>7.6388890156522393E-3</v>
      </c>
    </row>
    <row r="1647" spans="3:35">
      <c r="C1647" s="246" t="s">
        <v>824</v>
      </c>
      <c r="D1647" s="246" t="s">
        <v>828</v>
      </c>
      <c r="E1647" s="246" t="s">
        <v>834</v>
      </c>
      <c r="F1647" s="246" t="s">
        <v>835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831</v>
      </c>
      <c r="L1647" s="247">
        <v>5</v>
      </c>
      <c r="M1647" s="246">
        <v>285218</v>
      </c>
      <c r="N1647" s="246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90</v>
      </c>
      <c r="T1647" s="246" t="s">
        <v>32</v>
      </c>
      <c r="U1647" s="246"/>
      <c r="V1647" t="str">
        <f>INDEX(樣區!H:H,MATCH(F1647,樣區!E:E,0))</f>
        <v>3月,5月</v>
      </c>
      <c r="W1647" s="3" t="str">
        <f>IF(ISNUMBER(AH1647),"Y","N")</f>
        <v>Y</v>
      </c>
      <c r="X1647" s="3" t="str">
        <f>IF(OR(ISBLANK(H1647),ISBLANK(I1647)),"需記錄日期","")</f>
        <v/>
      </c>
      <c r="Y1647" s="3" t="str">
        <f>IF(O1647&gt;9,"時間太晚","")</f>
        <v/>
      </c>
      <c r="Z1647" s="3" t="str">
        <f>IF(ISBLANK(Q1647),"需記錄數量",IF(Q1647&gt;2,"2隻以上，請記為猴群",""))</f>
        <v/>
      </c>
      <c r="AA1647" s="3" t="str">
        <f>IF(OR(Q1647=1,Q1647=2),IF(ISTEXT(R1647),"","需記錄距離"),"")</f>
        <v/>
      </c>
      <c r="AB1647" s="249" t="str">
        <f>IF(S1647="Y",IF(Q1647&lt;&gt;2,"有叫聲應為猴群",""),"")</f>
        <v/>
      </c>
      <c r="AC1647" s="3" t="str">
        <f>IF(ISBLANK(T1647),"需記錄棲地類型",IF(LEN(T1647)&lt;&gt;2,"請填最主要的棲地類型，其餘的可在備注補充說明",""))</f>
        <v/>
      </c>
      <c r="AD1647" s="5" t="str">
        <f t="shared" si="72"/>
        <v/>
      </c>
      <c r="AE1647" s="3" t="str">
        <f>IF(COUNTIF(U1647,"*搖樹*")=1,IF(Q1647&lt;&gt;2,"有搖樹行為應為猴群",""),"")</f>
        <v/>
      </c>
      <c r="AF1647" s="3"/>
      <c r="AH1647">
        <f>MATCH(ROUND(M1647,0)&amp;ROUND(N1647,0),樣點!N:N,0)</f>
        <v>747</v>
      </c>
      <c r="AI1647" s="5">
        <f>IF((F1648&amp;J1648)=(F1647&amp;J1647),ABS((DATE(G1648,H1648,I1648)&amp;TIME(O1648,P1648,0))-(DATE(G1647,H1647,I1647)&amp;TIME(O1647,P1647,0))),"")</f>
        <v>6.9444450200535357E-3</v>
      </c>
    </row>
    <row r="1648" spans="3:35">
      <c r="C1648" s="246" t="s">
        <v>824</v>
      </c>
      <c r="D1648" s="246" t="s">
        <v>828</v>
      </c>
      <c r="E1648" s="246" t="s">
        <v>834</v>
      </c>
      <c r="F1648" s="246" t="s">
        <v>835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831</v>
      </c>
      <c r="L1648" s="247">
        <v>6</v>
      </c>
      <c r="M1648" s="246">
        <v>285232</v>
      </c>
      <c r="N1648" s="246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90</v>
      </c>
      <c r="T1648" s="246" t="s">
        <v>32</v>
      </c>
      <c r="U1648" s="246"/>
      <c r="V1648" t="str">
        <f>INDEX(樣區!H:H,MATCH(F1648,樣區!E:E,0))</f>
        <v>3月,5月</v>
      </c>
      <c r="W1648" s="3" t="str">
        <f>IF(ISNUMBER(AH1648),"Y","N")</f>
        <v>Y</v>
      </c>
      <c r="X1648" s="3" t="str">
        <f>IF(OR(ISBLANK(H1648),ISBLANK(I1648)),"需記錄日期","")</f>
        <v/>
      </c>
      <c r="Y1648" s="3" t="str">
        <f>IF(O1648&gt;9,"時間太晚","")</f>
        <v/>
      </c>
      <c r="Z1648" s="3" t="str">
        <f>IF(ISBLANK(Q1648),"需記錄數量",IF(Q1648&gt;2,"2隻以上，請記為猴群",""))</f>
        <v/>
      </c>
      <c r="AA1648" s="3" t="str">
        <f>IF(OR(Q1648=1,Q1648=2),IF(ISTEXT(R1648),"","需記錄距離"),"")</f>
        <v/>
      </c>
      <c r="AB1648" s="249" t="str">
        <f>IF(S1648="Y",IF(Q1648&lt;&gt;2,"有叫聲應為猴群",""),"")</f>
        <v/>
      </c>
      <c r="AC1648" s="3" t="str">
        <f>IF(ISBLANK(T1648),"需記錄棲地類型",IF(LEN(T1648)&lt;&gt;2,"請填最主要的棲地類型，其餘的可在備注補充說明",""))</f>
        <v/>
      </c>
      <c r="AD1648" s="5" t="str">
        <f t="shared" si="72"/>
        <v/>
      </c>
      <c r="AE1648" s="3" t="str">
        <f>IF(COUNTIF(U1648,"*搖樹*")=1,IF(Q1648&lt;&gt;2,"有搖樹行為應為猴群",""),"")</f>
        <v/>
      </c>
      <c r="AF1648" s="3"/>
      <c r="AH1648">
        <f>MATCH(ROUND(M1648,0)&amp;ROUND(N1648,0),樣點!N:N,0)</f>
        <v>748</v>
      </c>
      <c r="AI1648" s="5" t="str">
        <f>IF((F1649&amp;J1649)=(F1648&amp;J1648),ABS((DATE(G1649,H1649,I1649)&amp;TIME(O1649,P1649,0))-(DATE(G1648,H1648,I1648)&amp;TIME(O1648,P1648,0))),"")</f>
        <v/>
      </c>
    </row>
    <row r="1649" spans="3:35">
      <c r="C1649" s="246" t="s">
        <v>824</v>
      </c>
      <c r="D1649" s="246" t="s">
        <v>828</v>
      </c>
      <c r="E1649" s="246" t="s">
        <v>836</v>
      </c>
      <c r="F1649" s="246" t="s">
        <v>837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831</v>
      </c>
      <c r="L1649" s="247">
        <v>1</v>
      </c>
      <c r="M1649" s="246">
        <v>285313</v>
      </c>
      <c r="N1649" s="246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90</v>
      </c>
      <c r="T1649" s="246" t="s">
        <v>32</v>
      </c>
      <c r="U1649" s="246"/>
      <c r="V1649" t="str">
        <f>INDEX(樣區!H:H,MATCH(F1649,樣區!E:E,0))</f>
        <v>3月,5月</v>
      </c>
      <c r="W1649" s="3" t="str">
        <f>IF(ISNUMBER(AH1649),"Y","N")</f>
        <v>Y</v>
      </c>
      <c r="X1649" s="3" t="str">
        <f>IF(OR(ISBLANK(H1649),ISBLANK(I1649)),"需記錄日期","")</f>
        <v/>
      </c>
      <c r="Y1649" s="3" t="str">
        <f>IF(O1649&gt;9,"時間太晚","")</f>
        <v/>
      </c>
      <c r="Z1649" s="3" t="str">
        <f>IF(ISBLANK(Q1649),"需記錄數量",IF(Q1649&gt;2,"2隻以上，請記為猴群",""))</f>
        <v/>
      </c>
      <c r="AA1649" s="3" t="str">
        <f>IF(OR(Q1649=1,Q1649=2),IF(ISTEXT(R1649),"","需記錄距離"),"")</f>
        <v/>
      </c>
      <c r="AB1649" s="249" t="str">
        <f>IF(S1649="Y",IF(Q1649&lt;&gt;2,"有叫聲應為猴群",""),"")</f>
        <v/>
      </c>
      <c r="AC1649" s="3" t="str">
        <f>IF(ISBLANK(T1649),"需記錄棲地類型",IF(LEN(T1649)&lt;&gt;2,"請填最主要的棲地類型，其餘的可在備注補充說明",""))</f>
        <v/>
      </c>
      <c r="AD1649" s="5" t="str">
        <f t="shared" si="72"/>
        <v/>
      </c>
      <c r="AE1649" s="3" t="str">
        <f>IF(COUNTIF(U1649,"*搖樹*")=1,IF(Q1649&lt;&gt;2,"有搖樹行為應為猴群",""),"")</f>
        <v/>
      </c>
      <c r="AF1649" s="3"/>
      <c r="AH1649">
        <f>MATCH(ROUND(M1649,0)&amp;ROUND(N1649,0),樣點!N:N,0)</f>
        <v>749</v>
      </c>
      <c r="AI1649" s="5">
        <f>IF((F1650&amp;J1650)=(F1649&amp;J1649),ABS((DATE(G1650,H1650,I1650)&amp;TIME(O1650,P1650,0))-(DATE(G1649,H1649,I1649)&amp;TIME(O1649,P1649,0))),"")</f>
        <v>4.8611109959892929E-3</v>
      </c>
    </row>
    <row r="1650" spans="3:35">
      <c r="C1650" s="246" t="s">
        <v>824</v>
      </c>
      <c r="D1650" s="246" t="s">
        <v>828</v>
      </c>
      <c r="E1650" s="246" t="s">
        <v>836</v>
      </c>
      <c r="F1650" s="246" t="s">
        <v>837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831</v>
      </c>
      <c r="L1650" s="247">
        <v>2</v>
      </c>
      <c r="M1650" s="246">
        <v>285537</v>
      </c>
      <c r="N1650" s="246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90</v>
      </c>
      <c r="T1650" s="246" t="s">
        <v>32</v>
      </c>
      <c r="U1650" s="246"/>
      <c r="V1650" t="str">
        <f>INDEX(樣區!H:H,MATCH(F1650,樣區!E:E,0))</f>
        <v>3月,5月</v>
      </c>
      <c r="W1650" s="3" t="str">
        <f>IF(ISNUMBER(AH1650),"Y","N")</f>
        <v>Y</v>
      </c>
      <c r="X1650" s="3" t="str">
        <f>IF(OR(ISBLANK(H1650),ISBLANK(I1650)),"需記錄日期","")</f>
        <v/>
      </c>
      <c r="Y1650" s="3" t="str">
        <f>IF(O1650&gt;9,"時間太晚","")</f>
        <v/>
      </c>
      <c r="Z1650" s="3" t="str">
        <f>IF(ISBLANK(Q1650),"需記錄數量",IF(Q1650&gt;2,"2隻以上，請記為猴群",""))</f>
        <v/>
      </c>
      <c r="AA1650" s="3" t="str">
        <f>IF(OR(Q1650=1,Q1650=2),IF(ISTEXT(R1650),"","需記錄距離"),"")</f>
        <v/>
      </c>
      <c r="AB1650" s="249" t="str">
        <f>IF(S1650="Y",IF(Q1650&lt;&gt;2,"有叫聲應為猴群",""),"")</f>
        <v/>
      </c>
      <c r="AC1650" s="3" t="str">
        <f>IF(ISBLANK(T1650),"需記錄棲地類型",IF(LEN(T1650)&lt;&gt;2,"請填最主要的棲地類型，其餘的可在備注補充說明",""))</f>
        <v/>
      </c>
      <c r="AD1650" s="5" t="str">
        <f t="shared" si="72"/>
        <v/>
      </c>
      <c r="AE1650" s="3" t="str">
        <f>IF(COUNTIF(U1650,"*搖樹*")=1,IF(Q1650&lt;&gt;2,"有搖樹行為應為猴群",""),"")</f>
        <v/>
      </c>
      <c r="AF1650" s="3"/>
      <c r="AH1650">
        <f>MATCH(ROUND(M1650,0)&amp;ROUND(N1650,0),樣點!N:N,0)</f>
        <v>750</v>
      </c>
      <c r="AI1650" s="5">
        <f>IF((F1651&amp;J1651)=(F1650&amp;J1650),ABS((DATE(G1651,H1651,I1651)&amp;TIME(O1651,P1651,0))-(DATE(G1650,H1650,I1650)&amp;TIME(O1650,P1650,0))),"")</f>
        <v>6.9444440305233002E-3</v>
      </c>
    </row>
    <row r="1651" spans="3:35">
      <c r="C1651" s="246" t="s">
        <v>824</v>
      </c>
      <c r="D1651" s="246" t="s">
        <v>828</v>
      </c>
      <c r="E1651" s="246" t="s">
        <v>836</v>
      </c>
      <c r="F1651" s="246" t="s">
        <v>837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831</v>
      </c>
      <c r="L1651" s="247">
        <v>3</v>
      </c>
      <c r="M1651" s="246">
        <v>285688</v>
      </c>
      <c r="N1651" s="246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90</v>
      </c>
      <c r="T1651" s="246" t="s">
        <v>32</v>
      </c>
      <c r="U1651" s="246"/>
      <c r="V1651" t="str">
        <f>INDEX(樣區!H:H,MATCH(F1651,樣區!E:E,0))</f>
        <v>3月,5月</v>
      </c>
      <c r="W1651" s="3" t="str">
        <f>IF(ISNUMBER(AH1651),"Y","N")</f>
        <v>Y</v>
      </c>
      <c r="X1651" s="3" t="str">
        <f>IF(OR(ISBLANK(H1651),ISBLANK(I1651)),"需記錄日期","")</f>
        <v/>
      </c>
      <c r="Y1651" s="3" t="str">
        <f>IF(O1651&gt;9,"時間太晚","")</f>
        <v/>
      </c>
      <c r="Z1651" s="3" t="str">
        <f>IF(ISBLANK(Q1651),"需記錄數量",IF(Q1651&gt;2,"2隻以上，請記為猴群",""))</f>
        <v/>
      </c>
      <c r="AA1651" s="3" t="str">
        <f>IF(OR(Q1651=1,Q1651=2),IF(ISTEXT(R1651),"","需記錄距離"),"")</f>
        <v/>
      </c>
      <c r="AB1651" s="249" t="str">
        <f>IF(S1651="Y",IF(Q1651&lt;&gt;2,"有叫聲應為猴群",""),"")</f>
        <v/>
      </c>
      <c r="AC1651" s="3" t="str">
        <f>IF(ISBLANK(T1651),"需記錄棲地類型",IF(LEN(T1651)&lt;&gt;2,"請填最主要的棲地類型，其餘的可在備注補充說明",""))</f>
        <v/>
      </c>
      <c r="AD1651" s="5" t="str">
        <f t="shared" si="72"/>
        <v/>
      </c>
      <c r="AE1651" s="3" t="str">
        <f>IF(COUNTIF(U1651,"*搖樹*")=1,IF(Q1651&lt;&gt;2,"有搖樹行為應為猴群",""),"")</f>
        <v/>
      </c>
      <c r="AF1651" s="3"/>
      <c r="AH1651">
        <f>MATCH(ROUND(M1651,0)&amp;ROUND(N1651,0),樣點!N:N,0)</f>
        <v>751</v>
      </c>
      <c r="AI1651" s="5">
        <f>IF((F1652&amp;J1652)=(F1651&amp;J1651),ABS((DATE(G1652,H1652,I1652)&amp;TIME(O1652,P1652,0))-(DATE(G1651,H1651,I1651)&amp;TIME(O1651,P1651,0))),"")</f>
        <v>8.3333340007811785E-3</v>
      </c>
    </row>
    <row r="1652" spans="3:35">
      <c r="C1652" s="246" t="s">
        <v>824</v>
      </c>
      <c r="D1652" s="246" t="s">
        <v>828</v>
      </c>
      <c r="E1652" s="246" t="s">
        <v>836</v>
      </c>
      <c r="F1652" s="246" t="s">
        <v>837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831</v>
      </c>
      <c r="L1652" s="247">
        <v>4</v>
      </c>
      <c r="M1652" s="246">
        <v>285889</v>
      </c>
      <c r="N1652" s="246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90</v>
      </c>
      <c r="T1652" s="246" t="s">
        <v>32</v>
      </c>
      <c r="U1652" s="246"/>
      <c r="V1652" t="str">
        <f>INDEX(樣區!H:H,MATCH(F1652,樣區!E:E,0))</f>
        <v>3月,5月</v>
      </c>
      <c r="W1652" s="3" t="str">
        <f>IF(ISNUMBER(AH1652),"Y","N")</f>
        <v>Y</v>
      </c>
      <c r="X1652" s="3" t="str">
        <f>IF(OR(ISBLANK(H1652),ISBLANK(I1652)),"需記錄日期","")</f>
        <v/>
      </c>
      <c r="Y1652" s="3" t="str">
        <f>IF(O1652&gt;9,"時間太晚","")</f>
        <v/>
      </c>
      <c r="Z1652" s="3" t="str">
        <f>IF(ISBLANK(Q1652),"需記錄數量",IF(Q1652&gt;2,"2隻以上，請記為猴群",""))</f>
        <v/>
      </c>
      <c r="AA1652" s="3" t="str">
        <f>IF(OR(Q1652=1,Q1652=2),IF(ISTEXT(R1652),"","需記錄距離"),"")</f>
        <v/>
      </c>
      <c r="AB1652" s="249" t="str">
        <f>IF(S1652="Y",IF(Q1652&lt;&gt;2,"有叫聲應為猴群",""),"")</f>
        <v/>
      </c>
      <c r="AC1652" s="3" t="str">
        <f>IF(ISBLANK(T1652),"需記錄棲地類型",IF(LEN(T1652)&lt;&gt;2,"請填最主要的棲地類型，其餘的可在備注補充說明",""))</f>
        <v/>
      </c>
      <c r="AD1652" s="5" t="str">
        <f t="shared" si="72"/>
        <v/>
      </c>
      <c r="AE1652" s="3" t="str">
        <f>IF(COUNTIF(U1652,"*搖樹*")=1,IF(Q1652&lt;&gt;2,"有搖樹行為應為猴群",""),"")</f>
        <v/>
      </c>
      <c r="AF1652" s="3"/>
      <c r="AH1652">
        <f>MATCH(ROUND(M1652,0)&amp;ROUND(N1652,0),樣點!N:N,0)</f>
        <v>752</v>
      </c>
      <c r="AI1652" s="5">
        <f>IF((F1653&amp;J1653)=(F1652&amp;J1652),ABS((DATE(G1653,H1653,I1653)&amp;TIME(O1653,P1653,0))-(DATE(G1652,H1652,I1652)&amp;TIME(O1652,P1652,0))),"")</f>
        <v>7.6388890156522393E-3</v>
      </c>
    </row>
    <row r="1653" spans="3:35">
      <c r="C1653" s="246" t="s">
        <v>824</v>
      </c>
      <c r="D1653" s="246" t="s">
        <v>828</v>
      </c>
      <c r="E1653" s="246" t="s">
        <v>836</v>
      </c>
      <c r="F1653" s="246" t="s">
        <v>837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831</v>
      </c>
      <c r="L1653" s="247">
        <v>5</v>
      </c>
      <c r="M1653" s="246">
        <v>286094</v>
      </c>
      <c r="N1653" s="246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90</v>
      </c>
      <c r="T1653" s="246" t="s">
        <v>32</v>
      </c>
      <c r="U1653" s="246"/>
      <c r="V1653" t="str">
        <f>INDEX(樣區!H:H,MATCH(F1653,樣區!E:E,0))</f>
        <v>3月,5月</v>
      </c>
      <c r="W1653" s="3" t="str">
        <f>IF(ISNUMBER(AH1653),"Y","N")</f>
        <v>Y</v>
      </c>
      <c r="X1653" s="3" t="str">
        <f>IF(OR(ISBLANK(H1653),ISBLANK(I1653)),"需記錄日期","")</f>
        <v/>
      </c>
      <c r="Y1653" s="3" t="str">
        <f>IF(O1653&gt;9,"時間太晚","")</f>
        <v/>
      </c>
      <c r="Z1653" s="3" t="str">
        <f>IF(ISBLANK(Q1653),"需記錄數量",IF(Q1653&gt;2,"2隻以上，請記為猴群",""))</f>
        <v/>
      </c>
      <c r="AA1653" s="3" t="str">
        <f>IF(OR(Q1653=1,Q1653=2),IF(ISTEXT(R1653),"","需記錄距離"),"")</f>
        <v/>
      </c>
      <c r="AB1653" s="249" t="str">
        <f>IF(S1653="Y",IF(Q1653&lt;&gt;2,"有叫聲應為猴群",""),"")</f>
        <v/>
      </c>
      <c r="AC1653" s="3" t="str">
        <f>IF(ISBLANK(T1653),"需記錄棲地類型",IF(LEN(T1653)&lt;&gt;2,"請填最主要的棲地類型，其餘的可在備注補充說明",""))</f>
        <v/>
      </c>
      <c r="AD1653" s="5" t="str">
        <f t="shared" si="72"/>
        <v/>
      </c>
      <c r="AE1653" s="3" t="str">
        <f>IF(COUNTIF(U1653,"*搖樹*")=1,IF(Q1653&lt;&gt;2,"有搖樹行為應為猴群",""),"")</f>
        <v/>
      </c>
      <c r="AF1653" s="3"/>
      <c r="AH1653">
        <f>MATCH(ROUND(M1653,0)&amp;ROUND(N1653,0),樣點!N:N,0)</f>
        <v>753</v>
      </c>
      <c r="AI1653" s="5">
        <f>IF((F1654&amp;J1654)=(F1653&amp;J1653),ABS((DATE(G1654,H1654,I1654)&amp;TIME(O1654,P1654,0))-(DATE(G1653,H1653,I1653)&amp;TIME(O1653,P1653,0))),"")</f>
        <v>6.2499999767169356E-3</v>
      </c>
    </row>
    <row r="1654" spans="3:35">
      <c r="C1654" s="246" t="s">
        <v>824</v>
      </c>
      <c r="D1654" s="246" t="s">
        <v>828</v>
      </c>
      <c r="E1654" s="246" t="s">
        <v>836</v>
      </c>
      <c r="F1654" s="246" t="s">
        <v>837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831</v>
      </c>
      <c r="L1654" s="247">
        <v>6</v>
      </c>
      <c r="M1654" s="246">
        <v>286308</v>
      </c>
      <c r="N1654" s="246">
        <v>2734190</v>
      </c>
      <c r="O1654" s="246">
        <v>9</v>
      </c>
      <c r="P1654" s="246">
        <v>0</v>
      </c>
      <c r="Q1654" s="246">
        <v>0</v>
      </c>
      <c r="R1654" s="246"/>
      <c r="S1654" s="246" t="s">
        <v>90</v>
      </c>
      <c r="T1654" s="246" t="s">
        <v>32</v>
      </c>
      <c r="U1654" s="246"/>
      <c r="V1654" t="str">
        <f>INDEX(樣區!H:H,MATCH(F1654,樣區!E:E,0))</f>
        <v>3月,5月</v>
      </c>
      <c r="W1654" s="3" t="str">
        <f>IF(ISNUMBER(AH1654),"Y","N")</f>
        <v>Y</v>
      </c>
      <c r="X1654" s="3" t="str">
        <f>IF(OR(ISBLANK(H1654),ISBLANK(I1654)),"需記錄日期","")</f>
        <v/>
      </c>
      <c r="Y1654" s="3" t="str">
        <f>IF(O1654&gt;9,"時間太晚","")</f>
        <v/>
      </c>
      <c r="Z1654" s="3" t="str">
        <f>IF(ISBLANK(Q1654),"需記錄數量",IF(Q1654&gt;2,"2隻以上，請記為猴群",""))</f>
        <v/>
      </c>
      <c r="AA1654" s="3" t="str">
        <f>IF(OR(Q1654=1,Q1654=2),IF(ISTEXT(R1654),"","需記錄距離"),"")</f>
        <v/>
      </c>
      <c r="AB1654" s="249" t="str">
        <f>IF(S1654="Y",IF(Q1654&lt;&gt;2,"有叫聲應為猴群",""),"")</f>
        <v/>
      </c>
      <c r="AC1654" s="3" t="str">
        <f>IF(ISBLANK(T1654),"需記錄棲地類型",IF(LEN(T1654)&lt;&gt;2,"請填最主要的棲地類型，其餘的可在備注補充說明",""))</f>
        <v/>
      </c>
      <c r="AD1654" s="5" t="str">
        <f t="shared" si="72"/>
        <v/>
      </c>
      <c r="AE1654" s="3" t="str">
        <f>IF(COUNTIF(U1654,"*搖樹*")=1,IF(Q1654&lt;&gt;2,"有搖樹行為應為猴群",""),"")</f>
        <v/>
      </c>
      <c r="AF1654" s="3"/>
      <c r="AH1654">
        <f>MATCH(ROUND(M1654,0)&amp;ROUND(N1654,0),樣點!N:N,0)</f>
        <v>754</v>
      </c>
      <c r="AI1654" s="5" t="str">
        <f>IF((F1655&amp;J1655)=(F1654&amp;J1654),ABS((DATE(G1655,H1655,I1655)&amp;TIME(O1655,P1655,0))-(DATE(G1654,H1654,I1654)&amp;TIME(O1654,P1654,0))),"")</f>
        <v/>
      </c>
    </row>
    <row r="1655" spans="3:35">
      <c r="C1655" s="246" t="s">
        <v>824</v>
      </c>
      <c r="D1655" s="246" t="s">
        <v>828</v>
      </c>
      <c r="E1655" s="246" t="s">
        <v>838</v>
      </c>
      <c r="F1655" s="246" t="s">
        <v>839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831</v>
      </c>
      <c r="L1655" s="247">
        <v>1</v>
      </c>
      <c r="M1655" s="246">
        <v>282378</v>
      </c>
      <c r="N1655" s="246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90</v>
      </c>
      <c r="T1655" s="246" t="s">
        <v>32</v>
      </c>
      <c r="U1655" s="246"/>
      <c r="V1655" t="str">
        <f>INDEX(樣區!H:H,MATCH(F1655,樣區!E:E,0))</f>
        <v>3月,5月</v>
      </c>
      <c r="W1655" s="3" t="str">
        <f>IF(ISNUMBER(AH1655),"Y","N")</f>
        <v>Y</v>
      </c>
      <c r="X1655" s="3" t="str">
        <f>IF(OR(ISBLANK(H1655),ISBLANK(I1655)),"需記錄日期","")</f>
        <v/>
      </c>
      <c r="Y1655" s="3" t="str">
        <f>IF(O1655&gt;9,"時間太晚","")</f>
        <v/>
      </c>
      <c r="Z1655" s="3" t="str">
        <f>IF(ISBLANK(Q1655),"需記錄數量",IF(Q1655&gt;2,"2隻以上，請記為猴群",""))</f>
        <v/>
      </c>
      <c r="AA1655" s="3" t="str">
        <f>IF(OR(Q1655=1,Q1655=2),IF(ISTEXT(R1655),"","需記錄距離"),"")</f>
        <v/>
      </c>
      <c r="AB1655" s="249" t="str">
        <f>IF(S1655="Y",IF(Q1655&lt;&gt;2,"有叫聲應為猴群",""),"")</f>
        <v/>
      </c>
      <c r="AC1655" s="3" t="str">
        <f>IF(ISBLANK(T1655),"需記錄棲地類型",IF(LEN(T1655)&lt;&gt;2,"請填最主要的棲地類型，其餘的可在備注補充說明",""))</f>
        <v/>
      </c>
      <c r="AD1655" s="5" t="str">
        <f t="shared" si="72"/>
        <v/>
      </c>
      <c r="AE1655" s="3" t="str">
        <f>IF(COUNTIF(U1655,"*搖樹*")=1,IF(Q1655&lt;&gt;2,"有搖樹行為應為猴群",""),"")</f>
        <v/>
      </c>
      <c r="AF1655" s="3"/>
      <c r="AH1655">
        <f>MATCH(ROUND(M1655,0)&amp;ROUND(N1655,0),樣點!N:N,0)</f>
        <v>755</v>
      </c>
      <c r="AI1655" s="5">
        <f>IF((F1656&amp;J1656)=(F1655&amp;J1655),ABS((DATE(G1656,H1656,I1656)&amp;TIME(O1656,P1656,0))-(DATE(G1655,H1655,I1655)&amp;TIME(O1655,P1655,0))),"")</f>
        <v>6.9444450200535357E-3</v>
      </c>
    </row>
    <row r="1656" spans="3:35">
      <c r="C1656" s="246" t="s">
        <v>824</v>
      </c>
      <c r="D1656" s="246" t="s">
        <v>828</v>
      </c>
      <c r="E1656" s="246" t="s">
        <v>838</v>
      </c>
      <c r="F1656" s="246" t="s">
        <v>839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831</v>
      </c>
      <c r="L1656" s="247">
        <v>2</v>
      </c>
      <c r="M1656" s="246">
        <v>282180</v>
      </c>
      <c r="N1656" s="246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90</v>
      </c>
      <c r="T1656" s="246" t="s">
        <v>32</v>
      </c>
      <c r="U1656" s="246"/>
      <c r="V1656" t="str">
        <f>INDEX(樣區!H:H,MATCH(F1656,樣區!E:E,0))</f>
        <v>3月,5月</v>
      </c>
      <c r="W1656" s="3" t="str">
        <f>IF(ISNUMBER(AH1656),"Y","N")</f>
        <v>Y</v>
      </c>
      <c r="X1656" s="3" t="str">
        <f>IF(OR(ISBLANK(H1656),ISBLANK(I1656)),"需記錄日期","")</f>
        <v/>
      </c>
      <c r="Y1656" s="3" t="str">
        <f>IF(O1656&gt;9,"時間太晚","")</f>
        <v/>
      </c>
      <c r="Z1656" s="3" t="str">
        <f>IF(ISBLANK(Q1656),"需記錄數量",IF(Q1656&gt;2,"2隻以上，請記為猴群",""))</f>
        <v/>
      </c>
      <c r="AA1656" s="3" t="str">
        <f>IF(OR(Q1656=1,Q1656=2),IF(ISTEXT(R1656),"","需記錄距離"),"")</f>
        <v/>
      </c>
      <c r="AB1656" s="249" t="str">
        <f>IF(S1656="Y",IF(Q1656&lt;&gt;2,"有叫聲應為猴群",""),"")</f>
        <v/>
      </c>
      <c r="AC1656" s="3" t="str">
        <f>IF(ISBLANK(T1656),"需記錄棲地類型",IF(LEN(T1656)&lt;&gt;2,"請填最主要的棲地類型，其餘的可在備注補充說明",""))</f>
        <v/>
      </c>
      <c r="AD1656" s="5" t="str">
        <f t="shared" si="72"/>
        <v/>
      </c>
      <c r="AE1656" s="3" t="str">
        <f>IF(COUNTIF(U1656,"*搖樹*")=1,IF(Q1656&lt;&gt;2,"有搖樹行為應為猴群",""),"")</f>
        <v/>
      </c>
      <c r="AF1656" s="3"/>
      <c r="AH1656">
        <f>MATCH(ROUND(M1656,0)&amp;ROUND(N1656,0),樣點!N:N,0)</f>
        <v>756</v>
      </c>
      <c r="AI1656" s="5">
        <f>IF((F1657&amp;J1657)=(F1656&amp;J1656),ABS((DATE(G1657,H1657,I1657)&amp;TIME(O1657,P1657,0))-(DATE(G1656,H1656,I1656)&amp;TIME(O1656,P1656,0))),"")</f>
        <v>6.9444439723156393E-3</v>
      </c>
    </row>
    <row r="1657" spans="3:35">
      <c r="C1657" s="246" t="s">
        <v>824</v>
      </c>
      <c r="D1657" s="246" t="s">
        <v>828</v>
      </c>
      <c r="E1657" s="246" t="s">
        <v>838</v>
      </c>
      <c r="F1657" s="246" t="s">
        <v>839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831</v>
      </c>
      <c r="L1657" s="247">
        <v>3</v>
      </c>
      <c r="M1657" s="246">
        <v>281983</v>
      </c>
      <c r="N1657" s="246">
        <v>2743408</v>
      </c>
      <c r="O1657" s="246">
        <v>8</v>
      </c>
      <c r="P1657" s="246">
        <v>5</v>
      </c>
      <c r="Q1657" s="246">
        <v>0</v>
      </c>
      <c r="R1657" s="246"/>
      <c r="S1657" s="246" t="s">
        <v>90</v>
      </c>
      <c r="T1657" s="246" t="s">
        <v>32</v>
      </c>
      <c r="U1657" s="246"/>
      <c r="V1657" t="str">
        <f>INDEX(樣區!H:H,MATCH(F1657,樣區!E:E,0))</f>
        <v>3月,5月</v>
      </c>
      <c r="W1657" s="3" t="str">
        <f>IF(ISNUMBER(AH1657),"Y","N")</f>
        <v>Y</v>
      </c>
      <c r="X1657" s="3" t="str">
        <f>IF(OR(ISBLANK(H1657),ISBLANK(I1657)),"需記錄日期","")</f>
        <v/>
      </c>
      <c r="Y1657" s="3" t="str">
        <f>IF(O1657&gt;9,"時間太晚","")</f>
        <v/>
      </c>
      <c r="Z1657" s="3" t="str">
        <f>IF(ISBLANK(Q1657),"需記錄數量",IF(Q1657&gt;2,"2隻以上，請記為猴群",""))</f>
        <v/>
      </c>
      <c r="AA1657" s="3" t="str">
        <f>IF(OR(Q1657=1,Q1657=2),IF(ISTEXT(R1657),"","需記錄距離"),"")</f>
        <v/>
      </c>
      <c r="AB1657" s="249" t="str">
        <f>IF(S1657="Y",IF(Q1657&lt;&gt;2,"有叫聲應為猴群",""),"")</f>
        <v/>
      </c>
      <c r="AC1657" s="3" t="str">
        <f>IF(ISBLANK(T1657),"需記錄棲地類型",IF(LEN(T1657)&lt;&gt;2,"請填最主要的棲地類型，其餘的可在備注補充說明",""))</f>
        <v/>
      </c>
      <c r="AD1657" s="5" t="str">
        <f t="shared" si="72"/>
        <v/>
      </c>
      <c r="AE1657" s="3" t="str">
        <f>IF(COUNTIF(U1657,"*搖樹*")=1,IF(Q1657&lt;&gt;2,"有搖樹行為應為猴群",""),"")</f>
        <v/>
      </c>
      <c r="AF1657" s="3"/>
      <c r="AH1657">
        <f>MATCH(ROUND(M1657,0)&amp;ROUND(N1657,0),樣點!N:N,0)</f>
        <v>757</v>
      </c>
      <c r="AI1657" s="5">
        <f>IF((F1658&amp;J1658)=(F1657&amp;J1657),ABS((DATE(G1658,H1658,I1658)&amp;TIME(O1658,P1658,0))-(DATE(G1657,H1657,I1657)&amp;TIME(O1657,P1657,0))),"")</f>
        <v>6.9444450200535357E-3</v>
      </c>
    </row>
    <row r="1658" spans="3:35">
      <c r="C1658" s="246" t="s">
        <v>824</v>
      </c>
      <c r="D1658" s="246" t="s">
        <v>828</v>
      </c>
      <c r="E1658" s="246" t="s">
        <v>838</v>
      </c>
      <c r="F1658" s="246" t="s">
        <v>839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831</v>
      </c>
      <c r="L1658" s="247">
        <v>4</v>
      </c>
      <c r="M1658" s="246">
        <v>281765</v>
      </c>
      <c r="N1658" s="246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90</v>
      </c>
      <c r="T1658" s="246" t="s">
        <v>32</v>
      </c>
      <c r="U1658" s="246"/>
      <c r="V1658" t="str">
        <f>INDEX(樣區!H:H,MATCH(F1658,樣區!E:E,0))</f>
        <v>3月,5月</v>
      </c>
      <c r="W1658" s="3" t="str">
        <f>IF(ISNUMBER(AH1658),"Y","N")</f>
        <v>Y</v>
      </c>
      <c r="X1658" s="3" t="str">
        <f>IF(OR(ISBLANK(H1658),ISBLANK(I1658)),"需記錄日期","")</f>
        <v/>
      </c>
      <c r="Y1658" s="3" t="str">
        <f>IF(O1658&gt;9,"時間太晚","")</f>
        <v/>
      </c>
      <c r="Z1658" s="3" t="str">
        <f>IF(ISBLANK(Q1658),"需記錄數量",IF(Q1658&gt;2,"2隻以上，請記為猴群",""))</f>
        <v/>
      </c>
      <c r="AA1658" s="3" t="str">
        <f>IF(OR(Q1658=1,Q1658=2),IF(ISTEXT(R1658),"","需記錄距離"),"")</f>
        <v/>
      </c>
      <c r="AB1658" s="249" t="str">
        <f>IF(S1658="Y",IF(Q1658&lt;&gt;2,"有叫聲應為猴群",""),"")</f>
        <v/>
      </c>
      <c r="AC1658" s="3" t="str">
        <f>IF(ISBLANK(T1658),"需記錄棲地類型",IF(LEN(T1658)&lt;&gt;2,"請填最主要的棲地類型，其餘的可在備注補充說明",""))</f>
        <v/>
      </c>
      <c r="AD1658" s="5" t="str">
        <f t="shared" si="72"/>
        <v/>
      </c>
      <c r="AE1658" s="3" t="str">
        <f>IF(COUNTIF(U1658,"*搖樹*")=1,IF(Q1658&lt;&gt;2,"有搖樹行為應為猴群",""),"")</f>
        <v/>
      </c>
      <c r="AF1658" s="3"/>
      <c r="AH1658">
        <f>MATCH(ROUND(M1658,0)&amp;ROUND(N1658,0),樣點!N:N,0)</f>
        <v>758</v>
      </c>
      <c r="AI1658" s="5">
        <f>IF((F1659&amp;J1659)=(F1658&amp;J1658),ABS((DATE(G1659,H1659,I1659)&amp;TIME(O1659,P1659,0))-(DATE(G1658,H1658,I1658)&amp;TIME(O1658,P1658,0))),"")</f>
        <v>6.2499999767169356E-3</v>
      </c>
    </row>
    <row r="1659" spans="3:35">
      <c r="C1659" s="246" t="s">
        <v>824</v>
      </c>
      <c r="D1659" s="246" t="s">
        <v>828</v>
      </c>
      <c r="E1659" s="246" t="s">
        <v>838</v>
      </c>
      <c r="F1659" s="246" t="s">
        <v>839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831</v>
      </c>
      <c r="L1659" s="247">
        <v>5</v>
      </c>
      <c r="M1659" s="246">
        <v>281646</v>
      </c>
      <c r="N1659" s="246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90</v>
      </c>
      <c r="T1659" s="246" t="s">
        <v>32</v>
      </c>
      <c r="U1659" s="246"/>
      <c r="V1659" t="str">
        <f>INDEX(樣區!H:H,MATCH(F1659,樣區!E:E,0))</f>
        <v>3月,5月</v>
      </c>
      <c r="W1659" s="3" t="str">
        <f>IF(ISNUMBER(AH1659),"Y","N")</f>
        <v>Y</v>
      </c>
      <c r="X1659" s="3" t="str">
        <f>IF(OR(ISBLANK(H1659),ISBLANK(I1659)),"需記錄日期","")</f>
        <v/>
      </c>
      <c r="Y1659" s="3" t="str">
        <f>IF(O1659&gt;9,"時間太晚","")</f>
        <v/>
      </c>
      <c r="Z1659" s="3" t="str">
        <f>IF(ISBLANK(Q1659),"需記錄數量",IF(Q1659&gt;2,"2隻以上，請記為猴群",""))</f>
        <v/>
      </c>
      <c r="AA1659" s="3" t="str">
        <f>IF(OR(Q1659=1,Q1659=2),IF(ISTEXT(R1659),"","需記錄距離"),"")</f>
        <v/>
      </c>
      <c r="AB1659" s="249" t="str">
        <f>IF(S1659="Y",IF(Q1659&lt;&gt;2,"有叫聲應為猴群",""),"")</f>
        <v/>
      </c>
      <c r="AC1659" s="3" t="str">
        <f>IF(ISBLANK(T1659),"需記錄棲地類型",IF(LEN(T1659)&lt;&gt;2,"請填最主要的棲地類型，其餘的可在備注補充說明",""))</f>
        <v/>
      </c>
      <c r="AD1659" s="5" t="str">
        <f t="shared" si="72"/>
        <v/>
      </c>
      <c r="AE1659" s="3" t="str">
        <f>IF(COUNTIF(U1659,"*搖樹*")=1,IF(Q1659&lt;&gt;2,"有搖樹行為應為猴群",""),"")</f>
        <v/>
      </c>
      <c r="AF1659" s="3"/>
      <c r="AH1659">
        <f>MATCH(ROUND(M1659,0)&amp;ROUND(N1659,0),樣點!N:N,0)</f>
        <v>759</v>
      </c>
      <c r="AI1659" s="5">
        <f>IF((F1660&amp;J1660)=(F1659&amp;J1659),ABS((DATE(G1660,H1660,I1660)&amp;TIME(O1660,P1660,0))-(DATE(G1659,H1659,I1659)&amp;TIME(O1659,P1659,0))),"")</f>
        <v>7.6388880261220038E-3</v>
      </c>
    </row>
    <row r="1660" spans="3:35">
      <c r="C1660" s="246" t="s">
        <v>824</v>
      </c>
      <c r="D1660" s="246" t="s">
        <v>828</v>
      </c>
      <c r="E1660" s="246" t="s">
        <v>838</v>
      </c>
      <c r="F1660" s="246" t="s">
        <v>839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831</v>
      </c>
      <c r="L1660" s="247">
        <v>6</v>
      </c>
      <c r="M1660" s="246">
        <v>281547</v>
      </c>
      <c r="N1660" s="246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90</v>
      </c>
      <c r="T1660" s="246" t="s">
        <v>32</v>
      </c>
      <c r="U1660" s="246"/>
      <c r="V1660" t="str">
        <f>INDEX(樣區!H:H,MATCH(F1660,樣區!E:E,0))</f>
        <v>3月,5月</v>
      </c>
      <c r="W1660" s="3" t="str">
        <f>IF(ISNUMBER(AH1660),"Y","N")</f>
        <v>Y</v>
      </c>
      <c r="X1660" s="3" t="str">
        <f>IF(OR(ISBLANK(H1660),ISBLANK(I1660)),"需記錄日期","")</f>
        <v/>
      </c>
      <c r="Y1660" s="3" t="str">
        <f>IF(O1660&gt;9,"時間太晚","")</f>
        <v/>
      </c>
      <c r="Z1660" s="3" t="str">
        <f>IF(ISBLANK(Q1660),"需記錄數量",IF(Q1660&gt;2,"2隻以上，請記為猴群",""))</f>
        <v/>
      </c>
      <c r="AA1660" s="3" t="str">
        <f>IF(OR(Q1660=1,Q1660=2),IF(ISTEXT(R1660),"","需記錄距離"),"")</f>
        <v/>
      </c>
      <c r="AB1660" s="249" t="str">
        <f>IF(S1660="Y",IF(Q1660&lt;&gt;2,"有叫聲應為猴群",""),"")</f>
        <v/>
      </c>
      <c r="AC1660" s="3" t="str">
        <f>IF(ISBLANK(T1660),"需記錄棲地類型",IF(LEN(T1660)&lt;&gt;2,"請填最主要的棲地類型，其餘的可在備注補充說明",""))</f>
        <v/>
      </c>
      <c r="AD1660" s="5" t="str">
        <f t="shared" si="72"/>
        <v/>
      </c>
      <c r="AE1660" s="3" t="str">
        <f>IF(COUNTIF(U1660,"*搖樹*")=1,IF(Q1660&lt;&gt;2,"有搖樹行為應為猴群",""),"")</f>
        <v/>
      </c>
      <c r="AF1660" s="3"/>
      <c r="AH1660">
        <f>MATCH(ROUND(M1660,0)&amp;ROUND(N1660,0),樣點!N:N,0)</f>
        <v>760</v>
      </c>
      <c r="AI1660" s="5" t="str">
        <f>IF((F1661&amp;J1661)=(F1660&amp;J1660),ABS((DATE(G1661,H1661,I1661)&amp;TIME(O1661,P1661,0))-(DATE(G1660,H1660,I1660)&amp;TIME(O1660,P1660,0))),"")</f>
        <v/>
      </c>
    </row>
    <row r="1661" spans="3:35">
      <c r="C1661" s="246" t="s">
        <v>824</v>
      </c>
      <c r="D1661" s="246" t="s">
        <v>828</v>
      </c>
      <c r="E1661" s="246" t="s">
        <v>840</v>
      </c>
      <c r="F1661" s="246" t="s">
        <v>841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831</v>
      </c>
      <c r="L1661" s="247">
        <v>1</v>
      </c>
      <c r="M1661" s="246">
        <v>287886</v>
      </c>
      <c r="N1661" s="246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90</v>
      </c>
      <c r="T1661" s="246" t="s">
        <v>32</v>
      </c>
      <c r="U1661" s="246"/>
      <c r="V1661" t="str">
        <f>INDEX(樣區!H:H,MATCH(F1661,樣區!E:E,0))</f>
        <v>3月,5月</v>
      </c>
      <c r="W1661" s="3" t="str">
        <f>IF(ISNUMBER(AH1661),"Y","N")</f>
        <v>Y</v>
      </c>
      <c r="X1661" s="3" t="str">
        <f>IF(OR(ISBLANK(H1661),ISBLANK(I1661)),"需記錄日期","")</f>
        <v/>
      </c>
      <c r="Y1661" s="3" t="str">
        <f>IF(O1661&gt;9,"時間太晚","")</f>
        <v/>
      </c>
      <c r="Z1661" s="3" t="str">
        <f>IF(ISBLANK(Q1661),"需記錄數量",IF(Q1661&gt;2,"2隻以上，請記為猴群",""))</f>
        <v/>
      </c>
      <c r="AA1661" s="3" t="str">
        <f>IF(OR(Q1661=1,Q1661=2),IF(ISTEXT(R1661),"","需記錄距離"),"")</f>
        <v/>
      </c>
      <c r="AB1661" s="249" t="str">
        <f>IF(S1661="Y",IF(Q1661&lt;&gt;2,"有叫聲應為猴群",""),"")</f>
        <v/>
      </c>
      <c r="AC1661" s="3" t="str">
        <f>IF(ISBLANK(T1661),"需記錄棲地類型",IF(LEN(T1661)&lt;&gt;2,"請填最主要的棲地類型，其餘的可在備注補充說明",""))</f>
        <v/>
      </c>
      <c r="AD1661" s="5" t="str">
        <f t="shared" si="72"/>
        <v/>
      </c>
      <c r="AE1661" s="3" t="str">
        <f>IF(COUNTIF(U1661,"*搖樹*")=1,IF(Q1661&lt;&gt;2,"有搖樹行為應為猴群",""),"")</f>
        <v/>
      </c>
      <c r="AF1661" s="3"/>
      <c r="AH1661">
        <f>MATCH(ROUND(M1661,0)&amp;ROUND(N1661,0),樣點!N:N,0)</f>
        <v>761</v>
      </c>
      <c r="AI1661" s="5">
        <f>IF((F1662&amp;J1662)=(F1661&amp;J1661),ABS((DATE(G1662,H1662,I1662)&amp;TIME(O1662,P1662,0))-(DATE(G1661,H1661,I1661)&amp;TIME(O1661,P1661,0))),"")</f>
        <v>8.3333330112509429E-3</v>
      </c>
    </row>
    <row r="1662" spans="3:35">
      <c r="C1662" s="246" t="s">
        <v>824</v>
      </c>
      <c r="D1662" s="246" t="s">
        <v>828</v>
      </c>
      <c r="E1662" s="246" t="s">
        <v>840</v>
      </c>
      <c r="F1662" s="246" t="s">
        <v>841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831</v>
      </c>
      <c r="L1662" s="247">
        <v>2</v>
      </c>
      <c r="M1662" s="246">
        <v>287530</v>
      </c>
      <c r="N1662" s="246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90</v>
      </c>
      <c r="T1662" s="246" t="s">
        <v>32</v>
      </c>
      <c r="U1662" s="246"/>
      <c r="V1662" t="str">
        <f>INDEX(樣區!H:H,MATCH(F1662,樣區!E:E,0))</f>
        <v>3月,5月</v>
      </c>
      <c r="W1662" s="3" t="str">
        <f>IF(ISNUMBER(AH1662),"Y","N")</f>
        <v>Y</v>
      </c>
      <c r="X1662" s="3" t="str">
        <f>IF(OR(ISBLANK(H1662),ISBLANK(I1662)),"需記錄日期","")</f>
        <v/>
      </c>
      <c r="Y1662" s="3" t="str">
        <f>IF(O1662&gt;9,"時間太晚","")</f>
        <v/>
      </c>
      <c r="Z1662" s="3" t="str">
        <f>IF(ISBLANK(Q1662),"需記錄數量",IF(Q1662&gt;2,"2隻以上，請記為猴群",""))</f>
        <v/>
      </c>
      <c r="AA1662" s="3" t="str">
        <f>IF(OR(Q1662=1,Q1662=2),IF(ISTEXT(R1662),"","需記錄距離"),"")</f>
        <v/>
      </c>
      <c r="AB1662" s="249" t="str">
        <f>IF(S1662="Y",IF(Q1662&lt;&gt;2,"有叫聲應為猴群",""),"")</f>
        <v/>
      </c>
      <c r="AC1662" s="3" t="str">
        <f>IF(ISBLANK(T1662),"需記錄棲地類型",IF(LEN(T1662)&lt;&gt;2,"請填最主要的棲地類型，其餘的可在備注補充說明",""))</f>
        <v/>
      </c>
      <c r="AD1662" s="5" t="str">
        <f t="shared" si="72"/>
        <v/>
      </c>
      <c r="AE1662" s="3" t="str">
        <f>IF(COUNTIF(U1662,"*搖樹*")=1,IF(Q1662&lt;&gt;2,"有搖樹行為應為猴群",""),"")</f>
        <v/>
      </c>
      <c r="AF1662" s="3"/>
      <c r="AH1662">
        <f>MATCH(ROUND(M1662,0)&amp;ROUND(N1662,0),樣點!N:N,0)</f>
        <v>762</v>
      </c>
      <c r="AI1662" s="5">
        <f>IF((F1663&amp;J1663)=(F1662&amp;J1662),ABS((DATE(G1663,H1663,I1663)&amp;TIME(O1663,P1663,0))-(DATE(G1662,H1662,I1662)&amp;TIME(O1662,P1662,0))),"")</f>
        <v>9.0277779963798821E-3</v>
      </c>
    </row>
    <row r="1663" spans="3:35">
      <c r="C1663" s="246" t="s">
        <v>824</v>
      </c>
      <c r="D1663" s="246" t="s">
        <v>828</v>
      </c>
      <c r="E1663" s="246" t="s">
        <v>840</v>
      </c>
      <c r="F1663" s="246" t="s">
        <v>841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831</v>
      </c>
      <c r="L1663" s="247">
        <v>3</v>
      </c>
      <c r="M1663" s="246">
        <v>288017</v>
      </c>
      <c r="N1663" s="246">
        <v>2743154</v>
      </c>
      <c r="O1663" s="246">
        <v>8</v>
      </c>
      <c r="P1663" s="246">
        <v>5</v>
      </c>
      <c r="Q1663" s="246">
        <v>0</v>
      </c>
      <c r="R1663" s="246"/>
      <c r="S1663" s="246" t="s">
        <v>90</v>
      </c>
      <c r="T1663" s="246" t="s">
        <v>32</v>
      </c>
      <c r="U1663" s="246"/>
      <c r="V1663" t="str">
        <f>INDEX(樣區!H:H,MATCH(F1663,樣區!E:E,0))</f>
        <v>3月,5月</v>
      </c>
      <c r="W1663" s="3" t="str">
        <f>IF(ISNUMBER(AH1663),"Y","N")</f>
        <v>Y</v>
      </c>
      <c r="X1663" s="3" t="str">
        <f>IF(OR(ISBLANK(H1663),ISBLANK(I1663)),"需記錄日期","")</f>
        <v/>
      </c>
      <c r="Y1663" s="3" t="str">
        <f>IF(O1663&gt;9,"時間太晚","")</f>
        <v/>
      </c>
      <c r="Z1663" s="3" t="str">
        <f>IF(ISBLANK(Q1663),"需記錄數量",IF(Q1663&gt;2,"2隻以上，請記為猴群",""))</f>
        <v/>
      </c>
      <c r="AA1663" s="3" t="str">
        <f>IF(OR(Q1663=1,Q1663=2),IF(ISTEXT(R1663),"","需記錄距離"),"")</f>
        <v/>
      </c>
      <c r="AB1663" s="249" t="str">
        <f>IF(S1663="Y",IF(Q1663&lt;&gt;2,"有叫聲應為猴群",""),"")</f>
        <v/>
      </c>
      <c r="AC1663" s="3" t="str">
        <f>IF(ISBLANK(T1663),"需記錄棲地類型",IF(LEN(T1663)&lt;&gt;2,"請填最主要的棲地類型，其餘的可在備注補充說明",""))</f>
        <v/>
      </c>
      <c r="AD1663" s="5" t="str">
        <f t="shared" si="72"/>
        <v/>
      </c>
      <c r="AE1663" s="3" t="str">
        <f>IF(COUNTIF(U1663,"*搖樹*")=1,IF(Q1663&lt;&gt;2,"有搖樹行為應為猴群",""),"")</f>
        <v/>
      </c>
      <c r="AF1663" s="3"/>
      <c r="AH1663">
        <f>MATCH(ROUND(M1663,0)&amp;ROUND(N1663,0),樣點!N:N,0)</f>
        <v>763</v>
      </c>
      <c r="AI1663" s="5">
        <f>IF((F1664&amp;J1664)=(F1663&amp;J1663),ABS((DATE(G1664,H1664,I1664)&amp;TIME(O1664,P1664,0))-(DATE(G1663,H1663,I1663)&amp;TIME(O1663,P1663,0))),"")</f>
        <v>6.9444450200535357E-3</v>
      </c>
    </row>
    <row r="1664" spans="3:35">
      <c r="C1664" s="246" t="s">
        <v>824</v>
      </c>
      <c r="D1664" s="246" t="s">
        <v>828</v>
      </c>
      <c r="E1664" s="246" t="s">
        <v>840</v>
      </c>
      <c r="F1664" s="246" t="s">
        <v>841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831</v>
      </c>
      <c r="L1664" s="247">
        <v>4</v>
      </c>
      <c r="M1664" s="246">
        <v>287658</v>
      </c>
      <c r="N1664" s="246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90</v>
      </c>
      <c r="T1664" s="246" t="s">
        <v>32</v>
      </c>
      <c r="U1664" s="246"/>
      <c r="V1664" t="str">
        <f>INDEX(樣區!H:H,MATCH(F1664,樣區!E:E,0))</f>
        <v>3月,5月</v>
      </c>
      <c r="W1664" s="3" t="str">
        <f>IF(ISNUMBER(AH1664),"Y","N")</f>
        <v>Y</v>
      </c>
      <c r="X1664" s="3" t="str">
        <f>IF(OR(ISBLANK(H1664),ISBLANK(I1664)),"需記錄日期","")</f>
        <v/>
      </c>
      <c r="Y1664" s="3" t="str">
        <f>IF(O1664&gt;9,"時間太晚","")</f>
        <v/>
      </c>
      <c r="Z1664" s="3" t="str">
        <f>IF(ISBLANK(Q1664),"需記錄數量",IF(Q1664&gt;2,"2隻以上，請記為猴群",""))</f>
        <v/>
      </c>
      <c r="AA1664" s="3" t="str">
        <f>IF(OR(Q1664=1,Q1664=2),IF(ISTEXT(R1664),"","需記錄距離"),"")</f>
        <v/>
      </c>
      <c r="AB1664" s="249" t="str">
        <f>IF(S1664="Y",IF(Q1664&lt;&gt;2,"有叫聲應為猴群",""),"")</f>
        <v/>
      </c>
      <c r="AC1664" s="3" t="str">
        <f>IF(ISBLANK(T1664),"需記錄棲地類型",IF(LEN(T1664)&lt;&gt;2,"請填最主要的棲地類型，其餘的可在備注補充說明",""))</f>
        <v/>
      </c>
      <c r="AD1664" s="5" t="str">
        <f t="shared" si="72"/>
        <v/>
      </c>
      <c r="AE1664" s="3" t="str">
        <f>IF(COUNTIF(U1664,"*搖樹*")=1,IF(Q1664&lt;&gt;2,"有搖樹行為應為猴群",""),"")</f>
        <v/>
      </c>
      <c r="AF1664" s="3"/>
      <c r="AH1664">
        <f>MATCH(ROUND(M1664,0)&amp;ROUND(N1664,0),樣點!N:N,0)</f>
        <v>764</v>
      </c>
      <c r="AI1664" s="5">
        <f>IF((F1665&amp;J1665)=(F1664&amp;J1664),ABS((DATE(G1665,H1665,I1665)&amp;TIME(O1665,P1665,0))-(DATE(G1664,H1664,I1664)&amp;TIME(O1664,P1664,0))),"")</f>
        <v>6.9444439723156393E-3</v>
      </c>
    </row>
    <row r="1665" spans="3:35">
      <c r="C1665" s="246" t="s">
        <v>824</v>
      </c>
      <c r="D1665" s="246" t="s">
        <v>828</v>
      </c>
      <c r="E1665" s="246" t="s">
        <v>840</v>
      </c>
      <c r="F1665" s="246" t="s">
        <v>841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831</v>
      </c>
      <c r="L1665" s="247">
        <v>5</v>
      </c>
      <c r="M1665" s="246">
        <v>287895</v>
      </c>
      <c r="N1665" s="246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90</v>
      </c>
      <c r="T1665" s="246" t="s">
        <v>32</v>
      </c>
      <c r="U1665" s="246"/>
      <c r="V1665" t="str">
        <f>INDEX(樣區!H:H,MATCH(F1665,樣區!E:E,0))</f>
        <v>3月,5月</v>
      </c>
      <c r="W1665" s="3" t="str">
        <f>IF(ISNUMBER(AH1665),"Y","N")</f>
        <v>Y</v>
      </c>
      <c r="X1665" s="3" t="str">
        <f>IF(OR(ISBLANK(H1665),ISBLANK(I1665)),"需記錄日期","")</f>
        <v/>
      </c>
      <c r="Y1665" s="3" t="str">
        <f>IF(O1665&gt;9,"時間太晚","")</f>
        <v/>
      </c>
      <c r="Z1665" s="3" t="str">
        <f>IF(ISBLANK(Q1665),"需記錄數量",IF(Q1665&gt;2,"2隻以上，請記為猴群",""))</f>
        <v/>
      </c>
      <c r="AA1665" s="3" t="str">
        <f>IF(OR(Q1665=1,Q1665=2),IF(ISTEXT(R1665),"","需記錄距離"),"")</f>
        <v/>
      </c>
      <c r="AB1665" s="249" t="str">
        <f>IF(S1665="Y",IF(Q1665&lt;&gt;2,"有叫聲應為猴群",""),"")</f>
        <v/>
      </c>
      <c r="AC1665" s="3" t="str">
        <f>IF(ISBLANK(T1665),"需記錄棲地類型",IF(LEN(T1665)&lt;&gt;2,"請填最主要的棲地類型，其餘的可在備注補充說明",""))</f>
        <v/>
      </c>
      <c r="AD1665" s="5" t="str">
        <f t="shared" si="72"/>
        <v/>
      </c>
      <c r="AE1665" s="3" t="str">
        <f>IF(COUNTIF(U1665,"*搖樹*")=1,IF(Q1665&lt;&gt;2,"有搖樹行為應為猴群",""),"")</f>
        <v/>
      </c>
      <c r="AF1665" s="3"/>
      <c r="AH1665">
        <f>MATCH(ROUND(M1665,0)&amp;ROUND(N1665,0),樣點!N:N,0)</f>
        <v>765</v>
      </c>
      <c r="AI1665" s="5">
        <f>IF((F1666&amp;J1666)=(F1665&amp;J1665),ABS((DATE(G1666,H1666,I1666)&amp;TIME(O1666,P1666,0))-(DATE(G1665,H1665,I1665)&amp;TIME(O1665,P1665,0))),"")</f>
        <v>1.0416667035315186E-2</v>
      </c>
    </row>
    <row r="1666" spans="3:35">
      <c r="C1666" s="246" t="s">
        <v>824</v>
      </c>
      <c r="D1666" s="246" t="s">
        <v>828</v>
      </c>
      <c r="E1666" s="246" t="s">
        <v>840</v>
      </c>
      <c r="F1666" s="246" t="s">
        <v>841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831</v>
      </c>
      <c r="L1666" s="247">
        <v>6</v>
      </c>
      <c r="M1666" s="246">
        <v>288175</v>
      </c>
      <c r="N1666" s="246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90</v>
      </c>
      <c r="T1666" s="246" t="s">
        <v>50</v>
      </c>
      <c r="U1666" s="246"/>
      <c r="V1666" t="str">
        <f>INDEX(樣區!H:H,MATCH(F1666,樣區!E:E,0))</f>
        <v>3月,5月</v>
      </c>
      <c r="W1666" s="3" t="str">
        <f>IF(ISNUMBER(AH1666),"Y","N")</f>
        <v>Y</v>
      </c>
      <c r="X1666" s="3" t="str">
        <f>IF(OR(ISBLANK(H1666),ISBLANK(I1666)),"需記錄日期","")</f>
        <v/>
      </c>
      <c r="Y1666" s="3" t="str">
        <f>IF(O1666&gt;9,"時間太晚","")</f>
        <v/>
      </c>
      <c r="Z1666" s="3" t="str">
        <f>IF(ISBLANK(Q1666),"需記錄數量",IF(Q1666&gt;2,"2隻以上，請記為猴群",""))</f>
        <v/>
      </c>
      <c r="AA1666" s="3" t="str">
        <f>IF(OR(Q1666=1,Q1666=2),IF(ISTEXT(R1666),"","需記錄距離"),"")</f>
        <v/>
      </c>
      <c r="AB1666" s="249" t="str">
        <f>IF(S1666="Y",IF(Q1666&lt;&gt;2,"有叫聲應為猴群",""),"")</f>
        <v/>
      </c>
      <c r="AC1666" s="3" t="str">
        <f>IF(ISBLANK(T1666),"需記錄棲地類型",IF(LEN(T1666)&lt;&gt;2,"請填最主要的棲地類型，其餘的可在備注補充說明",""))</f>
        <v/>
      </c>
      <c r="AD1666" s="5" t="str">
        <f t="shared" si="72"/>
        <v/>
      </c>
      <c r="AE1666" s="3" t="str">
        <f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>IF((F1667&amp;J1667)=(F1666&amp;J1666),ABS((DATE(G1667,H1667,I1667)&amp;TIME(O1667,P1667,0))-(DATE(G1666,H1666,I1666)&amp;TIME(O1666,P1666,0))),"")</f>
        <v/>
      </c>
    </row>
    <row r="1667" spans="3:35" hidden="1">
      <c r="C1667" s="246" t="s">
        <v>824</v>
      </c>
      <c r="D1667" s="246" t="s">
        <v>828</v>
      </c>
      <c r="E1667" s="246" t="s">
        <v>842</v>
      </c>
      <c r="F1667" s="246" t="s">
        <v>843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844</v>
      </c>
      <c r="L1667" s="247">
        <v>1</v>
      </c>
      <c r="M1667" s="246">
        <v>291202</v>
      </c>
      <c r="N1667" s="246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90</v>
      </c>
      <c r="T1667" s="246" t="s">
        <v>32</v>
      </c>
      <c r="U1667" s="246"/>
      <c r="V1667" t="str">
        <f>INDEX(樣區!H:H,MATCH(F1667,樣區!E:E,0))</f>
        <v>3月,5月</v>
      </c>
      <c r="W1667" s="3" t="str">
        <f>IF(ISNUMBER(AH1667),"Y","N")</f>
        <v>N</v>
      </c>
      <c r="X1667" s="3" t="str">
        <f>IF(OR(ISBLANK(H1667),ISBLANK(I1667)),"需記錄日期","")</f>
        <v/>
      </c>
      <c r="Y1667" s="3" t="str">
        <f>IF(O1667&gt;9,"時間太晚","")</f>
        <v>時間太晚</v>
      </c>
      <c r="Z1667" s="3" t="str">
        <f>IF(ISBLANK(Q1667),"需記錄數量",IF(Q1667&gt;2,"2隻以上，請記為猴群",""))</f>
        <v/>
      </c>
      <c r="AA1667" s="3" t="str">
        <f>IF(OR(Q1667=1,Q1667=2),IF(ISTEXT(R1667),"","需記錄距離"),"")</f>
        <v/>
      </c>
      <c r="AB1667" s="2" t="str">
        <f>IF(S1667="Y",IF(Q1667&lt;&gt;2,"有叫聲應為猴群",""),"")</f>
        <v/>
      </c>
      <c r="AC1667" s="3" t="str">
        <f>IF(ISBLANK(T1667),"需記錄棲地類型",IF(LEN(T1667)&lt;&gt;2,"請填最主要的棲地類型，其餘的可在備注補充說明",""))</f>
        <v/>
      </c>
      <c r="AD1667" s="5" t="str">
        <f>IF(ISBLANK(O1667),"需記錄時間",IFERROR(IF((AI1667-TIME(0,5,59))&lt;0,"需計滿6分鍾",""),""))</f>
        <v>需計滿6分鍾</v>
      </c>
      <c r="AE1667" s="3" t="str">
        <f>IF(COUNTIF(U1667,"*搖樹*")=1,IF(Q1667&lt;&gt;2,"有搖樹行為應為猴群",""),"")</f>
        <v/>
      </c>
      <c r="AF1667" s="3"/>
      <c r="AH1667" t="e">
        <f>MATCH(ROUND(M1667,0)&amp;ROUND(N1667,0),樣點!N:N,0)</f>
        <v>#N/A</v>
      </c>
      <c r="AI1667" s="5">
        <f>IF((F1668&amp;J1668)=(F1667&amp;J1667),ABS((DATE(G1668,H1668,I1668)&amp;TIME(O1668,P1668,0))-(DATE(G1667,H1667,I1667)&amp;TIME(O1667,P1667,0))),"")</f>
        <v>3.4722220152616501E-3</v>
      </c>
    </row>
    <row r="1668" spans="3:35" hidden="1">
      <c r="C1668" s="246" t="s">
        <v>824</v>
      </c>
      <c r="D1668" s="246" t="s">
        <v>828</v>
      </c>
      <c r="E1668" s="246" t="s">
        <v>842</v>
      </c>
      <c r="F1668" s="246" t="s">
        <v>843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844</v>
      </c>
      <c r="L1668" s="247">
        <v>2</v>
      </c>
      <c r="M1668" s="246">
        <v>291231</v>
      </c>
      <c r="N1668" s="246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90</v>
      </c>
      <c r="T1668" s="246" t="s">
        <v>32</v>
      </c>
      <c r="U1668" s="246"/>
      <c r="V1668" t="str">
        <f>INDEX(樣區!H:H,MATCH(F1668,樣區!E:E,0))</f>
        <v>3月,5月</v>
      </c>
      <c r="W1668" s="3" t="str">
        <f>IF(ISNUMBER(AH1668),"Y","N")</f>
        <v>N</v>
      </c>
      <c r="X1668" s="3" t="str">
        <f>IF(OR(ISBLANK(H1668),ISBLANK(I1668)),"需記錄日期","")</f>
        <v/>
      </c>
      <c r="Y1668" s="3" t="str">
        <f>IF(O1668&gt;9,"時間太晚","")</f>
        <v>時間太晚</v>
      </c>
      <c r="Z1668" s="3" t="str">
        <f>IF(ISBLANK(Q1668),"需記錄數量",IF(Q1668&gt;2,"2隻以上，請記為猴群",""))</f>
        <v/>
      </c>
      <c r="AA1668" s="3" t="str">
        <f>IF(OR(Q1668=1,Q1668=2),IF(ISTEXT(R1668),"","需記錄距離"),"")</f>
        <v/>
      </c>
      <c r="AB1668" s="2" t="str">
        <f>IF(S1668="Y",IF(Q1668&lt;&gt;2,"有叫聲應為猴群",""),"")</f>
        <v/>
      </c>
      <c r="AC1668" s="3" t="str">
        <f>IF(ISBLANK(T1668),"需記錄棲地類型",IF(LEN(T1668)&lt;&gt;2,"請填最主要的棲地類型，其餘的可在備注補充說明",""))</f>
        <v/>
      </c>
      <c r="AD1668" s="5" t="str">
        <f>IF(ISBLANK(O1668),"需記錄時間",IFERROR(IF((AI1668-TIME(0,5,59))&lt;0,"需計滿6分鍾",""),""))</f>
        <v>需計滿6分鍾</v>
      </c>
      <c r="AE1668" s="3" t="str">
        <f>IF(COUNTIF(U1668,"*搖樹*")=1,IF(Q1668&lt;&gt;2,"有搖樹行為應為猴群",""),"")</f>
        <v/>
      </c>
      <c r="AF1668" s="3"/>
      <c r="AH1668" t="e">
        <f>MATCH(ROUND(M1668,0)&amp;ROUND(N1668,0),樣點!N:N,0)</f>
        <v>#N/A</v>
      </c>
      <c r="AI1668" s="5">
        <f>IF((F1669&amp;J1669)=(F1668&amp;J1668),ABS((DATE(G1669,H1669,I1669)&amp;TIME(O1669,P1669,0))-(DATE(G1668,H1668,I1668)&amp;TIME(O1668,P1668,0))),"")</f>
        <v>3.4722219570539892E-3</v>
      </c>
    </row>
    <row r="1669" spans="3:35" hidden="1">
      <c r="C1669" s="246" t="s">
        <v>824</v>
      </c>
      <c r="D1669" s="246" t="s">
        <v>828</v>
      </c>
      <c r="E1669" s="246" t="s">
        <v>842</v>
      </c>
      <c r="F1669" s="246" t="s">
        <v>843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844</v>
      </c>
      <c r="L1669" s="247">
        <v>3</v>
      </c>
      <c r="M1669" s="246">
        <v>291218</v>
      </c>
      <c r="N1669" s="246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90</v>
      </c>
      <c r="T1669" s="246" t="s">
        <v>32</v>
      </c>
      <c r="U1669" s="246"/>
      <c r="V1669" t="str">
        <f>INDEX(樣區!H:H,MATCH(F1669,樣區!E:E,0))</f>
        <v>3月,5月</v>
      </c>
      <c r="W1669" s="3" t="str">
        <f>IF(ISNUMBER(AH1669),"Y","N")</f>
        <v>N</v>
      </c>
      <c r="X1669" s="3" t="str">
        <f>IF(OR(ISBLANK(H1669),ISBLANK(I1669)),"需記錄日期","")</f>
        <v/>
      </c>
      <c r="Y1669" s="3" t="str">
        <f>IF(O1669&gt;9,"時間太晚","")</f>
        <v>時間太晚</v>
      </c>
      <c r="Z1669" s="3" t="str">
        <f>IF(ISBLANK(Q1669),"需記錄數量",IF(Q1669&gt;2,"2隻以上，請記為猴群",""))</f>
        <v/>
      </c>
      <c r="AA1669" s="3" t="str">
        <f>IF(OR(Q1669=1,Q1669=2),IF(ISTEXT(R1669),"","需記錄距離"),"")</f>
        <v/>
      </c>
      <c r="AB1669" s="2" t="str">
        <f>IF(S1669="Y",IF(Q1669&lt;&gt;2,"有叫聲應為猴群",""),"")</f>
        <v/>
      </c>
      <c r="AC1669" s="3" t="str">
        <f>IF(ISBLANK(T1669),"需記錄棲地類型",IF(LEN(T1669)&lt;&gt;2,"請填最主要的棲地類型，其餘的可在備注補充說明",""))</f>
        <v/>
      </c>
      <c r="AD1669" s="5" t="str">
        <f>IF(ISBLANK(O1669),"需記錄時間",IFERROR(IF((AI1669-TIME(0,5,59))&lt;0,"需計滿6分鍾",""),""))</f>
        <v>需計滿6分鍾</v>
      </c>
      <c r="AE1669" s="3" t="str">
        <f>IF(COUNTIF(U1669,"*搖樹*")=1,IF(Q1669&lt;&gt;2,"有搖樹行為應為猴群",""),"")</f>
        <v/>
      </c>
      <c r="AF1669" s="3"/>
      <c r="AH1669" t="e">
        <f>MATCH(ROUND(M1669,0)&amp;ROUND(N1669,0),樣點!N:N,0)</f>
        <v>#N/A</v>
      </c>
      <c r="AI1669" s="5">
        <f>IF((F1670&amp;J1670)=(F1669&amp;J1669),ABS((DATE(G1670,H1670,I1670)&amp;TIME(O1670,P1670,0))-(DATE(G1669,H1669,I1669)&amp;TIME(O1669,P1669,0))),"")</f>
        <v>3.4722230047918856E-3</v>
      </c>
    </row>
    <row r="1670" spans="3:35" hidden="1">
      <c r="C1670" s="246" t="s">
        <v>824</v>
      </c>
      <c r="D1670" s="246" t="s">
        <v>828</v>
      </c>
      <c r="E1670" s="246" t="s">
        <v>842</v>
      </c>
      <c r="F1670" s="246" t="s">
        <v>843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844</v>
      </c>
      <c r="L1670" s="247">
        <v>4</v>
      </c>
      <c r="M1670" s="246">
        <v>291193</v>
      </c>
      <c r="N1670" s="246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90</v>
      </c>
      <c r="T1670" s="246" t="s">
        <v>32</v>
      </c>
      <c r="U1670" s="246"/>
      <c r="V1670" t="str">
        <f>INDEX(樣區!H:H,MATCH(F1670,樣區!E:E,0))</f>
        <v>3月,5月</v>
      </c>
      <c r="W1670" s="3" t="str">
        <f>IF(ISNUMBER(AH1670),"Y","N")</f>
        <v>N</v>
      </c>
      <c r="X1670" s="3" t="str">
        <f>IF(OR(ISBLANK(H1670),ISBLANK(I1670)),"需記錄日期","")</f>
        <v/>
      </c>
      <c r="Y1670" s="3" t="str">
        <f>IF(O1670&gt;9,"時間太晚","")</f>
        <v>時間太晚</v>
      </c>
      <c r="Z1670" s="3" t="str">
        <f>IF(ISBLANK(Q1670),"需記錄數量",IF(Q1670&gt;2,"2隻以上，請記為猴群",""))</f>
        <v/>
      </c>
      <c r="AA1670" s="3" t="str">
        <f>IF(OR(Q1670=1,Q1670=2),IF(ISTEXT(R1670),"","需記錄距離"),"")</f>
        <v/>
      </c>
      <c r="AB1670" s="2" t="str">
        <f>IF(S1670="Y",IF(Q1670&lt;&gt;2,"有叫聲應為猴群",""),"")</f>
        <v/>
      </c>
      <c r="AC1670" s="3" t="str">
        <f>IF(ISBLANK(T1670),"需記錄棲地類型",IF(LEN(T1670)&lt;&gt;2,"請填最主要的棲地類型，其餘的可在備注補充說明",""))</f>
        <v/>
      </c>
      <c r="AD1670" s="5" t="str">
        <f>IF(ISBLANK(O1670),"需記錄時間",IFERROR(IF((AI1670-TIME(0,5,59))&lt;0,"需計滿6分鍾",""),""))</f>
        <v>需計滿6分鍾</v>
      </c>
      <c r="AE1670" s="3" t="str">
        <f>IF(COUNTIF(U1670,"*搖樹*")=1,IF(Q1670&lt;&gt;2,"有搖樹行為應為猴群",""),"")</f>
        <v/>
      </c>
      <c r="AF1670" s="3"/>
      <c r="AH1670" t="e">
        <f>MATCH(ROUND(M1670,0)&amp;ROUND(N1670,0),樣點!N:N,0)</f>
        <v>#N/A</v>
      </c>
      <c r="AI1670" s="5">
        <f>IF((F1671&amp;J1671)=(F1670&amp;J1670),ABS((DATE(G1671,H1671,I1671)&amp;TIME(O1671,P1671,0))-(DATE(G1670,H1670,I1670)&amp;TIME(O1670,P1670,0))),"")</f>
        <v>3.4722220152616501E-3</v>
      </c>
    </row>
    <row r="1671" spans="3:35" hidden="1">
      <c r="C1671" s="246" t="s">
        <v>824</v>
      </c>
      <c r="D1671" s="246" t="s">
        <v>828</v>
      </c>
      <c r="E1671" s="246" t="s">
        <v>842</v>
      </c>
      <c r="F1671" s="246" t="s">
        <v>843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844</v>
      </c>
      <c r="L1671" s="247">
        <v>5</v>
      </c>
      <c r="M1671" s="246">
        <v>291287</v>
      </c>
      <c r="N1671" s="246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90</v>
      </c>
      <c r="T1671" s="246" t="s">
        <v>32</v>
      </c>
      <c r="U1671" s="246"/>
      <c r="V1671" t="str">
        <f>INDEX(樣區!H:H,MATCH(F1671,樣區!E:E,0))</f>
        <v>3月,5月</v>
      </c>
      <c r="W1671" s="3" t="str">
        <f>IF(ISNUMBER(AH1671),"Y","N")</f>
        <v>N</v>
      </c>
      <c r="X1671" s="3" t="str">
        <f>IF(OR(ISBLANK(H1671),ISBLANK(I1671)),"需記錄日期","")</f>
        <v/>
      </c>
      <c r="Y1671" s="3" t="str">
        <f>IF(O1671&gt;9,"時間太晚","")</f>
        <v>時間太晚</v>
      </c>
      <c r="Z1671" s="3" t="str">
        <f>IF(ISBLANK(Q1671),"需記錄數量",IF(Q1671&gt;2,"2隻以上，請記為猴群",""))</f>
        <v/>
      </c>
      <c r="AA1671" s="3" t="str">
        <f>IF(OR(Q1671=1,Q1671=2),IF(ISTEXT(R1671),"","需記錄距離"),"")</f>
        <v/>
      </c>
      <c r="AB1671" s="2" t="str">
        <f>IF(S1671="Y",IF(Q1671&lt;&gt;2,"有叫聲應為猴群",""),"")</f>
        <v/>
      </c>
      <c r="AC1671" s="3" t="str">
        <f>IF(ISBLANK(T1671),"需記錄棲地類型",IF(LEN(T1671)&lt;&gt;2,"請填最主要的棲地類型，其餘的可在備注補充說明",""))</f>
        <v/>
      </c>
      <c r="AD1671" s="5" t="str">
        <f>IF(ISBLANK(O1671),"需記錄時間",IFERROR(IF((AI1671-TIME(0,5,59))&lt;0,"需計滿6分鍾",""),""))</f>
        <v>需計滿6分鍾</v>
      </c>
      <c r="AE1671" s="3" t="str">
        <f>IF(COUNTIF(U1671,"*搖樹*")=1,IF(Q1671&lt;&gt;2,"有搖樹行為應為猴群",""),"")</f>
        <v/>
      </c>
      <c r="AF1671" s="3"/>
      <c r="AH1671" t="e">
        <f>MATCH(ROUND(M1671,0)&amp;ROUND(N1671,0),樣點!N:N,0)</f>
        <v>#N/A</v>
      </c>
      <c r="AI1671" s="5">
        <f>IF((F1672&amp;J1672)=(F1671&amp;J1671),ABS((DATE(G1672,H1672,I1672)&amp;TIME(O1672,P1672,0))-(DATE(G1671,H1671,I1671)&amp;TIME(O1671,P1671,0))),"")</f>
        <v>3.4722220152616501E-3</v>
      </c>
    </row>
    <row r="1672" spans="3:35" hidden="1">
      <c r="C1672" s="246" t="s">
        <v>824</v>
      </c>
      <c r="D1672" s="246" t="s">
        <v>828</v>
      </c>
      <c r="E1672" s="246" t="s">
        <v>842</v>
      </c>
      <c r="F1672" s="246" t="s">
        <v>843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844</v>
      </c>
      <c r="L1672" s="247">
        <v>6</v>
      </c>
      <c r="M1672" s="246">
        <v>291232</v>
      </c>
      <c r="N1672" s="246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90</v>
      </c>
      <c r="T1672" s="246" t="s">
        <v>32</v>
      </c>
      <c r="U1672" s="246"/>
      <c r="V1672" t="str">
        <f>INDEX(樣區!H:H,MATCH(F1672,樣區!E:E,0))</f>
        <v>3月,5月</v>
      </c>
      <c r="W1672" s="3" t="str">
        <f>IF(ISNUMBER(AH1672),"Y","N")</f>
        <v>N</v>
      </c>
      <c r="X1672" s="3" t="str">
        <f>IF(OR(ISBLANK(H1672),ISBLANK(I1672)),"需記錄日期","")</f>
        <v/>
      </c>
      <c r="Y1672" s="3" t="str">
        <f>IF(O1672&gt;9,"時間太晚","")</f>
        <v>時間太晚</v>
      </c>
      <c r="Z1672" s="3" t="str">
        <f>IF(ISBLANK(Q1672),"需記錄數量",IF(Q1672&gt;2,"2隻以上，請記為猴群",""))</f>
        <v/>
      </c>
      <c r="AA1672" s="3" t="str">
        <f>IF(OR(Q1672=1,Q1672=2),IF(ISTEXT(R1672),"","需記錄距離"),"")</f>
        <v/>
      </c>
      <c r="AB1672" s="2" t="str">
        <f>IF(S1672="Y",IF(Q1672&lt;&gt;2,"有叫聲應為猴群",""),"")</f>
        <v/>
      </c>
      <c r="AC1672" s="3" t="str">
        <f>IF(ISBLANK(T1672),"需記錄棲地類型",IF(LEN(T1672)&lt;&gt;2,"請填最主要的棲地類型，其餘的可在備注補充說明",""))</f>
        <v/>
      </c>
      <c r="AD1672" s="5" t="str">
        <f>IF(ISBLANK(O1672),"需記錄時間",IFERROR(IF((AI1672-TIME(0,5,59))&lt;0,"需計滿6分鍾",""),""))</f>
        <v/>
      </c>
      <c r="AE1672" s="3" t="str">
        <f>IF(COUNTIF(U1672,"*搖樹*")=1,IF(Q1672&lt;&gt;2,"有搖樹行為應為猴群",""),"")</f>
        <v/>
      </c>
      <c r="AF1672" s="3"/>
      <c r="AH1672" t="e">
        <f>MATCH(ROUND(M1672,0)&amp;ROUND(N1672,0),樣點!N:N,0)</f>
        <v>#N/A</v>
      </c>
      <c r="AI1672" s="5" t="str">
        <f>IF((F1673&amp;J1673)=(F1672&amp;J1672),ABS((DATE(G1673,H1673,I1673)&amp;TIME(O1673,P1673,0))-(DATE(G1672,H1672,I1672)&amp;TIME(O1672,P1672,0))),"")</f>
        <v/>
      </c>
    </row>
    <row r="1673" spans="3:35" hidden="1">
      <c r="C1673" s="246" t="s">
        <v>824</v>
      </c>
      <c r="D1673" s="246" t="s">
        <v>828</v>
      </c>
      <c r="E1673" s="246" t="s">
        <v>845</v>
      </c>
      <c r="F1673" s="246" t="s">
        <v>846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844</v>
      </c>
      <c r="L1673" s="247">
        <v>1</v>
      </c>
      <c r="M1673" s="246">
        <v>292015</v>
      </c>
      <c r="N1673" s="246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90</v>
      </c>
      <c r="T1673" s="246" t="s">
        <v>32</v>
      </c>
      <c r="U1673" s="246"/>
      <c r="V1673" t="str">
        <f>INDEX(樣區!H:H,MATCH(F1673,樣區!E:E,0))</f>
        <v>3月,5月</v>
      </c>
      <c r="W1673" s="3" t="str">
        <f>IF(ISNUMBER(AH1673),"Y","N")</f>
        <v>N</v>
      </c>
      <c r="X1673" s="3" t="str">
        <f>IF(OR(ISBLANK(H1673),ISBLANK(I1673)),"需記錄日期","")</f>
        <v/>
      </c>
      <c r="Y1673" s="3" t="str">
        <f>IF(O1673&gt;9,"時間太晚","")</f>
        <v/>
      </c>
      <c r="Z1673" s="3" t="str">
        <f>IF(ISBLANK(Q1673),"需記錄數量",IF(Q1673&gt;2,"2隻以上，請記為猴群",""))</f>
        <v/>
      </c>
      <c r="AA1673" s="3" t="str">
        <f>IF(OR(Q1673=1,Q1673=2),IF(ISTEXT(R1673),"","需記錄距離"),"")</f>
        <v/>
      </c>
      <c r="AB1673" s="2" t="str">
        <f>IF(S1673="Y",IF(Q1673&lt;&gt;2,"有叫聲應為猴群",""),"")</f>
        <v/>
      </c>
      <c r="AC1673" s="3" t="str">
        <f>IF(ISBLANK(T1673),"需記錄棲地類型",IF(LEN(T1673)&lt;&gt;2,"請填最主要的棲地類型，其餘的可在備注補充說明",""))</f>
        <v/>
      </c>
      <c r="AD1673" s="5" t="str">
        <f>IF(ISBLANK(O1673),"需記錄時間",IFERROR(IF((AI1673-TIME(0,5,59))&lt;0,"需計滿6分鍾",""),""))</f>
        <v/>
      </c>
      <c r="AE1673" s="3" t="str">
        <f>IF(COUNTIF(U1673,"*搖樹*")=1,IF(Q1673&lt;&gt;2,"有搖樹行為應為猴群",""),"")</f>
        <v/>
      </c>
      <c r="AF1673" s="3"/>
      <c r="AH1673" t="e">
        <f>MATCH(ROUND(M1673,0)&amp;ROUND(N1673,0),樣點!N:N,0)</f>
        <v>#N/A</v>
      </c>
      <c r="AI1673" s="5">
        <f>IF((F1674&amp;J1674)=(F1673&amp;J1673),ABS((DATE(G1674,H1674,I1674)&amp;TIME(O1674,P1674,0))-(DATE(G1673,H1673,I1673)&amp;TIME(O1673,P1673,0))),"")</f>
        <v>4.8611110541969538E-3</v>
      </c>
    </row>
    <row r="1674" spans="3:35" hidden="1">
      <c r="C1674" s="246" t="s">
        <v>824</v>
      </c>
      <c r="D1674" s="246" t="s">
        <v>828</v>
      </c>
      <c r="E1674" s="246" t="s">
        <v>845</v>
      </c>
      <c r="F1674" s="246" t="s">
        <v>846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844</v>
      </c>
      <c r="L1674" s="247">
        <v>2</v>
      </c>
      <c r="M1674" s="246">
        <v>291912</v>
      </c>
      <c r="N1674" s="246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90</v>
      </c>
      <c r="T1674" s="246" t="s">
        <v>32</v>
      </c>
      <c r="U1674" s="246"/>
      <c r="V1674" t="str">
        <f>INDEX(樣區!H:H,MATCH(F1674,樣區!E:E,0))</f>
        <v>3月,5月</v>
      </c>
      <c r="W1674" s="3" t="str">
        <f>IF(ISNUMBER(AH1674),"Y","N")</f>
        <v>N</v>
      </c>
      <c r="X1674" s="3" t="str">
        <f>IF(OR(ISBLANK(H1674),ISBLANK(I1674)),"需記錄日期","")</f>
        <v/>
      </c>
      <c r="Y1674" s="3" t="str">
        <f>IF(O1674&gt;9,"時間太晚","")</f>
        <v/>
      </c>
      <c r="Z1674" s="3" t="str">
        <f>IF(ISBLANK(Q1674),"需記錄數量",IF(Q1674&gt;2,"2隻以上，請記為猴群",""))</f>
        <v/>
      </c>
      <c r="AA1674" s="3" t="str">
        <f>IF(OR(Q1674=1,Q1674=2),IF(ISTEXT(R1674),"","需記錄距離"),"")</f>
        <v/>
      </c>
      <c r="AB1674" s="2" t="str">
        <f>IF(S1674="Y",IF(Q1674&lt;&gt;2,"有叫聲應為猴群",""),"")</f>
        <v/>
      </c>
      <c r="AC1674" s="3" t="str">
        <f>IF(ISBLANK(T1674),"需記錄棲地類型",IF(LEN(T1674)&lt;&gt;2,"請填最主要的棲地類型，其餘的可在備注補充說明",""))</f>
        <v/>
      </c>
      <c r="AD1674" s="5" t="str">
        <f>IF(ISBLANK(O1674),"需記錄時間",IFERROR(IF((AI1674-TIME(0,5,59))&lt;0,"需計滿6分鍾",""),""))</f>
        <v>需計滿6分鍾</v>
      </c>
      <c r="AE1674" s="3" t="str">
        <f>IF(COUNTIF(U1674,"*搖樹*")=1,IF(Q1674&lt;&gt;2,"有搖樹行為應為猴群",""),"")</f>
        <v/>
      </c>
      <c r="AF1674" s="3"/>
      <c r="AH1674" t="e">
        <f>MATCH(ROUND(M1674,0)&amp;ROUND(N1674,0),樣點!N:N,0)</f>
        <v>#N/A</v>
      </c>
      <c r="AI1674" s="5">
        <f>IF((F1675&amp;J1675)=(F1674&amp;J1674),ABS((DATE(G1675,H1675,I1675)&amp;TIME(O1675,P1675,0))-(DATE(G1674,H1674,I1674)&amp;TIME(O1674,P1674,0))),"")</f>
        <v>3.4722219570539892E-3</v>
      </c>
    </row>
    <row r="1675" spans="3:35" hidden="1">
      <c r="C1675" s="246" t="s">
        <v>824</v>
      </c>
      <c r="D1675" s="246" t="s">
        <v>828</v>
      </c>
      <c r="E1675" s="246" t="s">
        <v>845</v>
      </c>
      <c r="F1675" s="246" t="s">
        <v>846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844</v>
      </c>
      <c r="L1675" s="247">
        <v>3</v>
      </c>
      <c r="M1675" s="246">
        <v>291736</v>
      </c>
      <c r="N1675" s="246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90</v>
      </c>
      <c r="T1675" s="246" t="s">
        <v>32</v>
      </c>
      <c r="U1675" s="246"/>
      <c r="V1675" t="str">
        <f>INDEX(樣區!H:H,MATCH(F1675,樣區!E:E,0))</f>
        <v>3月,5月</v>
      </c>
      <c r="W1675" s="3" t="str">
        <f>IF(ISNUMBER(AH1675),"Y","N")</f>
        <v>N</v>
      </c>
      <c r="X1675" s="3" t="str">
        <f>IF(OR(ISBLANK(H1675),ISBLANK(I1675)),"需記錄日期","")</f>
        <v/>
      </c>
      <c r="Y1675" s="3" t="str">
        <f>IF(O1675&gt;9,"時間太晚","")</f>
        <v/>
      </c>
      <c r="Z1675" s="3" t="str">
        <f>IF(ISBLANK(Q1675),"需記錄數量",IF(Q1675&gt;2,"2隻以上，請記為猴群",""))</f>
        <v/>
      </c>
      <c r="AA1675" s="3" t="str">
        <f>IF(OR(Q1675=1,Q1675=2),IF(ISTEXT(R1675),"","需記錄距離"),"")</f>
        <v/>
      </c>
      <c r="AB1675" s="2" t="str">
        <f>IF(S1675="Y",IF(Q1675&lt;&gt;2,"有叫聲應為猴群",""),"")</f>
        <v/>
      </c>
      <c r="AC1675" s="3" t="str">
        <f>IF(ISBLANK(T1675),"需記錄棲地類型",IF(LEN(T1675)&lt;&gt;2,"請填最主要的棲地類型，其餘的可在備注補充說明",""))</f>
        <v/>
      </c>
      <c r="AD1675" s="5" t="str">
        <f>IF(ISBLANK(O1675),"需記錄時間",IFERROR(IF((AI1675-TIME(0,5,59))&lt;0,"需計滿6分鍾",""),""))</f>
        <v>需計滿6分鍾</v>
      </c>
      <c r="AE1675" s="3" t="str">
        <f>IF(COUNTIF(U1675,"*搖樹*")=1,IF(Q1675&lt;&gt;2,"有搖樹行為應為猴群",""),"")</f>
        <v/>
      </c>
      <c r="AF1675" s="3"/>
      <c r="AH1675" t="e">
        <f>MATCH(ROUND(M1675,0)&amp;ROUND(N1675,0),樣點!N:N,0)</f>
        <v>#N/A</v>
      </c>
      <c r="AI1675" s="5">
        <f>IF((F1676&amp;J1676)=(F1675&amp;J1675),ABS((DATE(G1676,H1676,I1676)&amp;TIME(O1676,P1676,0))-(DATE(G1675,H1675,I1675)&amp;TIME(O1675,P1675,0))),"")</f>
        <v>3.4722230047918856E-3</v>
      </c>
    </row>
    <row r="1676" spans="3:35" hidden="1">
      <c r="C1676" s="246" t="s">
        <v>824</v>
      </c>
      <c r="D1676" s="246" t="s">
        <v>828</v>
      </c>
      <c r="E1676" s="246" t="s">
        <v>845</v>
      </c>
      <c r="F1676" s="246" t="s">
        <v>846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844</v>
      </c>
      <c r="L1676" s="247">
        <v>4</v>
      </c>
      <c r="M1676" s="246">
        <v>291574</v>
      </c>
      <c r="N1676" s="246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90</v>
      </c>
      <c r="T1676" s="246" t="s">
        <v>32</v>
      </c>
      <c r="U1676" s="246"/>
      <c r="V1676" t="str">
        <f>INDEX(樣區!H:H,MATCH(F1676,樣區!E:E,0))</f>
        <v>3月,5月</v>
      </c>
      <c r="W1676" s="3" t="str">
        <f>IF(ISNUMBER(AH1676),"Y","N")</f>
        <v>N</v>
      </c>
      <c r="X1676" s="3" t="str">
        <f>IF(OR(ISBLANK(H1676),ISBLANK(I1676)),"需記錄日期","")</f>
        <v/>
      </c>
      <c r="Y1676" s="3" t="str">
        <f>IF(O1676&gt;9,"時間太晚","")</f>
        <v/>
      </c>
      <c r="Z1676" s="3" t="str">
        <f>IF(ISBLANK(Q1676),"需記錄數量",IF(Q1676&gt;2,"2隻以上，請記為猴群",""))</f>
        <v/>
      </c>
      <c r="AA1676" s="3" t="str">
        <f>IF(OR(Q1676=1,Q1676=2),IF(ISTEXT(R1676),"","需記錄距離"),"")</f>
        <v/>
      </c>
      <c r="AB1676" s="2" t="str">
        <f>IF(S1676="Y",IF(Q1676&lt;&gt;2,"有叫聲應為猴群",""),"")</f>
        <v/>
      </c>
      <c r="AC1676" s="3" t="str">
        <f>IF(ISBLANK(T1676),"需記錄棲地類型",IF(LEN(T1676)&lt;&gt;2,"請填最主要的棲地類型，其餘的可在備注補充說明",""))</f>
        <v/>
      </c>
      <c r="AD1676" s="5" t="str">
        <f>IF(ISBLANK(O1676),"需記錄時間",IFERROR(IF((AI1676-TIME(0,5,59))&lt;0,"需計滿6分鍾",""),""))</f>
        <v>需計滿6分鍾</v>
      </c>
      <c r="AE1676" s="3" t="str">
        <f>IF(COUNTIF(U1676,"*搖樹*")=1,IF(Q1676&lt;&gt;2,"有搖樹行為應為猴群",""),"")</f>
        <v/>
      </c>
      <c r="AF1676" s="3"/>
      <c r="AH1676" t="e">
        <f>MATCH(ROUND(M1676,0)&amp;ROUND(N1676,0),樣點!N:N,0)</f>
        <v>#N/A</v>
      </c>
      <c r="AI1676" s="5">
        <f>IF((F1677&amp;J1677)=(F1676&amp;J1676),ABS((DATE(G1677,H1677,I1677)&amp;TIME(O1677,P1677,0))-(DATE(G1676,H1676,I1676)&amp;TIME(O1676,P1676,0))),"")</f>
        <v>3.4722220152616501E-3</v>
      </c>
    </row>
    <row r="1677" spans="3:35" hidden="1">
      <c r="C1677" s="246" t="s">
        <v>824</v>
      </c>
      <c r="D1677" s="246" t="s">
        <v>828</v>
      </c>
      <c r="E1677" s="246" t="s">
        <v>845</v>
      </c>
      <c r="F1677" s="246" t="s">
        <v>846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844</v>
      </c>
      <c r="L1677" s="247">
        <v>5</v>
      </c>
      <c r="M1677" s="246">
        <v>291460</v>
      </c>
      <c r="N1677" s="246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90</v>
      </c>
      <c r="T1677" s="246" t="s">
        <v>32</v>
      </c>
      <c r="U1677" s="246"/>
      <c r="V1677" t="str">
        <f>INDEX(樣區!H:H,MATCH(F1677,樣區!E:E,0))</f>
        <v>3月,5月</v>
      </c>
      <c r="W1677" s="3" t="str">
        <f>IF(ISNUMBER(AH1677),"Y","N")</f>
        <v>N</v>
      </c>
      <c r="X1677" s="3" t="str">
        <f>IF(OR(ISBLANK(H1677),ISBLANK(I1677)),"需記錄日期","")</f>
        <v/>
      </c>
      <c r="Y1677" s="3" t="str">
        <f>IF(O1677&gt;9,"時間太晚","")</f>
        <v/>
      </c>
      <c r="Z1677" s="3" t="str">
        <f>IF(ISBLANK(Q1677),"需記錄數量",IF(Q1677&gt;2,"2隻以上，請記為猴群",""))</f>
        <v/>
      </c>
      <c r="AA1677" s="3" t="str">
        <f>IF(OR(Q1677=1,Q1677=2),IF(ISTEXT(R1677),"","需記錄距離"),"")</f>
        <v/>
      </c>
      <c r="AB1677" s="2" t="str">
        <f>IF(S1677="Y",IF(Q1677&lt;&gt;2,"有叫聲應為猴群",""),"")</f>
        <v/>
      </c>
      <c r="AC1677" s="3" t="str">
        <f>IF(ISBLANK(T1677),"需記錄棲地類型",IF(LEN(T1677)&lt;&gt;2,"請填最主要的棲地類型，其餘的可在備注補充說明",""))</f>
        <v/>
      </c>
      <c r="AD1677" s="5" t="str">
        <f>IF(ISBLANK(O1677),"需記錄時間",IFERROR(IF((AI1677-TIME(0,5,59))&lt;0,"需計滿6分鍾",""),""))</f>
        <v>需計滿6分鍾</v>
      </c>
      <c r="AE1677" s="3" t="str">
        <f>IF(COUNTIF(U1677,"*搖樹*")=1,IF(Q1677&lt;&gt;2,"有搖樹行為應為猴群",""),"")</f>
        <v/>
      </c>
      <c r="AF1677" s="3"/>
      <c r="AH1677" t="e">
        <f>MATCH(ROUND(M1677,0)&amp;ROUND(N1677,0),樣點!N:N,0)</f>
        <v>#N/A</v>
      </c>
      <c r="AI1677" s="5">
        <f>IF((F1678&amp;J1678)=(F1677&amp;J1677),ABS((DATE(G1678,H1678,I1678)&amp;TIME(O1678,P1678,0))-(DATE(G1677,H1677,I1677)&amp;TIME(O1677,P1677,0))),"")</f>
        <v>3.4722220152616501E-3</v>
      </c>
    </row>
    <row r="1678" spans="3:35" hidden="1">
      <c r="C1678" s="246" t="s">
        <v>824</v>
      </c>
      <c r="D1678" s="246" t="s">
        <v>828</v>
      </c>
      <c r="E1678" s="246" t="s">
        <v>845</v>
      </c>
      <c r="F1678" s="246" t="s">
        <v>846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844</v>
      </c>
      <c r="L1678" s="247">
        <v>6</v>
      </c>
      <c r="M1678" s="246">
        <v>291465</v>
      </c>
      <c r="N1678" s="246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90</v>
      </c>
      <c r="T1678" s="246" t="s">
        <v>32</v>
      </c>
      <c r="U1678" s="246"/>
      <c r="V1678" t="str">
        <f>INDEX(樣區!H:H,MATCH(F1678,樣區!E:E,0))</f>
        <v>3月,5月</v>
      </c>
      <c r="W1678" s="3" t="str">
        <f>IF(ISNUMBER(AH1678),"Y","N")</f>
        <v>N</v>
      </c>
      <c r="X1678" s="3" t="str">
        <f>IF(OR(ISBLANK(H1678),ISBLANK(I1678)),"需記錄日期","")</f>
        <v/>
      </c>
      <c r="Y1678" s="3" t="str">
        <f>IF(O1678&gt;9,"時間太晚","")</f>
        <v/>
      </c>
      <c r="Z1678" s="3" t="str">
        <f>IF(ISBLANK(Q1678),"需記錄數量",IF(Q1678&gt;2,"2隻以上，請記為猴群",""))</f>
        <v/>
      </c>
      <c r="AA1678" s="3" t="str">
        <f>IF(OR(Q1678=1,Q1678=2),IF(ISTEXT(R1678),"","需記錄距離"),"")</f>
        <v/>
      </c>
      <c r="AB1678" s="2" t="str">
        <f>IF(S1678="Y",IF(Q1678&lt;&gt;2,"有叫聲應為猴群",""),"")</f>
        <v/>
      </c>
      <c r="AC1678" s="3" t="str">
        <f>IF(ISBLANK(T1678),"需記錄棲地類型",IF(LEN(T1678)&lt;&gt;2,"請填最主要的棲地類型，其餘的可在備注補充說明",""))</f>
        <v/>
      </c>
      <c r="AD1678" s="5" t="str">
        <f>IF(ISBLANK(O1678),"需記錄時間",IFERROR(IF((AI1678-TIME(0,5,59))&lt;0,"需計滿6分鍾",""),""))</f>
        <v/>
      </c>
      <c r="AE1678" s="3" t="str">
        <f>IF(COUNTIF(U1678,"*搖樹*")=1,IF(Q1678&lt;&gt;2,"有搖樹行為應為猴群",""),"")</f>
        <v/>
      </c>
      <c r="AF1678" s="3"/>
      <c r="AH1678" t="e">
        <f>MATCH(ROUND(M1678,0)&amp;ROUND(N1678,0),樣點!N:N,0)</f>
        <v>#N/A</v>
      </c>
      <c r="AI1678" s="5" t="str">
        <f>IF((F1679&amp;J1679)=(F1678&amp;J1678),ABS((DATE(G1679,H1679,I1679)&amp;TIME(O1679,P1679,0))-(DATE(G1678,H1678,I1678)&amp;TIME(O1678,P1678,0))),"")</f>
        <v/>
      </c>
    </row>
    <row r="1679" spans="3:35" hidden="1">
      <c r="C1679" s="246" t="s">
        <v>824</v>
      </c>
      <c r="D1679" s="246" t="s">
        <v>828</v>
      </c>
      <c r="E1679" s="246" t="s">
        <v>847</v>
      </c>
      <c r="F1679" s="246" t="s">
        <v>848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844</v>
      </c>
      <c r="L1679" s="247">
        <v>1</v>
      </c>
      <c r="M1679" s="246">
        <v>293451</v>
      </c>
      <c r="N1679" s="246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90</v>
      </c>
      <c r="T1679" s="246" t="s">
        <v>32</v>
      </c>
      <c r="U1679" s="246"/>
      <c r="V1679" t="str">
        <f>INDEX(樣區!H:H,MATCH(F1679,樣區!E:E,0))</f>
        <v>4月,6月</v>
      </c>
      <c r="W1679" s="3" t="str">
        <f>IF(ISNUMBER(AH1679),"Y","N")</f>
        <v>N</v>
      </c>
      <c r="X1679" s="3" t="str">
        <f>IF(OR(ISBLANK(H1679),ISBLANK(I1679)),"需記錄日期","")</f>
        <v/>
      </c>
      <c r="Y1679" s="3" t="str">
        <f>IF(O1679&gt;9,"時間太晚","")</f>
        <v>時間太晚</v>
      </c>
      <c r="Z1679" s="3" t="str">
        <f>IF(ISBLANK(Q1679),"需記錄數量",IF(Q1679&gt;2,"2隻以上，請記為猴群",""))</f>
        <v/>
      </c>
      <c r="AA1679" s="3" t="str">
        <f>IF(OR(Q1679=1,Q1679=2),IF(ISTEXT(R1679),"","需記錄距離"),"")</f>
        <v/>
      </c>
      <c r="AB1679" s="2" t="str">
        <f>IF(S1679="Y",IF(Q1679&lt;&gt;2,"有叫聲應為猴群",""),"")</f>
        <v/>
      </c>
      <c r="AC1679" s="3" t="str">
        <f>IF(ISBLANK(T1679),"需記錄棲地類型",IF(LEN(T1679)&lt;&gt;2,"請填最主要的棲地類型，其餘的可在備注補充說明",""))</f>
        <v/>
      </c>
      <c r="AD1679" s="5" t="str">
        <f>IF(ISBLANK(O1679),"需記錄時間",IFERROR(IF((AI1679-TIME(0,5,59))&lt;0,"需計滿6分鍾",""),""))</f>
        <v/>
      </c>
      <c r="AE1679" s="3" t="str">
        <f>IF(COUNTIF(U1679,"*搖樹*")=1,IF(Q1679&lt;&gt;2,"有搖樹行為應為猴群",""),"")</f>
        <v/>
      </c>
      <c r="AF1679" s="3"/>
      <c r="AH1679" t="e">
        <f>MATCH(ROUND(M1679,0)&amp;ROUND(N1679,0),樣點!N:N,0)</f>
        <v>#N/A</v>
      </c>
      <c r="AI1679" s="5">
        <f>IF((F1680&amp;J1680)=(F1679&amp;J1679),ABS((DATE(G1680,H1680,I1680)&amp;TIME(O1680,P1680,0))-(DATE(G1679,H1679,I1679)&amp;TIME(O1679,P1679,0))),"")</f>
        <v>4.8611109959892929E-3</v>
      </c>
    </row>
    <row r="1680" spans="3:35" hidden="1">
      <c r="C1680" s="246" t="s">
        <v>824</v>
      </c>
      <c r="D1680" s="246" t="s">
        <v>828</v>
      </c>
      <c r="E1680" s="246" t="s">
        <v>847</v>
      </c>
      <c r="F1680" s="246" t="s">
        <v>848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844</v>
      </c>
      <c r="L1680" s="247">
        <v>2</v>
      </c>
      <c r="M1680" s="246">
        <v>293538</v>
      </c>
      <c r="N1680" s="246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90</v>
      </c>
      <c r="T1680" s="246" t="s">
        <v>32</v>
      </c>
      <c r="U1680" s="246"/>
      <c r="V1680" t="str">
        <f>INDEX(樣區!H:H,MATCH(F1680,樣區!E:E,0))</f>
        <v>4月,6月</v>
      </c>
      <c r="W1680" s="3" t="str">
        <f>IF(ISNUMBER(AH1680),"Y","N")</f>
        <v>N</v>
      </c>
      <c r="X1680" s="3" t="str">
        <f>IF(OR(ISBLANK(H1680),ISBLANK(I1680)),"需記錄日期","")</f>
        <v/>
      </c>
      <c r="Y1680" s="3" t="str">
        <f>IF(O1680&gt;9,"時間太晚","")</f>
        <v>時間太晚</v>
      </c>
      <c r="Z1680" s="3" t="str">
        <f>IF(ISBLANK(Q1680),"需記錄數量",IF(Q1680&gt;2,"2隻以上，請記為猴群",""))</f>
        <v/>
      </c>
      <c r="AA1680" s="3" t="str">
        <f>IF(OR(Q1680=1,Q1680=2),IF(ISTEXT(R1680),"","需記錄距離"),"")</f>
        <v/>
      </c>
      <c r="AB1680" s="2" t="str">
        <f>IF(S1680="Y",IF(Q1680&lt;&gt;2,"有叫聲應為猴群",""),"")</f>
        <v/>
      </c>
      <c r="AC1680" s="3" t="str">
        <f>IF(ISBLANK(T1680),"需記錄棲地類型",IF(LEN(T1680)&lt;&gt;2,"請填最主要的棲地類型，其餘的可在備注補充說明",""))</f>
        <v/>
      </c>
      <c r="AD1680" s="5" t="str">
        <f>IF(ISBLANK(O1680),"需記錄時間",IFERROR(IF((AI1680-TIME(0,5,59))&lt;0,"需計滿6分鍾",""),""))</f>
        <v/>
      </c>
      <c r="AE1680" s="3" t="str">
        <f>IF(COUNTIF(U1680,"*搖樹*")=1,IF(Q1680&lt;&gt;2,"有搖樹行為應為猴群",""),"")</f>
        <v/>
      </c>
      <c r="AF1680" s="3"/>
      <c r="AH1680" t="e">
        <f>MATCH(ROUND(M1680,0)&amp;ROUND(N1680,0),樣點!N:N,0)</f>
        <v>#N/A</v>
      </c>
      <c r="AI1680" s="5">
        <f>IF((F1681&amp;J1681)=(F1680&amp;J1680),ABS((DATE(G1681,H1681,I1681)&amp;TIME(O1681,P1681,0))-(DATE(G1680,H1680,I1680)&amp;TIME(O1680,P1680,0))),"")</f>
        <v>4.1666670003905892E-3</v>
      </c>
    </row>
    <row r="1681" spans="3:35" hidden="1">
      <c r="C1681" s="246" t="s">
        <v>824</v>
      </c>
      <c r="D1681" s="246" t="s">
        <v>828</v>
      </c>
      <c r="E1681" s="246" t="s">
        <v>847</v>
      </c>
      <c r="F1681" s="246" t="s">
        <v>848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844</v>
      </c>
      <c r="L1681" s="247">
        <v>3</v>
      </c>
      <c r="M1681" s="246">
        <v>293380</v>
      </c>
      <c r="N1681" s="246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90</v>
      </c>
      <c r="T1681" s="246" t="s">
        <v>32</v>
      </c>
      <c r="U1681" s="246"/>
      <c r="V1681" t="str">
        <f>INDEX(樣區!H:H,MATCH(F1681,樣區!E:E,0))</f>
        <v>4月,6月</v>
      </c>
      <c r="W1681" s="3" t="str">
        <f>IF(ISNUMBER(AH1681),"Y","N")</f>
        <v>N</v>
      </c>
      <c r="X1681" s="3" t="str">
        <f>IF(OR(ISBLANK(H1681),ISBLANK(I1681)),"需記錄日期","")</f>
        <v/>
      </c>
      <c r="Y1681" s="3" t="str">
        <f>IF(O1681&gt;9,"時間太晚","")</f>
        <v>時間太晚</v>
      </c>
      <c r="Z1681" s="3" t="str">
        <f>IF(ISBLANK(Q1681),"需記錄數量",IF(Q1681&gt;2,"2隻以上，請記為猴群",""))</f>
        <v/>
      </c>
      <c r="AA1681" s="3" t="str">
        <f>IF(OR(Q1681=1,Q1681=2),IF(ISTEXT(R1681),"","需記錄距離"),"")</f>
        <v/>
      </c>
      <c r="AB1681" s="2" t="str">
        <f>IF(S1681="Y",IF(Q1681&lt;&gt;2,"有叫聲應為猴群",""),"")</f>
        <v/>
      </c>
      <c r="AC1681" s="3" t="str">
        <f>IF(ISBLANK(T1681),"需記錄棲地類型",IF(LEN(T1681)&lt;&gt;2,"請填最主要的棲地類型，其餘的可在備注補充說明",""))</f>
        <v/>
      </c>
      <c r="AD1681" s="5" t="str">
        <f>IF(ISBLANK(O1681),"需記錄時間",IFERROR(IF((AI1681-TIME(0,5,59))&lt;0,"需計滿6分鍾",""),""))</f>
        <v/>
      </c>
      <c r="AE1681" s="3" t="str">
        <f>IF(COUNTIF(U1681,"*搖樹*")=1,IF(Q1681&lt;&gt;2,"有搖樹行為應為猴群",""),"")</f>
        <v/>
      </c>
      <c r="AF1681" s="3"/>
      <c r="AH1681" t="e">
        <f>MATCH(ROUND(M1681,0)&amp;ROUND(N1681,0),樣點!N:N,0)</f>
        <v>#N/A</v>
      </c>
      <c r="AI1681" s="5">
        <f>IF((F1682&amp;J1682)=(F1681&amp;J1681),ABS((DATE(G1682,H1682,I1682)&amp;TIME(O1682,P1682,0))-(DATE(G1681,H1681,I1681)&amp;TIME(O1681,P1681,0))),"")</f>
        <v>4.1666660108603537E-3</v>
      </c>
    </row>
    <row r="1682" spans="3:35" hidden="1">
      <c r="C1682" s="246" t="s">
        <v>824</v>
      </c>
      <c r="D1682" s="246" t="s">
        <v>828</v>
      </c>
      <c r="E1682" s="246" t="s">
        <v>847</v>
      </c>
      <c r="F1682" s="246" t="s">
        <v>848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844</v>
      </c>
      <c r="L1682" s="247">
        <v>4</v>
      </c>
      <c r="M1682" s="246">
        <v>293397</v>
      </c>
      <c r="N1682" s="246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90</v>
      </c>
      <c r="T1682" s="246" t="s">
        <v>32</v>
      </c>
      <c r="U1682" s="246"/>
      <c r="V1682" t="str">
        <f>INDEX(樣區!H:H,MATCH(F1682,樣區!E:E,0))</f>
        <v>4月,6月</v>
      </c>
      <c r="W1682" s="3" t="str">
        <f>IF(ISNUMBER(AH1682),"Y","N")</f>
        <v>N</v>
      </c>
      <c r="X1682" s="3" t="str">
        <f>IF(OR(ISBLANK(H1682),ISBLANK(I1682)),"需記錄日期","")</f>
        <v/>
      </c>
      <c r="Y1682" s="3" t="str">
        <f>IF(O1682&gt;9,"時間太晚","")</f>
        <v>時間太晚</v>
      </c>
      <c r="Z1682" s="3" t="str">
        <f>IF(ISBLANK(Q1682),"需記錄數量",IF(Q1682&gt;2,"2隻以上，請記為猴群",""))</f>
        <v/>
      </c>
      <c r="AA1682" s="3" t="str">
        <f>IF(OR(Q1682=1,Q1682=2),IF(ISTEXT(R1682),"","需記錄距離"),"")</f>
        <v/>
      </c>
      <c r="AB1682" s="2" t="str">
        <f>IF(S1682="Y",IF(Q1682&lt;&gt;2,"有叫聲應為猴群",""),"")</f>
        <v/>
      </c>
      <c r="AC1682" s="3" t="str">
        <f>IF(ISBLANK(T1682),"需記錄棲地類型",IF(LEN(T1682)&lt;&gt;2,"請填最主要的棲地類型，其餘的可在備注補充說明",""))</f>
        <v/>
      </c>
      <c r="AD1682" s="5" t="str">
        <f>IF(ISBLANK(O1682),"需記錄時間",IFERROR(IF((AI1682-TIME(0,5,59))&lt;0,"需計滿6分鍾",""),""))</f>
        <v>需計滿6分鍾</v>
      </c>
      <c r="AE1682" s="3" t="str">
        <f>IF(COUNTIF(U1682,"*搖樹*")=1,IF(Q1682&lt;&gt;2,"有搖樹行為應為猴群",""),"")</f>
        <v/>
      </c>
      <c r="AF1682" s="3"/>
      <c r="AH1682" t="e">
        <f>MATCH(ROUND(M1682,0)&amp;ROUND(N1682,0),樣點!N:N,0)</f>
        <v>#N/A</v>
      </c>
      <c r="AI1682" s="5">
        <f>IF((F1683&amp;J1683)=(F1682&amp;J1682),ABS((DATE(G1683,H1683,I1683)&amp;TIME(O1683,P1683,0))-(DATE(G1682,H1682,I1682)&amp;TIME(O1682,P1682,0))),"")</f>
        <v>3.4722230047918856E-3</v>
      </c>
    </row>
    <row r="1683" spans="3:35" hidden="1">
      <c r="C1683" s="246" t="s">
        <v>824</v>
      </c>
      <c r="D1683" s="246" t="s">
        <v>828</v>
      </c>
      <c r="E1683" s="246" t="s">
        <v>847</v>
      </c>
      <c r="F1683" s="246" t="s">
        <v>848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844</v>
      </c>
      <c r="L1683" s="247">
        <v>5</v>
      </c>
      <c r="M1683" s="246">
        <v>293331</v>
      </c>
      <c r="N1683" s="246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90</v>
      </c>
      <c r="T1683" s="246" t="s">
        <v>32</v>
      </c>
      <c r="U1683" s="246"/>
      <c r="V1683" t="str">
        <f>INDEX(樣區!H:H,MATCH(F1683,樣區!E:E,0))</f>
        <v>4月,6月</v>
      </c>
      <c r="W1683" s="3" t="str">
        <f>IF(ISNUMBER(AH1683),"Y","N")</f>
        <v>N</v>
      </c>
      <c r="X1683" s="3" t="str">
        <f>IF(OR(ISBLANK(H1683),ISBLANK(I1683)),"需記錄日期","")</f>
        <v/>
      </c>
      <c r="Y1683" s="3" t="str">
        <f>IF(O1683&gt;9,"時間太晚","")</f>
        <v>時間太晚</v>
      </c>
      <c r="Z1683" s="3" t="str">
        <f>IF(ISBLANK(Q1683),"需記錄數量",IF(Q1683&gt;2,"2隻以上，請記為猴群",""))</f>
        <v/>
      </c>
      <c r="AA1683" s="3" t="str">
        <f>IF(OR(Q1683=1,Q1683=2),IF(ISTEXT(R1683),"","需記錄距離"),"")</f>
        <v/>
      </c>
      <c r="AB1683" s="2" t="str">
        <f>IF(S1683="Y",IF(Q1683&lt;&gt;2,"有叫聲應為猴群",""),"")</f>
        <v/>
      </c>
      <c r="AC1683" s="3" t="str">
        <f>IF(ISBLANK(T1683),"需記錄棲地類型",IF(LEN(T1683)&lt;&gt;2,"請填最主要的棲地類型，其餘的可在備注補充說明",""))</f>
        <v/>
      </c>
      <c r="AD1683" s="5" t="str">
        <f>IF(ISBLANK(O1683),"需記錄時間",IFERROR(IF((AI1683-TIME(0,5,59))&lt;0,"需計滿6分鍾",""),""))</f>
        <v/>
      </c>
      <c r="AE1683" s="3" t="str">
        <f>IF(COUNTIF(U1683,"*搖樹*")=1,IF(Q1683&lt;&gt;2,"有搖樹行為應為猴群",""),"")</f>
        <v/>
      </c>
      <c r="AF1683" s="3"/>
      <c r="AH1683" t="e">
        <f>MATCH(ROUND(M1683,0)&amp;ROUND(N1683,0),樣點!N:N,0)</f>
        <v>#N/A</v>
      </c>
      <c r="AI1683" s="5">
        <f>IF((F1684&amp;J1684)=(F1683&amp;J1683),ABS((DATE(G1684,H1684,I1684)&amp;TIME(O1684,P1684,0))-(DATE(G1683,H1683,I1683)&amp;TIME(O1683,P1683,0))),"")</f>
        <v>4.1666660108603537E-3</v>
      </c>
    </row>
    <row r="1684" spans="3:35" hidden="1">
      <c r="C1684" s="246" t="s">
        <v>824</v>
      </c>
      <c r="D1684" s="246" t="s">
        <v>828</v>
      </c>
      <c r="E1684" s="246" t="s">
        <v>847</v>
      </c>
      <c r="F1684" s="246" t="s">
        <v>848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844</v>
      </c>
      <c r="L1684" s="247">
        <v>6</v>
      </c>
      <c r="M1684" s="246">
        <v>293143</v>
      </c>
      <c r="N1684" s="246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90</v>
      </c>
      <c r="T1684" s="246" t="s">
        <v>32</v>
      </c>
      <c r="U1684" s="246"/>
      <c r="V1684" t="str">
        <f>INDEX(樣區!H:H,MATCH(F1684,樣區!E:E,0))</f>
        <v>4月,6月</v>
      </c>
      <c r="W1684" s="3" t="str">
        <f>IF(ISNUMBER(AH1684),"Y","N")</f>
        <v>N</v>
      </c>
      <c r="X1684" s="3" t="str">
        <f>IF(OR(ISBLANK(H1684),ISBLANK(I1684)),"需記錄日期","")</f>
        <v/>
      </c>
      <c r="Y1684" s="3" t="str">
        <f>IF(O1684&gt;9,"時間太晚","")</f>
        <v>時間太晚</v>
      </c>
      <c r="Z1684" s="3" t="str">
        <f>IF(ISBLANK(Q1684),"需記錄數量",IF(Q1684&gt;2,"2隻以上，請記為猴群",""))</f>
        <v/>
      </c>
      <c r="AA1684" s="3" t="str">
        <f>IF(OR(Q1684=1,Q1684=2),IF(ISTEXT(R1684),"","需記錄距離"),"")</f>
        <v/>
      </c>
      <c r="AB1684" s="2" t="str">
        <f>IF(S1684="Y",IF(Q1684&lt;&gt;2,"有叫聲應為猴群",""),"")</f>
        <v/>
      </c>
      <c r="AC1684" s="3" t="str">
        <f>IF(ISBLANK(T1684),"需記錄棲地類型",IF(LEN(T1684)&lt;&gt;2,"請填最主要的棲地類型，其餘的可在備注補充說明",""))</f>
        <v/>
      </c>
      <c r="AD1684" s="5" t="str">
        <f>IF(ISBLANK(O1684),"需記錄時間",IFERROR(IF((AI1684-TIME(0,5,59))&lt;0,"需計滿6分鍾",""),""))</f>
        <v/>
      </c>
      <c r="AE1684" s="3" t="str">
        <f>IF(COUNTIF(U1684,"*搖樹*")=1,IF(Q1684&lt;&gt;2,"有搖樹行為應為猴群",""),"")</f>
        <v/>
      </c>
      <c r="AF1684" s="3"/>
      <c r="AH1684" t="e">
        <f>MATCH(ROUND(M1684,0)&amp;ROUND(N1684,0),樣點!N:N,0)</f>
        <v>#N/A</v>
      </c>
      <c r="AI1684" s="5" t="str">
        <f>IF((F1685&amp;J1685)=(F1684&amp;J1684),ABS((DATE(G1685,H1685,I1685)&amp;TIME(O1685,P1685,0))-(DATE(G1684,H1684,I1684)&amp;TIME(O1684,P1684,0))),"")</f>
        <v/>
      </c>
    </row>
    <row r="1685" spans="3:35">
      <c r="C1685" s="246" t="s">
        <v>824</v>
      </c>
      <c r="D1685" s="246" t="s">
        <v>849</v>
      </c>
      <c r="E1685" s="246" t="s">
        <v>850</v>
      </c>
      <c r="F1685" s="246" t="s">
        <v>851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852</v>
      </c>
      <c r="L1685" s="247">
        <v>1</v>
      </c>
      <c r="M1685" s="246">
        <v>260905</v>
      </c>
      <c r="N1685" s="246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90</v>
      </c>
      <c r="T1685" s="246" t="s">
        <v>26</v>
      </c>
      <c r="U1685" s="246"/>
      <c r="V1685" t="str">
        <f>INDEX(樣區!H:H,MATCH(F1685,樣區!E:E,0))</f>
        <v>3月,5月</v>
      </c>
      <c r="W1685" s="3" t="str">
        <f>IF(ISNUMBER(AH1685),"Y","N")</f>
        <v>Y</v>
      </c>
      <c r="X1685" s="3" t="str">
        <f>IF(OR(ISBLANK(H1685),ISBLANK(I1685)),"需記錄日期","")</f>
        <v/>
      </c>
      <c r="Y1685" s="3" t="str">
        <f>IF(O1685&gt;9,"時間太晚","")</f>
        <v/>
      </c>
      <c r="Z1685" s="3" t="str">
        <f>IF(ISBLANK(Q1685),"需記錄數量",IF(Q1685&gt;2,"2隻以上，請記為猴群",""))</f>
        <v/>
      </c>
      <c r="AA1685" s="3" t="str">
        <f>IF(OR(Q1685=1,Q1685=2),IF(ISTEXT(R1685),"","需記錄距離"),"")</f>
        <v/>
      </c>
      <c r="AB1685" s="249" t="str">
        <f>IF(S1685="Y",IF(Q1685&lt;&gt;2,"有叫聲應為猴群",""),"")</f>
        <v/>
      </c>
      <c r="AC1685" s="3" t="str">
        <f>IF(ISBLANK(T1685),"需記錄棲地類型",IF(LEN(T1685)&lt;&gt;2,"請填最主要的棲地類型，其餘的可在備注補充說明",""))</f>
        <v/>
      </c>
      <c r="AD1685" s="5" t="str">
        <f t="shared" ref="AD1685:AD1686" si="73">IF(ISBLANK(O1685),"需記錄時間",IFERROR(IF((AI1685-TIME(0,5,59))&lt;0,"需計滿6分鐘",""),""))</f>
        <v/>
      </c>
      <c r="AE1685" s="3" t="str">
        <f>IF(COUNTIF(U1685,"*搖樹*")=1,IF(Q1685&lt;&gt;2,"有搖樹行為應為猴群",""),"")</f>
        <v/>
      </c>
      <c r="AF1685" s="3"/>
      <c r="AH1685">
        <f>MATCH(ROUND(M1685,0)&amp;ROUND(N1685,0),樣點!N:N,0)</f>
        <v>881</v>
      </c>
      <c r="AI1685" s="5">
        <f>IF((F1686&amp;J1686)=(F1685&amp;J1685),ABS((DATE(G1686,H1686,I1686)&amp;TIME(O1686,P1686,0))-(DATE(G1685,H1685,I1685)&amp;TIME(O1685,P1685,0))),"")</f>
        <v>9.7222229815088212E-3</v>
      </c>
    </row>
    <row r="1686" spans="3:35">
      <c r="C1686" s="246" t="s">
        <v>824</v>
      </c>
      <c r="D1686" s="246" t="s">
        <v>849</v>
      </c>
      <c r="E1686" s="246" t="s">
        <v>850</v>
      </c>
      <c r="F1686" s="246" t="s">
        <v>851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852</v>
      </c>
      <c r="L1686" s="247">
        <v>2</v>
      </c>
      <c r="M1686" s="246">
        <v>260822</v>
      </c>
      <c r="N1686" s="246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90</v>
      </c>
      <c r="T1686" s="246" t="s">
        <v>26</v>
      </c>
      <c r="U1686" s="246"/>
      <c r="V1686" t="str">
        <f>INDEX(樣區!H:H,MATCH(F1686,樣區!E:E,0))</f>
        <v>3月,5月</v>
      </c>
      <c r="W1686" s="3" t="str">
        <f>IF(ISNUMBER(AH1686),"Y","N")</f>
        <v>Y</v>
      </c>
      <c r="X1686" s="3" t="str">
        <f>IF(OR(ISBLANK(H1686),ISBLANK(I1686)),"需記錄日期","")</f>
        <v/>
      </c>
      <c r="Y1686" s="3" t="str">
        <f>IF(O1686&gt;9,"時間太晚","")</f>
        <v/>
      </c>
      <c r="Z1686" s="3" t="str">
        <f>IF(ISBLANK(Q1686),"需記錄數量",IF(Q1686&gt;2,"2隻以上，請記為猴群",""))</f>
        <v/>
      </c>
      <c r="AA1686" s="3" t="str">
        <f>IF(OR(Q1686=1,Q1686=2),IF(ISTEXT(R1686),"","需記錄距離"),"")</f>
        <v/>
      </c>
      <c r="AB1686" s="249" t="str">
        <f>IF(S1686="Y",IF(Q1686&lt;&gt;2,"有叫聲應為猴群",""),"")</f>
        <v/>
      </c>
      <c r="AC1686" s="3" t="str">
        <f>IF(ISBLANK(T1686),"需記錄棲地類型",IF(LEN(T1686)&lt;&gt;2,"請填最主要的棲地類型，其餘的可在備注補充說明",""))</f>
        <v/>
      </c>
      <c r="AD1686" s="5" t="str">
        <f t="shared" si="73"/>
        <v/>
      </c>
      <c r="AE1686" s="3" t="str">
        <f>IF(COUNTIF(U1686,"*搖樹*")=1,IF(Q1686&lt;&gt;2,"有搖樹行為應為猴群",""),"")</f>
        <v/>
      </c>
      <c r="AF1686" s="3"/>
      <c r="AH1686">
        <f>MATCH(ROUND(M1686,0)&amp;ROUND(N1686,0),樣點!N:N,0)</f>
        <v>882</v>
      </c>
      <c r="AI1686" s="5">
        <f>IF((F1687&amp;J1687)=(F1686&amp;J1686),ABS((DATE(G1687,H1687,I1687)&amp;TIME(O1687,P1687,0))-(DATE(G1686,H1686,I1686)&amp;TIME(O1686,P1686,0))),"")</f>
        <v>8.3333330112509429E-3</v>
      </c>
    </row>
    <row r="1687" spans="3:35" hidden="1">
      <c r="C1687" s="246" t="s">
        <v>824</v>
      </c>
      <c r="D1687" s="246" t="s">
        <v>849</v>
      </c>
      <c r="E1687" s="246" t="s">
        <v>850</v>
      </c>
      <c r="F1687" s="246" t="s">
        <v>851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852</v>
      </c>
      <c r="L1687" s="247">
        <v>3</v>
      </c>
      <c r="M1687" s="246">
        <v>260955</v>
      </c>
      <c r="N1687" s="246">
        <v>2717630</v>
      </c>
      <c r="O1687" s="246">
        <v>9</v>
      </c>
      <c r="P1687" s="246">
        <v>1</v>
      </c>
      <c r="Q1687" s="246">
        <v>0</v>
      </c>
      <c r="R1687" s="246"/>
      <c r="S1687" s="246" t="s">
        <v>90</v>
      </c>
      <c r="T1687" s="246" t="s">
        <v>26</v>
      </c>
      <c r="U1687" s="246"/>
      <c r="V1687" t="str">
        <f>INDEX(樣區!H:H,MATCH(F1687,樣區!E:E,0))</f>
        <v>3月,5月</v>
      </c>
      <c r="W1687" s="3" t="str">
        <f>IF(ISNUMBER(AH1687),"Y","N")</f>
        <v>N</v>
      </c>
      <c r="X1687" s="3" t="str">
        <f>IF(OR(ISBLANK(H1687),ISBLANK(I1687)),"需記錄日期","")</f>
        <v/>
      </c>
      <c r="Y1687" s="3" t="str">
        <f>IF(O1687&gt;9,"時間太晚","")</f>
        <v/>
      </c>
      <c r="Z1687" s="3" t="str">
        <f>IF(ISBLANK(Q1687),"需記錄數量",IF(Q1687&gt;2,"2隻以上，請記為猴群",""))</f>
        <v/>
      </c>
      <c r="AA1687" s="3" t="str">
        <f>IF(OR(Q1687=1,Q1687=2),IF(ISTEXT(R1687),"","需記錄距離"),"")</f>
        <v/>
      </c>
      <c r="AB1687" s="2" t="str">
        <f>IF(S1687="Y",IF(Q1687&lt;&gt;2,"有叫聲應為猴群",""),"")</f>
        <v/>
      </c>
      <c r="AC1687" s="3" t="str">
        <f>IF(ISBLANK(T1687),"需記錄棲地類型",IF(LEN(T1687)&lt;&gt;2,"請填最主要的棲地類型，其餘的可在備注補充說明",""))</f>
        <v/>
      </c>
      <c r="AD1687" s="5" t="str">
        <f>IF(ISBLANK(O1687),"需記錄時間",IFERROR(IF((AI1687-TIME(0,5,59))&lt;0,"需計滿6分鍾",""),""))</f>
        <v/>
      </c>
      <c r="AE1687" s="3" t="str">
        <f>IF(COUNTIF(U1687,"*搖樹*")=1,IF(Q1687&lt;&gt;2,"有搖樹行為應為猴群",""),"")</f>
        <v/>
      </c>
      <c r="AF1687" s="3"/>
      <c r="AH1687" t="e">
        <f>MATCH(ROUND(M1687,0)&amp;ROUND(N1687,0),樣點!N:N,0)</f>
        <v>#N/A</v>
      </c>
      <c r="AI1687" s="5">
        <f>IF((F1688&amp;J1688)=(F1687&amp;J1687),ABS((DATE(G1688,H1688,I1688)&amp;TIME(O1688,P1688,0))-(DATE(G1687,H1687,I1687)&amp;TIME(O1687,P1687,0))),"")</f>
        <v>9.0277779963798821E-3</v>
      </c>
    </row>
    <row r="1688" spans="3:35">
      <c r="C1688" s="246" t="s">
        <v>824</v>
      </c>
      <c r="D1688" s="246" t="s">
        <v>849</v>
      </c>
      <c r="E1688" s="246" t="s">
        <v>850</v>
      </c>
      <c r="F1688" s="246" t="s">
        <v>851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852</v>
      </c>
      <c r="L1688" s="247">
        <v>4</v>
      </c>
      <c r="M1688" s="246">
        <v>261192</v>
      </c>
      <c r="N1688" s="246">
        <v>2717653</v>
      </c>
      <c r="O1688" s="246">
        <v>9</v>
      </c>
      <c r="P1688" s="246">
        <v>14</v>
      </c>
      <c r="Q1688" s="246">
        <v>2</v>
      </c>
      <c r="R1688" s="246" t="s">
        <v>89</v>
      </c>
      <c r="S1688" s="246" t="s">
        <v>44</v>
      </c>
      <c r="T1688" s="246" t="s">
        <v>26</v>
      </c>
      <c r="U1688" s="246"/>
      <c r="V1688" t="str">
        <f>INDEX(樣區!H:H,MATCH(F1688,樣區!E:E,0))</f>
        <v>3月,5月</v>
      </c>
      <c r="W1688" s="3" t="str">
        <f>IF(ISNUMBER(AH1688),"Y","N")</f>
        <v>Y</v>
      </c>
      <c r="X1688" s="3" t="str">
        <f>IF(OR(ISBLANK(H1688),ISBLANK(I1688)),"需記錄日期","")</f>
        <v/>
      </c>
      <c r="Y1688" s="3" t="str">
        <f>IF(O1688&gt;9,"時間太晚","")</f>
        <v/>
      </c>
      <c r="Z1688" s="3" t="str">
        <f>IF(ISBLANK(Q1688),"需記錄數量",IF(Q1688&gt;2,"2隻以上，請記為猴群",""))</f>
        <v/>
      </c>
      <c r="AA1688" s="3" t="str">
        <f>IF(OR(Q1688=1,Q1688=2),IF(ISTEXT(R1688),"","需記錄距離"),"")</f>
        <v/>
      </c>
      <c r="AB1688" s="249" t="str">
        <f>IF(S1688="Y",IF(Q1688&lt;&gt;2,"有叫聲應為猴群",""),"")</f>
        <v/>
      </c>
      <c r="AC1688" s="3" t="str">
        <f>IF(ISBLANK(T1688),"需記錄棲地類型",IF(LEN(T1688)&lt;&gt;2,"請填最主要的棲地類型，其餘的可在備注補充說明",""))</f>
        <v/>
      </c>
      <c r="AD1688" s="5" t="str">
        <f t="shared" ref="AD1688:AD1690" si="74">IF(ISBLANK(O1688),"需記錄時間",IFERROR(IF((AI1688-TIME(0,5,59))&lt;0,"需計滿6分鐘",""),""))</f>
        <v/>
      </c>
      <c r="AE1688" s="3" t="str">
        <f>IF(COUNTIF(U1688,"*搖樹*")=1,IF(Q1688&lt;&gt;2,"有搖樹行為應為猴群",""),"")</f>
        <v/>
      </c>
      <c r="AF1688" s="3"/>
      <c r="AH1688">
        <f>MATCH(ROUND(M1688,0)&amp;ROUND(N1688,0),樣點!N:N,0)</f>
        <v>884</v>
      </c>
      <c r="AI1688" s="5">
        <f>IF((F1689&amp;J1689)=(F1688&amp;J1688),ABS((DATE(G1689,H1689,I1689)&amp;TIME(O1689,P1689,0))-(DATE(G1688,H1688,I1688)&amp;TIME(O1688,P1688,0))),"")</f>
        <v>1.3194444007240236E-2</v>
      </c>
    </row>
    <row r="1689" spans="3:35">
      <c r="C1689" s="246" t="s">
        <v>824</v>
      </c>
      <c r="D1689" s="246" t="s">
        <v>849</v>
      </c>
      <c r="E1689" s="246" t="s">
        <v>850</v>
      </c>
      <c r="F1689" s="246" t="s">
        <v>851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852</v>
      </c>
      <c r="L1689" s="247">
        <v>5</v>
      </c>
      <c r="M1689" s="246">
        <v>261333</v>
      </c>
      <c r="N1689" s="246">
        <v>2717698</v>
      </c>
      <c r="O1689" s="246">
        <v>9</v>
      </c>
      <c r="P1689" s="246">
        <v>33</v>
      </c>
      <c r="Q1689" s="246">
        <v>2</v>
      </c>
      <c r="R1689" s="246" t="s">
        <v>43</v>
      </c>
      <c r="S1689" s="246" t="s">
        <v>44</v>
      </c>
      <c r="T1689" s="246" t="s">
        <v>32</v>
      </c>
      <c r="U1689" s="246" t="s">
        <v>853</v>
      </c>
      <c r="V1689" t="str">
        <f>INDEX(樣區!H:H,MATCH(F1689,樣區!E:E,0))</f>
        <v>3月,5月</v>
      </c>
      <c r="W1689" s="3" t="str">
        <f>IF(ISNUMBER(AH1689),"Y","N")</f>
        <v>Y</v>
      </c>
      <c r="X1689" s="3" t="str">
        <f>IF(OR(ISBLANK(H1689),ISBLANK(I1689)),"需記錄日期","")</f>
        <v/>
      </c>
      <c r="Y1689" s="3" t="str">
        <f>IF(O1689&gt;9,"時間太晚","")</f>
        <v/>
      </c>
      <c r="Z1689" s="3" t="str">
        <f>IF(ISBLANK(Q1689),"需記錄數量",IF(Q1689&gt;2,"2隻以上，請記為猴群",""))</f>
        <v/>
      </c>
      <c r="AA1689" s="3" t="str">
        <f>IF(OR(Q1689=1,Q1689=2),IF(ISTEXT(R1689),"","需記錄距離"),"")</f>
        <v/>
      </c>
      <c r="AB1689" s="249" t="str">
        <f>IF(S1689="Y",IF(Q1689&lt;&gt;2,"有叫聲應為猴群",""),"")</f>
        <v/>
      </c>
      <c r="AC1689" s="3" t="str">
        <f>IF(ISBLANK(T1689),"需記錄棲地類型",IF(LEN(T1689)&lt;&gt;2,"請填最主要的棲地類型，其餘的可在備注補充說明",""))</f>
        <v/>
      </c>
      <c r="AD1689" s="5" t="str">
        <f t="shared" si="74"/>
        <v/>
      </c>
      <c r="AE1689" s="3" t="str">
        <f>IF(COUNTIF(U1689,"*搖樹*")=1,IF(Q1689&lt;&gt;2,"有搖樹行為應為猴群",""),"")</f>
        <v/>
      </c>
      <c r="AF1689" s="3"/>
      <c r="AH1689">
        <f>MATCH(ROUND(M1689,0)&amp;ROUND(N1689,0),樣點!N:N,0)</f>
        <v>885</v>
      </c>
      <c r="AI1689" s="5">
        <f>IF((F1690&amp;J1690)=(F1689&amp;J1689),ABS((DATE(G1690,H1690,I1690)&amp;TIME(O1690,P1690,0))-(DATE(G1689,H1689,I1689)&amp;TIME(O1689,P1689,0))),"")</f>
        <v>8.3333340007811785E-3</v>
      </c>
    </row>
    <row r="1690" spans="3:35">
      <c r="C1690" s="246" t="s">
        <v>824</v>
      </c>
      <c r="D1690" s="246" t="s">
        <v>849</v>
      </c>
      <c r="E1690" s="246" t="s">
        <v>850</v>
      </c>
      <c r="F1690" s="246" t="s">
        <v>851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852</v>
      </c>
      <c r="L1690" s="247">
        <v>6</v>
      </c>
      <c r="M1690" s="246">
        <v>261472</v>
      </c>
      <c r="N1690" s="246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90</v>
      </c>
      <c r="T1690" s="246" t="s">
        <v>32</v>
      </c>
      <c r="U1690" s="246"/>
      <c r="V1690" t="str">
        <f>INDEX(樣區!H:H,MATCH(F1690,樣區!E:E,0))</f>
        <v>3月,5月</v>
      </c>
      <c r="W1690" s="3" t="str">
        <f>IF(ISNUMBER(AH1690),"Y","N")</f>
        <v>Y</v>
      </c>
      <c r="X1690" s="3" t="str">
        <f>IF(OR(ISBLANK(H1690),ISBLANK(I1690)),"需記錄日期","")</f>
        <v/>
      </c>
      <c r="Y1690" s="3" t="str">
        <f>IF(O1690&gt;9,"時間太晚","")</f>
        <v/>
      </c>
      <c r="Z1690" s="3" t="str">
        <f>IF(ISBLANK(Q1690),"需記錄數量",IF(Q1690&gt;2,"2隻以上，請記為猴群",""))</f>
        <v/>
      </c>
      <c r="AA1690" s="3" t="str">
        <f>IF(OR(Q1690=1,Q1690=2),IF(ISTEXT(R1690),"","需記錄距離"),"")</f>
        <v/>
      </c>
      <c r="AB1690" s="249" t="str">
        <f>IF(S1690="Y",IF(Q1690&lt;&gt;2,"有叫聲應為猴群",""),"")</f>
        <v/>
      </c>
      <c r="AC1690" s="3" t="str">
        <f>IF(ISBLANK(T1690),"需記錄棲地類型",IF(LEN(T1690)&lt;&gt;2,"請填最主要的棲地類型，其餘的可在備注補充說明",""))</f>
        <v/>
      </c>
      <c r="AD1690" s="5" t="str">
        <f t="shared" si="74"/>
        <v/>
      </c>
      <c r="AE1690" s="3" t="str">
        <f>IF(COUNTIF(U1690,"*搖樹*")=1,IF(Q1690&lt;&gt;2,"有搖樹行為應為猴群",""),"")</f>
        <v/>
      </c>
      <c r="AF1690" s="3"/>
      <c r="AH1690">
        <f>MATCH(ROUND(M1690,0)&amp;ROUND(N1690,0),樣點!N:N,0)</f>
        <v>886</v>
      </c>
      <c r="AI1690" s="5" t="str">
        <f>IF((F1691&amp;J1691)=(F1690&amp;J1690),ABS((DATE(G1691,H1691,I1691)&amp;TIME(O1691,P1691,0))-(DATE(G1690,H1690,I1690)&amp;TIME(O1690,P1690,0))),"")</f>
        <v/>
      </c>
    </row>
    <row r="1691" spans="3:35" hidden="1">
      <c r="C1691" s="246" t="s">
        <v>824</v>
      </c>
      <c r="D1691" s="246" t="s">
        <v>849</v>
      </c>
      <c r="E1691" s="246" t="s">
        <v>854</v>
      </c>
      <c r="F1691" s="246" t="s">
        <v>855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856</v>
      </c>
      <c r="L1691" s="247">
        <v>1</v>
      </c>
      <c r="M1691" s="246">
        <v>277209</v>
      </c>
      <c r="N1691" s="246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90</v>
      </c>
      <c r="T1691" s="246" t="s">
        <v>26</v>
      </c>
      <c r="U1691" s="246"/>
      <c r="V1691" t="str">
        <f>INDEX(樣區!H:H,MATCH(F1691,樣區!E:E,0))</f>
        <v>3月,5月</v>
      </c>
      <c r="W1691" s="3" t="str">
        <f>IF(ISNUMBER(AH1691),"Y","N")</f>
        <v>N</v>
      </c>
      <c r="X1691" s="3" t="str">
        <f>IF(OR(ISBLANK(H1691),ISBLANK(I1691)),"需記錄日期","")</f>
        <v/>
      </c>
      <c r="Y1691" s="3" t="str">
        <f>IF(O1691&gt;9,"時間太晚","")</f>
        <v/>
      </c>
      <c r="Z1691" s="3" t="str">
        <f>IF(ISBLANK(Q1691),"需記錄數量",IF(Q1691&gt;2,"2隻以上，請記為猴群",""))</f>
        <v/>
      </c>
      <c r="AA1691" s="3" t="str">
        <f>IF(OR(Q1691=1,Q1691=2),IF(ISTEXT(R1691),"","需記錄距離"),"")</f>
        <v/>
      </c>
      <c r="AB1691" s="2" t="str">
        <f>IF(S1691="Y",IF(Q1691&lt;&gt;2,"有叫聲應為猴群",""),"")</f>
        <v/>
      </c>
      <c r="AC1691" s="3" t="str">
        <f>IF(ISBLANK(T1691),"需記錄棲地類型",IF(LEN(T1691)&lt;&gt;2,"請填最主要的棲地類型，其餘的可在備注補充說明",""))</f>
        <v/>
      </c>
      <c r="AD1691" s="5" t="str">
        <f>IF(ISBLANK(O1691),"需記錄時間",IFERROR(IF((AI1691-TIME(0,5,59))&lt;0,"需計滿6分鍾",""),""))</f>
        <v/>
      </c>
      <c r="AE1691" s="3" t="str">
        <f>IF(COUNTIF(U1691,"*搖樹*")=1,IF(Q1691&lt;&gt;2,"有搖樹行為應為猴群",""),"")</f>
        <v/>
      </c>
      <c r="AF1691" s="3"/>
      <c r="AH1691" t="e">
        <f>MATCH(ROUND(M1691,0)&amp;ROUND(N1691,0),樣點!N:N,0)</f>
        <v>#N/A</v>
      </c>
      <c r="AI1691" s="5">
        <f>IF((F1692&amp;J1692)=(F1691&amp;J1691),ABS((DATE(G1692,H1692,I1692)&amp;TIME(O1692,P1692,0))-(DATE(G1691,H1691,I1691)&amp;TIME(O1691,P1691,0))),"")</f>
        <v>5.5555549915879965E-3</v>
      </c>
    </row>
    <row r="1692" spans="3:35" hidden="1">
      <c r="C1692" s="246" t="s">
        <v>824</v>
      </c>
      <c r="D1692" s="246" t="s">
        <v>849</v>
      </c>
      <c r="E1692" s="246" t="s">
        <v>854</v>
      </c>
      <c r="F1692" s="246" t="s">
        <v>855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856</v>
      </c>
      <c r="L1692" s="247">
        <v>2</v>
      </c>
      <c r="M1692" s="246">
        <v>277287</v>
      </c>
      <c r="N1692" s="246">
        <v>2738031</v>
      </c>
      <c r="O1692" s="246">
        <v>9</v>
      </c>
      <c r="P1692" s="246">
        <v>6</v>
      </c>
      <c r="Q1692" s="246">
        <v>0</v>
      </c>
      <c r="R1692" s="246"/>
      <c r="S1692" s="246" t="s">
        <v>90</v>
      </c>
      <c r="T1692" s="246" t="s">
        <v>26</v>
      </c>
      <c r="U1692" s="246"/>
      <c r="V1692" t="str">
        <f>INDEX(樣區!H:H,MATCH(F1692,樣區!E:E,0))</f>
        <v>3月,5月</v>
      </c>
      <c r="W1692" s="3" t="str">
        <f>IF(ISNUMBER(AH1692),"Y","N")</f>
        <v>N</v>
      </c>
      <c r="X1692" s="3" t="str">
        <f>IF(OR(ISBLANK(H1692),ISBLANK(I1692)),"需記錄日期","")</f>
        <v/>
      </c>
      <c r="Y1692" s="3" t="str">
        <f>IF(O1692&gt;9,"時間太晚","")</f>
        <v/>
      </c>
      <c r="Z1692" s="3" t="str">
        <f>IF(ISBLANK(Q1692),"需記錄數量",IF(Q1692&gt;2,"2隻以上，請記為猴群",""))</f>
        <v/>
      </c>
      <c r="AA1692" s="3" t="str">
        <f>IF(OR(Q1692=1,Q1692=2),IF(ISTEXT(R1692),"","需記錄距離"),"")</f>
        <v/>
      </c>
      <c r="AB1692" s="2" t="str">
        <f>IF(S1692="Y",IF(Q1692&lt;&gt;2,"有叫聲應為猴群",""),"")</f>
        <v/>
      </c>
      <c r="AC1692" s="3" t="str">
        <f>IF(ISBLANK(T1692),"需記錄棲地類型",IF(LEN(T1692)&lt;&gt;2,"請填最主要的棲地類型，其餘的可在備注補充說明",""))</f>
        <v/>
      </c>
      <c r="AD1692" s="5" t="str">
        <f>IF(ISBLANK(O1692),"需記錄時間",IFERROR(IF((AI1692-TIME(0,5,59))&lt;0,"需計滿6分鍾",""),""))</f>
        <v/>
      </c>
      <c r="AE1692" s="3" t="str">
        <f>IF(COUNTIF(U1692,"*搖樹*")=1,IF(Q1692&lt;&gt;2,"有搖樹行為應為猴群",""),"")</f>
        <v/>
      </c>
      <c r="AF1692" s="3"/>
      <c r="AH1692" t="e">
        <f>MATCH(ROUND(M1692,0)&amp;ROUND(N1692,0),樣點!N:N,0)</f>
        <v>#N/A</v>
      </c>
      <c r="AI1692" s="5">
        <f>IF((F1693&amp;J1693)=(F1692&amp;J1692),ABS((DATE(G1693,H1693,I1693)&amp;TIME(O1693,P1693,0))-(DATE(G1692,H1692,I1692)&amp;TIME(O1692,P1692,0))),"")</f>
        <v>4.8611109959892929E-3</v>
      </c>
    </row>
    <row r="1693" spans="3:35" hidden="1">
      <c r="C1693" s="246" t="s">
        <v>824</v>
      </c>
      <c r="D1693" s="246" t="s">
        <v>849</v>
      </c>
      <c r="E1693" s="246" t="s">
        <v>854</v>
      </c>
      <c r="F1693" s="246" t="s">
        <v>855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856</v>
      </c>
      <c r="L1693" s="247">
        <v>3</v>
      </c>
      <c r="M1693" s="246">
        <v>277392</v>
      </c>
      <c r="N1693" s="246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90</v>
      </c>
      <c r="T1693" s="246" t="s">
        <v>26</v>
      </c>
      <c r="U1693" s="246"/>
      <c r="V1693" t="str">
        <f>INDEX(樣區!H:H,MATCH(F1693,樣區!E:E,0))</f>
        <v>3月,5月</v>
      </c>
      <c r="W1693" s="3" t="str">
        <f>IF(ISNUMBER(AH1693),"Y","N")</f>
        <v>N</v>
      </c>
      <c r="X1693" s="3" t="str">
        <f>IF(OR(ISBLANK(H1693),ISBLANK(I1693)),"需記錄日期","")</f>
        <v/>
      </c>
      <c r="Y1693" s="3" t="str">
        <f>IF(O1693&gt;9,"時間太晚","")</f>
        <v/>
      </c>
      <c r="Z1693" s="3" t="str">
        <f>IF(ISBLANK(Q1693),"需記錄數量",IF(Q1693&gt;2,"2隻以上，請記為猴群",""))</f>
        <v/>
      </c>
      <c r="AA1693" s="3" t="str">
        <f>IF(OR(Q1693=1,Q1693=2),IF(ISTEXT(R1693),"","需記錄距離"),"")</f>
        <v/>
      </c>
      <c r="AB1693" s="2" t="str">
        <f>IF(S1693="Y",IF(Q1693&lt;&gt;2,"有叫聲應為猴群",""),"")</f>
        <v/>
      </c>
      <c r="AC1693" s="3" t="str">
        <f>IF(ISBLANK(T1693),"需記錄棲地類型",IF(LEN(T1693)&lt;&gt;2,"請填最主要的棲地類型，其餘的可在備注補充說明",""))</f>
        <v/>
      </c>
      <c r="AD1693" s="5" t="str">
        <f>IF(ISBLANK(O1693),"需記錄時間",IFERROR(IF((AI1693-TIME(0,5,59))&lt;0,"需計滿6分鍾",""),""))</f>
        <v/>
      </c>
      <c r="AE1693" s="3" t="str">
        <f>IF(COUNTIF(U1693,"*搖樹*")=1,IF(Q1693&lt;&gt;2,"有搖樹行為應為猴群",""),"")</f>
        <v/>
      </c>
      <c r="AF1693" s="3"/>
      <c r="AH1693" t="e">
        <f>MATCH(ROUND(M1693,0)&amp;ROUND(N1693,0),樣點!N:N,0)</f>
        <v>#N/A</v>
      </c>
      <c r="AI1693" s="5">
        <f>IF((F1694&amp;J1694)=(F1693&amp;J1693),ABS((DATE(G1694,H1694,I1694)&amp;TIME(O1694,P1694,0))-(DATE(G1693,H1693,I1693)&amp;TIME(O1693,P1693,0))),"")</f>
        <v>5.555555981118232E-3</v>
      </c>
    </row>
    <row r="1694" spans="3:35" hidden="1">
      <c r="C1694" s="246" t="s">
        <v>824</v>
      </c>
      <c r="D1694" s="246" t="s">
        <v>849</v>
      </c>
      <c r="E1694" s="246" t="s">
        <v>854</v>
      </c>
      <c r="F1694" s="246" t="s">
        <v>855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856</v>
      </c>
      <c r="L1694" s="247">
        <v>4</v>
      </c>
      <c r="M1694" s="246">
        <v>277698</v>
      </c>
      <c r="N1694" s="246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90</v>
      </c>
      <c r="T1694" s="246" t="s">
        <v>26</v>
      </c>
      <c r="U1694" s="246"/>
      <c r="V1694" t="str">
        <f>INDEX(樣區!H:H,MATCH(F1694,樣區!E:E,0))</f>
        <v>3月,5月</v>
      </c>
      <c r="W1694" s="3" t="str">
        <f>IF(ISNUMBER(AH1694),"Y","N")</f>
        <v>N</v>
      </c>
      <c r="X1694" s="3" t="str">
        <f>IF(OR(ISBLANK(H1694),ISBLANK(I1694)),"需記錄日期","")</f>
        <v/>
      </c>
      <c r="Y1694" s="3" t="str">
        <f>IF(O1694&gt;9,"時間太晚","")</f>
        <v/>
      </c>
      <c r="Z1694" s="3" t="str">
        <f>IF(ISBLANK(Q1694),"需記錄數量",IF(Q1694&gt;2,"2隻以上，請記為猴群",""))</f>
        <v/>
      </c>
      <c r="AA1694" s="3" t="str">
        <f>IF(OR(Q1694=1,Q1694=2),IF(ISTEXT(R1694),"","需記錄距離"),"")</f>
        <v/>
      </c>
      <c r="AB1694" s="2" t="str">
        <f>IF(S1694="Y",IF(Q1694&lt;&gt;2,"有叫聲應為猴群",""),"")</f>
        <v/>
      </c>
      <c r="AC1694" s="3" t="str">
        <f>IF(ISBLANK(T1694),"需記錄棲地類型",IF(LEN(T1694)&lt;&gt;2,"請填最主要的棲地類型，其餘的可在備注補充說明",""))</f>
        <v/>
      </c>
      <c r="AD1694" s="5" t="str">
        <f>IF(ISBLANK(O1694),"需記錄時間",IFERROR(IF((AI1694-TIME(0,5,59))&lt;0,"需計滿6分鍾",""),""))</f>
        <v/>
      </c>
      <c r="AE1694" s="3" t="str">
        <f>IF(COUNTIF(U1694,"*搖樹*")=1,IF(Q1694&lt;&gt;2,"有搖樹行為應為猴群",""),"")</f>
        <v/>
      </c>
      <c r="AF1694" s="3"/>
      <c r="AH1694" t="e">
        <f>MATCH(ROUND(M1694,0)&amp;ROUND(N1694,0),樣點!N:N,0)</f>
        <v>#N/A</v>
      </c>
      <c r="AI1694" s="5">
        <f>IF((F1695&amp;J1695)=(F1694&amp;J1694),ABS((DATE(G1695,H1695,I1695)&amp;TIME(O1695,P1695,0))-(DATE(G1694,H1694,I1694)&amp;TIME(O1694,P1694,0))),"")</f>
        <v>4.8611109959892929E-3</v>
      </c>
    </row>
    <row r="1695" spans="3:35" hidden="1">
      <c r="C1695" s="246" t="s">
        <v>824</v>
      </c>
      <c r="D1695" s="246" t="s">
        <v>849</v>
      </c>
      <c r="E1695" s="246" t="s">
        <v>854</v>
      </c>
      <c r="F1695" s="246" t="s">
        <v>855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856</v>
      </c>
      <c r="L1695" s="247">
        <v>5</v>
      </c>
      <c r="M1695" s="246">
        <v>277878</v>
      </c>
      <c r="N1695" s="246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90</v>
      </c>
      <c r="T1695" s="246" t="s">
        <v>26</v>
      </c>
      <c r="U1695" s="246"/>
      <c r="V1695" t="str">
        <f>INDEX(樣區!H:H,MATCH(F1695,樣區!E:E,0))</f>
        <v>3月,5月</v>
      </c>
      <c r="W1695" s="3" t="str">
        <f>IF(ISNUMBER(AH1695),"Y","N")</f>
        <v>N</v>
      </c>
      <c r="X1695" s="3" t="str">
        <f>IF(OR(ISBLANK(H1695),ISBLANK(I1695)),"需記錄日期","")</f>
        <v/>
      </c>
      <c r="Y1695" s="3" t="str">
        <f>IF(O1695&gt;9,"時間太晚","")</f>
        <v/>
      </c>
      <c r="Z1695" s="3" t="str">
        <f>IF(ISBLANK(Q1695),"需記錄數量",IF(Q1695&gt;2,"2隻以上，請記為猴群",""))</f>
        <v/>
      </c>
      <c r="AA1695" s="3" t="str">
        <f>IF(OR(Q1695=1,Q1695=2),IF(ISTEXT(R1695),"","需記錄距離"),"")</f>
        <v/>
      </c>
      <c r="AB1695" s="2" t="str">
        <f>IF(S1695="Y",IF(Q1695&lt;&gt;2,"有叫聲應為猴群",""),"")</f>
        <v/>
      </c>
      <c r="AC1695" s="3" t="str">
        <f>IF(ISBLANK(T1695),"需記錄棲地類型",IF(LEN(T1695)&lt;&gt;2,"請填最主要的棲地類型，其餘的可在備注補充說明",""))</f>
        <v/>
      </c>
      <c r="AD1695" s="5" t="str">
        <f>IF(ISBLANK(O1695),"需記錄時間",IFERROR(IF((AI1695-TIME(0,5,59))&lt;0,"需計滿6分鍾",""),""))</f>
        <v/>
      </c>
      <c r="AE1695" s="3" t="str">
        <f>IF(COUNTIF(U1695,"*搖樹*")=1,IF(Q1695&lt;&gt;2,"有搖樹行為應為猴群",""),"")</f>
        <v/>
      </c>
      <c r="AF1695" s="3"/>
      <c r="AH1695" t="e">
        <f>MATCH(ROUND(M1695,0)&amp;ROUND(N1695,0),樣點!N:N,0)</f>
        <v>#N/A</v>
      </c>
      <c r="AI1695" s="5">
        <f>IF((F1696&amp;J1696)=(F1695&amp;J1695),ABS((DATE(G1696,H1696,I1696)&amp;TIME(O1696,P1696,0))-(DATE(G1695,H1695,I1695)&amp;TIME(O1695,P1695,0))),"")</f>
        <v>9.7222219919785857E-3</v>
      </c>
    </row>
    <row r="1696" spans="3:35" hidden="1">
      <c r="C1696" s="246" t="s">
        <v>824</v>
      </c>
      <c r="D1696" s="246" t="s">
        <v>849</v>
      </c>
      <c r="E1696" s="246" t="s">
        <v>854</v>
      </c>
      <c r="F1696" s="246" t="s">
        <v>855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856</v>
      </c>
      <c r="L1696" s="247">
        <v>6</v>
      </c>
      <c r="M1696" s="246">
        <v>278305</v>
      </c>
      <c r="N1696" s="246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90</v>
      </c>
      <c r="T1696" s="246" t="s">
        <v>26</v>
      </c>
      <c r="U1696" s="246"/>
      <c r="V1696" t="str">
        <f>INDEX(樣區!H:H,MATCH(F1696,樣區!E:E,0))</f>
        <v>3月,5月</v>
      </c>
      <c r="W1696" s="3" t="str">
        <f>IF(ISNUMBER(AH1696),"Y","N")</f>
        <v>N</v>
      </c>
      <c r="X1696" s="3" t="str">
        <f>IF(OR(ISBLANK(H1696),ISBLANK(I1696)),"需記錄日期","")</f>
        <v/>
      </c>
      <c r="Y1696" s="3" t="str">
        <f>IF(O1696&gt;9,"時間太晚","")</f>
        <v/>
      </c>
      <c r="Z1696" s="3" t="str">
        <f>IF(ISBLANK(Q1696),"需記錄數量",IF(Q1696&gt;2,"2隻以上，請記為猴群",""))</f>
        <v/>
      </c>
      <c r="AA1696" s="3" t="str">
        <f>IF(OR(Q1696=1,Q1696=2),IF(ISTEXT(R1696),"","需記錄距離"),"")</f>
        <v/>
      </c>
      <c r="AB1696" s="2" t="str">
        <f>IF(S1696="Y",IF(Q1696&lt;&gt;2,"有叫聲應為猴群",""),"")</f>
        <v/>
      </c>
      <c r="AC1696" s="3" t="str">
        <f>IF(ISBLANK(T1696),"需記錄棲地類型",IF(LEN(T1696)&lt;&gt;2,"請填最主要的棲地類型，其餘的可在備注補充說明",""))</f>
        <v/>
      </c>
      <c r="AD1696" s="5" t="str">
        <f>IF(ISBLANK(O1696),"需記錄時間",IFERROR(IF((AI1696-TIME(0,5,59))&lt;0,"需計滿6分鍾",""),""))</f>
        <v/>
      </c>
      <c r="AE1696" s="3" t="str">
        <f>IF(COUNTIF(U1696,"*搖樹*")=1,IF(Q1696&lt;&gt;2,"有搖樹行為應為猴群",""),"")</f>
        <v/>
      </c>
      <c r="AF1696" s="3"/>
      <c r="AH1696" t="e">
        <f>MATCH(ROUND(M1696,0)&amp;ROUND(N1696,0),樣點!N:N,0)</f>
        <v>#N/A</v>
      </c>
      <c r="AI1696" s="5" t="str">
        <f>IF((F1697&amp;J1697)=(F1696&amp;J1696),ABS((DATE(G1697,H1697,I1697)&amp;TIME(O1697,P1697,0))-(DATE(G1696,H1696,I1696)&amp;TIME(O1696,P1696,0))),"")</f>
        <v/>
      </c>
    </row>
    <row r="1697" spans="3:35">
      <c r="C1697" s="246" t="s">
        <v>824</v>
      </c>
      <c r="D1697" s="246" t="s">
        <v>849</v>
      </c>
      <c r="E1697" s="246" t="s">
        <v>854</v>
      </c>
      <c r="F1697" s="246" t="s">
        <v>855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856</v>
      </c>
      <c r="L1697" s="247">
        <v>1</v>
      </c>
      <c r="M1697" s="246">
        <v>276656.426385</v>
      </c>
      <c r="N1697" s="246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90</v>
      </c>
      <c r="T1697" s="246" t="s">
        <v>26</v>
      </c>
      <c r="U1697" s="246"/>
      <c r="V1697" t="str">
        <f>INDEX(樣區!H:H,MATCH(F1697,樣區!E:E,0))</f>
        <v>3月,5月</v>
      </c>
      <c r="W1697" s="3" t="str">
        <f>IF(ISNUMBER(AH1697),"Y","N")</f>
        <v>Y</v>
      </c>
      <c r="X1697" s="3" t="str">
        <f>IF(OR(ISBLANK(H1697),ISBLANK(I1697)),"需記錄日期","")</f>
        <v/>
      </c>
      <c r="Y1697" s="3" t="str">
        <f>IF(O1697&gt;9,"時間太晚","")</f>
        <v/>
      </c>
      <c r="Z1697" s="3" t="str">
        <f>IF(ISBLANK(Q1697),"需記錄數量",IF(Q1697&gt;2,"2隻以上，請記為猴群",""))</f>
        <v/>
      </c>
      <c r="AA1697" s="3" t="str">
        <f>IF(OR(Q1697=1,Q1697=2),IF(ISTEXT(R1697),"","需記錄距離"),"")</f>
        <v/>
      </c>
      <c r="AB1697" s="249" t="str">
        <f>IF(S1697="Y",IF(Q1697&lt;&gt;2,"有叫聲應為猴群",""),"")</f>
        <v/>
      </c>
      <c r="AC1697" s="3" t="str">
        <f>IF(ISBLANK(T1697),"需記錄棲地類型",IF(LEN(T1697)&lt;&gt;2,"請填最主要的棲地類型，其餘的可在備注補充說明",""))</f>
        <v/>
      </c>
      <c r="AD1697" s="5" t="str">
        <f t="shared" ref="AD1697:AD1705" si="75">IF(ISBLANK(O1697),"需記錄時間",IFERROR(IF((AI1697-TIME(0,5,59))&lt;0,"需計滿6分鐘",""),""))</f>
        <v/>
      </c>
      <c r="AE1697" s="3" t="str">
        <f>IF(COUNTIF(U1697,"*搖樹*")=1,IF(Q1697&lt;&gt;2,"有搖樹行為應為猴群",""),"")</f>
        <v/>
      </c>
      <c r="AF1697" s="3"/>
      <c r="AH1697">
        <f>MATCH(ROUND(M1697,0)&amp;ROUND(N1697,0),樣點!N:N,0)</f>
        <v>887</v>
      </c>
      <c r="AI1697" s="5">
        <f>IF((F1698&amp;J1698)=(F1697&amp;J1697),ABS((DATE(G1698,H1698,I1698)&amp;TIME(O1698,P1698,0))-(DATE(G1697,H1697,I1697)&amp;TIME(O1697,P1697,0))),"")</f>
        <v>1.1111111030913889E-2</v>
      </c>
    </row>
    <row r="1698" spans="3:35">
      <c r="C1698" s="246" t="s">
        <v>824</v>
      </c>
      <c r="D1698" s="246" t="s">
        <v>849</v>
      </c>
      <c r="E1698" s="246" t="s">
        <v>854</v>
      </c>
      <c r="F1698" s="246" t="s">
        <v>855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856</v>
      </c>
      <c r="L1698" s="247">
        <v>2</v>
      </c>
      <c r="M1698" s="246">
        <v>276842.15435999999</v>
      </c>
      <c r="N1698" s="246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90</v>
      </c>
      <c r="T1698" s="246" t="s">
        <v>26</v>
      </c>
      <c r="U1698" s="246"/>
      <c r="V1698" t="str">
        <f>INDEX(樣區!H:H,MATCH(F1698,樣區!E:E,0))</f>
        <v>3月,5月</v>
      </c>
      <c r="W1698" s="3" t="str">
        <f>IF(ISNUMBER(AH1698),"Y","N")</f>
        <v>Y</v>
      </c>
      <c r="X1698" s="3" t="str">
        <f>IF(OR(ISBLANK(H1698),ISBLANK(I1698)),"需記錄日期","")</f>
        <v/>
      </c>
      <c r="Y1698" s="3" t="str">
        <f>IF(O1698&gt;9,"時間太晚","")</f>
        <v/>
      </c>
      <c r="Z1698" s="3" t="str">
        <f>IF(ISBLANK(Q1698),"需記錄數量",IF(Q1698&gt;2,"2隻以上，請記為猴群",""))</f>
        <v/>
      </c>
      <c r="AA1698" s="3" t="str">
        <f>IF(OR(Q1698=1,Q1698=2),IF(ISTEXT(R1698),"","需記錄距離"),"")</f>
        <v/>
      </c>
      <c r="AB1698" s="249" t="str">
        <f>IF(S1698="Y",IF(Q1698&lt;&gt;2,"有叫聲應為猴群",""),"")</f>
        <v/>
      </c>
      <c r="AC1698" s="3" t="str">
        <f>IF(ISBLANK(T1698),"需記錄棲地類型",IF(LEN(T1698)&lt;&gt;2,"請填最主要的棲地類型，其餘的可在備注補充說明",""))</f>
        <v/>
      </c>
      <c r="AD1698" s="5" t="str">
        <f t="shared" si="75"/>
        <v/>
      </c>
      <c r="AE1698" s="3" t="str">
        <f>IF(COUNTIF(U1698,"*搖樹*")=1,IF(Q1698&lt;&gt;2,"有搖樹行為應為猴群",""),"")</f>
        <v/>
      </c>
      <c r="AF1698" s="3"/>
      <c r="AH1698">
        <f>MATCH(ROUND(M1698,0)&amp;ROUND(N1698,0),樣點!N:N,0)</f>
        <v>888</v>
      </c>
      <c r="AI1698" s="5">
        <f>IF((F1699&amp;J1699)=(F1698&amp;J1698),ABS((DATE(G1699,H1699,I1699)&amp;TIME(O1699,P1699,0))-(DATE(G1698,H1698,I1698)&amp;TIME(O1698,P1698,0))),"")</f>
        <v>6.9444450200535357E-3</v>
      </c>
    </row>
    <row r="1699" spans="3:35">
      <c r="C1699" s="246" t="s">
        <v>824</v>
      </c>
      <c r="D1699" s="246" t="s">
        <v>849</v>
      </c>
      <c r="E1699" s="246" t="s">
        <v>854</v>
      </c>
      <c r="F1699" s="246" t="s">
        <v>855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856</v>
      </c>
      <c r="L1699" s="247">
        <v>3</v>
      </c>
      <c r="M1699" s="246">
        <v>277082.835571</v>
      </c>
      <c r="N1699" s="246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90</v>
      </c>
      <c r="T1699" s="246" t="s">
        <v>26</v>
      </c>
      <c r="U1699" s="246"/>
      <c r="V1699" t="str">
        <f>INDEX(樣區!H:H,MATCH(F1699,樣區!E:E,0))</f>
        <v>3月,5月</v>
      </c>
      <c r="W1699" s="3" t="str">
        <f>IF(ISNUMBER(AH1699),"Y","N")</f>
        <v>Y</v>
      </c>
      <c r="X1699" s="3" t="str">
        <f>IF(OR(ISBLANK(H1699),ISBLANK(I1699)),"需記錄日期","")</f>
        <v/>
      </c>
      <c r="Y1699" s="3" t="str">
        <f>IF(O1699&gt;9,"時間太晚","")</f>
        <v/>
      </c>
      <c r="Z1699" s="3" t="str">
        <f>IF(ISBLANK(Q1699),"需記錄數量",IF(Q1699&gt;2,"2隻以上，請記為猴群",""))</f>
        <v/>
      </c>
      <c r="AA1699" s="3" t="str">
        <f>IF(OR(Q1699=1,Q1699=2),IF(ISTEXT(R1699),"","需記錄距離"),"")</f>
        <v/>
      </c>
      <c r="AB1699" s="249" t="str">
        <f>IF(S1699="Y",IF(Q1699&lt;&gt;2,"有叫聲應為猴群",""),"")</f>
        <v/>
      </c>
      <c r="AC1699" s="3" t="str">
        <f>IF(ISBLANK(T1699),"需記錄棲地類型",IF(LEN(T1699)&lt;&gt;2,"請填最主要的棲地類型，其餘的可在備注補充說明",""))</f>
        <v/>
      </c>
      <c r="AD1699" s="5" t="str">
        <f t="shared" si="75"/>
        <v/>
      </c>
      <c r="AE1699" s="3" t="str">
        <f>IF(COUNTIF(U1699,"*搖樹*")=1,IF(Q1699&lt;&gt;2,"有搖樹行為應為猴群",""),"")</f>
        <v/>
      </c>
      <c r="AF1699" s="3"/>
      <c r="AH1699">
        <f>MATCH(ROUND(M1699,0)&amp;ROUND(N1699,0),樣點!N:N,0)</f>
        <v>889</v>
      </c>
      <c r="AI1699" s="5">
        <f>IF((F1700&amp;J1700)=(F1699&amp;J1699),ABS((DATE(G1700,H1700,I1700)&amp;TIME(O1700,P1700,0))-(DATE(G1699,H1699,I1699)&amp;TIME(O1699,P1699,0))),"")</f>
        <v>6.9444439723156393E-3</v>
      </c>
    </row>
    <row r="1700" spans="3:35">
      <c r="C1700" s="246" t="s">
        <v>824</v>
      </c>
      <c r="D1700" s="246" t="s">
        <v>849</v>
      </c>
      <c r="E1700" s="246" t="s">
        <v>854</v>
      </c>
      <c r="F1700" s="246" t="s">
        <v>855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856</v>
      </c>
      <c r="L1700" s="247">
        <v>4</v>
      </c>
      <c r="M1700" s="246">
        <v>277210.02534699999</v>
      </c>
      <c r="N1700" s="246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90</v>
      </c>
      <c r="T1700" s="246" t="s">
        <v>26</v>
      </c>
      <c r="U1700" s="246"/>
      <c r="V1700" t="str">
        <f>INDEX(樣區!H:H,MATCH(F1700,樣區!E:E,0))</f>
        <v>3月,5月</v>
      </c>
      <c r="W1700" s="3" t="str">
        <f>IF(ISNUMBER(AH1700),"Y","N")</f>
        <v>Y</v>
      </c>
      <c r="X1700" s="3" t="str">
        <f>IF(OR(ISBLANK(H1700),ISBLANK(I1700)),"需記錄日期","")</f>
        <v/>
      </c>
      <c r="Y1700" s="3" t="str">
        <f>IF(O1700&gt;9,"時間太晚","")</f>
        <v/>
      </c>
      <c r="Z1700" s="3" t="str">
        <f>IF(ISBLANK(Q1700),"需記錄數量",IF(Q1700&gt;2,"2隻以上，請記為猴群",""))</f>
        <v/>
      </c>
      <c r="AA1700" s="3" t="str">
        <f>IF(OR(Q1700=1,Q1700=2),IF(ISTEXT(R1700),"","需記錄距離"),"")</f>
        <v/>
      </c>
      <c r="AB1700" s="249" t="str">
        <f>IF(S1700="Y",IF(Q1700&lt;&gt;2,"有叫聲應為猴群",""),"")</f>
        <v/>
      </c>
      <c r="AC1700" s="3" t="str">
        <f>IF(ISBLANK(T1700),"需記錄棲地類型",IF(LEN(T1700)&lt;&gt;2,"請填最主要的棲地類型，其餘的可在備注補充說明",""))</f>
        <v/>
      </c>
      <c r="AD1700" s="5" t="str">
        <f t="shared" si="75"/>
        <v/>
      </c>
      <c r="AE1700" s="3" t="str">
        <f>IF(COUNTIF(U1700,"*搖樹*")=1,IF(Q1700&lt;&gt;2,"有搖樹行為應為猴群",""),"")</f>
        <v/>
      </c>
      <c r="AF1700" s="3"/>
      <c r="AH1700">
        <f>MATCH(ROUND(M1700,0)&amp;ROUND(N1700,0),樣點!N:N,0)</f>
        <v>890</v>
      </c>
      <c r="AI1700" s="5">
        <f>IF((F1701&amp;J1701)=(F1700&amp;J1700),ABS((DATE(G1701,H1701,I1701)&amp;TIME(O1701,P1701,0))-(DATE(G1700,H1700,I1700)&amp;TIME(O1700,P1700,0))),"")</f>
        <v>6.2499999767169356E-3</v>
      </c>
    </row>
    <row r="1701" spans="3:35">
      <c r="C1701" s="246" t="s">
        <v>824</v>
      </c>
      <c r="D1701" s="246" t="s">
        <v>849</v>
      </c>
      <c r="E1701" s="246" t="s">
        <v>854</v>
      </c>
      <c r="F1701" s="246" t="s">
        <v>855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856</v>
      </c>
      <c r="L1701" s="247">
        <v>6</v>
      </c>
      <c r="M1701" s="246">
        <v>277392.581397</v>
      </c>
      <c r="N1701" s="246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90</v>
      </c>
      <c r="T1701" s="246" t="s">
        <v>26</v>
      </c>
      <c r="U1701" s="246"/>
      <c r="V1701" t="str">
        <f>INDEX(樣區!H:H,MATCH(F1701,樣區!E:E,0))</f>
        <v>3月,5月</v>
      </c>
      <c r="W1701" s="3" t="str">
        <f>IF(ISNUMBER(AH1701),"Y","N")</f>
        <v>Y</v>
      </c>
      <c r="X1701" s="3" t="str">
        <f>IF(OR(ISBLANK(H1701),ISBLANK(I1701)),"需記錄日期","")</f>
        <v/>
      </c>
      <c r="Y1701" s="3" t="str">
        <f>IF(O1701&gt;9,"時間太晚","")</f>
        <v/>
      </c>
      <c r="Z1701" s="3" t="str">
        <f>IF(ISBLANK(Q1701),"需記錄數量",IF(Q1701&gt;2,"2隻以上，請記為猴群",""))</f>
        <v/>
      </c>
      <c r="AA1701" s="3" t="str">
        <f>IF(OR(Q1701=1,Q1701=2),IF(ISTEXT(R1701),"","需記錄距離"),"")</f>
        <v/>
      </c>
      <c r="AB1701" s="249" t="str">
        <f>IF(S1701="Y",IF(Q1701&lt;&gt;2,"有叫聲應為猴群",""),"")</f>
        <v/>
      </c>
      <c r="AC1701" s="3" t="str">
        <f>IF(ISBLANK(T1701),"需記錄棲地類型",IF(LEN(T1701)&lt;&gt;2,"請填最主要的棲地類型，其餘的可在備注補充說明",""))</f>
        <v/>
      </c>
      <c r="AD1701" s="5" t="str">
        <f t="shared" si="75"/>
        <v/>
      </c>
      <c r="AE1701" s="3" t="str">
        <f>IF(COUNTIF(U1701,"*搖樹*")=1,IF(Q1701&lt;&gt;2,"有搖樹行為應為猴群",""),"")</f>
        <v/>
      </c>
      <c r="AF1701" s="3"/>
      <c r="AH1701">
        <f>MATCH(ROUND(M1701,0)&amp;ROUND(N1701,0),樣點!N:N,0)</f>
        <v>891</v>
      </c>
      <c r="AI1701" s="5">
        <f>IF((F1702&amp;J1702)=(F1701&amp;J1701),ABS((DATE(G1702,H1702,I1702)&amp;TIME(O1702,P1702,0))-(DATE(G1701,H1701,I1701)&amp;TIME(O1701,P1701,0))),"")</f>
        <v>6.9444440305233002E-3</v>
      </c>
    </row>
    <row r="1702" spans="3:35">
      <c r="C1702" s="246" t="s">
        <v>824</v>
      </c>
      <c r="D1702" s="246" t="s">
        <v>849</v>
      </c>
      <c r="E1702" s="246" t="s">
        <v>854</v>
      </c>
      <c r="F1702" s="246" t="s">
        <v>855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856</v>
      </c>
      <c r="L1702" s="247">
        <v>7</v>
      </c>
      <c r="M1702" s="246">
        <v>277698.75387999997</v>
      </c>
      <c r="N1702" s="246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90</v>
      </c>
      <c r="T1702" s="246" t="s">
        <v>26</v>
      </c>
      <c r="U1702" s="246"/>
      <c r="V1702" t="str">
        <f>INDEX(樣區!H:H,MATCH(F1702,樣區!E:E,0))</f>
        <v>3月,5月</v>
      </c>
      <c r="W1702" s="3" t="str">
        <f>IF(ISNUMBER(AH1702),"Y","N")</f>
        <v>Y</v>
      </c>
      <c r="X1702" s="3" t="str">
        <f>IF(OR(ISBLANK(H1702),ISBLANK(I1702)),"需記錄日期","")</f>
        <v/>
      </c>
      <c r="Y1702" s="3" t="str">
        <f>IF(O1702&gt;9,"時間太晚","")</f>
        <v>時間太晚</v>
      </c>
      <c r="Z1702" s="3" t="str">
        <f>IF(ISBLANK(Q1702),"需記錄數量",IF(Q1702&gt;2,"2隻以上，請記為猴群",""))</f>
        <v/>
      </c>
      <c r="AA1702" s="3" t="str">
        <f>IF(OR(Q1702=1,Q1702=2),IF(ISTEXT(R1702),"","需記錄距離"),"")</f>
        <v/>
      </c>
      <c r="AB1702" s="249" t="str">
        <f>IF(S1702="Y",IF(Q1702&lt;&gt;2,"有叫聲應為猴群",""),"")</f>
        <v/>
      </c>
      <c r="AC1702" s="3" t="str">
        <f>IF(ISBLANK(T1702),"需記錄棲地類型",IF(LEN(T1702)&lt;&gt;2,"請填最主要的棲地類型，其餘的可在備注補充說明",""))</f>
        <v/>
      </c>
      <c r="AD1702" s="5" t="str">
        <f t="shared" si="75"/>
        <v/>
      </c>
      <c r="AE1702" s="3" t="str">
        <f>IF(COUNTIF(U1702,"*搖樹*")=1,IF(Q1702&lt;&gt;2,"有搖樹行為應為猴群",""),"")</f>
        <v/>
      </c>
      <c r="AF1702" s="3"/>
      <c r="AH1702">
        <f>MATCH(ROUND(M1702,0)&amp;ROUND(N1702,0),樣點!N:N,0)</f>
        <v>892</v>
      </c>
      <c r="AI1702" s="5">
        <f>IF((F1703&amp;J1703)=(F1702&amp;J1702),ABS((DATE(G1703,H1703,I1703)&amp;TIME(O1703,P1703,0))-(DATE(G1702,H1702,I1702)&amp;TIME(O1702,P1702,0))),"")</f>
        <v>5.7638888014480472E-2</v>
      </c>
    </row>
    <row r="1703" spans="3:35">
      <c r="C1703" s="246" t="s">
        <v>824</v>
      </c>
      <c r="D1703" s="246" t="s">
        <v>849</v>
      </c>
      <c r="E1703" s="246" t="s">
        <v>854</v>
      </c>
      <c r="F1703" s="246" t="s">
        <v>855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856</v>
      </c>
      <c r="L1703" s="247">
        <v>8</v>
      </c>
      <c r="M1703" s="246">
        <v>277877.98585699999</v>
      </c>
      <c r="N1703" s="246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90</v>
      </c>
      <c r="T1703" s="246" t="s">
        <v>26</v>
      </c>
      <c r="U1703" s="246"/>
      <c r="V1703" t="str">
        <f>INDEX(樣區!H:H,MATCH(F1703,樣區!E:E,0))</f>
        <v>3月,5月</v>
      </c>
      <c r="W1703" s="3" t="str">
        <f>IF(ISNUMBER(AH1703),"Y","N")</f>
        <v>Y</v>
      </c>
      <c r="X1703" s="3" t="str">
        <f>IF(OR(ISBLANK(H1703),ISBLANK(I1703)),"需記錄日期","")</f>
        <v/>
      </c>
      <c r="Y1703" s="3" t="str">
        <f>IF(O1703&gt;9,"時間太晚","")</f>
        <v/>
      </c>
      <c r="Z1703" s="3" t="str">
        <f>IF(ISBLANK(Q1703),"需記錄數量",IF(Q1703&gt;2,"2隻以上，請記為猴群",""))</f>
        <v/>
      </c>
      <c r="AA1703" s="3" t="str">
        <f>IF(OR(Q1703=1,Q1703=2),IF(ISTEXT(R1703),"","需記錄距離"),"")</f>
        <v/>
      </c>
      <c r="AB1703" s="249" t="str">
        <f>IF(S1703="Y",IF(Q1703&lt;&gt;2,"有叫聲應為猴群",""),"")</f>
        <v/>
      </c>
      <c r="AC1703" s="3" t="str">
        <f>IF(ISBLANK(T1703),"需記錄棲地類型",IF(LEN(T1703)&lt;&gt;2,"請填最主要的棲地類型，其餘的可在備注補充說明",""))</f>
        <v/>
      </c>
      <c r="AD1703" s="5" t="str">
        <f t="shared" si="75"/>
        <v/>
      </c>
      <c r="AE1703" s="3" t="str">
        <f>IF(COUNTIF(U1703,"*搖樹*")=1,IF(Q1703&lt;&gt;2,"有搖樹行為應為猴群",""),"")</f>
        <v/>
      </c>
      <c r="AF1703" s="3"/>
      <c r="AH1703">
        <f>MATCH(ROUND(M1703,0)&amp;ROUND(N1703,0),樣點!N:N,0)</f>
        <v>893</v>
      </c>
      <c r="AI1703" s="5">
        <f>IF((F1704&amp;J1704)=(F1703&amp;J1703),ABS((DATE(G1704,H1704,I1704)&amp;TIME(O1704,P1704,0))-(DATE(G1703,H1703,I1703)&amp;TIME(O1703,P1703,0))),"")</f>
        <v>9.0277770068496466E-3</v>
      </c>
    </row>
    <row r="1704" spans="3:35">
      <c r="C1704" s="246" t="s">
        <v>824</v>
      </c>
      <c r="D1704" s="246" t="s">
        <v>849</v>
      </c>
      <c r="E1704" s="246" t="s">
        <v>854</v>
      </c>
      <c r="F1704" s="246" t="s">
        <v>855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856</v>
      </c>
      <c r="L1704" s="247">
        <v>9</v>
      </c>
      <c r="M1704" s="246">
        <v>278304.76078399998</v>
      </c>
      <c r="N1704" s="246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90</v>
      </c>
      <c r="T1704" s="246" t="s">
        <v>26</v>
      </c>
      <c r="U1704" s="246"/>
      <c r="V1704" t="str">
        <f>INDEX(樣區!H:H,MATCH(F1704,樣區!E:E,0))</f>
        <v>3月,5月</v>
      </c>
      <c r="W1704" s="3" t="str">
        <f>IF(ISNUMBER(AH1704),"Y","N")</f>
        <v>Y</v>
      </c>
      <c r="X1704" s="3" t="str">
        <f>IF(OR(ISBLANK(H1704),ISBLANK(I1704)),"需記錄日期","")</f>
        <v/>
      </c>
      <c r="Y1704" s="3" t="str">
        <f>IF(O1704&gt;9,"時間太晚","")</f>
        <v/>
      </c>
      <c r="Z1704" s="3" t="str">
        <f>IF(ISBLANK(Q1704),"需記錄數量",IF(Q1704&gt;2,"2隻以上，請記為猴群",""))</f>
        <v/>
      </c>
      <c r="AA1704" s="3" t="str">
        <f>IF(OR(Q1704=1,Q1704=2),IF(ISTEXT(R1704),"","需記錄距離"),"")</f>
        <v/>
      </c>
      <c r="AB1704" s="249" t="str">
        <f>IF(S1704="Y",IF(Q1704&lt;&gt;2,"有叫聲應為猴群",""),"")</f>
        <v/>
      </c>
      <c r="AC1704" s="3" t="str">
        <f>IF(ISBLANK(T1704),"需記錄棲地類型",IF(LEN(T1704)&lt;&gt;2,"請填最主要的棲地類型，其餘的可在備注補充說明",""))</f>
        <v/>
      </c>
      <c r="AD1704" s="5" t="str">
        <f t="shared" si="75"/>
        <v/>
      </c>
      <c r="AE1704" s="3" t="str">
        <f>IF(COUNTIF(U1704,"*搖樹*")=1,IF(Q1704&lt;&gt;2,"有搖樹行為應為猴群",""),"")</f>
        <v/>
      </c>
      <c r="AF1704" s="3"/>
      <c r="AH1704">
        <f>MATCH(ROUND(M1704,0)&amp;ROUND(N1704,0),樣點!N:N,0)</f>
        <v>894</v>
      </c>
      <c r="AI1704" s="5">
        <f>IF((F1705&amp;J1705)=(F1704&amp;J1704),ABS((DATE(G1705,H1705,I1705)&amp;TIME(O1705,P1705,0))-(DATE(G1704,H1704,I1704)&amp;TIME(O1704,P1704,0))),"")</f>
        <v>5.5555556027684361E-2</v>
      </c>
    </row>
    <row r="1705" spans="3:35">
      <c r="C1705" s="246" t="s">
        <v>824</v>
      </c>
      <c r="D1705" s="246" t="s">
        <v>849</v>
      </c>
      <c r="E1705" s="246" t="s">
        <v>854</v>
      </c>
      <c r="F1705" s="246" t="s">
        <v>855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856</v>
      </c>
      <c r="L1705" s="247">
        <v>10</v>
      </c>
      <c r="M1705" s="246">
        <v>279035.11663900001</v>
      </c>
      <c r="N1705" s="246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90</v>
      </c>
      <c r="T1705" s="246" t="s">
        <v>26</v>
      </c>
      <c r="U1705" s="246"/>
      <c r="V1705" t="str">
        <f>INDEX(樣區!H:H,MATCH(F1705,樣區!E:E,0))</f>
        <v>3月,5月</v>
      </c>
      <c r="W1705" s="3" t="str">
        <f>IF(ISNUMBER(AH1705),"Y","N")</f>
        <v>Y</v>
      </c>
      <c r="X1705" s="3" t="str">
        <f>IF(OR(ISBLANK(H1705),ISBLANK(I1705)),"需記錄日期","")</f>
        <v/>
      </c>
      <c r="Y1705" s="3" t="str">
        <f>IF(O1705&gt;9,"時間太晚","")</f>
        <v>時間太晚</v>
      </c>
      <c r="Z1705" s="3" t="str">
        <f>IF(ISBLANK(Q1705),"需記錄數量",IF(Q1705&gt;2,"2隻以上，請記為猴群",""))</f>
        <v/>
      </c>
      <c r="AA1705" s="3" t="str">
        <f>IF(OR(Q1705=1,Q1705=2),IF(ISTEXT(R1705),"","需記錄距離"),"")</f>
        <v/>
      </c>
      <c r="AB1705" s="249" t="str">
        <f>IF(S1705="Y",IF(Q1705&lt;&gt;2,"有叫聲應為猴群",""),"")</f>
        <v/>
      </c>
      <c r="AC1705" s="3" t="str">
        <f>IF(ISBLANK(T1705),"需記錄棲地類型",IF(LEN(T1705)&lt;&gt;2,"請填最主要的棲地類型，其餘的可在備注補充說明",""))</f>
        <v/>
      </c>
      <c r="AD1705" s="5" t="str">
        <f t="shared" si="75"/>
        <v/>
      </c>
      <c r="AE1705" s="3" t="str">
        <f>IF(COUNTIF(U1705,"*搖樹*")=1,IF(Q1705&lt;&gt;2,"有搖樹行為應為猴群",""),"")</f>
        <v/>
      </c>
      <c r="AF1705" s="3"/>
      <c r="AH1705">
        <f>MATCH(ROUND(M1705,0)&amp;ROUND(N1705,0),樣點!N:N,0)</f>
        <v>895</v>
      </c>
      <c r="AI1705" s="5" t="str">
        <f>IF((F1706&amp;J1706)=(F1705&amp;J1705),ABS((DATE(G1706,H1706,I1706)&amp;TIME(O1706,P1706,0))-(DATE(G1705,H1705,I1705)&amp;TIME(O1705,P1705,0))),"")</f>
        <v/>
      </c>
    </row>
    <row r="1706" spans="3:35" hidden="1">
      <c r="C1706" s="246" t="s">
        <v>824</v>
      </c>
      <c r="D1706" s="246" t="s">
        <v>849</v>
      </c>
      <c r="E1706" s="246" t="s">
        <v>857</v>
      </c>
      <c r="F1706" s="246" t="s">
        <v>858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859</v>
      </c>
      <c r="L1706" s="247">
        <v>1</v>
      </c>
      <c r="M1706" s="246">
        <v>278204</v>
      </c>
      <c r="N1706" s="246">
        <v>2726274</v>
      </c>
      <c r="O1706" s="246">
        <v>7</v>
      </c>
      <c r="P1706" s="246">
        <v>6</v>
      </c>
      <c r="Q1706" s="246">
        <v>0</v>
      </c>
      <c r="R1706" s="246"/>
      <c r="S1706" s="246" t="s">
        <v>90</v>
      </c>
      <c r="T1706" s="246" t="s">
        <v>133</v>
      </c>
      <c r="U1706" s="246"/>
      <c r="V1706" t="str">
        <f>INDEX(樣區!H:H,MATCH(F1706,樣區!E:E,0))</f>
        <v>4月,6月</v>
      </c>
      <c r="W1706" s="3" t="str">
        <f>IF(ISNUMBER(AH1706),"Y","N")</f>
        <v>N</v>
      </c>
      <c r="X1706" s="3" t="str">
        <f>IF(OR(ISBLANK(H1706),ISBLANK(I1706)),"需記錄日期","")</f>
        <v/>
      </c>
      <c r="Y1706" s="3" t="str">
        <f>IF(O1706&gt;9,"時間太晚","")</f>
        <v/>
      </c>
      <c r="Z1706" s="3" t="str">
        <f>IF(ISBLANK(Q1706),"需記錄數量",IF(Q1706&gt;2,"2隻以上，請記為猴群",""))</f>
        <v/>
      </c>
      <c r="AA1706" s="3" t="str">
        <f>IF(OR(Q1706=1,Q1706=2),IF(ISTEXT(R1706),"","需記錄距離"),"")</f>
        <v/>
      </c>
      <c r="AB1706" s="2" t="str">
        <f>IF(S1706="Y",IF(Q1706&lt;&gt;2,"有叫聲應為猴群",""),"")</f>
        <v/>
      </c>
      <c r="AC1706" s="3" t="str">
        <f>IF(ISBLANK(T1706),"需記錄棲地類型",IF(LEN(T1706)&lt;&gt;2,"請填最主要的棲地類型，其餘的可在備注補充說明",""))</f>
        <v/>
      </c>
      <c r="AD1706" s="5" t="str">
        <f>IF(ISBLANK(O1706),"需記錄時間",IFERROR(IF((AI1706-TIME(0,5,59))&lt;0,"需計滿6分鍾",""),""))</f>
        <v/>
      </c>
      <c r="AE1706" s="3" t="str">
        <f>IF(COUNTIF(U1706,"*搖樹*")=1,IF(Q1706&lt;&gt;2,"有搖樹行為應為猴群",""),"")</f>
        <v/>
      </c>
      <c r="AF1706" s="3"/>
      <c r="AH1706" t="e">
        <f>MATCH(ROUND(M1706,0)&amp;ROUND(N1706,0),樣點!N:N,0)</f>
        <v>#N/A</v>
      </c>
      <c r="AI1706" s="5">
        <f>IF((F1707&amp;J1707)=(F1706&amp;J1706),ABS((DATE(G1707,H1707,I1707)&amp;TIME(O1707,P1707,0))-(DATE(G1706,H1706,I1706)&amp;TIME(O1706,P1706,0))),"")</f>
        <v>7.6388890156522393E-3</v>
      </c>
    </row>
    <row r="1707" spans="3:35" hidden="1">
      <c r="C1707" s="246" t="s">
        <v>824</v>
      </c>
      <c r="D1707" s="246" t="s">
        <v>849</v>
      </c>
      <c r="E1707" s="246" t="s">
        <v>857</v>
      </c>
      <c r="F1707" s="246" t="s">
        <v>858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859</v>
      </c>
      <c r="L1707" s="247">
        <v>2</v>
      </c>
      <c r="M1707" s="246">
        <v>278651</v>
      </c>
      <c r="N1707" s="246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90</v>
      </c>
      <c r="T1707" s="246" t="s">
        <v>32</v>
      </c>
      <c r="U1707" s="246"/>
      <c r="V1707" t="str">
        <f>INDEX(樣區!H:H,MATCH(F1707,樣區!E:E,0))</f>
        <v>4月,6月</v>
      </c>
      <c r="W1707" s="3" t="str">
        <f>IF(ISNUMBER(AH1707),"Y","N")</f>
        <v>N</v>
      </c>
      <c r="X1707" s="3" t="str">
        <f>IF(OR(ISBLANK(H1707),ISBLANK(I1707)),"需記錄日期","")</f>
        <v/>
      </c>
      <c r="Y1707" s="3" t="str">
        <f>IF(O1707&gt;9,"時間太晚","")</f>
        <v/>
      </c>
      <c r="Z1707" s="3" t="str">
        <f>IF(ISBLANK(Q1707),"需記錄數量",IF(Q1707&gt;2,"2隻以上，請記為猴群",""))</f>
        <v/>
      </c>
      <c r="AA1707" s="3" t="str">
        <f>IF(OR(Q1707=1,Q1707=2),IF(ISTEXT(R1707),"","需記錄距離"),"")</f>
        <v/>
      </c>
      <c r="AB1707" s="2" t="str">
        <f>IF(S1707="Y",IF(Q1707&lt;&gt;2,"有叫聲應為猴群",""),"")</f>
        <v/>
      </c>
      <c r="AC1707" s="3" t="str">
        <f>IF(ISBLANK(T1707),"需記錄棲地類型",IF(LEN(T1707)&lt;&gt;2,"請填最主要的棲地類型，其餘的可在備注補充說明",""))</f>
        <v/>
      </c>
      <c r="AD1707" s="5" t="str">
        <f>IF(ISBLANK(O1707),"需記錄時間",IFERROR(IF((AI1707-TIME(0,5,59))&lt;0,"需計滿6分鍾",""),""))</f>
        <v/>
      </c>
      <c r="AE1707" s="3" t="str">
        <f>IF(COUNTIF(U1707,"*搖樹*")=1,IF(Q1707&lt;&gt;2,"有搖樹行為應為猴群",""),"")</f>
        <v/>
      </c>
      <c r="AF1707" s="3"/>
      <c r="AH1707" t="e">
        <f>MATCH(ROUND(M1707,0)&amp;ROUND(N1707,0),樣點!N:N,0)</f>
        <v>#N/A</v>
      </c>
      <c r="AI1707" s="5">
        <f>IF((F1708&amp;J1708)=(F1707&amp;J1707),ABS((DATE(G1708,H1708,I1708)&amp;TIME(O1708,P1708,0))-(DATE(G1707,H1707,I1707)&amp;TIME(O1707,P1707,0))),"")</f>
        <v>7.6388890156522393E-3</v>
      </c>
    </row>
    <row r="1708" spans="3:35" hidden="1">
      <c r="C1708" s="246" t="s">
        <v>824</v>
      </c>
      <c r="D1708" s="246" t="s">
        <v>849</v>
      </c>
      <c r="E1708" s="246" t="s">
        <v>857</v>
      </c>
      <c r="F1708" s="246" t="s">
        <v>858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859</v>
      </c>
      <c r="L1708" s="247">
        <v>3</v>
      </c>
      <c r="M1708" s="246">
        <v>278856</v>
      </c>
      <c r="N1708" s="246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90</v>
      </c>
      <c r="T1708" s="246" t="s">
        <v>32</v>
      </c>
      <c r="U1708" s="246"/>
      <c r="V1708" t="str">
        <f>INDEX(樣區!H:H,MATCH(F1708,樣區!E:E,0))</f>
        <v>4月,6月</v>
      </c>
      <c r="W1708" s="3" t="str">
        <f>IF(ISNUMBER(AH1708),"Y","N")</f>
        <v>N</v>
      </c>
      <c r="X1708" s="3" t="str">
        <f>IF(OR(ISBLANK(H1708),ISBLANK(I1708)),"需記錄日期","")</f>
        <v/>
      </c>
      <c r="Y1708" s="3" t="str">
        <f>IF(O1708&gt;9,"時間太晚","")</f>
        <v/>
      </c>
      <c r="Z1708" s="3" t="str">
        <f>IF(ISBLANK(Q1708),"需記錄數量",IF(Q1708&gt;2,"2隻以上，請記為猴群",""))</f>
        <v/>
      </c>
      <c r="AA1708" s="3" t="str">
        <f>IF(OR(Q1708=1,Q1708=2),IF(ISTEXT(R1708),"","需記錄距離"),"")</f>
        <v/>
      </c>
      <c r="AB1708" s="2" t="str">
        <f>IF(S1708="Y",IF(Q1708&lt;&gt;2,"有叫聲應為猴群",""),"")</f>
        <v/>
      </c>
      <c r="AC1708" s="3" t="str">
        <f>IF(ISBLANK(T1708),"需記錄棲地類型",IF(LEN(T1708)&lt;&gt;2,"請填最主要的棲地類型，其餘的可在備注補充說明",""))</f>
        <v/>
      </c>
      <c r="AD1708" s="5" t="str">
        <f>IF(ISBLANK(O1708),"需記錄時間",IFERROR(IF((AI1708-TIME(0,5,59))&lt;0,"需計滿6分鍾",""),""))</f>
        <v/>
      </c>
      <c r="AE1708" s="3" t="str">
        <f>IF(COUNTIF(U1708,"*搖樹*")=1,IF(Q1708&lt;&gt;2,"有搖樹行為應為猴群",""),"")</f>
        <v/>
      </c>
      <c r="AF1708" s="3"/>
      <c r="AH1708" t="e">
        <f>MATCH(ROUND(M1708,0)&amp;ROUND(N1708,0),樣點!N:N,0)</f>
        <v>#N/A</v>
      </c>
      <c r="AI1708" s="5">
        <f>IF((F1709&amp;J1709)=(F1708&amp;J1708),ABS((DATE(G1709,H1709,I1709)&amp;TIME(O1709,P1709,0))-(DATE(G1708,H1708,I1708)&amp;TIME(O1708,P1708,0))),"")</f>
        <v>4.8611109959892929E-3</v>
      </c>
    </row>
    <row r="1709" spans="3:35" hidden="1">
      <c r="C1709" s="246" t="s">
        <v>824</v>
      </c>
      <c r="D1709" s="246" t="s">
        <v>849</v>
      </c>
      <c r="E1709" s="246" t="s">
        <v>857</v>
      </c>
      <c r="F1709" s="246" t="s">
        <v>858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859</v>
      </c>
      <c r="L1709" s="247">
        <v>4</v>
      </c>
      <c r="M1709" s="246">
        <v>277855</v>
      </c>
      <c r="N1709" s="246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90</v>
      </c>
      <c r="T1709" s="246" t="s">
        <v>26</v>
      </c>
      <c r="U1709" s="246"/>
      <c r="V1709" t="str">
        <f>INDEX(樣區!H:H,MATCH(F1709,樣區!E:E,0))</f>
        <v>4月,6月</v>
      </c>
      <c r="W1709" s="3" t="str">
        <f>IF(ISNUMBER(AH1709),"Y","N")</f>
        <v>N</v>
      </c>
      <c r="X1709" s="3" t="str">
        <f>IF(OR(ISBLANK(H1709),ISBLANK(I1709)),"需記錄日期","")</f>
        <v/>
      </c>
      <c r="Y1709" s="3" t="str">
        <f>IF(O1709&gt;9,"時間太晚","")</f>
        <v/>
      </c>
      <c r="Z1709" s="3" t="str">
        <f>IF(ISBLANK(Q1709),"需記錄數量",IF(Q1709&gt;2,"2隻以上，請記為猴群",""))</f>
        <v/>
      </c>
      <c r="AA1709" s="3" t="str">
        <f>IF(OR(Q1709=1,Q1709=2),IF(ISTEXT(R1709),"","需記錄距離"),"")</f>
        <v/>
      </c>
      <c r="AB1709" s="2" t="str">
        <f>IF(S1709="Y",IF(Q1709&lt;&gt;2,"有叫聲應為猴群",""),"")</f>
        <v/>
      </c>
      <c r="AC1709" s="3" t="str">
        <f>IF(ISBLANK(T1709),"需記錄棲地類型",IF(LEN(T1709)&lt;&gt;2,"請填最主要的棲地類型，其餘的可在備注補充說明",""))</f>
        <v/>
      </c>
      <c r="AD1709" s="5" t="str">
        <f>IF(ISBLANK(O1709),"需記錄時間",IFERROR(IF((AI1709-TIME(0,5,59))&lt;0,"需計滿6分鍾",""),""))</f>
        <v/>
      </c>
      <c r="AE1709" s="3" t="str">
        <f>IF(COUNTIF(U1709,"*搖樹*")=1,IF(Q1709&lt;&gt;2,"有搖樹行為應為猴群",""),"")</f>
        <v/>
      </c>
      <c r="AF1709" s="3"/>
      <c r="AH1709" t="e">
        <f>MATCH(ROUND(M1709,0)&amp;ROUND(N1709,0),樣點!N:N,0)</f>
        <v>#N/A</v>
      </c>
      <c r="AI1709" s="5">
        <f>IF((F1710&amp;J1710)=(F1709&amp;J1709),ABS((DATE(G1710,H1710,I1710)&amp;TIME(O1710,P1710,0))-(DATE(G1709,H1709,I1709)&amp;TIME(O1709,P1709,0))),"")</f>
        <v>6.2499999767169356E-3</v>
      </c>
    </row>
    <row r="1710" spans="3:35" hidden="1">
      <c r="C1710" s="246" t="s">
        <v>824</v>
      </c>
      <c r="D1710" s="246" t="s">
        <v>849</v>
      </c>
      <c r="E1710" s="246" t="s">
        <v>857</v>
      </c>
      <c r="F1710" s="246" t="s">
        <v>858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859</v>
      </c>
      <c r="L1710" s="247">
        <v>5</v>
      </c>
      <c r="M1710" s="246">
        <v>278038</v>
      </c>
      <c r="N1710" s="246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90</v>
      </c>
      <c r="T1710" s="246" t="s">
        <v>26</v>
      </c>
      <c r="U1710" s="246"/>
      <c r="V1710" t="str">
        <f>INDEX(樣區!H:H,MATCH(F1710,樣區!E:E,0))</f>
        <v>4月,6月</v>
      </c>
      <c r="W1710" s="3" t="str">
        <f>IF(ISNUMBER(AH1710),"Y","N")</f>
        <v>N</v>
      </c>
      <c r="X1710" s="3" t="str">
        <f>IF(OR(ISBLANK(H1710),ISBLANK(I1710)),"需記錄日期","")</f>
        <v/>
      </c>
      <c r="Y1710" s="3" t="str">
        <f>IF(O1710&gt;9,"時間太晚","")</f>
        <v/>
      </c>
      <c r="Z1710" s="3" t="str">
        <f>IF(ISBLANK(Q1710),"需記錄數量",IF(Q1710&gt;2,"2隻以上，請記為猴群",""))</f>
        <v/>
      </c>
      <c r="AA1710" s="3" t="str">
        <f>IF(OR(Q1710=1,Q1710=2),IF(ISTEXT(R1710),"","需記錄距離"),"")</f>
        <v/>
      </c>
      <c r="AB1710" s="2" t="str">
        <f>IF(S1710="Y",IF(Q1710&lt;&gt;2,"有叫聲應為猴群",""),"")</f>
        <v/>
      </c>
      <c r="AC1710" s="3" t="str">
        <f>IF(ISBLANK(T1710),"需記錄棲地類型",IF(LEN(T1710)&lt;&gt;2,"請填最主要的棲地類型，其餘的可在備注補充說明",""))</f>
        <v/>
      </c>
      <c r="AD1710" s="5" t="str">
        <f>IF(ISBLANK(O1710),"需記錄時間",IFERROR(IF((AI1710-TIME(0,5,59))&lt;0,"需計滿6分鍾",""),""))</f>
        <v/>
      </c>
      <c r="AE1710" s="3" t="str">
        <f>IF(COUNTIF(U1710,"*搖樹*")=1,IF(Q1710&lt;&gt;2,"有搖樹行為應為猴群",""),"")</f>
        <v/>
      </c>
      <c r="AF1710" s="3"/>
      <c r="AH1710" t="e">
        <f>MATCH(ROUND(M1710,0)&amp;ROUND(N1710,0),樣點!N:N,0)</f>
        <v>#N/A</v>
      </c>
      <c r="AI1710" s="5">
        <f>IF((F1711&amp;J1711)=(F1710&amp;J1710),ABS((DATE(G1711,H1711,I1711)&amp;TIME(O1711,P1711,0))-(DATE(G1710,H1710,I1710)&amp;TIME(O1710,P1710,0))),"")</f>
        <v>5.5555549915879965E-3</v>
      </c>
    </row>
    <row r="1711" spans="3:35" hidden="1">
      <c r="C1711" s="246" t="s">
        <v>824</v>
      </c>
      <c r="D1711" s="246" t="s">
        <v>849</v>
      </c>
      <c r="E1711" s="246" t="s">
        <v>857</v>
      </c>
      <c r="F1711" s="246" t="s">
        <v>858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859</v>
      </c>
      <c r="L1711" s="247">
        <v>6</v>
      </c>
      <c r="M1711" s="246">
        <v>278362</v>
      </c>
      <c r="N1711" s="246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90</v>
      </c>
      <c r="T1711" s="246" t="s">
        <v>26</v>
      </c>
      <c r="U1711" s="246"/>
      <c r="V1711" t="str">
        <f>INDEX(樣區!H:H,MATCH(F1711,樣區!E:E,0))</f>
        <v>4月,6月</v>
      </c>
      <c r="W1711" s="3" t="str">
        <f>IF(ISNUMBER(AH1711),"Y","N")</f>
        <v>N</v>
      </c>
      <c r="X1711" s="3" t="str">
        <f>IF(OR(ISBLANK(H1711),ISBLANK(I1711)),"需記錄日期","")</f>
        <v/>
      </c>
      <c r="Y1711" s="3" t="str">
        <f>IF(O1711&gt;9,"時間太晚","")</f>
        <v/>
      </c>
      <c r="Z1711" s="3" t="str">
        <f>IF(ISBLANK(Q1711),"需記錄數量",IF(Q1711&gt;2,"2隻以上，請記為猴群",""))</f>
        <v/>
      </c>
      <c r="AA1711" s="3" t="str">
        <f>IF(OR(Q1711=1,Q1711=2),IF(ISTEXT(R1711),"","需記錄距離"),"")</f>
        <v/>
      </c>
      <c r="AB1711" s="2" t="str">
        <f>IF(S1711="Y",IF(Q1711&lt;&gt;2,"有叫聲應為猴群",""),"")</f>
        <v/>
      </c>
      <c r="AC1711" s="3" t="str">
        <f>IF(ISBLANK(T1711),"需記錄棲地類型",IF(LEN(T1711)&lt;&gt;2,"請填最主要的棲地類型，其餘的可在備注補充說明",""))</f>
        <v/>
      </c>
      <c r="AD1711" s="5" t="str">
        <f>IF(ISBLANK(O1711),"需記錄時間",IFERROR(IF((AI1711-TIME(0,5,59))&lt;0,"需計滿6分鍾",""),""))</f>
        <v/>
      </c>
      <c r="AE1711" s="3" t="str">
        <f>IF(COUNTIF(U1711,"*搖樹*")=1,IF(Q1711&lt;&gt;2,"有搖樹行為應為猴群",""),"")</f>
        <v/>
      </c>
      <c r="AF1711" s="3"/>
      <c r="AH1711" t="e">
        <f>MATCH(ROUND(M1711,0)&amp;ROUND(N1711,0),樣點!N:N,0)</f>
        <v>#N/A</v>
      </c>
      <c r="AI1711" s="5" t="str">
        <f>IF((F1712&amp;J1712)=(F1711&amp;J1711),ABS((DATE(G1712,H1712,I1712)&amp;TIME(O1712,P1712,0))-(DATE(G1711,H1711,I1711)&amp;TIME(O1711,P1711,0))),"")</f>
        <v/>
      </c>
    </row>
    <row r="1712" spans="3:35">
      <c r="C1712" s="246" t="s">
        <v>824</v>
      </c>
      <c r="D1712" s="246" t="s">
        <v>849</v>
      </c>
      <c r="E1712" s="246" t="s">
        <v>857</v>
      </c>
      <c r="F1712" s="246" t="s">
        <v>858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859</v>
      </c>
      <c r="L1712" s="247">
        <v>1</v>
      </c>
      <c r="M1712" s="246">
        <v>278212.42579000001</v>
      </c>
      <c r="N1712" s="246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90</v>
      </c>
      <c r="T1712" s="246" t="s">
        <v>133</v>
      </c>
      <c r="U1712" s="246"/>
      <c r="V1712" t="str">
        <f>INDEX(樣區!H:H,MATCH(F1712,樣區!E:E,0))</f>
        <v>4月,6月</v>
      </c>
      <c r="W1712" s="3" t="str">
        <f>IF(ISNUMBER(AH1712),"Y","N")</f>
        <v>Y</v>
      </c>
      <c r="X1712" s="3" t="str">
        <f>IF(OR(ISBLANK(H1712),ISBLANK(I1712)),"需記錄日期","")</f>
        <v/>
      </c>
      <c r="Y1712" s="3" t="str">
        <f>IF(O1712&gt;9,"時間太晚","")</f>
        <v/>
      </c>
      <c r="Z1712" s="3" t="str">
        <f>IF(ISBLANK(Q1712),"需記錄數量",IF(Q1712&gt;2,"2隻以上，請記為猴群",""))</f>
        <v/>
      </c>
      <c r="AA1712" s="3" t="str">
        <f>IF(OR(Q1712=1,Q1712=2),IF(ISTEXT(R1712),"","需記錄距離"),"")</f>
        <v/>
      </c>
      <c r="AB1712" s="249" t="str">
        <f>IF(S1712="Y",IF(Q1712&lt;&gt;2,"有叫聲應為猴群",""),"")</f>
        <v/>
      </c>
      <c r="AC1712" s="3" t="str">
        <f>IF(ISBLANK(T1712),"需記錄棲地類型",IF(LEN(T1712)&lt;&gt;2,"請填最主要的棲地類型，其餘的可在備注補充說明",""))</f>
        <v/>
      </c>
      <c r="AD1712" s="5" t="str">
        <f t="shared" ref="AD1712:AD1775" si="76">IF(ISBLANK(O1712),"需記錄時間",IFERROR(IF((AI1712-TIME(0,5,59))&lt;0,"需計滿6分鐘",""),""))</f>
        <v/>
      </c>
      <c r="AE1712" s="3" t="str">
        <f>IF(COUNTIF(U1712,"*搖樹*")=1,IF(Q1712&lt;&gt;2,"有搖樹行為應為猴群",""),"")</f>
        <v/>
      </c>
      <c r="AF1712" s="3"/>
      <c r="AH1712">
        <f>MATCH(ROUND(M1712,0)&amp;ROUND(N1712,0),樣點!N:N,0)</f>
        <v>896</v>
      </c>
      <c r="AI1712" s="5">
        <f>IF((F1713&amp;J1713)=(F1712&amp;J1712),ABS((DATE(G1713,H1713,I1713)&amp;TIME(O1713,P1713,0))-(DATE(G1712,H1712,I1712)&amp;TIME(O1712,P1712,0))),"")</f>
        <v>6.9444450200535357E-3</v>
      </c>
    </row>
    <row r="1713" spans="3:35">
      <c r="C1713" s="246" t="s">
        <v>824</v>
      </c>
      <c r="D1713" s="246" t="s">
        <v>849</v>
      </c>
      <c r="E1713" s="246" t="s">
        <v>857</v>
      </c>
      <c r="F1713" s="246" t="s">
        <v>858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859</v>
      </c>
      <c r="L1713" s="247">
        <v>2</v>
      </c>
      <c r="M1713" s="246">
        <v>277963.08951100003</v>
      </c>
      <c r="N1713" s="246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90</v>
      </c>
      <c r="T1713" s="246" t="s">
        <v>32</v>
      </c>
      <c r="U1713" s="246"/>
      <c r="V1713" t="str">
        <f>INDEX(樣區!H:H,MATCH(F1713,樣區!E:E,0))</f>
        <v>4月,6月</v>
      </c>
      <c r="W1713" s="3" t="str">
        <f>IF(ISNUMBER(AH1713),"Y","N")</f>
        <v>Y</v>
      </c>
      <c r="X1713" s="3" t="str">
        <f>IF(OR(ISBLANK(H1713),ISBLANK(I1713)),"需記錄日期","")</f>
        <v/>
      </c>
      <c r="Y1713" s="3" t="str">
        <f>IF(O1713&gt;9,"時間太晚","")</f>
        <v/>
      </c>
      <c r="Z1713" s="3" t="str">
        <f>IF(ISBLANK(Q1713),"需記錄數量",IF(Q1713&gt;2,"2隻以上，請記為猴群",""))</f>
        <v/>
      </c>
      <c r="AA1713" s="3" t="str">
        <f>IF(OR(Q1713=1,Q1713=2),IF(ISTEXT(R1713),"","需記錄距離"),"")</f>
        <v/>
      </c>
      <c r="AB1713" s="249" t="str">
        <f>IF(S1713="Y",IF(Q1713&lt;&gt;2,"有叫聲應為猴群",""),"")</f>
        <v/>
      </c>
      <c r="AC1713" s="3" t="str">
        <f>IF(ISBLANK(T1713),"需記錄棲地類型",IF(LEN(T1713)&lt;&gt;2,"請填最主要的棲地類型，其餘的可在備注補充說明",""))</f>
        <v/>
      </c>
      <c r="AD1713" s="5" t="str">
        <f t="shared" si="76"/>
        <v/>
      </c>
      <c r="AE1713" s="3" t="str">
        <f>IF(COUNTIF(U1713,"*搖樹*")=1,IF(Q1713&lt;&gt;2,"有搖樹行為應為猴群",""),"")</f>
        <v/>
      </c>
      <c r="AF1713" s="3"/>
      <c r="AH1713">
        <f>MATCH(ROUND(M1713,0)&amp;ROUND(N1713,0),樣點!N:N,0)</f>
        <v>897</v>
      </c>
      <c r="AI1713" s="5">
        <f>IF((F1714&amp;J1714)=(F1713&amp;J1713),ABS((DATE(G1714,H1714,I1714)&amp;TIME(O1714,P1714,0))-(DATE(G1713,H1713,I1713)&amp;TIME(O1713,P1713,0))),"")</f>
        <v>4.8611109959892929E-3</v>
      </c>
    </row>
    <row r="1714" spans="3:35">
      <c r="C1714" s="246" t="s">
        <v>824</v>
      </c>
      <c r="D1714" s="246" t="s">
        <v>849</v>
      </c>
      <c r="E1714" s="246" t="s">
        <v>857</v>
      </c>
      <c r="F1714" s="246" t="s">
        <v>858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859</v>
      </c>
      <c r="L1714" s="247">
        <v>3</v>
      </c>
      <c r="M1714" s="246">
        <v>278185.458957</v>
      </c>
      <c r="N1714" s="246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90</v>
      </c>
      <c r="T1714" s="246" t="s">
        <v>32</v>
      </c>
      <c r="U1714" s="246"/>
      <c r="V1714" t="str">
        <f>INDEX(樣區!H:H,MATCH(F1714,樣區!E:E,0))</f>
        <v>4月,6月</v>
      </c>
      <c r="W1714" s="3" t="str">
        <f>IF(ISNUMBER(AH1714),"Y","N")</f>
        <v>Y</v>
      </c>
      <c r="X1714" s="3" t="str">
        <f>IF(OR(ISBLANK(H1714),ISBLANK(I1714)),"需記錄日期","")</f>
        <v/>
      </c>
      <c r="Y1714" s="3" t="str">
        <f>IF(O1714&gt;9,"時間太晚","")</f>
        <v/>
      </c>
      <c r="Z1714" s="3" t="str">
        <f>IF(ISBLANK(Q1714),"需記錄數量",IF(Q1714&gt;2,"2隻以上，請記為猴群",""))</f>
        <v/>
      </c>
      <c r="AA1714" s="3" t="str">
        <f>IF(OR(Q1714=1,Q1714=2),IF(ISTEXT(R1714),"","需記錄距離"),"")</f>
        <v/>
      </c>
      <c r="AB1714" s="249" t="str">
        <f>IF(S1714="Y",IF(Q1714&lt;&gt;2,"有叫聲應為猴群",""),"")</f>
        <v/>
      </c>
      <c r="AC1714" s="3" t="str">
        <f>IF(ISBLANK(T1714),"需記錄棲地類型",IF(LEN(T1714)&lt;&gt;2,"請填最主要的棲地類型，其餘的可在備注補充說明",""))</f>
        <v/>
      </c>
      <c r="AD1714" s="5" t="str">
        <f t="shared" si="76"/>
        <v/>
      </c>
      <c r="AE1714" s="3" t="str">
        <f>IF(COUNTIF(U1714,"*搖樹*")=1,IF(Q1714&lt;&gt;2,"有搖樹行為應為猴群",""),"")</f>
        <v/>
      </c>
      <c r="AF1714" s="3"/>
      <c r="AH1714">
        <f>MATCH(ROUND(M1714,0)&amp;ROUND(N1714,0),樣點!N:N,0)</f>
        <v>898</v>
      </c>
      <c r="AI1714" s="5">
        <f>IF((F1715&amp;J1715)=(F1714&amp;J1714),ABS((DATE(G1715,H1715,I1715)&amp;TIME(O1715,P1715,0))-(DATE(G1714,H1714,I1714)&amp;TIME(O1714,P1714,0))),"")</f>
        <v>4.8611109959892929E-3</v>
      </c>
    </row>
    <row r="1715" spans="3:35">
      <c r="C1715" s="246" t="s">
        <v>824</v>
      </c>
      <c r="D1715" s="246" t="s">
        <v>849</v>
      </c>
      <c r="E1715" s="246" t="s">
        <v>857</v>
      </c>
      <c r="F1715" s="246" t="s">
        <v>858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859</v>
      </c>
      <c r="L1715" s="247">
        <v>4</v>
      </c>
      <c r="M1715" s="246">
        <v>278653.53328099998</v>
      </c>
      <c r="N1715" s="246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90</v>
      </c>
      <c r="T1715" s="246" t="s">
        <v>26</v>
      </c>
      <c r="U1715" s="246"/>
      <c r="V1715" t="str">
        <f>INDEX(樣區!H:H,MATCH(F1715,樣區!E:E,0))</f>
        <v>4月,6月</v>
      </c>
      <c r="W1715" s="3" t="str">
        <f>IF(ISNUMBER(AH1715),"Y","N")</f>
        <v>Y</v>
      </c>
      <c r="X1715" s="3" t="str">
        <f>IF(OR(ISBLANK(H1715),ISBLANK(I1715)),"需記錄日期","")</f>
        <v/>
      </c>
      <c r="Y1715" s="3" t="str">
        <f>IF(O1715&gt;9,"時間太晚","")</f>
        <v/>
      </c>
      <c r="Z1715" s="3" t="str">
        <f>IF(ISBLANK(Q1715),"需記錄數量",IF(Q1715&gt;2,"2隻以上，請記為猴群",""))</f>
        <v/>
      </c>
      <c r="AA1715" s="3" t="str">
        <f>IF(OR(Q1715=1,Q1715=2),IF(ISTEXT(R1715),"","需記錄距離"),"")</f>
        <v/>
      </c>
      <c r="AB1715" s="249" t="str">
        <f>IF(S1715="Y",IF(Q1715&lt;&gt;2,"有叫聲應為猴群",""),"")</f>
        <v/>
      </c>
      <c r="AC1715" s="3" t="str">
        <f>IF(ISBLANK(T1715),"需記錄棲地類型",IF(LEN(T1715)&lt;&gt;2,"請填最主要的棲地類型，其餘的可在備注補充說明",""))</f>
        <v/>
      </c>
      <c r="AD1715" s="5" t="str">
        <f t="shared" si="76"/>
        <v/>
      </c>
      <c r="AE1715" s="3" t="str">
        <f>IF(COUNTIF(U1715,"*搖樹*")=1,IF(Q1715&lt;&gt;2,"有搖樹行為應為猴群",""),"")</f>
        <v/>
      </c>
      <c r="AF1715" s="3"/>
      <c r="AH1715">
        <f>MATCH(ROUND(M1715,0)&amp;ROUND(N1715,0),樣點!N:N,0)</f>
        <v>899</v>
      </c>
      <c r="AI1715" s="5">
        <f>IF((F1716&amp;J1716)=(F1715&amp;J1715),ABS((DATE(G1716,H1716,I1716)&amp;TIME(O1716,P1716,0))-(DATE(G1715,H1715,I1715)&amp;TIME(O1715,P1715,0))),"")</f>
        <v>4.8611109959892929E-3</v>
      </c>
    </row>
    <row r="1716" spans="3:35">
      <c r="C1716" s="246" t="s">
        <v>824</v>
      </c>
      <c r="D1716" s="246" t="s">
        <v>849</v>
      </c>
      <c r="E1716" s="246" t="s">
        <v>857</v>
      </c>
      <c r="F1716" s="246" t="s">
        <v>858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859</v>
      </c>
      <c r="L1716" s="247">
        <v>5</v>
      </c>
      <c r="M1716" s="246">
        <v>278859.158765</v>
      </c>
      <c r="N1716" s="246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90</v>
      </c>
      <c r="T1716" s="246" t="s">
        <v>26</v>
      </c>
      <c r="U1716" s="246"/>
      <c r="V1716" t="str">
        <f>INDEX(樣區!H:H,MATCH(F1716,樣區!E:E,0))</f>
        <v>4月,6月</v>
      </c>
      <c r="W1716" s="3" t="str">
        <f>IF(ISNUMBER(AH1716),"Y","N")</f>
        <v>Y</v>
      </c>
      <c r="X1716" s="3" t="str">
        <f>IF(OR(ISBLANK(H1716),ISBLANK(I1716)),"需記錄日期","")</f>
        <v/>
      </c>
      <c r="Y1716" s="3" t="str">
        <f>IF(O1716&gt;9,"時間太晚","")</f>
        <v/>
      </c>
      <c r="Z1716" s="3" t="str">
        <f>IF(ISBLANK(Q1716),"需記錄數量",IF(Q1716&gt;2,"2隻以上，請記為猴群",""))</f>
        <v/>
      </c>
      <c r="AA1716" s="3" t="str">
        <f>IF(OR(Q1716=1,Q1716=2),IF(ISTEXT(R1716),"","需記錄距離"),"")</f>
        <v/>
      </c>
      <c r="AB1716" s="249" t="str">
        <f>IF(S1716="Y",IF(Q1716&lt;&gt;2,"有叫聲應為猴群",""),"")</f>
        <v/>
      </c>
      <c r="AC1716" s="3" t="str">
        <f>IF(ISBLANK(T1716),"需記錄棲地類型",IF(LEN(T1716)&lt;&gt;2,"請填最主要的棲地類型，其餘的可在備注補充說明",""))</f>
        <v/>
      </c>
      <c r="AD1716" s="5" t="str">
        <f t="shared" si="76"/>
        <v/>
      </c>
      <c r="AE1716" s="3" t="str">
        <f>IF(COUNTIF(U1716,"*搖樹*")=1,IF(Q1716&lt;&gt;2,"有搖樹行為應為猴群",""),"")</f>
        <v/>
      </c>
      <c r="AF1716" s="3"/>
      <c r="AH1716">
        <f>MATCH(ROUND(M1716,0)&amp;ROUND(N1716,0),樣點!N:N,0)</f>
        <v>900</v>
      </c>
      <c r="AI1716" s="5">
        <f>IF((F1717&amp;J1717)=(F1716&amp;J1716),ABS((DATE(G1717,H1717,I1717)&amp;TIME(O1717,P1717,0))-(DATE(G1716,H1716,I1716)&amp;TIME(O1716,P1716,0))),"")</f>
        <v>4.8611109959892929E-3</v>
      </c>
    </row>
    <row r="1717" spans="3:35">
      <c r="C1717" s="246" t="s">
        <v>824</v>
      </c>
      <c r="D1717" s="246" t="s">
        <v>849</v>
      </c>
      <c r="E1717" s="246" t="s">
        <v>857</v>
      </c>
      <c r="F1717" s="246" t="s">
        <v>858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859</v>
      </c>
      <c r="L1717" s="247">
        <v>6</v>
      </c>
      <c r="M1717" s="246">
        <v>277845.58463200001</v>
      </c>
      <c r="N1717" s="246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90</v>
      </c>
      <c r="T1717" s="246" t="s">
        <v>26</v>
      </c>
      <c r="U1717" s="246"/>
      <c r="V1717" t="str">
        <f>INDEX(樣區!H:H,MATCH(F1717,樣區!E:E,0))</f>
        <v>4月,6月</v>
      </c>
      <c r="W1717" s="3" t="str">
        <f>IF(ISNUMBER(AH1717),"Y","N")</f>
        <v>Y</v>
      </c>
      <c r="X1717" s="3" t="str">
        <f>IF(OR(ISBLANK(H1717),ISBLANK(I1717)),"需記錄日期","")</f>
        <v/>
      </c>
      <c r="Y1717" s="3" t="str">
        <f>IF(O1717&gt;9,"時間太晚","")</f>
        <v/>
      </c>
      <c r="Z1717" s="3" t="str">
        <f>IF(ISBLANK(Q1717),"需記錄數量",IF(Q1717&gt;2,"2隻以上，請記為猴群",""))</f>
        <v/>
      </c>
      <c r="AA1717" s="3" t="str">
        <f>IF(OR(Q1717=1,Q1717=2),IF(ISTEXT(R1717),"","需記錄距離"),"")</f>
        <v/>
      </c>
      <c r="AB1717" s="249" t="str">
        <f>IF(S1717="Y",IF(Q1717&lt;&gt;2,"有叫聲應為猴群",""),"")</f>
        <v/>
      </c>
      <c r="AC1717" s="3" t="str">
        <f>IF(ISBLANK(T1717),"需記錄棲地類型",IF(LEN(T1717)&lt;&gt;2,"請填最主要的棲地類型，其餘的可在備注補充說明",""))</f>
        <v/>
      </c>
      <c r="AD1717" s="5" t="str">
        <f t="shared" si="76"/>
        <v/>
      </c>
      <c r="AE1717" s="3" t="str">
        <f>IF(COUNTIF(U1717,"*搖樹*")=1,IF(Q1717&lt;&gt;2,"有搖樹行為應為猴群",""),"")</f>
        <v/>
      </c>
      <c r="AF1717" s="3"/>
      <c r="AH1717">
        <f>MATCH(ROUND(M1717,0)&amp;ROUND(N1717,0),樣點!N:N,0)</f>
        <v>901</v>
      </c>
      <c r="AI1717" s="5">
        <f>IF((F1718&amp;J1718)=(F1717&amp;J1717),ABS((DATE(G1718,H1718,I1718)&amp;TIME(O1718,P1718,0))-(DATE(G1717,H1717,I1717)&amp;TIME(O1717,P1717,0))),"")</f>
        <v>6.2499999767169356E-3</v>
      </c>
    </row>
    <row r="1718" spans="3:35">
      <c r="C1718" s="246" t="s">
        <v>824</v>
      </c>
      <c r="D1718" s="246" t="s">
        <v>849</v>
      </c>
      <c r="E1718" s="246" t="s">
        <v>857</v>
      </c>
      <c r="F1718" s="246" t="s">
        <v>858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859</v>
      </c>
      <c r="L1718" s="247">
        <v>7</v>
      </c>
      <c r="M1718" s="246">
        <v>278087.915308</v>
      </c>
      <c r="N1718" s="246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90</v>
      </c>
      <c r="T1718" s="246" t="s">
        <v>133</v>
      </c>
      <c r="U1718" s="246"/>
      <c r="V1718" t="str">
        <f>INDEX(樣區!H:H,MATCH(F1718,樣區!E:E,0))</f>
        <v>4月,6月</v>
      </c>
      <c r="W1718" s="3" t="str">
        <f>IF(ISNUMBER(AH1718),"Y","N")</f>
        <v>Y</v>
      </c>
      <c r="X1718" s="3" t="str">
        <f>IF(OR(ISBLANK(H1718),ISBLANK(I1718)),"需記錄日期","")</f>
        <v/>
      </c>
      <c r="Y1718" s="3" t="str">
        <f>IF(O1718&gt;9,"時間太晚","")</f>
        <v/>
      </c>
      <c r="Z1718" s="3" t="str">
        <f>IF(ISBLANK(Q1718),"需記錄數量",IF(Q1718&gt;2,"2隻以上，請記為猴群",""))</f>
        <v/>
      </c>
      <c r="AA1718" s="3" t="str">
        <f>IF(OR(Q1718=1,Q1718=2),IF(ISTEXT(R1718),"","需記錄距離"),"")</f>
        <v/>
      </c>
      <c r="AB1718" s="249" t="str">
        <f>IF(S1718="Y",IF(Q1718&lt;&gt;2,"有叫聲應為猴群",""),"")</f>
        <v/>
      </c>
      <c r="AC1718" s="3" t="str">
        <f>IF(ISBLANK(T1718),"需記錄棲地類型",IF(LEN(T1718)&lt;&gt;2,"請填最主要的棲地類型，其餘的可在備注補充說明",""))</f>
        <v/>
      </c>
      <c r="AD1718" s="5" t="str">
        <f t="shared" si="76"/>
        <v/>
      </c>
      <c r="AE1718" s="3" t="str">
        <f>IF(COUNTIF(U1718,"*搖樹*")=1,IF(Q1718&lt;&gt;2,"有搖樹行為應為猴群",""),"")</f>
        <v/>
      </c>
      <c r="AF1718" s="3"/>
      <c r="AH1718">
        <f>MATCH(ROUND(M1718,0)&amp;ROUND(N1718,0),樣點!N:N,0)</f>
        <v>902</v>
      </c>
      <c r="AI1718" s="5">
        <f>IF((F1719&amp;J1719)=(F1718&amp;J1718),ABS((DATE(G1719,H1719,I1719)&amp;TIME(O1719,P1719,0))-(DATE(G1718,H1718,I1718)&amp;TIME(O1718,P1718,0))),"")</f>
        <v>8.3333340007811785E-3</v>
      </c>
    </row>
    <row r="1719" spans="3:35">
      <c r="C1719" s="246" t="s">
        <v>824</v>
      </c>
      <c r="D1719" s="246" t="s">
        <v>849</v>
      </c>
      <c r="E1719" s="246" t="s">
        <v>857</v>
      </c>
      <c r="F1719" s="246" t="s">
        <v>858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859</v>
      </c>
      <c r="L1719" s="247">
        <v>8</v>
      </c>
      <c r="M1719" s="246">
        <v>278373.68424600002</v>
      </c>
      <c r="N1719" s="246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90</v>
      </c>
      <c r="T1719" s="246" t="s">
        <v>133</v>
      </c>
      <c r="U1719" s="246"/>
      <c r="V1719" t="str">
        <f>INDEX(樣區!H:H,MATCH(F1719,樣區!E:E,0))</f>
        <v>4月,6月</v>
      </c>
      <c r="W1719" s="3" t="str">
        <f>IF(ISNUMBER(AH1719),"Y","N")</f>
        <v>Y</v>
      </c>
      <c r="X1719" s="3" t="str">
        <f>IF(OR(ISBLANK(H1719),ISBLANK(I1719)),"需記錄日期","")</f>
        <v/>
      </c>
      <c r="Y1719" s="3" t="str">
        <f>IF(O1719&gt;9,"時間太晚","")</f>
        <v/>
      </c>
      <c r="Z1719" s="3" t="str">
        <f>IF(ISBLANK(Q1719),"需記錄數量",IF(Q1719&gt;2,"2隻以上，請記為猴群",""))</f>
        <v/>
      </c>
      <c r="AA1719" s="3" t="str">
        <f>IF(OR(Q1719=1,Q1719=2),IF(ISTEXT(R1719),"","需記錄距離"),"")</f>
        <v/>
      </c>
      <c r="AB1719" s="249" t="str">
        <f>IF(S1719="Y",IF(Q1719&lt;&gt;2,"有叫聲應為猴群",""),"")</f>
        <v/>
      </c>
      <c r="AC1719" s="3" t="str">
        <f>IF(ISBLANK(T1719),"需記錄棲地類型",IF(LEN(T1719)&lt;&gt;2,"請填最主要的棲地類型，其餘的可在備注補充說明",""))</f>
        <v/>
      </c>
      <c r="AD1719" s="5" t="str">
        <f t="shared" si="76"/>
        <v/>
      </c>
      <c r="AE1719" s="3" t="str">
        <f>IF(COUNTIF(U1719,"*搖樹*")=1,IF(Q1719&lt;&gt;2,"有搖樹行為應為猴群",""),"")</f>
        <v/>
      </c>
      <c r="AF1719" s="3"/>
      <c r="AH1719">
        <f>MATCH(ROUND(M1719,0)&amp;ROUND(N1719,0),樣點!N:N,0)</f>
        <v>903</v>
      </c>
      <c r="AI1719" s="5" t="str">
        <f>IF((F1720&amp;J1720)=(F1719&amp;J1719),ABS((DATE(G1720,H1720,I1720)&amp;TIME(O1720,P1720,0))-(DATE(G1719,H1719,I1719)&amp;TIME(O1719,P1719,0))),"")</f>
        <v/>
      </c>
    </row>
    <row r="1720" spans="3:35">
      <c r="C1720" s="246" t="s">
        <v>824</v>
      </c>
      <c r="D1720" s="246" t="s">
        <v>849</v>
      </c>
      <c r="E1720" s="246" t="s">
        <v>860</v>
      </c>
      <c r="F1720" s="246" t="s">
        <v>861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862</v>
      </c>
      <c r="L1720" s="247">
        <v>1</v>
      </c>
      <c r="M1720" s="246">
        <v>280420</v>
      </c>
      <c r="N1720" s="246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90</v>
      </c>
      <c r="T1720" s="246" t="s">
        <v>863</v>
      </c>
      <c r="U1720" s="246"/>
      <c r="V1720" t="str">
        <f>INDEX(樣區!H:H,MATCH(F1720,樣區!E:E,0))</f>
        <v>4月,6月</v>
      </c>
      <c r="W1720" s="3" t="str">
        <f>IF(ISNUMBER(AH1720),"Y","N")</f>
        <v>Y</v>
      </c>
      <c r="X1720" s="3" t="str">
        <f>IF(OR(ISBLANK(H1720),ISBLANK(I1720)),"需記錄日期","")</f>
        <v/>
      </c>
      <c r="Y1720" s="3" t="str">
        <f>IF(O1720&gt;9,"時間太晚","")</f>
        <v/>
      </c>
      <c r="Z1720" s="3" t="str">
        <f>IF(ISBLANK(Q1720),"需記錄數量",IF(Q1720&gt;2,"2隻以上，請記為猴群",""))</f>
        <v/>
      </c>
      <c r="AA1720" s="3" t="str">
        <f>IF(OR(Q1720=1,Q1720=2),IF(ISTEXT(R1720),"","需記錄距離"),"")</f>
        <v/>
      </c>
      <c r="AB1720" s="249" t="str">
        <f>IF(S1720="Y",IF(Q1720&lt;&gt;2,"有叫聲應為猴群",""),"")</f>
        <v/>
      </c>
      <c r="AC1720" s="3" t="str">
        <f>IF(ISBLANK(T1720),"需記錄棲地類型",IF(LEN(T1720)&lt;&gt;2,"請填最主要的棲地類型，其餘的可在備注補充說明",""))</f>
        <v>請填最主要的棲地類型，其餘的可在備注補充說明</v>
      </c>
      <c r="AD1720" s="5" t="str">
        <f t="shared" si="76"/>
        <v/>
      </c>
      <c r="AE1720" s="3" t="str">
        <f>IF(COUNTIF(U1720,"*搖樹*")=1,IF(Q1720&lt;&gt;2,"有搖樹行為應為猴群",""),"")</f>
        <v/>
      </c>
      <c r="AF1720" s="3"/>
      <c r="AH1720">
        <f>MATCH(ROUND(M1720,0)&amp;ROUND(N1720,0),樣點!N:N,0)</f>
        <v>904</v>
      </c>
      <c r="AI1720" s="5">
        <f>IF((F1721&amp;J1721)=(F1720&amp;J1720),ABS((DATE(G1721,H1721,I1721)&amp;TIME(O1721,P1721,0))-(DATE(G1720,H1720,I1720)&amp;TIME(O1720,P1720,0))),"")</f>
        <v>6.9444450200535357E-3</v>
      </c>
    </row>
    <row r="1721" spans="3:35">
      <c r="C1721" s="246" t="s">
        <v>824</v>
      </c>
      <c r="D1721" s="246" t="s">
        <v>849</v>
      </c>
      <c r="E1721" s="246" t="s">
        <v>860</v>
      </c>
      <c r="F1721" s="246" t="s">
        <v>861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862</v>
      </c>
      <c r="L1721" s="247">
        <v>2</v>
      </c>
      <c r="M1721" s="246">
        <v>280636</v>
      </c>
      <c r="N1721" s="246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90</v>
      </c>
      <c r="T1721" s="246" t="s">
        <v>863</v>
      </c>
      <c r="U1721" s="246"/>
      <c r="V1721" t="str">
        <f>INDEX(樣區!H:H,MATCH(F1721,樣區!E:E,0))</f>
        <v>4月,6月</v>
      </c>
      <c r="W1721" s="3" t="str">
        <f>IF(ISNUMBER(AH1721),"Y","N")</f>
        <v>Y</v>
      </c>
      <c r="X1721" s="3" t="str">
        <f>IF(OR(ISBLANK(H1721),ISBLANK(I1721)),"需記錄日期","")</f>
        <v/>
      </c>
      <c r="Y1721" s="3" t="str">
        <f>IF(O1721&gt;9,"時間太晚","")</f>
        <v/>
      </c>
      <c r="Z1721" s="3" t="str">
        <f>IF(ISBLANK(Q1721),"需記錄數量",IF(Q1721&gt;2,"2隻以上，請記為猴群",""))</f>
        <v/>
      </c>
      <c r="AA1721" s="3" t="str">
        <f>IF(OR(Q1721=1,Q1721=2),IF(ISTEXT(R1721),"","需記錄距離"),"")</f>
        <v/>
      </c>
      <c r="AB1721" s="249" t="str">
        <f>IF(S1721="Y",IF(Q1721&lt;&gt;2,"有叫聲應為猴群",""),"")</f>
        <v/>
      </c>
      <c r="AC1721" s="3" t="str">
        <f>IF(ISBLANK(T1721),"需記錄棲地類型",IF(LEN(T1721)&lt;&gt;2,"請填最主要的棲地類型，其餘的可在備注補充說明",""))</f>
        <v>請填最主要的棲地類型，其餘的可在備注補充說明</v>
      </c>
      <c r="AD1721" s="5" t="str">
        <f t="shared" si="76"/>
        <v/>
      </c>
      <c r="AE1721" s="3" t="str">
        <f>IF(COUNTIF(U1721,"*搖樹*")=1,IF(Q1721&lt;&gt;2,"有搖樹行為應為猴群",""),"")</f>
        <v/>
      </c>
      <c r="AF1721" s="3"/>
      <c r="AH1721">
        <f>MATCH(ROUND(M1721,0)&amp;ROUND(N1721,0),樣點!N:N,0)</f>
        <v>905</v>
      </c>
      <c r="AI1721" s="5">
        <f>IF((F1722&amp;J1722)=(F1721&amp;J1721),ABS((DATE(G1722,H1722,I1722)&amp;TIME(O1722,P1722,0))-(DATE(G1721,H1721,I1721)&amp;TIME(O1721,P1721,0))),"")</f>
        <v>6.9444440305233002E-3</v>
      </c>
    </row>
    <row r="1722" spans="3:35">
      <c r="C1722" s="246" t="s">
        <v>824</v>
      </c>
      <c r="D1722" s="246" t="s">
        <v>849</v>
      </c>
      <c r="E1722" s="246" t="s">
        <v>860</v>
      </c>
      <c r="F1722" s="246" t="s">
        <v>861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862</v>
      </c>
      <c r="L1722" s="247">
        <v>3</v>
      </c>
      <c r="M1722" s="246">
        <v>280730</v>
      </c>
      <c r="N1722" s="246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90</v>
      </c>
      <c r="T1722" s="246" t="s">
        <v>26</v>
      </c>
      <c r="U1722" s="246"/>
      <c r="V1722" t="str">
        <f>INDEX(樣區!H:H,MATCH(F1722,樣區!E:E,0))</f>
        <v>4月,6月</v>
      </c>
      <c r="W1722" s="3" t="str">
        <f>IF(ISNUMBER(AH1722),"Y","N")</f>
        <v>Y</v>
      </c>
      <c r="X1722" s="3" t="str">
        <f>IF(OR(ISBLANK(H1722),ISBLANK(I1722)),"需記錄日期","")</f>
        <v/>
      </c>
      <c r="Y1722" s="3" t="str">
        <f>IF(O1722&gt;9,"時間太晚","")</f>
        <v/>
      </c>
      <c r="Z1722" s="3" t="str">
        <f>IF(ISBLANK(Q1722),"需記錄數量",IF(Q1722&gt;2,"2隻以上，請記為猴群",""))</f>
        <v/>
      </c>
      <c r="AA1722" s="3" t="str">
        <f>IF(OR(Q1722=1,Q1722=2),IF(ISTEXT(R1722),"","需記錄距離"),"")</f>
        <v/>
      </c>
      <c r="AB1722" s="249" t="str">
        <f>IF(S1722="Y",IF(Q1722&lt;&gt;2,"有叫聲應為猴群",""),"")</f>
        <v/>
      </c>
      <c r="AC1722" s="3" t="str">
        <f>IF(ISBLANK(T1722),"需記錄棲地類型",IF(LEN(T1722)&lt;&gt;2,"請填最主要的棲地類型，其餘的可在備注補充說明",""))</f>
        <v/>
      </c>
      <c r="AD1722" s="5" t="str">
        <f t="shared" si="76"/>
        <v/>
      </c>
      <c r="AE1722" s="3" t="str">
        <f>IF(COUNTIF(U1722,"*搖樹*")=1,IF(Q1722&lt;&gt;2,"有搖樹行為應為猴群",""),"")</f>
        <v/>
      </c>
      <c r="AF1722" s="3"/>
      <c r="AH1722">
        <f>MATCH(ROUND(M1722,0)&amp;ROUND(N1722,0),樣點!N:N,0)</f>
        <v>906</v>
      </c>
      <c r="AI1722" s="5">
        <f>IF((F1723&amp;J1723)=(F1722&amp;J1722),ABS((DATE(G1723,H1723,I1723)&amp;TIME(O1723,P1723,0))-(DATE(G1722,H1722,I1722)&amp;TIME(O1722,P1722,0))),"")</f>
        <v>7.6388889574445784E-3</v>
      </c>
    </row>
    <row r="1723" spans="3:35">
      <c r="C1723" s="246" t="s">
        <v>824</v>
      </c>
      <c r="D1723" s="246" t="s">
        <v>849</v>
      </c>
      <c r="E1723" s="246" t="s">
        <v>860</v>
      </c>
      <c r="F1723" s="246" t="s">
        <v>861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862</v>
      </c>
      <c r="L1723" s="247">
        <v>4</v>
      </c>
      <c r="M1723" s="246">
        <v>280962</v>
      </c>
      <c r="N1723" s="246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90</v>
      </c>
      <c r="T1723" s="246" t="s">
        <v>26</v>
      </c>
      <c r="U1723" s="246"/>
      <c r="V1723" t="str">
        <f>INDEX(樣區!H:H,MATCH(F1723,樣區!E:E,0))</f>
        <v>4月,6月</v>
      </c>
      <c r="W1723" s="3" t="str">
        <f>IF(ISNUMBER(AH1723),"Y","N")</f>
        <v>Y</v>
      </c>
      <c r="X1723" s="3" t="str">
        <f>IF(OR(ISBLANK(H1723),ISBLANK(I1723)),"需記錄日期","")</f>
        <v/>
      </c>
      <c r="Y1723" s="3" t="str">
        <f>IF(O1723&gt;9,"時間太晚","")</f>
        <v/>
      </c>
      <c r="Z1723" s="3" t="str">
        <f>IF(ISBLANK(Q1723),"需記錄數量",IF(Q1723&gt;2,"2隻以上，請記為猴群",""))</f>
        <v/>
      </c>
      <c r="AA1723" s="3" t="str">
        <f>IF(OR(Q1723=1,Q1723=2),IF(ISTEXT(R1723),"","需記錄距離"),"")</f>
        <v/>
      </c>
      <c r="AB1723" s="249" t="str">
        <f>IF(S1723="Y",IF(Q1723&lt;&gt;2,"有叫聲應為猴群",""),"")</f>
        <v/>
      </c>
      <c r="AC1723" s="3" t="str">
        <f>IF(ISBLANK(T1723),"需記錄棲地類型",IF(LEN(T1723)&lt;&gt;2,"請填最主要的棲地類型，其餘的可在備注補充說明",""))</f>
        <v/>
      </c>
      <c r="AD1723" s="5" t="str">
        <f t="shared" si="76"/>
        <v/>
      </c>
      <c r="AE1723" s="3" t="str">
        <f>IF(COUNTIF(U1723,"*搖樹*")=1,IF(Q1723&lt;&gt;2,"有搖樹行為應為猴群",""),"")</f>
        <v/>
      </c>
      <c r="AF1723" s="3"/>
      <c r="AH1723">
        <f>MATCH(ROUND(M1723,0)&amp;ROUND(N1723,0),樣點!N:N,0)</f>
        <v>907</v>
      </c>
      <c r="AI1723" s="5">
        <f>IF((F1724&amp;J1724)=(F1723&amp;J1723),ABS((DATE(G1724,H1724,I1724)&amp;TIME(O1724,P1724,0))-(DATE(G1723,H1723,I1723)&amp;TIME(O1723,P1723,0))),"")</f>
        <v>1.4583332987967879E-2</v>
      </c>
    </row>
    <row r="1724" spans="3:35">
      <c r="C1724" s="246" t="s">
        <v>824</v>
      </c>
      <c r="D1724" s="246" t="s">
        <v>849</v>
      </c>
      <c r="E1724" s="246" t="s">
        <v>860</v>
      </c>
      <c r="F1724" s="246" t="s">
        <v>861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862</v>
      </c>
      <c r="L1724" s="247">
        <v>5</v>
      </c>
      <c r="M1724" s="246">
        <v>280885</v>
      </c>
      <c r="N1724" s="246">
        <v>2720855</v>
      </c>
      <c r="O1724" s="246">
        <v>9</v>
      </c>
      <c r="P1724" s="246">
        <v>4</v>
      </c>
      <c r="Q1724" s="246">
        <v>0</v>
      </c>
      <c r="R1724" s="246"/>
      <c r="S1724" s="246" t="s">
        <v>90</v>
      </c>
      <c r="T1724" s="246" t="s">
        <v>26</v>
      </c>
      <c r="U1724" s="246"/>
      <c r="V1724" t="str">
        <f>INDEX(樣區!H:H,MATCH(F1724,樣區!E:E,0))</f>
        <v>4月,6月</v>
      </c>
      <c r="W1724" s="3" t="str">
        <f>IF(ISNUMBER(AH1724),"Y","N")</f>
        <v>Y</v>
      </c>
      <c r="X1724" s="3" t="str">
        <f>IF(OR(ISBLANK(H1724),ISBLANK(I1724)),"需記錄日期","")</f>
        <v/>
      </c>
      <c r="Y1724" s="3" t="str">
        <f>IF(O1724&gt;9,"時間太晚","")</f>
        <v/>
      </c>
      <c r="Z1724" s="3" t="str">
        <f>IF(ISBLANK(Q1724),"需記錄數量",IF(Q1724&gt;2,"2隻以上，請記為猴群",""))</f>
        <v/>
      </c>
      <c r="AA1724" s="3" t="str">
        <f>IF(OR(Q1724=1,Q1724=2),IF(ISTEXT(R1724),"","需記錄距離"),"")</f>
        <v/>
      </c>
      <c r="AB1724" s="249" t="str">
        <f>IF(S1724="Y",IF(Q1724&lt;&gt;2,"有叫聲應為猴群",""),"")</f>
        <v/>
      </c>
      <c r="AC1724" s="3" t="str">
        <f>IF(ISBLANK(T1724),"需記錄棲地類型",IF(LEN(T1724)&lt;&gt;2,"請填最主要的棲地類型，其餘的可在備注補充說明",""))</f>
        <v/>
      </c>
      <c r="AD1724" s="5" t="str">
        <f t="shared" si="76"/>
        <v/>
      </c>
      <c r="AE1724" s="3" t="str">
        <f>IF(COUNTIF(U1724,"*搖樹*")=1,IF(Q1724&lt;&gt;2,"有搖樹行為應為猴群",""),"")</f>
        <v/>
      </c>
      <c r="AF1724" s="3"/>
      <c r="AH1724">
        <f>MATCH(ROUND(M1724,0)&amp;ROUND(N1724,0),樣點!N:N,0)</f>
        <v>908</v>
      </c>
      <c r="AI1724" s="5">
        <f>IF((F1725&amp;J1725)=(F1724&amp;J1724),ABS((DATE(G1725,H1725,I1725)&amp;TIME(O1725,P1725,0))-(DATE(G1724,H1724,I1724)&amp;TIME(O1724,P1724,0))),"")</f>
        <v>6.2500000349245965E-3</v>
      </c>
    </row>
    <row r="1725" spans="3:35">
      <c r="C1725" s="246" t="s">
        <v>824</v>
      </c>
      <c r="D1725" s="246" t="s">
        <v>849</v>
      </c>
      <c r="E1725" s="246" t="s">
        <v>860</v>
      </c>
      <c r="F1725" s="246" t="s">
        <v>861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862</v>
      </c>
      <c r="L1725" s="247">
        <v>6</v>
      </c>
      <c r="M1725" s="246">
        <v>280654</v>
      </c>
      <c r="N1725" s="246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90</v>
      </c>
      <c r="T1725" s="246" t="s">
        <v>26</v>
      </c>
      <c r="U1725" s="246"/>
      <c r="V1725" t="str">
        <f>INDEX(樣區!H:H,MATCH(F1725,樣區!E:E,0))</f>
        <v>4月,6月</v>
      </c>
      <c r="W1725" s="3" t="str">
        <f>IF(ISNUMBER(AH1725),"Y","N")</f>
        <v>Y</v>
      </c>
      <c r="X1725" s="3" t="str">
        <f>IF(OR(ISBLANK(H1725),ISBLANK(I1725)),"需記錄日期","")</f>
        <v/>
      </c>
      <c r="Y1725" s="3" t="str">
        <f>IF(O1725&gt;9,"時間太晚","")</f>
        <v/>
      </c>
      <c r="Z1725" s="3" t="str">
        <f>IF(ISBLANK(Q1725),"需記錄數量",IF(Q1725&gt;2,"2隻以上，請記為猴群",""))</f>
        <v/>
      </c>
      <c r="AA1725" s="3" t="str">
        <f>IF(OR(Q1725=1,Q1725=2),IF(ISTEXT(R1725),"","需記錄距離"),"")</f>
        <v/>
      </c>
      <c r="AB1725" s="249" t="str">
        <f>IF(S1725="Y",IF(Q1725&lt;&gt;2,"有叫聲應為猴群",""),"")</f>
        <v/>
      </c>
      <c r="AC1725" s="3" t="str">
        <f>IF(ISBLANK(T1725),"需記錄棲地類型",IF(LEN(T1725)&lt;&gt;2,"請填最主要的棲地類型，其餘的可在備注補充說明",""))</f>
        <v/>
      </c>
      <c r="AD1725" s="5" t="str">
        <f t="shared" si="76"/>
        <v/>
      </c>
      <c r="AE1725" s="3" t="str">
        <f>IF(COUNTIF(U1725,"*搖樹*")=1,IF(Q1725&lt;&gt;2,"有搖樹行為應為猴群",""),"")</f>
        <v/>
      </c>
      <c r="AF1725" s="3"/>
      <c r="AH1725">
        <f>MATCH(ROUND(M1725,0)&amp;ROUND(N1725,0),樣點!N:N,0)</f>
        <v>909</v>
      </c>
      <c r="AI1725" s="5" t="str">
        <f>IF((F1726&amp;J1726)=(F1725&amp;J1725),ABS((DATE(G1726,H1726,I1726)&amp;TIME(O1726,P1726,0))-(DATE(G1725,H1725,I1725)&amp;TIME(O1725,P1725,0))),"")</f>
        <v/>
      </c>
    </row>
    <row r="1726" spans="3:35">
      <c r="C1726" s="246" t="s">
        <v>824</v>
      </c>
      <c r="D1726" s="246" t="s">
        <v>849</v>
      </c>
      <c r="E1726" s="246" t="s">
        <v>860</v>
      </c>
      <c r="F1726" s="246" t="s">
        <v>861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864</v>
      </c>
      <c r="L1726" s="247">
        <v>1</v>
      </c>
      <c r="M1726" s="246">
        <v>280420</v>
      </c>
      <c r="N1726" s="246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90</v>
      </c>
      <c r="T1726" s="246" t="s">
        <v>32</v>
      </c>
      <c r="U1726" s="246"/>
      <c r="V1726" t="str">
        <f>INDEX(樣區!H:H,MATCH(F1726,樣區!E:E,0))</f>
        <v>4月,6月</v>
      </c>
      <c r="W1726" s="3" t="str">
        <f>IF(ISNUMBER(AH1726),"Y","N")</f>
        <v>Y</v>
      </c>
      <c r="X1726" s="3" t="str">
        <f>IF(OR(ISBLANK(H1726),ISBLANK(I1726)),"需記錄日期","")</f>
        <v/>
      </c>
      <c r="Y1726" s="3" t="str">
        <f>IF(O1726&gt;9,"時間太晚","")</f>
        <v/>
      </c>
      <c r="Z1726" s="3" t="str">
        <f>IF(ISBLANK(Q1726),"需記錄數量",IF(Q1726&gt;2,"2隻以上，請記為猴群",""))</f>
        <v/>
      </c>
      <c r="AA1726" s="3" t="str">
        <f>IF(OR(Q1726=1,Q1726=2),IF(ISTEXT(R1726),"","需記錄距離"),"")</f>
        <v/>
      </c>
      <c r="AB1726" s="249" t="str">
        <f>IF(S1726="Y",IF(Q1726&lt;&gt;2,"有叫聲應為猴群",""),"")</f>
        <v/>
      </c>
      <c r="AC1726" s="3" t="str">
        <f>IF(ISBLANK(T1726),"需記錄棲地類型",IF(LEN(T1726)&lt;&gt;2,"請填最主要的棲地類型，其餘的可在備注補充說明",""))</f>
        <v/>
      </c>
      <c r="AD1726" s="5" t="str">
        <f t="shared" si="76"/>
        <v/>
      </c>
      <c r="AE1726" s="3" t="str">
        <f>IF(COUNTIF(U1726,"*搖樹*")=1,IF(Q1726&lt;&gt;2,"有搖樹行為應為猴群",""),"")</f>
        <v/>
      </c>
      <c r="AF1726" s="3"/>
      <c r="AH1726">
        <f>MATCH(ROUND(M1726,0)&amp;ROUND(N1726,0),樣點!N:N,0)</f>
        <v>904</v>
      </c>
      <c r="AI1726" s="5">
        <f>IF((F1727&amp;J1727)=(F1726&amp;J1726),ABS((DATE(G1727,H1727,I1727)&amp;TIME(O1727,P1727,0))-(DATE(G1726,H1726,I1726)&amp;TIME(O1726,P1726,0))),"")</f>
        <v>6.9444450200535357E-3</v>
      </c>
    </row>
    <row r="1727" spans="3:35">
      <c r="C1727" s="246" t="s">
        <v>824</v>
      </c>
      <c r="D1727" s="246" t="s">
        <v>849</v>
      </c>
      <c r="E1727" s="246" t="s">
        <v>860</v>
      </c>
      <c r="F1727" s="246" t="s">
        <v>861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864</v>
      </c>
      <c r="L1727" s="247">
        <v>2</v>
      </c>
      <c r="M1727" s="246">
        <v>280636</v>
      </c>
      <c r="N1727" s="246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90</v>
      </c>
      <c r="T1727" s="246" t="s">
        <v>32</v>
      </c>
      <c r="U1727" s="246"/>
      <c r="V1727" t="str">
        <f>INDEX(樣區!H:H,MATCH(F1727,樣區!E:E,0))</f>
        <v>4月,6月</v>
      </c>
      <c r="W1727" s="3" t="str">
        <f>IF(ISNUMBER(AH1727),"Y","N")</f>
        <v>Y</v>
      </c>
      <c r="X1727" s="3" t="str">
        <f>IF(OR(ISBLANK(H1727),ISBLANK(I1727)),"需記錄日期","")</f>
        <v/>
      </c>
      <c r="Y1727" s="3" t="str">
        <f>IF(O1727&gt;9,"時間太晚","")</f>
        <v/>
      </c>
      <c r="Z1727" s="3" t="str">
        <f>IF(ISBLANK(Q1727),"需記錄數量",IF(Q1727&gt;2,"2隻以上，請記為猴群",""))</f>
        <v/>
      </c>
      <c r="AA1727" s="3" t="str">
        <f>IF(OR(Q1727=1,Q1727=2),IF(ISTEXT(R1727),"","需記錄距離"),"")</f>
        <v/>
      </c>
      <c r="AB1727" s="249" t="str">
        <f>IF(S1727="Y",IF(Q1727&lt;&gt;2,"有叫聲應為猴群",""),"")</f>
        <v/>
      </c>
      <c r="AC1727" s="3" t="str">
        <f>IF(ISBLANK(T1727),"需記錄棲地類型",IF(LEN(T1727)&lt;&gt;2,"請填最主要的棲地類型，其餘的可在備注補充說明",""))</f>
        <v/>
      </c>
      <c r="AD1727" s="5" t="str">
        <f t="shared" si="76"/>
        <v/>
      </c>
      <c r="AE1727" s="3" t="str">
        <f>IF(COUNTIF(U1727,"*搖樹*")=1,IF(Q1727&lt;&gt;2,"有搖樹行為應為猴群",""),"")</f>
        <v/>
      </c>
      <c r="AF1727" s="3"/>
      <c r="AH1727">
        <f>MATCH(ROUND(M1727,0)&amp;ROUND(N1727,0),樣點!N:N,0)</f>
        <v>905</v>
      </c>
      <c r="AI1727" s="5">
        <f>IF((F1728&amp;J1728)=(F1727&amp;J1727),ABS((DATE(G1728,H1728,I1728)&amp;TIME(O1728,P1728,0))-(DATE(G1727,H1727,I1727)&amp;TIME(O1727,P1727,0))),"")</f>
        <v>6.9444439723156393E-3</v>
      </c>
    </row>
    <row r="1728" spans="3:35">
      <c r="C1728" s="246" t="s">
        <v>824</v>
      </c>
      <c r="D1728" s="246" t="s">
        <v>849</v>
      </c>
      <c r="E1728" s="246" t="s">
        <v>860</v>
      </c>
      <c r="F1728" s="246" t="s">
        <v>861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864</v>
      </c>
      <c r="L1728" s="247">
        <v>3</v>
      </c>
      <c r="M1728" s="246">
        <v>280730</v>
      </c>
      <c r="N1728" s="246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90</v>
      </c>
      <c r="T1728" s="246" t="s">
        <v>32</v>
      </c>
      <c r="U1728" s="246"/>
      <c r="V1728" t="str">
        <f>INDEX(樣區!H:H,MATCH(F1728,樣區!E:E,0))</f>
        <v>4月,6月</v>
      </c>
      <c r="W1728" s="3" t="str">
        <f>IF(ISNUMBER(AH1728),"Y","N")</f>
        <v>Y</v>
      </c>
      <c r="X1728" s="3" t="str">
        <f>IF(OR(ISBLANK(H1728),ISBLANK(I1728)),"需記錄日期","")</f>
        <v/>
      </c>
      <c r="Y1728" s="3" t="str">
        <f>IF(O1728&gt;9,"時間太晚","")</f>
        <v/>
      </c>
      <c r="Z1728" s="3" t="str">
        <f>IF(ISBLANK(Q1728),"需記錄數量",IF(Q1728&gt;2,"2隻以上，請記為猴群",""))</f>
        <v/>
      </c>
      <c r="AA1728" s="3" t="str">
        <f>IF(OR(Q1728=1,Q1728=2),IF(ISTEXT(R1728),"","需記錄距離"),"")</f>
        <v/>
      </c>
      <c r="AB1728" s="249" t="str">
        <f>IF(S1728="Y",IF(Q1728&lt;&gt;2,"有叫聲應為猴群",""),"")</f>
        <v/>
      </c>
      <c r="AC1728" s="3" t="str">
        <f>IF(ISBLANK(T1728),"需記錄棲地類型",IF(LEN(T1728)&lt;&gt;2,"請填最主要的棲地類型，其餘的可在備注補充說明",""))</f>
        <v/>
      </c>
      <c r="AD1728" s="5" t="str">
        <f t="shared" si="76"/>
        <v/>
      </c>
      <c r="AE1728" s="3" t="str">
        <f>IF(COUNTIF(U1728,"*搖樹*")=1,IF(Q1728&lt;&gt;2,"有搖樹行為應為猴群",""),"")</f>
        <v/>
      </c>
      <c r="AF1728" s="3"/>
      <c r="AH1728">
        <f>MATCH(ROUND(M1728,0)&amp;ROUND(N1728,0),樣點!N:N,0)</f>
        <v>906</v>
      </c>
      <c r="AI1728" s="5">
        <f>IF((F1729&amp;J1729)=(F1728&amp;J1728),ABS((DATE(G1729,H1729,I1729)&amp;TIME(O1729,P1729,0))-(DATE(G1728,H1728,I1728)&amp;TIME(O1728,P1728,0))),"")</f>
        <v>7.6388890156522393E-3</v>
      </c>
    </row>
    <row r="1729" spans="3:35">
      <c r="C1729" s="246" t="s">
        <v>824</v>
      </c>
      <c r="D1729" s="246" t="s">
        <v>849</v>
      </c>
      <c r="E1729" s="246" t="s">
        <v>860</v>
      </c>
      <c r="F1729" s="246" t="s">
        <v>861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864</v>
      </c>
      <c r="L1729" s="247">
        <v>4</v>
      </c>
      <c r="M1729" s="246">
        <v>280962</v>
      </c>
      <c r="N1729" s="246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90</v>
      </c>
      <c r="T1729" s="246" t="s">
        <v>32</v>
      </c>
      <c r="U1729" s="246"/>
      <c r="V1729" t="str">
        <f>INDEX(樣區!H:H,MATCH(F1729,樣區!E:E,0))</f>
        <v>4月,6月</v>
      </c>
      <c r="W1729" s="3" t="str">
        <f>IF(ISNUMBER(AH1729),"Y","N")</f>
        <v>Y</v>
      </c>
      <c r="X1729" s="3" t="str">
        <f>IF(OR(ISBLANK(H1729),ISBLANK(I1729)),"需記錄日期","")</f>
        <v/>
      </c>
      <c r="Y1729" s="3" t="str">
        <f>IF(O1729&gt;9,"時間太晚","")</f>
        <v/>
      </c>
      <c r="Z1729" s="3" t="str">
        <f>IF(ISBLANK(Q1729),"需記錄數量",IF(Q1729&gt;2,"2隻以上，請記為猴群",""))</f>
        <v/>
      </c>
      <c r="AA1729" s="3" t="str">
        <f>IF(OR(Q1729=1,Q1729=2),IF(ISTEXT(R1729),"","需記錄距離"),"")</f>
        <v/>
      </c>
      <c r="AB1729" s="249" t="str">
        <f>IF(S1729="Y",IF(Q1729&lt;&gt;2,"有叫聲應為猴群",""),"")</f>
        <v/>
      </c>
      <c r="AC1729" s="3" t="str">
        <f>IF(ISBLANK(T1729),"需記錄棲地類型",IF(LEN(T1729)&lt;&gt;2,"請填最主要的棲地類型，其餘的可在備注補充說明",""))</f>
        <v/>
      </c>
      <c r="AD1729" s="5" t="str">
        <f t="shared" si="76"/>
        <v/>
      </c>
      <c r="AE1729" s="3" t="str">
        <f>IF(COUNTIF(U1729,"*搖樹*")=1,IF(Q1729&lt;&gt;2,"有搖樹行為應為猴群",""),"")</f>
        <v/>
      </c>
      <c r="AF1729" s="3"/>
      <c r="AH1729">
        <f>MATCH(ROUND(M1729,0)&amp;ROUND(N1729,0),樣點!N:N,0)</f>
        <v>907</v>
      </c>
      <c r="AI1729" s="5">
        <f>IF((F1730&amp;J1730)=(F1729&amp;J1729),ABS((DATE(G1730,H1730,I1730)&amp;TIME(O1730,P1730,0))-(DATE(G1729,H1729,I1729)&amp;TIME(O1729,P1729,0))),"")</f>
        <v>1.4583332987967879E-2</v>
      </c>
    </row>
    <row r="1730" spans="3:35">
      <c r="C1730" s="246" t="s">
        <v>824</v>
      </c>
      <c r="D1730" s="246" t="s">
        <v>849</v>
      </c>
      <c r="E1730" s="246" t="s">
        <v>860</v>
      </c>
      <c r="F1730" s="246" t="s">
        <v>861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864</v>
      </c>
      <c r="L1730" s="247">
        <v>5</v>
      </c>
      <c r="M1730" s="246">
        <v>280885</v>
      </c>
      <c r="N1730" s="246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90</v>
      </c>
      <c r="T1730" s="246" t="s">
        <v>32</v>
      </c>
      <c r="U1730" s="246"/>
      <c r="V1730" t="str">
        <f>INDEX(樣區!H:H,MATCH(F1730,樣區!E:E,0))</f>
        <v>4月,6月</v>
      </c>
      <c r="W1730" s="3" t="str">
        <f>IF(ISNUMBER(AH1730),"Y","N")</f>
        <v>Y</v>
      </c>
      <c r="X1730" s="3" t="str">
        <f>IF(OR(ISBLANK(H1730),ISBLANK(I1730)),"需記錄日期","")</f>
        <v/>
      </c>
      <c r="Y1730" s="3" t="str">
        <f>IF(O1730&gt;9,"時間太晚","")</f>
        <v/>
      </c>
      <c r="Z1730" s="3" t="str">
        <f>IF(ISBLANK(Q1730),"需記錄數量",IF(Q1730&gt;2,"2隻以上，請記為猴群",""))</f>
        <v/>
      </c>
      <c r="AA1730" s="3" t="str">
        <f>IF(OR(Q1730=1,Q1730=2),IF(ISTEXT(R1730),"","需記錄距離"),"")</f>
        <v/>
      </c>
      <c r="AB1730" s="249" t="str">
        <f>IF(S1730="Y",IF(Q1730&lt;&gt;2,"有叫聲應為猴群",""),"")</f>
        <v/>
      </c>
      <c r="AC1730" s="3" t="str">
        <f>IF(ISBLANK(T1730),"需記錄棲地類型",IF(LEN(T1730)&lt;&gt;2,"請填最主要的棲地類型，其餘的可在備注補充說明",""))</f>
        <v/>
      </c>
      <c r="AD1730" s="5" t="str">
        <f t="shared" si="76"/>
        <v/>
      </c>
      <c r="AE1730" s="3" t="str">
        <f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>IF((F1731&amp;J1731)=(F1730&amp;J1730),ABS((DATE(G1731,H1731,I1731)&amp;TIME(O1731,P1731,0))-(DATE(G1730,H1730,I1730)&amp;TIME(O1730,P1730,0))),"")</f>
        <v>6.2500000349245965E-3</v>
      </c>
    </row>
    <row r="1731" spans="3:35">
      <c r="C1731" s="246" t="s">
        <v>824</v>
      </c>
      <c r="D1731" s="246" t="s">
        <v>849</v>
      </c>
      <c r="E1731" s="246" t="s">
        <v>860</v>
      </c>
      <c r="F1731" s="246" t="s">
        <v>861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864</v>
      </c>
      <c r="L1731" s="247">
        <v>6</v>
      </c>
      <c r="M1731" s="246">
        <v>280654</v>
      </c>
      <c r="N1731" s="246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90</v>
      </c>
      <c r="T1731" s="246" t="s">
        <v>32</v>
      </c>
      <c r="U1731" s="246"/>
      <c r="V1731" t="str">
        <f>INDEX(樣區!H:H,MATCH(F1731,樣區!E:E,0))</f>
        <v>4月,6月</v>
      </c>
      <c r="W1731" s="3" t="str">
        <f>IF(ISNUMBER(AH1731),"Y","N")</f>
        <v>Y</v>
      </c>
      <c r="X1731" s="3" t="str">
        <f>IF(OR(ISBLANK(H1731),ISBLANK(I1731)),"需記錄日期","")</f>
        <v/>
      </c>
      <c r="Y1731" s="3" t="str">
        <f>IF(O1731&gt;9,"時間太晚","")</f>
        <v/>
      </c>
      <c r="Z1731" s="3" t="str">
        <f>IF(ISBLANK(Q1731),"需記錄數量",IF(Q1731&gt;2,"2隻以上，請記為猴群",""))</f>
        <v/>
      </c>
      <c r="AA1731" s="3" t="str">
        <f>IF(OR(Q1731=1,Q1731=2),IF(ISTEXT(R1731),"","需記錄距離"),"")</f>
        <v/>
      </c>
      <c r="AB1731" s="249" t="str">
        <f>IF(S1731="Y",IF(Q1731&lt;&gt;2,"有叫聲應為猴群",""),"")</f>
        <v/>
      </c>
      <c r="AC1731" s="3" t="str">
        <f>IF(ISBLANK(T1731),"需記錄棲地類型",IF(LEN(T1731)&lt;&gt;2,"請填最主要的棲地類型，其餘的可在備注補充說明",""))</f>
        <v/>
      </c>
      <c r="AD1731" s="5" t="str">
        <f t="shared" si="76"/>
        <v/>
      </c>
      <c r="AE1731" s="3" t="str">
        <f>IF(COUNTIF(U1731,"*搖樹*")=1,IF(Q1731&lt;&gt;2,"有搖樹行為應為猴群",""),"")</f>
        <v/>
      </c>
      <c r="AF1731" s="3"/>
      <c r="AH1731">
        <f>MATCH(ROUND(M1731,0)&amp;ROUND(N1731,0),樣點!N:N,0)</f>
        <v>909</v>
      </c>
      <c r="AI1731" s="5">
        <f>IF((F1732&amp;J1732)=(F1731&amp;J1731),ABS((DATE(G1732,H1732,I1732)&amp;TIME(O1732,P1732,0))-(DATE(G1731,H1731,I1731)&amp;TIME(O1731,P1731,0))),"")</f>
        <v>7.6388889574445784E-3</v>
      </c>
    </row>
    <row r="1732" spans="3:35">
      <c r="C1732" s="246" t="s">
        <v>824</v>
      </c>
      <c r="D1732" s="246" t="s">
        <v>849</v>
      </c>
      <c r="E1732" s="246" t="s">
        <v>860</v>
      </c>
      <c r="F1732" s="246" t="s">
        <v>861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864</v>
      </c>
      <c r="L1732" s="247">
        <v>7</v>
      </c>
      <c r="M1732" s="246">
        <v>280476</v>
      </c>
      <c r="N1732" s="246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90</v>
      </c>
      <c r="T1732" s="246" t="s">
        <v>32</v>
      </c>
      <c r="U1732" s="246"/>
      <c r="V1732" t="str">
        <f>INDEX(樣區!H:H,MATCH(F1732,樣區!E:E,0))</f>
        <v>4月,6月</v>
      </c>
      <c r="W1732" s="3" t="str">
        <f>IF(ISNUMBER(AH1732),"Y","N")</f>
        <v>Y</v>
      </c>
      <c r="X1732" s="3" t="str">
        <f>IF(OR(ISBLANK(H1732),ISBLANK(I1732)),"需記錄日期","")</f>
        <v/>
      </c>
      <c r="Y1732" s="3" t="str">
        <f>IF(O1732&gt;9,"時間太晚","")</f>
        <v/>
      </c>
      <c r="Z1732" s="3" t="str">
        <f>IF(ISBLANK(Q1732),"需記錄數量",IF(Q1732&gt;2,"2隻以上，請記為猴群",""))</f>
        <v/>
      </c>
      <c r="AA1732" s="3" t="str">
        <f>IF(OR(Q1732=1,Q1732=2),IF(ISTEXT(R1732),"","需記錄距離"),"")</f>
        <v/>
      </c>
      <c r="AB1732" s="249" t="str">
        <f>IF(S1732="Y",IF(Q1732&lt;&gt;2,"有叫聲應為猴群",""),"")</f>
        <v/>
      </c>
      <c r="AC1732" s="3" t="str">
        <f>IF(ISBLANK(T1732),"需記錄棲地類型",IF(LEN(T1732)&lt;&gt;2,"請填最主要的棲地類型，其餘的可在備注補充說明",""))</f>
        <v/>
      </c>
      <c r="AD1732" s="5" t="str">
        <f t="shared" si="76"/>
        <v/>
      </c>
      <c r="AE1732" s="3" t="str">
        <f>IF(COUNTIF(U1732,"*搖樹*")=1,IF(Q1732&lt;&gt;2,"有搖樹行為應為猴群",""),"")</f>
        <v/>
      </c>
      <c r="AF1732" s="3"/>
      <c r="AH1732">
        <f>MATCH(ROUND(M1732,0)&amp;ROUND(N1732,0),樣點!N:N,0)</f>
        <v>910</v>
      </c>
      <c r="AI1732" s="5">
        <f>IF((F1733&amp;J1733)=(F1732&amp;J1732),ABS((DATE(G1733,H1733,I1733)&amp;TIME(O1733,P1733,0))-(DATE(G1732,H1732,I1732)&amp;TIME(O1732,P1732,0))),"")</f>
        <v>6.2500000349245965E-3</v>
      </c>
    </row>
    <row r="1733" spans="3:35">
      <c r="C1733" s="246" t="s">
        <v>824</v>
      </c>
      <c r="D1733" s="246" t="s">
        <v>849</v>
      </c>
      <c r="E1733" s="246" t="s">
        <v>860</v>
      </c>
      <c r="F1733" s="246" t="s">
        <v>861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864</v>
      </c>
      <c r="L1733" s="247">
        <v>8</v>
      </c>
      <c r="M1733" s="246">
        <v>280232</v>
      </c>
      <c r="N1733" s="246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90</v>
      </c>
      <c r="T1733" s="246" t="s">
        <v>32</v>
      </c>
      <c r="U1733" s="246"/>
      <c r="V1733" t="str">
        <f>INDEX(樣區!H:H,MATCH(F1733,樣區!E:E,0))</f>
        <v>4月,6月</v>
      </c>
      <c r="W1733" s="3" t="str">
        <f>IF(ISNUMBER(AH1733),"Y","N")</f>
        <v>Y</v>
      </c>
      <c r="X1733" s="3" t="str">
        <f>IF(OR(ISBLANK(H1733),ISBLANK(I1733)),"需記錄日期","")</f>
        <v/>
      </c>
      <c r="Y1733" s="3" t="str">
        <f>IF(O1733&gt;9,"時間太晚","")</f>
        <v/>
      </c>
      <c r="Z1733" s="3" t="str">
        <f>IF(ISBLANK(Q1733),"需記錄數量",IF(Q1733&gt;2,"2隻以上，請記為猴群",""))</f>
        <v/>
      </c>
      <c r="AA1733" s="3" t="str">
        <f>IF(OR(Q1733=1,Q1733=2),IF(ISTEXT(R1733),"","需記錄距離"),"")</f>
        <v/>
      </c>
      <c r="AB1733" s="249" t="str">
        <f>IF(S1733="Y",IF(Q1733&lt;&gt;2,"有叫聲應為猴群",""),"")</f>
        <v/>
      </c>
      <c r="AC1733" s="3" t="str">
        <f>IF(ISBLANK(T1733),"需記錄棲地類型",IF(LEN(T1733)&lt;&gt;2,"請填最主要的棲地類型，其餘的可在備注補充說明",""))</f>
        <v/>
      </c>
      <c r="AD1733" s="5" t="str">
        <f t="shared" si="76"/>
        <v/>
      </c>
      <c r="AE1733" s="3" t="str">
        <f>IF(COUNTIF(U1733,"*搖樹*")=1,IF(Q1733&lt;&gt;2,"有搖樹行為應為猴群",""),"")</f>
        <v/>
      </c>
      <c r="AF1733" s="3"/>
      <c r="AH1733">
        <f>MATCH(ROUND(M1733,0)&amp;ROUND(N1733,0),樣點!N:N,0)</f>
        <v>911</v>
      </c>
      <c r="AI1733" s="5">
        <f>IF((F1734&amp;J1734)=(F1733&amp;J1733),ABS((DATE(G1734,H1734,I1734)&amp;TIME(O1734,P1734,0))-(DATE(G1733,H1733,I1733)&amp;TIME(O1733,P1733,0))),"")</f>
        <v>1.1111110972706228E-2</v>
      </c>
    </row>
    <row r="1734" spans="3:35">
      <c r="C1734" s="246" t="s">
        <v>824</v>
      </c>
      <c r="D1734" s="246" t="s">
        <v>849</v>
      </c>
      <c r="E1734" s="246" t="s">
        <v>860</v>
      </c>
      <c r="F1734" s="246" t="s">
        <v>861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864</v>
      </c>
      <c r="L1734" s="247">
        <v>9</v>
      </c>
      <c r="M1734" s="246">
        <v>280276</v>
      </c>
      <c r="N1734" s="246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90</v>
      </c>
      <c r="T1734" s="246" t="s">
        <v>32</v>
      </c>
      <c r="U1734" s="246"/>
      <c r="V1734" t="str">
        <f>INDEX(樣區!H:H,MATCH(F1734,樣區!E:E,0))</f>
        <v>4月,6月</v>
      </c>
      <c r="W1734" s="3" t="str">
        <f>IF(ISNUMBER(AH1734),"Y","N")</f>
        <v>Y</v>
      </c>
      <c r="X1734" s="3" t="str">
        <f>IF(OR(ISBLANK(H1734),ISBLANK(I1734)),"需記錄日期","")</f>
        <v/>
      </c>
      <c r="Y1734" s="3" t="str">
        <f>IF(O1734&gt;9,"時間太晚","")</f>
        <v/>
      </c>
      <c r="Z1734" s="3" t="str">
        <f>IF(ISBLANK(Q1734),"需記錄數量",IF(Q1734&gt;2,"2隻以上，請記為猴群",""))</f>
        <v/>
      </c>
      <c r="AA1734" s="3" t="str">
        <f>IF(OR(Q1734=1,Q1734=2),IF(ISTEXT(R1734),"","需記錄距離"),"")</f>
        <v/>
      </c>
      <c r="AB1734" s="249" t="str">
        <f>IF(S1734="Y",IF(Q1734&lt;&gt;2,"有叫聲應為猴群",""),"")</f>
        <v/>
      </c>
      <c r="AC1734" s="3" t="str">
        <f>IF(ISBLANK(T1734),"需記錄棲地類型",IF(LEN(T1734)&lt;&gt;2,"請填最主要的棲地類型，其餘的可在備注補充說明",""))</f>
        <v/>
      </c>
      <c r="AD1734" s="5" t="str">
        <f t="shared" si="76"/>
        <v/>
      </c>
      <c r="AE1734" s="3" t="str">
        <f>IF(COUNTIF(U1734,"*搖樹*")=1,IF(Q1734&lt;&gt;2,"有搖樹行為應為猴群",""),"")</f>
        <v/>
      </c>
      <c r="AF1734" s="3"/>
      <c r="AH1734">
        <f>MATCH(ROUND(M1734,0)&amp;ROUND(N1734,0),樣點!N:N,0)</f>
        <v>912</v>
      </c>
      <c r="AI1734" s="5" t="str">
        <f>IF((F1735&amp;J1735)=(F1734&amp;J1734),ABS((DATE(G1735,H1735,I1735)&amp;TIME(O1735,P1735,0))-(DATE(G1734,H1734,I1734)&amp;TIME(O1734,P1734,0))),"")</f>
        <v/>
      </c>
    </row>
    <row r="1735" spans="3:35">
      <c r="C1735" s="246" t="s">
        <v>824</v>
      </c>
      <c r="D1735" s="246" t="s">
        <v>849</v>
      </c>
      <c r="E1735" s="246" t="s">
        <v>865</v>
      </c>
      <c r="F1735" s="246" t="s">
        <v>866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864</v>
      </c>
      <c r="L1735" s="247">
        <v>1</v>
      </c>
      <c r="M1735" s="246">
        <v>279564</v>
      </c>
      <c r="N1735" s="246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90</v>
      </c>
      <c r="T1735" s="246" t="s">
        <v>26</v>
      </c>
      <c r="U1735" s="246"/>
      <c r="V1735" t="str">
        <f>INDEX(樣區!H:H,MATCH(F1735,樣區!E:E,0))</f>
        <v>4月,6月</v>
      </c>
      <c r="W1735" s="3" t="str">
        <f>IF(ISNUMBER(AH1735),"Y","N")</f>
        <v>Y</v>
      </c>
      <c r="X1735" s="3" t="str">
        <f>IF(OR(ISBLANK(H1735),ISBLANK(I1735)),"需記錄日期","")</f>
        <v/>
      </c>
      <c r="Y1735" s="3" t="str">
        <f>IF(O1735&gt;9,"時間太晚","")</f>
        <v/>
      </c>
      <c r="Z1735" s="3" t="str">
        <f>IF(ISBLANK(Q1735),"需記錄數量",IF(Q1735&gt;2,"2隻以上，請記為猴群",""))</f>
        <v/>
      </c>
      <c r="AA1735" s="3" t="str">
        <f>IF(OR(Q1735=1,Q1735=2),IF(ISTEXT(R1735),"","需記錄距離"),"")</f>
        <v/>
      </c>
      <c r="AB1735" s="249" t="str">
        <f>IF(S1735="Y",IF(Q1735&lt;&gt;2,"有叫聲應為猴群",""),"")</f>
        <v/>
      </c>
      <c r="AC1735" s="3" t="str">
        <f>IF(ISBLANK(T1735),"需記錄棲地類型",IF(LEN(T1735)&lt;&gt;2,"請填最主要的棲地類型，其餘的可在備注補充說明",""))</f>
        <v/>
      </c>
      <c r="AD1735" s="5" t="str">
        <f t="shared" si="76"/>
        <v/>
      </c>
      <c r="AE1735" s="3" t="str">
        <f>IF(COUNTIF(U1735,"*搖樹*")=1,IF(Q1735&lt;&gt;2,"有搖樹行為應為猴群",""),"")</f>
        <v/>
      </c>
      <c r="AF1735" s="3"/>
      <c r="AH1735">
        <f>MATCH(ROUND(M1735,0)&amp;ROUND(N1735,0),樣點!N:N,0)</f>
        <v>913</v>
      </c>
      <c r="AI1735" s="5">
        <f>IF((F1736&amp;J1736)=(F1735&amp;J1735),ABS((DATE(G1736,H1736,I1736)&amp;TIME(O1736,P1736,0))-(DATE(G1735,H1735,I1735)&amp;TIME(O1735,P1735,0))),"")</f>
        <v>6.9444449618458748E-3</v>
      </c>
    </row>
    <row r="1736" spans="3:35">
      <c r="C1736" s="246" t="s">
        <v>824</v>
      </c>
      <c r="D1736" s="246" t="s">
        <v>849</v>
      </c>
      <c r="E1736" s="246" t="s">
        <v>865</v>
      </c>
      <c r="F1736" s="246" t="s">
        <v>866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864</v>
      </c>
      <c r="L1736" s="247">
        <v>2</v>
      </c>
      <c r="M1736" s="246">
        <v>279527</v>
      </c>
      <c r="N1736" s="246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90</v>
      </c>
      <c r="T1736" s="246" t="s">
        <v>26</v>
      </c>
      <c r="U1736" s="246"/>
      <c r="V1736" t="str">
        <f>INDEX(樣區!H:H,MATCH(F1736,樣區!E:E,0))</f>
        <v>4月,6月</v>
      </c>
      <c r="W1736" s="3" t="str">
        <f>IF(ISNUMBER(AH1736),"Y","N")</f>
        <v>Y</v>
      </c>
      <c r="X1736" s="3" t="str">
        <f>IF(OR(ISBLANK(H1736),ISBLANK(I1736)),"需記錄日期","")</f>
        <v/>
      </c>
      <c r="Y1736" s="3" t="str">
        <f>IF(O1736&gt;9,"時間太晚","")</f>
        <v/>
      </c>
      <c r="Z1736" s="3" t="str">
        <f>IF(ISBLANK(Q1736),"需記錄數量",IF(Q1736&gt;2,"2隻以上，請記為猴群",""))</f>
        <v/>
      </c>
      <c r="AA1736" s="3" t="str">
        <f>IF(OR(Q1736=1,Q1736=2),IF(ISTEXT(R1736),"","需記錄距離"),"")</f>
        <v/>
      </c>
      <c r="AB1736" s="249" t="str">
        <f>IF(S1736="Y",IF(Q1736&lt;&gt;2,"有叫聲應為猴群",""),"")</f>
        <v/>
      </c>
      <c r="AC1736" s="3" t="str">
        <f>IF(ISBLANK(T1736),"需記錄棲地類型",IF(LEN(T1736)&lt;&gt;2,"請填最主要的棲地類型，其餘的可在備注補充說明",""))</f>
        <v/>
      </c>
      <c r="AD1736" s="5" t="str">
        <f t="shared" si="76"/>
        <v/>
      </c>
      <c r="AE1736" s="3" t="str">
        <f>IF(COUNTIF(U1736,"*搖樹*")=1,IF(Q1736&lt;&gt;2,"有搖樹行為應為猴群",""),"")</f>
        <v/>
      </c>
      <c r="AF1736" s="3"/>
      <c r="AH1736">
        <f>MATCH(ROUND(M1736,0)&amp;ROUND(N1736,0),樣點!N:N,0)</f>
        <v>914</v>
      </c>
      <c r="AI1736" s="5">
        <f>IF((F1737&amp;J1737)=(F1736&amp;J1736),ABS((DATE(G1737,H1737,I1737)&amp;TIME(O1737,P1737,0))-(DATE(G1736,H1736,I1736)&amp;TIME(O1736,P1736,0))),"")</f>
        <v>6.9444440305233002E-3</v>
      </c>
    </row>
    <row r="1737" spans="3:35">
      <c r="C1737" s="246" t="s">
        <v>824</v>
      </c>
      <c r="D1737" s="246" t="s">
        <v>849</v>
      </c>
      <c r="E1737" s="246" t="s">
        <v>865</v>
      </c>
      <c r="F1737" s="246" t="s">
        <v>866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864</v>
      </c>
      <c r="L1737" s="247">
        <v>3</v>
      </c>
      <c r="M1737" s="246">
        <v>279510</v>
      </c>
      <c r="N1737" s="246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90</v>
      </c>
      <c r="T1737" s="246" t="s">
        <v>26</v>
      </c>
      <c r="U1737" s="246"/>
      <c r="V1737" t="str">
        <f>INDEX(樣區!H:H,MATCH(F1737,樣區!E:E,0))</f>
        <v>4月,6月</v>
      </c>
      <c r="W1737" s="3" t="str">
        <f>IF(ISNUMBER(AH1737),"Y","N")</f>
        <v>Y</v>
      </c>
      <c r="X1737" s="3" t="str">
        <f>IF(OR(ISBLANK(H1737),ISBLANK(I1737)),"需記錄日期","")</f>
        <v/>
      </c>
      <c r="Y1737" s="3" t="str">
        <f>IF(O1737&gt;9,"時間太晚","")</f>
        <v/>
      </c>
      <c r="Z1737" s="3" t="str">
        <f>IF(ISBLANK(Q1737),"需記錄數量",IF(Q1737&gt;2,"2隻以上，請記為猴群",""))</f>
        <v/>
      </c>
      <c r="AA1737" s="3" t="str">
        <f>IF(OR(Q1737=1,Q1737=2),IF(ISTEXT(R1737),"","需記錄距離"),"")</f>
        <v/>
      </c>
      <c r="AB1737" s="249" t="str">
        <f>IF(S1737="Y",IF(Q1737&lt;&gt;2,"有叫聲應為猴群",""),"")</f>
        <v/>
      </c>
      <c r="AC1737" s="3" t="str">
        <f>IF(ISBLANK(T1737),"需記錄棲地類型",IF(LEN(T1737)&lt;&gt;2,"請填最主要的棲地類型，其餘的可在備注補充說明",""))</f>
        <v/>
      </c>
      <c r="AD1737" s="5" t="str">
        <f t="shared" si="76"/>
        <v/>
      </c>
      <c r="AE1737" s="3" t="str">
        <f>IF(COUNTIF(U1737,"*搖樹*")=1,IF(Q1737&lt;&gt;2,"有搖樹行為應為猴群",""),"")</f>
        <v/>
      </c>
      <c r="AF1737" s="3"/>
      <c r="AH1737">
        <f>MATCH(ROUND(M1737,0)&amp;ROUND(N1737,0),樣點!N:N,0)</f>
        <v>915</v>
      </c>
      <c r="AI1737" s="5">
        <f>IF((F1738&amp;J1738)=(F1737&amp;J1737),ABS((DATE(G1738,H1738,I1738)&amp;TIME(O1738,P1738,0))-(DATE(G1737,H1737,I1737)&amp;TIME(O1737,P1737,0))),"")</f>
        <v>7.6388889574445784E-3</v>
      </c>
    </row>
    <row r="1738" spans="3:35">
      <c r="C1738" s="246" t="s">
        <v>824</v>
      </c>
      <c r="D1738" s="246" t="s">
        <v>849</v>
      </c>
      <c r="E1738" s="246" t="s">
        <v>865</v>
      </c>
      <c r="F1738" s="246" t="s">
        <v>866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864</v>
      </c>
      <c r="L1738" s="247">
        <v>4</v>
      </c>
      <c r="M1738" s="246">
        <v>279432</v>
      </c>
      <c r="N1738" s="246">
        <v>2715265</v>
      </c>
      <c r="O1738" s="246">
        <v>9</v>
      </c>
      <c r="P1738" s="246">
        <v>3</v>
      </c>
      <c r="Q1738" s="246">
        <v>0</v>
      </c>
      <c r="R1738" s="246"/>
      <c r="S1738" s="246" t="s">
        <v>90</v>
      </c>
      <c r="T1738" s="246" t="s">
        <v>26</v>
      </c>
      <c r="U1738" s="246"/>
      <c r="V1738" t="str">
        <f>INDEX(樣區!H:H,MATCH(F1738,樣區!E:E,0))</f>
        <v>4月,6月</v>
      </c>
      <c r="W1738" s="3" t="str">
        <f>IF(ISNUMBER(AH1738),"Y","N")</f>
        <v>Y</v>
      </c>
      <c r="X1738" s="3" t="str">
        <f>IF(OR(ISBLANK(H1738),ISBLANK(I1738)),"需記錄日期","")</f>
        <v/>
      </c>
      <c r="Y1738" s="3" t="str">
        <f>IF(O1738&gt;9,"時間太晚","")</f>
        <v/>
      </c>
      <c r="Z1738" s="3" t="str">
        <f>IF(ISBLANK(Q1738),"需記錄數量",IF(Q1738&gt;2,"2隻以上，請記為猴群",""))</f>
        <v/>
      </c>
      <c r="AA1738" s="3" t="str">
        <f>IF(OR(Q1738=1,Q1738=2),IF(ISTEXT(R1738),"","需記錄距離"),"")</f>
        <v/>
      </c>
      <c r="AB1738" s="249" t="str">
        <f>IF(S1738="Y",IF(Q1738&lt;&gt;2,"有叫聲應為猴群",""),"")</f>
        <v/>
      </c>
      <c r="AC1738" s="3" t="str">
        <f>IF(ISBLANK(T1738),"需記錄棲地類型",IF(LEN(T1738)&lt;&gt;2,"請填最主要的棲地類型，其餘的可在備注補充說明",""))</f>
        <v/>
      </c>
      <c r="AD1738" s="5" t="str">
        <f t="shared" si="76"/>
        <v/>
      </c>
      <c r="AE1738" s="3" t="str">
        <f>IF(COUNTIF(U1738,"*搖樹*")=1,IF(Q1738&lt;&gt;2,"有搖樹行為應為猴群",""),"")</f>
        <v/>
      </c>
      <c r="AF1738" s="3"/>
      <c r="AH1738">
        <f>MATCH(ROUND(M1738,0)&amp;ROUND(N1738,0),樣點!N:N,0)</f>
        <v>916</v>
      </c>
      <c r="AI1738" s="5">
        <f>IF((F1739&amp;J1739)=(F1738&amp;J1738),ABS((DATE(G1739,H1739,I1739)&amp;TIME(O1739,P1739,0))-(DATE(G1738,H1738,I1738)&amp;TIME(O1738,P1738,0))),"")</f>
        <v>1.4583333046175539E-2</v>
      </c>
    </row>
    <row r="1739" spans="3:35">
      <c r="C1739" s="246" t="s">
        <v>824</v>
      </c>
      <c r="D1739" s="246" t="s">
        <v>849</v>
      </c>
      <c r="E1739" s="246" t="s">
        <v>865</v>
      </c>
      <c r="F1739" s="246" t="s">
        <v>866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864</v>
      </c>
      <c r="L1739" s="247">
        <v>5</v>
      </c>
      <c r="M1739" s="246">
        <v>279528</v>
      </c>
      <c r="N1739" s="246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90</v>
      </c>
      <c r="T1739" s="246" t="s">
        <v>26</v>
      </c>
      <c r="U1739" s="246"/>
      <c r="V1739" t="str">
        <f>INDEX(樣區!H:H,MATCH(F1739,樣區!E:E,0))</f>
        <v>4月,6月</v>
      </c>
      <c r="W1739" s="3" t="str">
        <f>IF(ISNUMBER(AH1739),"Y","N")</f>
        <v>Y</v>
      </c>
      <c r="X1739" s="3" t="str">
        <f>IF(OR(ISBLANK(H1739),ISBLANK(I1739)),"需記錄日期","")</f>
        <v/>
      </c>
      <c r="Y1739" s="3" t="str">
        <f>IF(O1739&gt;9,"時間太晚","")</f>
        <v/>
      </c>
      <c r="Z1739" s="3" t="str">
        <f>IF(ISBLANK(Q1739),"需記錄數量",IF(Q1739&gt;2,"2隻以上，請記為猴群",""))</f>
        <v/>
      </c>
      <c r="AA1739" s="3" t="str">
        <f>IF(OR(Q1739=1,Q1739=2),IF(ISTEXT(R1739),"","需記錄距離"),"")</f>
        <v/>
      </c>
      <c r="AB1739" s="249" t="str">
        <f>IF(S1739="Y",IF(Q1739&lt;&gt;2,"有叫聲應為猴群",""),"")</f>
        <v/>
      </c>
      <c r="AC1739" s="3" t="str">
        <f>IF(ISBLANK(T1739),"需記錄棲地類型",IF(LEN(T1739)&lt;&gt;2,"請填最主要的棲地類型，其餘的可在備注補充說明",""))</f>
        <v/>
      </c>
      <c r="AD1739" s="5" t="str">
        <f t="shared" si="76"/>
        <v/>
      </c>
      <c r="AE1739" s="3" t="str">
        <f>IF(COUNTIF(U1739,"*搖樹*")=1,IF(Q1739&lt;&gt;2,"有搖樹行為應為猴群",""),"")</f>
        <v/>
      </c>
      <c r="AF1739" s="3"/>
      <c r="AH1739">
        <f>MATCH(ROUND(M1739,0)&amp;ROUND(N1739,0),樣點!N:N,0)</f>
        <v>917</v>
      </c>
      <c r="AI1739" s="5">
        <f>IF((F1740&amp;J1740)=(F1739&amp;J1739),ABS((DATE(G1740,H1740,I1740)&amp;TIME(O1740,P1740,0))-(DATE(G1739,H1739,I1739)&amp;TIME(O1739,P1739,0))),"")</f>
        <v>6.2499999767169356E-3</v>
      </c>
    </row>
    <row r="1740" spans="3:35">
      <c r="C1740" s="246" t="s">
        <v>824</v>
      </c>
      <c r="D1740" s="246" t="s">
        <v>849</v>
      </c>
      <c r="E1740" s="246" t="s">
        <v>865</v>
      </c>
      <c r="F1740" s="246" t="s">
        <v>866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864</v>
      </c>
      <c r="L1740" s="247">
        <v>6</v>
      </c>
      <c r="M1740" s="246">
        <v>279686</v>
      </c>
      <c r="N1740" s="246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90</v>
      </c>
      <c r="T1740" s="246" t="s">
        <v>26</v>
      </c>
      <c r="U1740" s="246"/>
      <c r="V1740" t="str">
        <f>INDEX(樣區!H:H,MATCH(F1740,樣區!E:E,0))</f>
        <v>4月,6月</v>
      </c>
      <c r="W1740" s="3" t="str">
        <f>IF(ISNUMBER(AH1740),"Y","N")</f>
        <v>Y</v>
      </c>
      <c r="X1740" s="3" t="str">
        <f>IF(OR(ISBLANK(H1740),ISBLANK(I1740)),"需記錄日期","")</f>
        <v/>
      </c>
      <c r="Y1740" s="3" t="str">
        <f>IF(O1740&gt;9,"時間太晚","")</f>
        <v/>
      </c>
      <c r="Z1740" s="3" t="str">
        <f>IF(ISBLANK(Q1740),"需記錄數量",IF(Q1740&gt;2,"2隻以上，請記為猴群",""))</f>
        <v/>
      </c>
      <c r="AA1740" s="3" t="str">
        <f>IF(OR(Q1740=1,Q1740=2),IF(ISTEXT(R1740),"","需記錄距離"),"")</f>
        <v/>
      </c>
      <c r="AB1740" s="249" t="str">
        <f>IF(S1740="Y",IF(Q1740&lt;&gt;2,"有叫聲應為猴群",""),"")</f>
        <v/>
      </c>
      <c r="AC1740" s="3" t="str">
        <f>IF(ISBLANK(T1740),"需記錄棲地類型",IF(LEN(T1740)&lt;&gt;2,"請填最主要的棲地類型，其餘的可在備注補充說明",""))</f>
        <v/>
      </c>
      <c r="AD1740" s="5" t="str">
        <f t="shared" si="76"/>
        <v/>
      </c>
      <c r="AE1740" s="3" t="str">
        <f>IF(COUNTIF(U1740,"*搖樹*")=1,IF(Q1740&lt;&gt;2,"有搖樹行為應為猴群",""),"")</f>
        <v/>
      </c>
      <c r="AF1740" s="3"/>
      <c r="AH1740">
        <f>MATCH(ROUND(M1740,0)&amp;ROUND(N1740,0),樣點!N:N,0)</f>
        <v>918</v>
      </c>
      <c r="AI1740" s="5" t="str">
        <f>IF((F1741&amp;J1741)=(F1740&amp;J1740),ABS((DATE(G1741,H1741,I1741)&amp;TIME(O1741,P1741,0))-(DATE(G1740,H1740,I1740)&amp;TIME(O1740,P1740,0))),"")</f>
        <v/>
      </c>
    </row>
    <row r="1741" spans="3:35">
      <c r="C1741" s="246" t="s">
        <v>824</v>
      </c>
      <c r="D1741" s="246" t="s">
        <v>849</v>
      </c>
      <c r="E1741" s="246" t="s">
        <v>865</v>
      </c>
      <c r="F1741" s="246" t="s">
        <v>866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867</v>
      </c>
      <c r="L1741" s="247">
        <v>1</v>
      </c>
      <c r="M1741" s="246">
        <v>279564.22375200002</v>
      </c>
      <c r="N1741" s="246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90</v>
      </c>
      <c r="T1741" s="246" t="s">
        <v>32</v>
      </c>
      <c r="U1741" s="246"/>
      <c r="V1741" t="str">
        <f>INDEX(樣區!H:H,MATCH(F1741,樣區!E:E,0))</f>
        <v>4月,6月</v>
      </c>
      <c r="W1741" s="3" t="str">
        <f>IF(ISNUMBER(AH1741),"Y","N")</f>
        <v>Y</v>
      </c>
      <c r="X1741" s="3" t="str">
        <f>IF(OR(ISBLANK(H1741),ISBLANK(I1741)),"需記錄日期","")</f>
        <v/>
      </c>
      <c r="Y1741" s="3" t="str">
        <f>IF(O1741&gt;9,"時間太晚","")</f>
        <v/>
      </c>
      <c r="Z1741" s="3" t="str">
        <f>IF(ISBLANK(Q1741),"需記錄數量",IF(Q1741&gt;2,"2隻以上，請記為猴群",""))</f>
        <v/>
      </c>
      <c r="AA1741" s="3" t="str">
        <f>IF(OR(Q1741=1,Q1741=2),IF(ISTEXT(R1741),"","需記錄距離"),"")</f>
        <v/>
      </c>
      <c r="AB1741" s="249" t="str">
        <f>IF(S1741="Y",IF(Q1741&lt;&gt;2,"有叫聲應為猴群",""),"")</f>
        <v/>
      </c>
      <c r="AC1741" s="3" t="str">
        <f>IF(ISBLANK(T1741),"需記錄棲地類型",IF(LEN(T1741)&lt;&gt;2,"請填最主要的棲地類型，其餘的可在備注補充說明",""))</f>
        <v/>
      </c>
      <c r="AD1741" s="5" t="str">
        <f t="shared" si="76"/>
        <v/>
      </c>
      <c r="AE1741" s="3" t="str">
        <f>IF(COUNTIF(U1741,"*搖樹*")=1,IF(Q1741&lt;&gt;2,"有搖樹行為應為猴群",""),"")</f>
        <v/>
      </c>
      <c r="AF1741" s="3"/>
      <c r="AH1741">
        <f>MATCH(ROUND(M1741,0)&amp;ROUND(N1741,0),樣點!N:N,0)</f>
        <v>913</v>
      </c>
      <c r="AI1741" s="5">
        <f>IF((F1742&amp;J1742)=(F1741&amp;J1741),ABS((DATE(G1742,H1742,I1742)&amp;TIME(O1742,P1742,0))-(DATE(G1741,H1741,I1741)&amp;TIME(O1741,P1741,0))),"")</f>
        <v>6.9444450200535357E-3</v>
      </c>
    </row>
    <row r="1742" spans="3:35">
      <c r="C1742" s="246" t="s">
        <v>824</v>
      </c>
      <c r="D1742" s="246" t="s">
        <v>849</v>
      </c>
      <c r="E1742" s="246" t="s">
        <v>865</v>
      </c>
      <c r="F1742" s="246" t="s">
        <v>866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867</v>
      </c>
      <c r="L1742" s="247">
        <v>2</v>
      </c>
      <c r="M1742" s="246">
        <v>279527.16991200001</v>
      </c>
      <c r="N1742" s="246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90</v>
      </c>
      <c r="T1742" s="246" t="s">
        <v>32</v>
      </c>
      <c r="U1742" s="246"/>
      <c r="V1742" t="str">
        <f>INDEX(樣區!H:H,MATCH(F1742,樣區!E:E,0))</f>
        <v>4月,6月</v>
      </c>
      <c r="W1742" s="3" t="str">
        <f>IF(ISNUMBER(AH1742),"Y","N")</f>
        <v>Y</v>
      </c>
      <c r="X1742" s="3" t="str">
        <f>IF(OR(ISBLANK(H1742),ISBLANK(I1742)),"需記錄日期","")</f>
        <v/>
      </c>
      <c r="Y1742" s="3" t="str">
        <f>IF(O1742&gt;9,"時間太晚","")</f>
        <v/>
      </c>
      <c r="Z1742" s="3" t="str">
        <f>IF(ISBLANK(Q1742),"需記錄數量",IF(Q1742&gt;2,"2隻以上，請記為猴群",""))</f>
        <v/>
      </c>
      <c r="AA1742" s="3" t="str">
        <f>IF(OR(Q1742=1,Q1742=2),IF(ISTEXT(R1742),"","需記錄距離"),"")</f>
        <v/>
      </c>
      <c r="AB1742" s="249" t="str">
        <f>IF(S1742="Y",IF(Q1742&lt;&gt;2,"有叫聲應為猴群",""),"")</f>
        <v/>
      </c>
      <c r="AC1742" s="3" t="str">
        <f>IF(ISBLANK(T1742),"需記錄棲地類型",IF(LEN(T1742)&lt;&gt;2,"請填最主要的棲地類型，其餘的可在備注補充說明",""))</f>
        <v/>
      </c>
      <c r="AD1742" s="5" t="str">
        <f t="shared" si="76"/>
        <v/>
      </c>
      <c r="AE1742" s="3" t="str">
        <f>IF(COUNTIF(U1742,"*搖樹*")=1,IF(Q1742&lt;&gt;2,"有搖樹行為應為猴群",""),"")</f>
        <v/>
      </c>
      <c r="AF1742" s="3"/>
      <c r="AH1742">
        <f>MATCH(ROUND(M1742,0)&amp;ROUND(N1742,0),樣點!N:N,0)</f>
        <v>914</v>
      </c>
      <c r="AI1742" s="5">
        <f>IF((F1743&amp;J1743)=(F1742&amp;J1742),ABS((DATE(G1743,H1743,I1743)&amp;TIME(O1743,P1743,0))-(DATE(G1742,H1742,I1742)&amp;TIME(O1742,P1742,0))),"")</f>
        <v>6.9444439723156393E-3</v>
      </c>
    </row>
    <row r="1743" spans="3:35">
      <c r="C1743" s="246" t="s">
        <v>824</v>
      </c>
      <c r="D1743" s="246" t="s">
        <v>849</v>
      </c>
      <c r="E1743" s="246" t="s">
        <v>865</v>
      </c>
      <c r="F1743" s="246" t="s">
        <v>866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867</v>
      </c>
      <c r="L1743" s="247">
        <v>3</v>
      </c>
      <c r="M1743" s="246">
        <v>279509.770212</v>
      </c>
      <c r="N1743" s="246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90</v>
      </c>
      <c r="T1743" s="246" t="s">
        <v>32</v>
      </c>
      <c r="U1743" s="246"/>
      <c r="V1743" t="str">
        <f>INDEX(樣區!H:H,MATCH(F1743,樣區!E:E,0))</f>
        <v>4月,6月</v>
      </c>
      <c r="W1743" s="3" t="str">
        <f>IF(ISNUMBER(AH1743),"Y","N")</f>
        <v>Y</v>
      </c>
      <c r="X1743" s="3" t="str">
        <f>IF(OR(ISBLANK(H1743),ISBLANK(I1743)),"需記錄日期","")</f>
        <v/>
      </c>
      <c r="Y1743" s="3" t="str">
        <f>IF(O1743&gt;9,"時間太晚","")</f>
        <v/>
      </c>
      <c r="Z1743" s="3" t="str">
        <f>IF(ISBLANK(Q1743),"需記錄數量",IF(Q1743&gt;2,"2隻以上，請記為猴群",""))</f>
        <v/>
      </c>
      <c r="AA1743" s="3" t="str">
        <f>IF(OR(Q1743=1,Q1743=2),IF(ISTEXT(R1743),"","需記錄距離"),"")</f>
        <v/>
      </c>
      <c r="AB1743" s="249" t="str">
        <f>IF(S1743="Y",IF(Q1743&lt;&gt;2,"有叫聲應為猴群",""),"")</f>
        <v/>
      </c>
      <c r="AC1743" s="3" t="str">
        <f>IF(ISBLANK(T1743),"需記錄棲地類型",IF(LEN(T1743)&lt;&gt;2,"請填最主要的棲地類型，其餘的可在備注補充說明",""))</f>
        <v/>
      </c>
      <c r="AD1743" s="5" t="str">
        <f t="shared" si="76"/>
        <v/>
      </c>
      <c r="AE1743" s="3" t="str">
        <f>IF(COUNTIF(U1743,"*搖樹*")=1,IF(Q1743&lt;&gt;2,"有搖樹行為應為猴群",""),"")</f>
        <v/>
      </c>
      <c r="AF1743" s="3"/>
      <c r="AH1743">
        <f>MATCH(ROUND(M1743,0)&amp;ROUND(N1743,0),樣點!N:N,0)</f>
        <v>915</v>
      </c>
      <c r="AI1743" s="5">
        <f>IF((F1744&amp;J1744)=(F1743&amp;J1743),ABS((DATE(G1744,H1744,I1744)&amp;TIME(O1744,P1744,0))-(DATE(G1743,H1743,I1743)&amp;TIME(O1743,P1743,0))),"")</f>
        <v>7.6388890156522393E-3</v>
      </c>
    </row>
    <row r="1744" spans="3:35">
      <c r="C1744" s="246" t="s">
        <v>824</v>
      </c>
      <c r="D1744" s="246" t="s">
        <v>849</v>
      </c>
      <c r="E1744" s="246" t="s">
        <v>865</v>
      </c>
      <c r="F1744" s="246" t="s">
        <v>866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867</v>
      </c>
      <c r="L1744" s="247">
        <v>4</v>
      </c>
      <c r="M1744" s="246">
        <v>279431.54100199998</v>
      </c>
      <c r="N1744" s="246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90</v>
      </c>
      <c r="T1744" s="246" t="s">
        <v>32</v>
      </c>
      <c r="U1744" s="246"/>
      <c r="V1744" t="str">
        <f>INDEX(樣區!H:H,MATCH(F1744,樣區!E:E,0))</f>
        <v>4月,6月</v>
      </c>
      <c r="W1744" s="3" t="str">
        <f>IF(ISNUMBER(AH1744),"Y","N")</f>
        <v>Y</v>
      </c>
      <c r="X1744" s="3" t="str">
        <f>IF(OR(ISBLANK(H1744),ISBLANK(I1744)),"需記錄日期","")</f>
        <v/>
      </c>
      <c r="Y1744" s="3" t="str">
        <f>IF(O1744&gt;9,"時間太晚","")</f>
        <v/>
      </c>
      <c r="Z1744" s="3" t="str">
        <f>IF(ISBLANK(Q1744),"需記錄數量",IF(Q1744&gt;2,"2隻以上，請記為猴群",""))</f>
        <v/>
      </c>
      <c r="AA1744" s="3" t="str">
        <f>IF(OR(Q1744=1,Q1744=2),IF(ISTEXT(R1744),"","需記錄距離"),"")</f>
        <v/>
      </c>
      <c r="AB1744" s="249" t="str">
        <f>IF(S1744="Y",IF(Q1744&lt;&gt;2,"有叫聲應為猴群",""),"")</f>
        <v/>
      </c>
      <c r="AC1744" s="3" t="str">
        <f>IF(ISBLANK(T1744),"需記錄棲地類型",IF(LEN(T1744)&lt;&gt;2,"請填最主要的棲地類型，其餘的可在備注補充說明",""))</f>
        <v/>
      </c>
      <c r="AD1744" s="5" t="str">
        <f t="shared" si="76"/>
        <v/>
      </c>
      <c r="AE1744" s="3" t="str">
        <f>IF(COUNTIF(U1744,"*搖樹*")=1,IF(Q1744&lt;&gt;2,"有搖樹行為應為猴群",""),"")</f>
        <v/>
      </c>
      <c r="AF1744" s="3"/>
      <c r="AH1744">
        <f>MATCH(ROUND(M1744,0)&amp;ROUND(N1744,0),樣點!N:N,0)</f>
        <v>916</v>
      </c>
      <c r="AI1744" s="5">
        <f>IF((F1745&amp;J1745)=(F1744&amp;J1744),ABS((DATE(G1745,H1745,I1745)&amp;TIME(O1745,P1745,0))-(DATE(G1744,H1744,I1744)&amp;TIME(O1744,P1744,0))),"")</f>
        <v>1.4583332987967879E-2</v>
      </c>
    </row>
    <row r="1745" spans="3:35">
      <c r="C1745" s="246" t="s">
        <v>824</v>
      </c>
      <c r="D1745" s="246" t="s">
        <v>849</v>
      </c>
      <c r="E1745" s="246" t="s">
        <v>865</v>
      </c>
      <c r="F1745" s="246" t="s">
        <v>866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867</v>
      </c>
      <c r="L1745" s="247">
        <v>5</v>
      </c>
      <c r="M1745" s="246">
        <v>279528.27975300001</v>
      </c>
      <c r="N1745" s="246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90</v>
      </c>
      <c r="T1745" s="246" t="s">
        <v>32</v>
      </c>
      <c r="U1745" s="246"/>
      <c r="V1745" t="str">
        <f>INDEX(樣區!H:H,MATCH(F1745,樣區!E:E,0))</f>
        <v>4月,6月</v>
      </c>
      <c r="W1745" s="3" t="str">
        <f>IF(ISNUMBER(AH1745),"Y","N")</f>
        <v>Y</v>
      </c>
      <c r="X1745" s="3" t="str">
        <f>IF(OR(ISBLANK(H1745),ISBLANK(I1745)),"需記錄日期","")</f>
        <v/>
      </c>
      <c r="Y1745" s="3" t="str">
        <f>IF(O1745&gt;9,"時間太晚","")</f>
        <v/>
      </c>
      <c r="Z1745" s="3" t="str">
        <f>IF(ISBLANK(Q1745),"需記錄數量",IF(Q1745&gt;2,"2隻以上，請記為猴群",""))</f>
        <v/>
      </c>
      <c r="AA1745" s="3" t="str">
        <f>IF(OR(Q1745=1,Q1745=2),IF(ISTEXT(R1745),"","需記錄距離"),"")</f>
        <v/>
      </c>
      <c r="AB1745" s="249" t="str">
        <f>IF(S1745="Y",IF(Q1745&lt;&gt;2,"有叫聲應為猴群",""),"")</f>
        <v/>
      </c>
      <c r="AC1745" s="3" t="str">
        <f>IF(ISBLANK(T1745),"需記錄棲地類型",IF(LEN(T1745)&lt;&gt;2,"請填最主要的棲地類型，其餘的可在備注補充說明",""))</f>
        <v/>
      </c>
      <c r="AD1745" s="5" t="str">
        <f t="shared" si="76"/>
        <v/>
      </c>
      <c r="AE1745" s="3" t="str">
        <f>IF(COUNTIF(U1745,"*搖樹*")=1,IF(Q1745&lt;&gt;2,"有搖樹行為應為猴群",""),"")</f>
        <v/>
      </c>
      <c r="AF1745" s="3"/>
      <c r="AH1745">
        <f>MATCH(ROUND(M1745,0)&amp;ROUND(N1745,0),樣點!N:N,0)</f>
        <v>917</v>
      </c>
      <c r="AI1745" s="5">
        <f>IF((F1746&amp;J1746)=(F1745&amp;J1745),ABS((DATE(G1746,H1746,I1746)&amp;TIME(O1746,P1746,0))-(DATE(G1745,H1745,I1745)&amp;TIME(O1745,P1745,0))),"")</f>
        <v>6.2500000349245965E-3</v>
      </c>
    </row>
    <row r="1746" spans="3:35">
      <c r="C1746" s="246" t="s">
        <v>824</v>
      </c>
      <c r="D1746" s="246" t="s">
        <v>849</v>
      </c>
      <c r="E1746" s="246" t="s">
        <v>865</v>
      </c>
      <c r="F1746" s="246" t="s">
        <v>866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867</v>
      </c>
      <c r="L1746" s="247">
        <v>6</v>
      </c>
      <c r="M1746" s="246">
        <v>279685.64769800002</v>
      </c>
      <c r="N1746" s="246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90</v>
      </c>
      <c r="T1746" s="246" t="s">
        <v>32</v>
      </c>
      <c r="U1746" s="246"/>
      <c r="V1746" t="str">
        <f>INDEX(樣區!H:H,MATCH(F1746,樣區!E:E,0))</f>
        <v>4月,6月</v>
      </c>
      <c r="W1746" s="3" t="str">
        <f>IF(ISNUMBER(AH1746),"Y","N")</f>
        <v>Y</v>
      </c>
      <c r="X1746" s="3" t="str">
        <f>IF(OR(ISBLANK(H1746),ISBLANK(I1746)),"需記錄日期","")</f>
        <v/>
      </c>
      <c r="Y1746" s="3" t="str">
        <f>IF(O1746&gt;9,"時間太晚","")</f>
        <v/>
      </c>
      <c r="Z1746" s="3" t="str">
        <f>IF(ISBLANK(Q1746),"需記錄數量",IF(Q1746&gt;2,"2隻以上，請記為猴群",""))</f>
        <v/>
      </c>
      <c r="AA1746" s="3" t="str">
        <f>IF(OR(Q1746=1,Q1746=2),IF(ISTEXT(R1746),"","需記錄距離"),"")</f>
        <v/>
      </c>
      <c r="AB1746" s="249" t="str">
        <f>IF(S1746="Y",IF(Q1746&lt;&gt;2,"有叫聲應為猴群",""),"")</f>
        <v/>
      </c>
      <c r="AC1746" s="3" t="str">
        <f>IF(ISBLANK(T1746),"需記錄棲地類型",IF(LEN(T1746)&lt;&gt;2,"請填最主要的棲地類型，其餘的可在備注補充說明",""))</f>
        <v/>
      </c>
      <c r="AD1746" s="5" t="str">
        <f t="shared" si="76"/>
        <v/>
      </c>
      <c r="AE1746" s="3" t="str">
        <f>IF(COUNTIF(U1746,"*搖樹*")=1,IF(Q1746&lt;&gt;2,"有搖樹行為應為猴群",""),"")</f>
        <v/>
      </c>
      <c r="AF1746" s="3"/>
      <c r="AH1746">
        <f>MATCH(ROUND(M1746,0)&amp;ROUND(N1746,0),樣點!N:N,0)</f>
        <v>918</v>
      </c>
      <c r="AI1746" s="5">
        <f>IF((F1747&amp;J1747)=(F1746&amp;J1746),ABS((DATE(G1747,H1747,I1747)&amp;TIME(O1747,P1747,0))-(DATE(G1746,H1746,I1746)&amp;TIME(O1746,P1746,0))),"")</f>
        <v>7.6388889574445784E-3</v>
      </c>
    </row>
    <row r="1747" spans="3:35">
      <c r="C1747" s="246" t="s">
        <v>824</v>
      </c>
      <c r="D1747" s="246" t="s">
        <v>849</v>
      </c>
      <c r="E1747" s="246" t="s">
        <v>865</v>
      </c>
      <c r="F1747" s="246" t="s">
        <v>866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867</v>
      </c>
      <c r="L1747" s="247">
        <v>7</v>
      </c>
      <c r="M1747" s="246">
        <v>279862.29732000001</v>
      </c>
      <c r="N1747" s="246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90</v>
      </c>
      <c r="T1747" s="246" t="s">
        <v>32</v>
      </c>
      <c r="U1747" s="246"/>
      <c r="V1747" t="str">
        <f>INDEX(樣區!H:H,MATCH(F1747,樣區!E:E,0))</f>
        <v>4月,6月</v>
      </c>
      <c r="W1747" s="3" t="str">
        <f>IF(ISNUMBER(AH1747),"Y","N")</f>
        <v>Y</v>
      </c>
      <c r="X1747" s="3" t="str">
        <f>IF(OR(ISBLANK(H1747),ISBLANK(I1747)),"需記錄日期","")</f>
        <v/>
      </c>
      <c r="Y1747" s="3" t="str">
        <f>IF(O1747&gt;9,"時間太晚","")</f>
        <v/>
      </c>
      <c r="Z1747" s="3" t="str">
        <f>IF(ISBLANK(Q1747),"需記錄數量",IF(Q1747&gt;2,"2隻以上，請記為猴群",""))</f>
        <v/>
      </c>
      <c r="AA1747" s="3" t="str">
        <f>IF(OR(Q1747=1,Q1747=2),IF(ISTEXT(R1747),"","需記錄距離"),"")</f>
        <v/>
      </c>
      <c r="AB1747" s="249" t="str">
        <f>IF(S1747="Y",IF(Q1747&lt;&gt;2,"有叫聲應為猴群",""),"")</f>
        <v/>
      </c>
      <c r="AC1747" s="3" t="str">
        <f>IF(ISBLANK(T1747),"需記錄棲地類型",IF(LEN(T1747)&lt;&gt;2,"請填最主要的棲地類型，其餘的可在備注補充說明",""))</f>
        <v/>
      </c>
      <c r="AD1747" s="5" t="str">
        <f t="shared" si="76"/>
        <v/>
      </c>
      <c r="AE1747" s="3" t="str">
        <f>IF(COUNTIF(U1747,"*搖樹*")=1,IF(Q1747&lt;&gt;2,"有搖樹行為應為猴群",""),"")</f>
        <v/>
      </c>
      <c r="AF1747" s="3"/>
      <c r="AH1747">
        <f>MATCH(ROUND(M1747,0)&amp;ROUND(N1747,0),樣點!N:N,0)</f>
        <v>919</v>
      </c>
      <c r="AI1747" s="5">
        <f>IF((F1748&amp;J1748)=(F1747&amp;J1747),ABS((DATE(G1748,H1748,I1748)&amp;TIME(O1748,P1748,0))-(DATE(G1747,H1747,I1747)&amp;TIME(O1747,P1747,0))),"")</f>
        <v>6.2500000349245965E-3</v>
      </c>
    </row>
    <row r="1748" spans="3:35">
      <c r="C1748" s="246" t="s">
        <v>824</v>
      </c>
      <c r="D1748" s="246" t="s">
        <v>849</v>
      </c>
      <c r="E1748" s="246" t="s">
        <v>865</v>
      </c>
      <c r="F1748" s="246" t="s">
        <v>866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867</v>
      </c>
      <c r="L1748" s="247">
        <v>8</v>
      </c>
      <c r="M1748" s="246">
        <v>280181.98262299999</v>
      </c>
      <c r="N1748" s="246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90</v>
      </c>
      <c r="T1748" s="246" t="s">
        <v>32</v>
      </c>
      <c r="U1748" s="246"/>
      <c r="V1748" t="str">
        <f>INDEX(樣區!H:H,MATCH(F1748,樣區!E:E,0))</f>
        <v>4月,6月</v>
      </c>
      <c r="W1748" s="3" t="str">
        <f>IF(ISNUMBER(AH1748),"Y","N")</f>
        <v>Y</v>
      </c>
      <c r="X1748" s="3" t="str">
        <f>IF(OR(ISBLANK(H1748),ISBLANK(I1748)),"需記錄日期","")</f>
        <v/>
      </c>
      <c r="Y1748" s="3" t="str">
        <f>IF(O1748&gt;9,"時間太晚","")</f>
        <v/>
      </c>
      <c r="Z1748" s="3" t="str">
        <f>IF(ISBLANK(Q1748),"需記錄數量",IF(Q1748&gt;2,"2隻以上，請記為猴群",""))</f>
        <v/>
      </c>
      <c r="AA1748" s="3" t="str">
        <f>IF(OR(Q1748=1,Q1748=2),IF(ISTEXT(R1748),"","需記錄距離"),"")</f>
        <v/>
      </c>
      <c r="AB1748" s="249" t="str">
        <f>IF(S1748="Y",IF(Q1748&lt;&gt;2,"有叫聲應為猴群",""),"")</f>
        <v/>
      </c>
      <c r="AC1748" s="3" t="str">
        <f>IF(ISBLANK(T1748),"需記錄棲地類型",IF(LEN(T1748)&lt;&gt;2,"請填最主要的棲地類型，其餘的可在備注補充說明",""))</f>
        <v/>
      </c>
      <c r="AD1748" s="5" t="str">
        <f t="shared" si="76"/>
        <v/>
      </c>
      <c r="AE1748" s="3" t="str">
        <f>IF(COUNTIF(U1748,"*搖樹*")=1,IF(Q1748&lt;&gt;2,"有搖樹行為應為猴群",""),"")</f>
        <v/>
      </c>
      <c r="AF1748" s="3"/>
      <c r="AH1748">
        <f>MATCH(ROUND(M1748,0)&amp;ROUND(N1748,0),樣點!N:N,0)</f>
        <v>920</v>
      </c>
      <c r="AI1748" s="5">
        <f>IF((F1749&amp;J1749)=(F1748&amp;J1748),ABS((DATE(G1749,H1749,I1749)&amp;TIME(O1749,P1749,0))-(DATE(G1748,H1748,I1748)&amp;TIME(O1748,P1748,0))),"")</f>
        <v>1.1111110972706228E-2</v>
      </c>
    </row>
    <row r="1749" spans="3:35">
      <c r="C1749" s="246" t="s">
        <v>824</v>
      </c>
      <c r="D1749" s="246" t="s">
        <v>849</v>
      </c>
      <c r="E1749" s="246" t="s">
        <v>865</v>
      </c>
      <c r="F1749" s="246" t="s">
        <v>866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867</v>
      </c>
      <c r="L1749" s="247">
        <v>9</v>
      </c>
      <c r="M1749" s="246">
        <v>279932.657725</v>
      </c>
      <c r="N1749" s="246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90</v>
      </c>
      <c r="T1749" s="246" t="s">
        <v>32</v>
      </c>
      <c r="U1749" s="246"/>
      <c r="V1749" t="str">
        <f>INDEX(樣區!H:H,MATCH(F1749,樣區!E:E,0))</f>
        <v>4月,6月</v>
      </c>
      <c r="W1749" s="3" t="str">
        <f>IF(ISNUMBER(AH1749),"Y","N")</f>
        <v>Y</v>
      </c>
      <c r="X1749" s="3" t="str">
        <f>IF(OR(ISBLANK(H1749),ISBLANK(I1749)),"需記錄日期","")</f>
        <v/>
      </c>
      <c r="Y1749" s="3" t="str">
        <f>IF(O1749&gt;9,"時間太晚","")</f>
        <v/>
      </c>
      <c r="Z1749" s="3" t="str">
        <f>IF(ISBLANK(Q1749),"需記錄數量",IF(Q1749&gt;2,"2隻以上，請記為猴群",""))</f>
        <v/>
      </c>
      <c r="AA1749" s="3" t="str">
        <f>IF(OR(Q1749=1,Q1749=2),IF(ISTEXT(R1749),"","需記錄距離"),"")</f>
        <v/>
      </c>
      <c r="AB1749" s="249" t="str">
        <f>IF(S1749="Y",IF(Q1749&lt;&gt;2,"有叫聲應為猴群",""),"")</f>
        <v/>
      </c>
      <c r="AC1749" s="3" t="str">
        <f>IF(ISBLANK(T1749),"需記錄棲地類型",IF(LEN(T1749)&lt;&gt;2,"請填最主要的棲地類型，其餘的可在備注補充說明",""))</f>
        <v/>
      </c>
      <c r="AD1749" s="5" t="str">
        <f t="shared" si="76"/>
        <v/>
      </c>
      <c r="AE1749" s="3" t="str">
        <f>IF(COUNTIF(U1749,"*搖樹*")=1,IF(Q1749&lt;&gt;2,"有搖樹行為應為猴群",""),"")</f>
        <v/>
      </c>
      <c r="AF1749" s="3"/>
      <c r="AH1749">
        <f>MATCH(ROUND(M1749,0)&amp;ROUND(N1749,0),樣點!N:N,0)</f>
        <v>921</v>
      </c>
      <c r="AI1749" s="5" t="str">
        <f>IF((F1750&amp;J1750)=(F1749&amp;J1749),ABS((DATE(G1750,H1750,I1750)&amp;TIME(O1750,P1750,0))-(DATE(G1749,H1749,I1749)&amp;TIME(O1749,P1749,0))),"")</f>
        <v/>
      </c>
    </row>
    <row r="1750" spans="3:35">
      <c r="C1750" s="246" t="s">
        <v>824</v>
      </c>
      <c r="D1750" s="246" t="s">
        <v>849</v>
      </c>
      <c r="E1750" s="246" t="s">
        <v>868</v>
      </c>
      <c r="F1750" s="246" t="s">
        <v>869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870</v>
      </c>
      <c r="L1750" s="247">
        <v>1</v>
      </c>
      <c r="M1750" s="246">
        <v>271221</v>
      </c>
      <c r="N1750" s="246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90</v>
      </c>
      <c r="T1750" s="246" t="s">
        <v>26</v>
      </c>
      <c r="U1750" s="246"/>
      <c r="V1750" t="str">
        <f>INDEX(樣區!H:H,MATCH(F1750,樣區!E:E,0))</f>
        <v>4月,6月</v>
      </c>
      <c r="W1750" s="3" t="str">
        <f>IF(ISNUMBER(AH1750),"Y","N")</f>
        <v>Y</v>
      </c>
      <c r="X1750" s="3" t="str">
        <f>IF(OR(ISBLANK(H1750),ISBLANK(I1750)),"需記錄日期","")</f>
        <v/>
      </c>
      <c r="Y1750" s="3" t="str">
        <f>IF(O1750&gt;9,"時間太晚","")</f>
        <v/>
      </c>
      <c r="Z1750" s="3" t="str">
        <f>IF(ISBLANK(Q1750),"需記錄數量",IF(Q1750&gt;2,"2隻以上，請記為猴群",""))</f>
        <v/>
      </c>
      <c r="AA1750" s="3" t="str">
        <f>IF(OR(Q1750=1,Q1750=2),IF(ISTEXT(R1750),"","需記錄距離"),"")</f>
        <v/>
      </c>
      <c r="AB1750" s="249" t="str">
        <f>IF(S1750="Y",IF(Q1750&lt;&gt;2,"有叫聲應為猴群",""),"")</f>
        <v/>
      </c>
      <c r="AC1750" s="3" t="str">
        <f>IF(ISBLANK(T1750),"需記錄棲地類型",IF(LEN(T1750)&lt;&gt;2,"請填最主要的棲地類型，其餘的可在備注補充說明",""))</f>
        <v/>
      </c>
      <c r="AD1750" s="5" t="str">
        <f t="shared" si="76"/>
        <v/>
      </c>
      <c r="AE1750" s="3" t="str">
        <f>IF(COUNTIF(U1750,"*搖樹*")=1,IF(Q1750&lt;&gt;2,"有搖樹行為應為猴群",""),"")</f>
        <v/>
      </c>
      <c r="AF1750" s="3"/>
      <c r="AH1750">
        <f>MATCH(ROUND(M1750,0)&amp;ROUND(N1750,0),樣點!N:N,0)</f>
        <v>958</v>
      </c>
      <c r="AI1750" s="5">
        <f>IF((F1751&amp;J1751)=(F1750&amp;J1750),ABS((DATE(G1751,H1751,I1751)&amp;TIME(O1751,P1751,0))-(DATE(G1750,H1750,I1750)&amp;TIME(O1750,P1750,0))),"")</f>
        <v>1.0416665987577289E-2</v>
      </c>
    </row>
    <row r="1751" spans="3:35">
      <c r="C1751" s="246" t="s">
        <v>824</v>
      </c>
      <c r="D1751" s="246" t="s">
        <v>849</v>
      </c>
      <c r="E1751" s="246" t="s">
        <v>868</v>
      </c>
      <c r="F1751" s="246" t="s">
        <v>869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870</v>
      </c>
      <c r="L1751" s="247">
        <v>2</v>
      </c>
      <c r="M1751" s="246">
        <v>271124</v>
      </c>
      <c r="N1751" s="246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90</v>
      </c>
      <c r="T1751" s="246" t="s">
        <v>26</v>
      </c>
      <c r="U1751" s="246"/>
      <c r="V1751" t="str">
        <f>INDEX(樣區!H:H,MATCH(F1751,樣區!E:E,0))</f>
        <v>4月,6月</v>
      </c>
      <c r="W1751" s="3" t="str">
        <f>IF(ISNUMBER(AH1751),"Y","N")</f>
        <v>Y</v>
      </c>
      <c r="X1751" s="3" t="str">
        <f>IF(OR(ISBLANK(H1751),ISBLANK(I1751)),"需記錄日期","")</f>
        <v/>
      </c>
      <c r="Y1751" s="3" t="str">
        <f>IF(O1751&gt;9,"時間太晚","")</f>
        <v/>
      </c>
      <c r="Z1751" s="3" t="str">
        <f>IF(ISBLANK(Q1751),"需記錄數量",IF(Q1751&gt;2,"2隻以上，請記為猴群",""))</f>
        <v/>
      </c>
      <c r="AA1751" s="3" t="str">
        <f>IF(OR(Q1751=1,Q1751=2),IF(ISTEXT(R1751),"","需記錄距離"),"")</f>
        <v/>
      </c>
      <c r="AB1751" s="249" t="str">
        <f>IF(S1751="Y",IF(Q1751&lt;&gt;2,"有叫聲應為猴群",""),"")</f>
        <v/>
      </c>
      <c r="AC1751" s="3" t="str">
        <f>IF(ISBLANK(T1751),"需記錄棲地類型",IF(LEN(T1751)&lt;&gt;2,"請填最主要的棲地類型，其餘的可在備注補充說明",""))</f>
        <v/>
      </c>
      <c r="AD1751" s="5" t="str">
        <f t="shared" si="76"/>
        <v/>
      </c>
      <c r="AE1751" s="3" t="str">
        <f>IF(COUNTIF(U1751,"*搖樹*")=1,IF(Q1751&lt;&gt;2,"有搖樹行為應為猴群",""),"")</f>
        <v/>
      </c>
      <c r="AF1751" s="3"/>
      <c r="AH1751">
        <f>MATCH(ROUND(M1751,0)&amp;ROUND(N1751,0),樣點!N:N,0)</f>
        <v>959</v>
      </c>
      <c r="AI1751" s="5">
        <f>IF((F1752&amp;J1752)=(F1751&amp;J1751),ABS((DATE(G1752,H1752,I1752)&amp;TIME(O1752,P1752,0))-(DATE(G1751,H1751,I1751)&amp;TIME(O1751,P1751,0))),"")</f>
        <v>1.3888888992369175E-2</v>
      </c>
    </row>
    <row r="1752" spans="3:35">
      <c r="C1752" s="246" t="s">
        <v>824</v>
      </c>
      <c r="D1752" s="246" t="s">
        <v>849</v>
      </c>
      <c r="E1752" s="246" t="s">
        <v>868</v>
      </c>
      <c r="F1752" s="246" t="s">
        <v>869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870</v>
      </c>
      <c r="L1752" s="247">
        <v>3</v>
      </c>
      <c r="M1752" s="246">
        <v>270975</v>
      </c>
      <c r="N1752" s="246">
        <v>2717081</v>
      </c>
      <c r="O1752" s="246">
        <v>8</v>
      </c>
      <c r="P1752" s="246">
        <v>0</v>
      </c>
      <c r="Q1752" s="246">
        <v>0</v>
      </c>
      <c r="R1752" s="246"/>
      <c r="S1752" s="246" t="s">
        <v>90</v>
      </c>
      <c r="T1752" s="246" t="s">
        <v>26</v>
      </c>
      <c r="U1752" s="246"/>
      <c r="V1752" t="str">
        <f>INDEX(樣區!H:H,MATCH(F1752,樣區!E:E,0))</f>
        <v>4月,6月</v>
      </c>
      <c r="W1752" s="3" t="str">
        <f>IF(ISNUMBER(AH1752),"Y","N")</f>
        <v>Y</v>
      </c>
      <c r="X1752" s="3" t="str">
        <f>IF(OR(ISBLANK(H1752),ISBLANK(I1752)),"需記錄日期","")</f>
        <v/>
      </c>
      <c r="Y1752" s="3" t="str">
        <f>IF(O1752&gt;9,"時間太晚","")</f>
        <v/>
      </c>
      <c r="Z1752" s="3" t="str">
        <f>IF(ISBLANK(Q1752),"需記錄數量",IF(Q1752&gt;2,"2隻以上，請記為猴群",""))</f>
        <v/>
      </c>
      <c r="AA1752" s="3" t="str">
        <f>IF(OR(Q1752=1,Q1752=2),IF(ISTEXT(R1752),"","需記錄距離"),"")</f>
        <v/>
      </c>
      <c r="AB1752" s="249" t="str">
        <f>IF(S1752="Y",IF(Q1752&lt;&gt;2,"有叫聲應為猴群",""),"")</f>
        <v/>
      </c>
      <c r="AC1752" s="3" t="str">
        <f>IF(ISBLANK(T1752),"需記錄棲地類型",IF(LEN(T1752)&lt;&gt;2,"請填最主要的棲地類型，其餘的可在備注補充說明",""))</f>
        <v/>
      </c>
      <c r="AD1752" s="5" t="str">
        <f t="shared" si="76"/>
        <v/>
      </c>
      <c r="AE1752" s="3" t="str">
        <f>IF(COUNTIF(U1752,"*搖樹*")=1,IF(Q1752&lt;&gt;2,"有搖樹行為應為猴群",""),"")</f>
        <v/>
      </c>
      <c r="AF1752" s="3"/>
      <c r="AH1752">
        <f>MATCH(ROUND(M1752,0)&amp;ROUND(N1752,0),樣點!N:N,0)</f>
        <v>960</v>
      </c>
      <c r="AI1752" s="5">
        <f>IF((F1753&amp;J1753)=(F1752&amp;J1752),ABS((DATE(G1753,H1753,I1753)&amp;TIME(O1753,P1753,0))-(DATE(G1752,H1752,I1752)&amp;TIME(O1752,P1752,0))),"")</f>
        <v>1.2500000011641532E-2</v>
      </c>
    </row>
    <row r="1753" spans="3:35">
      <c r="C1753" s="246" t="s">
        <v>824</v>
      </c>
      <c r="D1753" s="246" t="s">
        <v>849</v>
      </c>
      <c r="E1753" s="246" t="s">
        <v>868</v>
      </c>
      <c r="F1753" s="246" t="s">
        <v>869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870</v>
      </c>
      <c r="L1753" s="247">
        <v>4</v>
      </c>
      <c r="M1753" s="246">
        <v>270762</v>
      </c>
      <c r="N1753" s="246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90</v>
      </c>
      <c r="T1753" s="246" t="s">
        <v>26</v>
      </c>
      <c r="U1753" s="246"/>
      <c r="V1753" t="str">
        <f>INDEX(樣區!H:H,MATCH(F1753,樣區!E:E,0))</f>
        <v>4月,6月</v>
      </c>
      <c r="W1753" s="3" t="str">
        <f>IF(ISNUMBER(AH1753),"Y","N")</f>
        <v>Y</v>
      </c>
      <c r="X1753" s="3" t="str">
        <f>IF(OR(ISBLANK(H1753),ISBLANK(I1753)),"需記錄日期","")</f>
        <v/>
      </c>
      <c r="Y1753" s="3" t="str">
        <f>IF(O1753&gt;9,"時間太晚","")</f>
        <v/>
      </c>
      <c r="Z1753" s="3" t="str">
        <f>IF(ISBLANK(Q1753),"需記錄數量",IF(Q1753&gt;2,"2隻以上，請記為猴群",""))</f>
        <v/>
      </c>
      <c r="AA1753" s="3" t="str">
        <f>IF(OR(Q1753=1,Q1753=2),IF(ISTEXT(R1753),"","需記錄距離"),"")</f>
        <v/>
      </c>
      <c r="AB1753" s="249" t="str">
        <f>IF(S1753="Y",IF(Q1753&lt;&gt;2,"有叫聲應為猴群",""),"")</f>
        <v/>
      </c>
      <c r="AC1753" s="3" t="str">
        <f>IF(ISBLANK(T1753),"需記錄棲地類型",IF(LEN(T1753)&lt;&gt;2,"請填最主要的棲地類型，其餘的可在備注補充說明",""))</f>
        <v/>
      </c>
      <c r="AD1753" s="5" t="str">
        <f t="shared" si="76"/>
        <v/>
      </c>
      <c r="AE1753" s="3" t="str">
        <f>IF(COUNTIF(U1753,"*搖樹*")=1,IF(Q1753&lt;&gt;2,"有搖樹行為應為猴群",""),"")</f>
        <v/>
      </c>
      <c r="AF1753" s="3"/>
      <c r="AH1753">
        <f>MATCH(ROUND(M1753,0)&amp;ROUND(N1753,0),樣點!N:N,0)</f>
        <v>961</v>
      </c>
      <c r="AI1753" s="5">
        <f>IF((F1754&amp;J1754)=(F1753&amp;J1753),ABS((DATE(G1754,H1754,I1754)&amp;TIME(O1754,P1754,0))-(DATE(G1753,H1753,I1753)&amp;TIME(O1753,P1753,0))),"")</f>
        <v>1.1805556016042829E-2</v>
      </c>
    </row>
    <row r="1754" spans="3:35">
      <c r="C1754" s="246" t="s">
        <v>824</v>
      </c>
      <c r="D1754" s="246" t="s">
        <v>849</v>
      </c>
      <c r="E1754" s="246" t="s">
        <v>868</v>
      </c>
      <c r="F1754" s="246" t="s">
        <v>869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870</v>
      </c>
      <c r="L1754" s="247">
        <v>5</v>
      </c>
      <c r="M1754" s="246">
        <v>270608</v>
      </c>
      <c r="N1754" s="246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90</v>
      </c>
      <c r="T1754" s="246" t="s">
        <v>26</v>
      </c>
      <c r="U1754" s="246"/>
      <c r="V1754" t="str">
        <f>INDEX(樣區!H:H,MATCH(F1754,樣區!E:E,0))</f>
        <v>4月,6月</v>
      </c>
      <c r="W1754" s="3" t="str">
        <f>IF(ISNUMBER(AH1754),"Y","N")</f>
        <v>Y</v>
      </c>
      <c r="X1754" s="3" t="str">
        <f>IF(OR(ISBLANK(H1754),ISBLANK(I1754)),"需記錄日期","")</f>
        <v/>
      </c>
      <c r="Y1754" s="3" t="str">
        <f>IF(O1754&gt;9,"時間太晚","")</f>
        <v/>
      </c>
      <c r="Z1754" s="3" t="str">
        <f>IF(ISBLANK(Q1754),"需記錄數量",IF(Q1754&gt;2,"2隻以上，請記為猴群",""))</f>
        <v/>
      </c>
      <c r="AA1754" s="3" t="str">
        <f>IF(OR(Q1754=1,Q1754=2),IF(ISTEXT(R1754),"","需記錄距離"),"")</f>
        <v/>
      </c>
      <c r="AB1754" s="249" t="str">
        <f>IF(S1754="Y",IF(Q1754&lt;&gt;2,"有叫聲應為猴群",""),"")</f>
        <v/>
      </c>
      <c r="AC1754" s="3" t="str">
        <f>IF(ISBLANK(T1754),"需記錄棲地類型",IF(LEN(T1754)&lt;&gt;2,"請填最主要的棲地類型，其餘的可在備注補充說明",""))</f>
        <v/>
      </c>
      <c r="AD1754" s="5" t="str">
        <f t="shared" si="76"/>
        <v/>
      </c>
      <c r="AE1754" s="3" t="str">
        <f>IF(COUNTIF(U1754,"*搖樹*")=1,IF(Q1754&lt;&gt;2,"有搖樹行為應為猴群",""),"")</f>
        <v/>
      </c>
      <c r="AF1754" s="3"/>
      <c r="AH1754">
        <f>MATCH(ROUND(M1754,0)&amp;ROUND(N1754,0),樣點!N:N,0)</f>
        <v>962</v>
      </c>
      <c r="AI1754" s="5">
        <f>IF((F1755&amp;J1755)=(F1754&amp;J1754),ABS((DATE(G1755,H1755,I1755)&amp;TIME(O1755,P1755,0))-(DATE(G1754,H1754,I1754)&amp;TIME(O1754,P1754,0))),"")</f>
        <v>1.7361111007630825E-2</v>
      </c>
    </row>
    <row r="1755" spans="3:35">
      <c r="C1755" s="246" t="s">
        <v>824</v>
      </c>
      <c r="D1755" s="246" t="s">
        <v>849</v>
      </c>
      <c r="E1755" s="246" t="s">
        <v>868</v>
      </c>
      <c r="F1755" s="246" t="s">
        <v>869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870</v>
      </c>
      <c r="L1755" s="247">
        <v>6</v>
      </c>
      <c r="M1755" s="246">
        <v>270476</v>
      </c>
      <c r="N1755" s="246">
        <v>2717364</v>
      </c>
      <c r="O1755" s="246">
        <v>7</v>
      </c>
      <c r="P1755" s="246">
        <v>0</v>
      </c>
      <c r="Q1755" s="246">
        <v>0</v>
      </c>
      <c r="R1755" s="246"/>
      <c r="S1755" s="246" t="s">
        <v>90</v>
      </c>
      <c r="T1755" s="246" t="s">
        <v>26</v>
      </c>
      <c r="U1755" s="246"/>
      <c r="V1755" t="str">
        <f>INDEX(樣區!H:H,MATCH(F1755,樣區!E:E,0))</f>
        <v>4月,6月</v>
      </c>
      <c r="W1755" s="3" t="str">
        <f>IF(ISNUMBER(AH1755),"Y","N")</f>
        <v>Y</v>
      </c>
      <c r="X1755" s="3" t="str">
        <f>IF(OR(ISBLANK(H1755),ISBLANK(I1755)),"需記錄日期","")</f>
        <v/>
      </c>
      <c r="Y1755" s="3" t="str">
        <f>IF(O1755&gt;9,"時間太晚","")</f>
        <v/>
      </c>
      <c r="Z1755" s="3" t="str">
        <f>IF(ISBLANK(Q1755),"需記錄數量",IF(Q1755&gt;2,"2隻以上，請記為猴群",""))</f>
        <v/>
      </c>
      <c r="AA1755" s="3" t="str">
        <f>IF(OR(Q1755=1,Q1755=2),IF(ISTEXT(R1755),"","需記錄距離"),"")</f>
        <v/>
      </c>
      <c r="AB1755" s="249" t="str">
        <f>IF(S1755="Y",IF(Q1755&lt;&gt;2,"有叫聲應為猴群",""),"")</f>
        <v/>
      </c>
      <c r="AC1755" s="3" t="str">
        <f>IF(ISBLANK(T1755),"需記錄棲地類型",IF(LEN(T1755)&lt;&gt;2,"請填最主要的棲地類型，其餘的可在備注補充說明",""))</f>
        <v/>
      </c>
      <c r="AD1755" s="5" t="str">
        <f t="shared" si="76"/>
        <v/>
      </c>
      <c r="AE1755" s="3" t="str">
        <f>IF(COUNTIF(U1755,"*搖樹*")=1,IF(Q1755&lt;&gt;2,"有搖樹行為應為猴群",""),"")</f>
        <v/>
      </c>
      <c r="AF1755" s="3"/>
      <c r="AH1755">
        <f>MATCH(ROUND(M1755,0)&amp;ROUND(N1755,0),樣點!N:N,0)</f>
        <v>963</v>
      </c>
      <c r="AI1755" s="5" t="str">
        <f>IF((F1756&amp;J1756)=(F1755&amp;J1755),ABS((DATE(G1756,H1756,I1756)&amp;TIME(O1756,P1756,0))-(DATE(G1755,H1755,I1755)&amp;TIME(O1755,P1755,0))),"")</f>
        <v/>
      </c>
    </row>
    <row r="1756" spans="3:35">
      <c r="C1756" s="246" t="s">
        <v>824</v>
      </c>
      <c r="D1756" s="246" t="s">
        <v>849</v>
      </c>
      <c r="E1756" s="246" t="s">
        <v>868</v>
      </c>
      <c r="F1756" s="246" t="s">
        <v>869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871</v>
      </c>
      <c r="L1756" s="247">
        <v>1</v>
      </c>
      <c r="M1756" s="246">
        <v>272633</v>
      </c>
      <c r="N1756" s="246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90</v>
      </c>
      <c r="T1756" s="246" t="s">
        <v>26</v>
      </c>
      <c r="U1756" s="246"/>
      <c r="V1756" t="str">
        <f>INDEX(樣區!H:H,MATCH(F1756,樣區!E:E,0))</f>
        <v>4月,6月</v>
      </c>
      <c r="W1756" s="3" t="str">
        <f>IF(ISNUMBER(AH1756),"Y","N")</f>
        <v>Y</v>
      </c>
      <c r="X1756" s="3" t="str">
        <f>IF(OR(ISBLANK(H1756),ISBLANK(I1756)),"需記錄日期","")</f>
        <v/>
      </c>
      <c r="Y1756" s="3" t="str">
        <f>IF(O1756&gt;9,"時間太晚","")</f>
        <v/>
      </c>
      <c r="Z1756" s="3" t="str">
        <f>IF(ISBLANK(Q1756),"需記錄數量",IF(Q1756&gt;2,"2隻以上，請記為猴群",""))</f>
        <v/>
      </c>
      <c r="AA1756" s="3" t="str">
        <f>IF(OR(Q1756=1,Q1756=2),IF(ISTEXT(R1756),"","需記錄距離"),"")</f>
        <v/>
      </c>
      <c r="AB1756" s="249" t="str">
        <f>IF(S1756="Y",IF(Q1756&lt;&gt;2,"有叫聲應為猴群",""),"")</f>
        <v/>
      </c>
      <c r="AC1756" s="3" t="str">
        <f>IF(ISBLANK(T1756),"需記錄棲地類型",IF(LEN(T1756)&lt;&gt;2,"請填最主要的棲地類型，其餘的可在備注補充說明",""))</f>
        <v/>
      </c>
      <c r="AD1756" s="5" t="str">
        <f t="shared" si="76"/>
        <v/>
      </c>
      <c r="AE1756" s="3" t="str">
        <f>IF(COUNTIF(U1756,"*搖樹*")=1,IF(Q1756&lt;&gt;2,"有搖樹行為應為猴群",""),"")</f>
        <v/>
      </c>
      <c r="AF1756" s="3"/>
      <c r="AH1756">
        <f>MATCH(ROUND(M1756,0)&amp;ROUND(N1756,0),樣點!N:N,0)</f>
        <v>964</v>
      </c>
      <c r="AI1756" s="5">
        <f>IF((F1757&amp;J1757)=(F1756&amp;J1756),ABS((DATE(G1757,H1757,I1757)&amp;TIME(O1757,P1757,0))-(DATE(G1756,H1756,I1756)&amp;TIME(O1756,P1756,0))),"")</f>
        <v>1.3888888992369175E-2</v>
      </c>
    </row>
    <row r="1757" spans="3:35">
      <c r="C1757" s="246" t="s">
        <v>824</v>
      </c>
      <c r="D1757" s="246" t="s">
        <v>849</v>
      </c>
      <c r="E1757" s="246" t="s">
        <v>868</v>
      </c>
      <c r="F1757" s="246" t="s">
        <v>869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871</v>
      </c>
      <c r="L1757" s="247">
        <v>2</v>
      </c>
      <c r="M1757" s="246">
        <v>272464</v>
      </c>
      <c r="N1757" s="246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90</v>
      </c>
      <c r="T1757" s="246" t="s">
        <v>26</v>
      </c>
      <c r="U1757" s="246"/>
      <c r="V1757" t="str">
        <f>INDEX(樣區!H:H,MATCH(F1757,樣區!E:E,0))</f>
        <v>4月,6月</v>
      </c>
      <c r="W1757" s="3" t="str">
        <f>IF(ISNUMBER(AH1757),"Y","N")</f>
        <v>Y</v>
      </c>
      <c r="X1757" s="3" t="str">
        <f>IF(OR(ISBLANK(H1757),ISBLANK(I1757)),"需記錄日期","")</f>
        <v/>
      </c>
      <c r="Y1757" s="3" t="str">
        <f>IF(O1757&gt;9,"時間太晚","")</f>
        <v/>
      </c>
      <c r="Z1757" s="3" t="str">
        <f>IF(ISBLANK(Q1757),"需記錄數量",IF(Q1757&gt;2,"2隻以上，請記為猴群",""))</f>
        <v/>
      </c>
      <c r="AA1757" s="3" t="str">
        <f>IF(OR(Q1757=1,Q1757=2),IF(ISTEXT(R1757),"","需記錄距離"),"")</f>
        <v/>
      </c>
      <c r="AB1757" s="249" t="str">
        <f>IF(S1757="Y",IF(Q1757&lt;&gt;2,"有叫聲應為猴群",""),"")</f>
        <v/>
      </c>
      <c r="AC1757" s="3" t="str">
        <f>IF(ISBLANK(T1757),"需記錄棲地類型",IF(LEN(T1757)&lt;&gt;2,"請填最主要的棲地類型，其餘的可在備注補充說明",""))</f>
        <v/>
      </c>
      <c r="AD1757" s="5" t="str">
        <f t="shared" si="76"/>
        <v/>
      </c>
      <c r="AE1757" s="3" t="str">
        <f>IF(COUNTIF(U1757,"*搖樹*")=1,IF(Q1757&lt;&gt;2,"有搖樹行為應為猴群",""),"")</f>
        <v/>
      </c>
      <c r="AF1757" s="3"/>
      <c r="AH1757">
        <f>MATCH(ROUND(M1757,0)&amp;ROUND(N1757,0),樣點!N:N,0)</f>
        <v>965</v>
      </c>
      <c r="AI1757" s="5">
        <f>IF((F1758&amp;J1758)=(F1757&amp;J1757),ABS((DATE(G1758,H1758,I1758)&amp;TIME(O1758,P1758,0))-(DATE(G1757,H1757,I1757)&amp;TIME(O1757,P1757,0))),"")</f>
        <v>1.5277778031304479E-2</v>
      </c>
    </row>
    <row r="1758" spans="3:35">
      <c r="C1758" s="246" t="s">
        <v>824</v>
      </c>
      <c r="D1758" s="246" t="s">
        <v>849</v>
      </c>
      <c r="E1758" s="246" t="s">
        <v>868</v>
      </c>
      <c r="F1758" s="246" t="s">
        <v>869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871</v>
      </c>
      <c r="L1758" s="247">
        <v>3</v>
      </c>
      <c r="M1758" s="246">
        <v>272275</v>
      </c>
      <c r="N1758" s="246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90</v>
      </c>
      <c r="T1758" s="246" t="s">
        <v>26</v>
      </c>
      <c r="U1758" s="246"/>
      <c r="V1758" t="str">
        <f>INDEX(樣區!H:H,MATCH(F1758,樣區!E:E,0))</f>
        <v>4月,6月</v>
      </c>
      <c r="W1758" s="3" t="str">
        <f>IF(ISNUMBER(AH1758),"Y","N")</f>
        <v>Y</v>
      </c>
      <c r="X1758" s="3" t="str">
        <f>IF(OR(ISBLANK(H1758),ISBLANK(I1758)),"需記錄日期","")</f>
        <v/>
      </c>
      <c r="Y1758" s="3" t="str">
        <f>IF(O1758&gt;9,"時間太晚","")</f>
        <v/>
      </c>
      <c r="Z1758" s="3" t="str">
        <f>IF(ISBLANK(Q1758),"需記錄數量",IF(Q1758&gt;2,"2隻以上，請記為猴群",""))</f>
        <v/>
      </c>
      <c r="AA1758" s="3" t="str">
        <f>IF(OR(Q1758=1,Q1758=2),IF(ISTEXT(R1758),"","需記錄距離"),"")</f>
        <v/>
      </c>
      <c r="AB1758" s="249" t="str">
        <f>IF(S1758="Y",IF(Q1758&lt;&gt;2,"有叫聲應為猴群",""),"")</f>
        <v/>
      </c>
      <c r="AC1758" s="3" t="str">
        <f>IF(ISBLANK(T1758),"需記錄棲地類型",IF(LEN(T1758)&lt;&gt;2,"請填最主要的棲地類型，其餘的可在備注補充說明",""))</f>
        <v/>
      </c>
      <c r="AD1758" s="5" t="str">
        <f t="shared" si="76"/>
        <v/>
      </c>
      <c r="AE1758" s="3" t="str">
        <f>IF(COUNTIF(U1758,"*搖樹*")=1,IF(Q1758&lt;&gt;2,"有搖樹行為應為猴群",""),"")</f>
        <v/>
      </c>
      <c r="AF1758" s="3"/>
      <c r="AH1758">
        <f>MATCH(ROUND(M1758,0)&amp;ROUND(N1758,0),樣點!N:N,0)</f>
        <v>966</v>
      </c>
      <c r="AI1758" s="5">
        <f>IF((F1759&amp;J1759)=(F1758&amp;J1758),ABS((DATE(G1759,H1759,I1759)&amp;TIME(O1759,P1759,0))-(DATE(G1758,H1758,I1758)&amp;TIME(O1758,P1758,0))),"")</f>
        <v>2.0833333022892475E-2</v>
      </c>
    </row>
    <row r="1759" spans="3:35">
      <c r="C1759" s="246" t="s">
        <v>824</v>
      </c>
      <c r="D1759" s="246" t="s">
        <v>849</v>
      </c>
      <c r="E1759" s="246" t="s">
        <v>868</v>
      </c>
      <c r="F1759" s="246" t="s">
        <v>869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871</v>
      </c>
      <c r="L1759" s="247">
        <v>4</v>
      </c>
      <c r="M1759" s="246">
        <v>272067</v>
      </c>
      <c r="N1759" s="246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90</v>
      </c>
      <c r="T1759" s="246" t="s">
        <v>26</v>
      </c>
      <c r="U1759" s="246"/>
      <c r="V1759" t="str">
        <f>INDEX(樣區!H:H,MATCH(F1759,樣區!E:E,0))</f>
        <v>4月,6月</v>
      </c>
      <c r="W1759" s="3" t="str">
        <f>IF(ISNUMBER(AH1759),"Y","N")</f>
        <v>Y</v>
      </c>
      <c r="X1759" s="3" t="str">
        <f>IF(OR(ISBLANK(H1759),ISBLANK(I1759)),"需記錄日期","")</f>
        <v/>
      </c>
      <c r="Y1759" s="3" t="str">
        <f>IF(O1759&gt;9,"時間太晚","")</f>
        <v>時間太晚</v>
      </c>
      <c r="Z1759" s="3" t="str">
        <f>IF(ISBLANK(Q1759),"需記錄數量",IF(Q1759&gt;2,"2隻以上，請記為猴群",""))</f>
        <v/>
      </c>
      <c r="AA1759" s="3" t="str">
        <f>IF(OR(Q1759=1,Q1759=2),IF(ISTEXT(R1759),"","需記錄距離"),"")</f>
        <v/>
      </c>
      <c r="AB1759" s="249" t="str">
        <f>IF(S1759="Y",IF(Q1759&lt;&gt;2,"有叫聲應為猴群",""),"")</f>
        <v/>
      </c>
      <c r="AC1759" s="3" t="str">
        <f>IF(ISBLANK(T1759),"需記錄棲地類型",IF(LEN(T1759)&lt;&gt;2,"請填最主要的棲地類型，其餘的可在備注補充說明",""))</f>
        <v/>
      </c>
      <c r="AD1759" s="5" t="str">
        <f t="shared" si="76"/>
        <v/>
      </c>
      <c r="AE1759" s="3" t="str">
        <f>IF(COUNTIF(U1759,"*搖樹*")=1,IF(Q1759&lt;&gt;2,"有搖樹行為應為猴群",""),"")</f>
        <v/>
      </c>
      <c r="AF1759" s="3"/>
      <c r="AH1759">
        <f>MATCH(ROUND(M1759,0)&amp;ROUND(N1759,0),樣點!N:N,0)</f>
        <v>967</v>
      </c>
      <c r="AI1759" s="5">
        <f>IF((F1760&amp;J1760)=(F1759&amp;J1759),ABS((DATE(G1760,H1760,I1760)&amp;TIME(O1760,P1760,0))-(DATE(G1759,H1759,I1759)&amp;TIME(O1759,P1759,0))),"")</f>
        <v>1.6666666953824461E-2</v>
      </c>
    </row>
    <row r="1760" spans="3:35">
      <c r="C1760" s="246" t="s">
        <v>824</v>
      </c>
      <c r="D1760" s="246" t="s">
        <v>849</v>
      </c>
      <c r="E1760" s="246" t="s">
        <v>868</v>
      </c>
      <c r="F1760" s="246" t="s">
        <v>869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871</v>
      </c>
      <c r="L1760" s="247">
        <v>5</v>
      </c>
      <c r="M1760" s="246">
        <v>271863</v>
      </c>
      <c r="N1760" s="246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90</v>
      </c>
      <c r="T1760" s="246" t="s">
        <v>26</v>
      </c>
      <c r="U1760" s="246"/>
      <c r="V1760" t="str">
        <f>INDEX(樣區!H:H,MATCH(F1760,樣區!E:E,0))</f>
        <v>4月,6月</v>
      </c>
      <c r="W1760" s="3" t="str">
        <f>IF(ISNUMBER(AH1760),"Y","N")</f>
        <v>Y</v>
      </c>
      <c r="X1760" s="3" t="str">
        <f>IF(OR(ISBLANK(H1760),ISBLANK(I1760)),"需記錄日期","")</f>
        <v/>
      </c>
      <c r="Y1760" s="3" t="str">
        <f>IF(O1760&gt;9,"時間太晚","")</f>
        <v>時間太晚</v>
      </c>
      <c r="Z1760" s="3" t="str">
        <f>IF(ISBLANK(Q1760),"需記錄數量",IF(Q1760&gt;2,"2隻以上，請記為猴群",""))</f>
        <v/>
      </c>
      <c r="AA1760" s="3" t="str">
        <f>IF(OR(Q1760=1,Q1760=2),IF(ISTEXT(R1760),"","需記錄距離"),"")</f>
        <v/>
      </c>
      <c r="AB1760" s="249" t="str">
        <f>IF(S1760="Y",IF(Q1760&lt;&gt;2,"有叫聲應為猴群",""),"")</f>
        <v/>
      </c>
      <c r="AC1760" s="3" t="str">
        <f>IF(ISBLANK(T1760),"需記錄棲地類型",IF(LEN(T1760)&lt;&gt;2,"請填最主要的棲地類型，其餘的可在備注補充說明",""))</f>
        <v/>
      </c>
      <c r="AD1760" s="5" t="str">
        <f t="shared" si="76"/>
        <v/>
      </c>
      <c r="AE1760" s="3" t="str">
        <f>IF(COUNTIF(U1760,"*搖樹*")=1,IF(Q1760&lt;&gt;2,"有搖樹行為應為猴群",""),"")</f>
        <v/>
      </c>
      <c r="AF1760" s="3"/>
      <c r="AH1760">
        <f>MATCH(ROUND(M1760,0)&amp;ROUND(N1760,0),樣點!N:N,0)</f>
        <v>968</v>
      </c>
      <c r="AI1760" s="5">
        <f>IF((F1761&amp;J1761)=(F1760&amp;J1760),ABS((DATE(G1761,H1761,I1761)&amp;TIME(O1761,P1761,0))-(DATE(G1760,H1760,I1760)&amp;TIME(O1760,P1760,0))),"")</f>
        <v>1.3194444007240236E-2</v>
      </c>
    </row>
    <row r="1761" spans="3:35">
      <c r="C1761" s="246" t="s">
        <v>824</v>
      </c>
      <c r="D1761" s="246" t="s">
        <v>849</v>
      </c>
      <c r="E1761" s="246" t="s">
        <v>868</v>
      </c>
      <c r="F1761" s="246" t="s">
        <v>869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871</v>
      </c>
      <c r="L1761" s="247">
        <v>6</v>
      </c>
      <c r="M1761" s="246">
        <v>271682</v>
      </c>
      <c r="N1761" s="246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90</v>
      </c>
      <c r="T1761" s="246" t="s">
        <v>26</v>
      </c>
      <c r="U1761" s="246"/>
      <c r="V1761" t="str">
        <f>INDEX(樣區!H:H,MATCH(F1761,樣區!E:E,0))</f>
        <v>4月,6月</v>
      </c>
      <c r="W1761" s="3" t="str">
        <f>IF(ISNUMBER(AH1761),"Y","N")</f>
        <v>Y</v>
      </c>
      <c r="X1761" s="3" t="str">
        <f>IF(OR(ISBLANK(H1761),ISBLANK(I1761)),"需記錄日期","")</f>
        <v/>
      </c>
      <c r="Y1761" s="3" t="str">
        <f>IF(O1761&gt;9,"時間太晚","")</f>
        <v>時間太晚</v>
      </c>
      <c r="Z1761" s="3" t="str">
        <f>IF(ISBLANK(Q1761),"需記錄數量",IF(Q1761&gt;2,"2隻以上，請記為猴群",""))</f>
        <v/>
      </c>
      <c r="AA1761" s="3" t="str">
        <f>IF(OR(Q1761=1,Q1761=2),IF(ISTEXT(R1761),"","需記錄距離"),"")</f>
        <v/>
      </c>
      <c r="AB1761" s="249" t="str">
        <f>IF(S1761="Y",IF(Q1761&lt;&gt;2,"有叫聲應為猴群",""),"")</f>
        <v/>
      </c>
      <c r="AC1761" s="3" t="str">
        <f>IF(ISBLANK(T1761),"需記錄棲地類型",IF(LEN(T1761)&lt;&gt;2,"請填最主要的棲地類型，其餘的可在備注補充說明",""))</f>
        <v/>
      </c>
      <c r="AD1761" s="5" t="str">
        <f t="shared" si="76"/>
        <v/>
      </c>
      <c r="AE1761" s="3" t="str">
        <f>IF(COUNTIF(U1761,"*搖樹*")=1,IF(Q1761&lt;&gt;2,"有搖樹行為應為猴群",""),"")</f>
        <v/>
      </c>
      <c r="AF1761" s="3"/>
      <c r="AH1761">
        <f>MATCH(ROUND(M1761,0)&amp;ROUND(N1761,0),樣點!N:N,0)</f>
        <v>969</v>
      </c>
      <c r="AI1761" s="5" t="str">
        <f>IF((F1762&amp;J1762)=(F1761&amp;J1761),ABS((DATE(G1762,H1762,I1762)&amp;TIME(O1762,P1762,0))-(DATE(G1761,H1761,I1761)&amp;TIME(O1761,P1761,0))),"")</f>
        <v/>
      </c>
    </row>
    <row r="1762" spans="3:35">
      <c r="C1762" s="246" t="s">
        <v>824</v>
      </c>
      <c r="D1762" s="246" t="s">
        <v>849</v>
      </c>
      <c r="E1762" s="246" t="s">
        <v>872</v>
      </c>
      <c r="F1762" s="246" t="s">
        <v>873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874</v>
      </c>
      <c r="L1762" s="247">
        <v>1</v>
      </c>
      <c r="M1762" s="246">
        <v>272633</v>
      </c>
      <c r="N1762" s="246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90</v>
      </c>
      <c r="T1762" s="246" t="s">
        <v>26</v>
      </c>
      <c r="U1762" s="246"/>
      <c r="V1762" t="str">
        <f>INDEX(樣區!H:H,MATCH(F1762,樣區!E:E,0))</f>
        <v>4月,6月</v>
      </c>
      <c r="W1762" s="3" t="str">
        <f>IF(ISNUMBER(AH1762),"Y","N")</f>
        <v>Y</v>
      </c>
      <c r="X1762" s="3" t="str">
        <f>IF(OR(ISBLANK(H1762),ISBLANK(I1762)),"需記錄日期","")</f>
        <v/>
      </c>
      <c r="Y1762" s="3" t="str">
        <f>IF(O1762&gt;9,"時間太晚","")</f>
        <v>時間太晚</v>
      </c>
      <c r="Z1762" s="3" t="str">
        <f>IF(ISBLANK(Q1762),"需記錄數量",IF(Q1762&gt;2,"2隻以上，請記為猴群",""))</f>
        <v/>
      </c>
      <c r="AA1762" s="3" t="str">
        <f>IF(OR(Q1762=1,Q1762=2),IF(ISTEXT(R1762),"","需記錄距離"),"")</f>
        <v/>
      </c>
      <c r="AB1762" s="249" t="str">
        <f>IF(S1762="Y",IF(Q1762&lt;&gt;2,"有叫聲應為猴群",""),"")</f>
        <v/>
      </c>
      <c r="AC1762" s="3" t="str">
        <f>IF(ISBLANK(T1762),"需記錄棲地類型",IF(LEN(T1762)&lt;&gt;2,"請填最主要的棲地類型，其餘的可在備注補充說明",""))</f>
        <v/>
      </c>
      <c r="AD1762" s="5" t="str">
        <f t="shared" si="76"/>
        <v/>
      </c>
      <c r="AE1762" s="3" t="str">
        <f>IF(COUNTIF(U1762,"*搖樹*")=1,IF(Q1762&lt;&gt;2,"有搖樹行為應為猴群",""),"")</f>
        <v/>
      </c>
      <c r="AF1762" s="3"/>
      <c r="AH1762">
        <f>MATCH(ROUND(M1762,0)&amp;ROUND(N1762,0),樣點!N:N,0)</f>
        <v>964</v>
      </c>
      <c r="AI1762" s="5">
        <f>IF((F1763&amp;J1763)=(F1762&amp;J1762),ABS((DATE(G1763,H1763,I1763)&amp;TIME(O1763,P1763,0))-(DATE(G1762,H1762,I1762)&amp;TIME(O1762,P1762,0))),"")</f>
        <v>8.3333340007811785E-3</v>
      </c>
    </row>
    <row r="1763" spans="3:35">
      <c r="C1763" s="246" t="s">
        <v>824</v>
      </c>
      <c r="D1763" s="246" t="s">
        <v>849</v>
      </c>
      <c r="E1763" s="246" t="s">
        <v>872</v>
      </c>
      <c r="F1763" s="246" t="s">
        <v>873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874</v>
      </c>
      <c r="L1763" s="247">
        <v>2</v>
      </c>
      <c r="M1763" s="246">
        <v>272464</v>
      </c>
      <c r="N1763" s="246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90</v>
      </c>
      <c r="T1763" s="246" t="s">
        <v>26</v>
      </c>
      <c r="U1763" s="246"/>
      <c r="V1763" t="str">
        <f>INDEX(樣區!H:H,MATCH(F1763,樣區!E:E,0))</f>
        <v>4月,6月</v>
      </c>
      <c r="W1763" s="3" t="str">
        <f>IF(ISNUMBER(AH1763),"Y","N")</f>
        <v>Y</v>
      </c>
      <c r="X1763" s="3" t="str">
        <f>IF(OR(ISBLANK(H1763),ISBLANK(I1763)),"需記錄日期","")</f>
        <v/>
      </c>
      <c r="Y1763" s="3" t="str">
        <f>IF(O1763&gt;9,"時間太晚","")</f>
        <v>時間太晚</v>
      </c>
      <c r="Z1763" s="3" t="str">
        <f>IF(ISBLANK(Q1763),"需記錄數量",IF(Q1763&gt;2,"2隻以上，請記為猴群",""))</f>
        <v/>
      </c>
      <c r="AA1763" s="3" t="str">
        <f>IF(OR(Q1763=1,Q1763=2),IF(ISTEXT(R1763),"","需記錄距離"),"")</f>
        <v/>
      </c>
      <c r="AB1763" s="249" t="str">
        <f>IF(S1763="Y",IF(Q1763&lt;&gt;2,"有叫聲應為猴群",""),"")</f>
        <v/>
      </c>
      <c r="AC1763" s="3" t="str">
        <f>IF(ISBLANK(T1763),"需記錄棲地類型",IF(LEN(T1763)&lt;&gt;2,"請填最主要的棲地類型，其餘的可在備注補充說明",""))</f>
        <v/>
      </c>
      <c r="AD1763" s="5" t="str">
        <f t="shared" si="76"/>
        <v/>
      </c>
      <c r="AE1763" s="3" t="str">
        <f>IF(COUNTIF(U1763,"*搖樹*")=1,IF(Q1763&lt;&gt;2,"有搖樹行為應為猴群",""),"")</f>
        <v/>
      </c>
      <c r="AF1763" s="3"/>
      <c r="AH1763">
        <f>MATCH(ROUND(M1763,0)&amp;ROUND(N1763,0),樣點!N:N,0)</f>
        <v>965</v>
      </c>
      <c r="AI1763" s="5">
        <f>IF((F1764&amp;J1764)=(F1763&amp;J1763),ABS((DATE(G1764,H1764,I1764)&amp;TIME(O1764,P1764,0))-(DATE(G1763,H1763,I1763)&amp;TIME(O1763,P1763,0))),"")</f>
        <v>9.0277779963798821E-3</v>
      </c>
    </row>
    <row r="1764" spans="3:35">
      <c r="C1764" s="246" t="s">
        <v>824</v>
      </c>
      <c r="D1764" s="246" t="s">
        <v>849</v>
      </c>
      <c r="E1764" s="246" t="s">
        <v>872</v>
      </c>
      <c r="F1764" s="246" t="s">
        <v>873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874</v>
      </c>
      <c r="L1764" s="247">
        <v>3</v>
      </c>
      <c r="M1764" s="246">
        <v>272275</v>
      </c>
      <c r="N1764" s="246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90</v>
      </c>
      <c r="T1764" s="246" t="s">
        <v>26</v>
      </c>
      <c r="U1764" s="246"/>
      <c r="V1764" t="str">
        <f>INDEX(樣區!H:H,MATCH(F1764,樣區!E:E,0))</f>
        <v>4月,6月</v>
      </c>
      <c r="W1764" s="3" t="str">
        <f>IF(ISNUMBER(AH1764),"Y","N")</f>
        <v>Y</v>
      </c>
      <c r="X1764" s="3" t="str">
        <f>IF(OR(ISBLANK(H1764),ISBLANK(I1764)),"需記錄日期","")</f>
        <v/>
      </c>
      <c r="Y1764" s="3" t="str">
        <f>IF(O1764&gt;9,"時間太晚","")</f>
        <v>時間太晚</v>
      </c>
      <c r="Z1764" s="3" t="str">
        <f>IF(ISBLANK(Q1764),"需記錄數量",IF(Q1764&gt;2,"2隻以上，請記為猴群",""))</f>
        <v/>
      </c>
      <c r="AA1764" s="3" t="str">
        <f>IF(OR(Q1764=1,Q1764=2),IF(ISTEXT(R1764),"","需記錄距離"),"")</f>
        <v/>
      </c>
      <c r="AB1764" s="249" t="str">
        <f>IF(S1764="Y",IF(Q1764&lt;&gt;2,"有叫聲應為猴群",""),"")</f>
        <v/>
      </c>
      <c r="AC1764" s="3" t="str">
        <f>IF(ISBLANK(T1764),"需記錄棲地類型",IF(LEN(T1764)&lt;&gt;2,"請填最主要的棲地類型，其餘的可在備注補充說明",""))</f>
        <v/>
      </c>
      <c r="AD1764" s="5" t="str">
        <f t="shared" si="76"/>
        <v/>
      </c>
      <c r="AE1764" s="3" t="str">
        <f>IF(COUNTIF(U1764,"*搖樹*")=1,IF(Q1764&lt;&gt;2,"有搖樹行為應為猴群",""),"")</f>
        <v/>
      </c>
      <c r="AF1764" s="3"/>
      <c r="AH1764">
        <f>MATCH(ROUND(M1764,0)&amp;ROUND(N1764,0),樣點!N:N,0)</f>
        <v>966</v>
      </c>
      <c r="AI1764" s="5">
        <f>IF((F1765&amp;J1765)=(F1764&amp;J1764),ABS((DATE(G1765,H1765,I1765)&amp;TIME(O1765,P1765,0))-(DATE(G1764,H1764,I1764)&amp;TIME(O1764,P1764,0))),"")</f>
        <v>1.1805555026512593E-2</v>
      </c>
    </row>
    <row r="1765" spans="3:35">
      <c r="C1765" s="246" t="s">
        <v>824</v>
      </c>
      <c r="D1765" s="246" t="s">
        <v>849</v>
      </c>
      <c r="E1765" s="246" t="s">
        <v>872</v>
      </c>
      <c r="F1765" s="246" t="s">
        <v>873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874</v>
      </c>
      <c r="L1765" s="247">
        <v>4</v>
      </c>
      <c r="M1765" s="246">
        <v>272067</v>
      </c>
      <c r="N1765" s="246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90</v>
      </c>
      <c r="T1765" s="246" t="s">
        <v>26</v>
      </c>
      <c r="U1765" s="246"/>
      <c r="V1765" t="str">
        <f>INDEX(樣區!H:H,MATCH(F1765,樣區!E:E,0))</f>
        <v>4月,6月</v>
      </c>
      <c r="W1765" s="3" t="str">
        <f>IF(ISNUMBER(AH1765),"Y","N")</f>
        <v>Y</v>
      </c>
      <c r="X1765" s="3" t="str">
        <f>IF(OR(ISBLANK(H1765),ISBLANK(I1765)),"需記錄日期","")</f>
        <v/>
      </c>
      <c r="Y1765" s="3" t="str">
        <f>IF(O1765&gt;9,"時間太晚","")</f>
        <v/>
      </c>
      <c r="Z1765" s="3" t="str">
        <f>IF(ISBLANK(Q1765),"需記錄數量",IF(Q1765&gt;2,"2隻以上，請記為猴群",""))</f>
        <v/>
      </c>
      <c r="AA1765" s="3" t="str">
        <f>IF(OR(Q1765=1,Q1765=2),IF(ISTEXT(R1765),"","需記錄距離"),"")</f>
        <v/>
      </c>
      <c r="AB1765" s="249" t="str">
        <f>IF(S1765="Y",IF(Q1765&lt;&gt;2,"有叫聲應為猴群",""),"")</f>
        <v/>
      </c>
      <c r="AC1765" s="3" t="str">
        <f>IF(ISBLANK(T1765),"需記錄棲地類型",IF(LEN(T1765)&lt;&gt;2,"請填最主要的棲地類型，其餘的可在備注補充說明",""))</f>
        <v/>
      </c>
      <c r="AD1765" s="5" t="str">
        <f t="shared" si="76"/>
        <v/>
      </c>
      <c r="AE1765" s="3" t="str">
        <f>IF(COUNTIF(U1765,"*搖樹*")=1,IF(Q1765&lt;&gt;2,"有搖樹行為應為猴群",""),"")</f>
        <v/>
      </c>
      <c r="AF1765" s="3"/>
      <c r="AH1765">
        <f>MATCH(ROUND(M1765,0)&amp;ROUND(N1765,0),樣點!N:N,0)</f>
        <v>967</v>
      </c>
      <c r="AI1765" s="5">
        <f>IF((F1766&amp;J1766)=(F1765&amp;J1765),ABS((DATE(G1766,H1766,I1766)&amp;TIME(O1766,P1766,0))-(DATE(G1765,H1765,I1765)&amp;TIME(O1765,P1765,0))),"")</f>
        <v>1.1111110972706228E-2</v>
      </c>
    </row>
    <row r="1766" spans="3:35">
      <c r="C1766" s="246" t="s">
        <v>824</v>
      </c>
      <c r="D1766" s="246" t="s">
        <v>849</v>
      </c>
      <c r="E1766" s="246" t="s">
        <v>872</v>
      </c>
      <c r="F1766" s="246" t="s">
        <v>873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874</v>
      </c>
      <c r="L1766" s="247">
        <v>5</v>
      </c>
      <c r="M1766" s="246">
        <v>271863</v>
      </c>
      <c r="N1766" s="246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90</v>
      </c>
      <c r="T1766" s="246" t="s">
        <v>26</v>
      </c>
      <c r="U1766" s="246"/>
      <c r="V1766" t="str">
        <f>INDEX(樣區!H:H,MATCH(F1766,樣區!E:E,0))</f>
        <v>4月,6月</v>
      </c>
      <c r="W1766" s="3" t="str">
        <f>IF(ISNUMBER(AH1766),"Y","N")</f>
        <v>Y</v>
      </c>
      <c r="X1766" s="3" t="str">
        <f>IF(OR(ISBLANK(H1766),ISBLANK(I1766)),"需記錄日期","")</f>
        <v/>
      </c>
      <c r="Y1766" s="3" t="str">
        <f>IF(O1766&gt;9,"時間太晚","")</f>
        <v/>
      </c>
      <c r="Z1766" s="3" t="str">
        <f>IF(ISBLANK(Q1766),"需記錄數量",IF(Q1766&gt;2,"2隻以上，請記為猴群",""))</f>
        <v/>
      </c>
      <c r="AA1766" s="3" t="str">
        <f>IF(OR(Q1766=1,Q1766=2),IF(ISTEXT(R1766),"","需記錄距離"),"")</f>
        <v/>
      </c>
      <c r="AB1766" s="249" t="str">
        <f>IF(S1766="Y",IF(Q1766&lt;&gt;2,"有叫聲應為猴群",""),"")</f>
        <v/>
      </c>
      <c r="AC1766" s="3" t="str">
        <f>IF(ISBLANK(T1766),"需記錄棲地類型",IF(LEN(T1766)&lt;&gt;2,"請填最主要的棲地類型，其餘的可在備注補充說明",""))</f>
        <v/>
      </c>
      <c r="AD1766" s="5" t="str">
        <f t="shared" si="76"/>
        <v/>
      </c>
      <c r="AE1766" s="3" t="str">
        <f>IF(COUNTIF(U1766,"*搖樹*")=1,IF(Q1766&lt;&gt;2,"有搖樹行為應為猴群",""),"")</f>
        <v/>
      </c>
      <c r="AF1766" s="3"/>
      <c r="AH1766">
        <f>MATCH(ROUND(M1766,0)&amp;ROUND(N1766,0),樣點!N:N,0)</f>
        <v>968</v>
      </c>
      <c r="AI1766" s="5">
        <f>IF((F1767&amp;J1767)=(F1766&amp;J1766),ABS((DATE(G1767,H1767,I1767)&amp;TIME(O1767,P1767,0))-(DATE(G1766,H1766,I1766)&amp;TIME(O1766,P1766,0))),"")</f>
        <v>1.1805556016042829E-2</v>
      </c>
    </row>
    <row r="1767" spans="3:35">
      <c r="C1767" s="246" t="s">
        <v>824</v>
      </c>
      <c r="D1767" s="246" t="s">
        <v>849</v>
      </c>
      <c r="E1767" s="246" t="s">
        <v>872</v>
      </c>
      <c r="F1767" s="246" t="s">
        <v>873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874</v>
      </c>
      <c r="L1767" s="247">
        <v>6</v>
      </c>
      <c r="M1767" s="246">
        <v>271682</v>
      </c>
      <c r="N1767" s="246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90</v>
      </c>
      <c r="T1767" s="246" t="s">
        <v>26</v>
      </c>
      <c r="U1767" s="246"/>
      <c r="V1767" t="str">
        <f>INDEX(樣區!H:H,MATCH(F1767,樣區!E:E,0))</f>
        <v>4月,6月</v>
      </c>
      <c r="W1767" s="3" t="str">
        <f>IF(ISNUMBER(AH1767),"Y","N")</f>
        <v>Y</v>
      </c>
      <c r="X1767" s="3" t="str">
        <f>IF(OR(ISBLANK(H1767),ISBLANK(I1767)),"需記錄日期","")</f>
        <v/>
      </c>
      <c r="Y1767" s="3" t="str">
        <f>IF(O1767&gt;9,"時間太晚","")</f>
        <v/>
      </c>
      <c r="Z1767" s="3" t="str">
        <f>IF(ISBLANK(Q1767),"需記錄數量",IF(Q1767&gt;2,"2隻以上，請記為猴群",""))</f>
        <v/>
      </c>
      <c r="AA1767" s="3" t="str">
        <f>IF(OR(Q1767=1,Q1767=2),IF(ISTEXT(R1767),"","需記錄距離"),"")</f>
        <v/>
      </c>
      <c r="AB1767" s="249" t="str">
        <f>IF(S1767="Y",IF(Q1767&lt;&gt;2,"有叫聲應為猴群",""),"")</f>
        <v/>
      </c>
      <c r="AC1767" s="3" t="str">
        <f>IF(ISBLANK(T1767),"需記錄棲地類型",IF(LEN(T1767)&lt;&gt;2,"請填最主要的棲地類型，其餘的可在備注補充說明",""))</f>
        <v/>
      </c>
      <c r="AD1767" s="5" t="str">
        <f t="shared" si="76"/>
        <v/>
      </c>
      <c r="AE1767" s="3" t="str">
        <f>IF(COUNTIF(U1767,"*搖樹*")=1,IF(Q1767&lt;&gt;2,"有搖樹行為應為猴群",""),"")</f>
        <v/>
      </c>
      <c r="AF1767" s="3"/>
      <c r="AH1767">
        <f>MATCH(ROUND(M1767,0)&amp;ROUND(N1767,0),樣點!N:N,0)</f>
        <v>969</v>
      </c>
      <c r="AI1767" s="5" t="str">
        <f>IF((F1768&amp;J1768)=(F1767&amp;J1767),ABS((DATE(G1768,H1768,I1768)&amp;TIME(O1768,P1768,0))-(DATE(G1767,H1767,I1767)&amp;TIME(O1767,P1767,0))),"")</f>
        <v/>
      </c>
    </row>
    <row r="1768" spans="3:35">
      <c r="C1768" s="246" t="s">
        <v>824</v>
      </c>
      <c r="D1768" s="246" t="s">
        <v>849</v>
      </c>
      <c r="E1768" s="246" t="s">
        <v>875</v>
      </c>
      <c r="F1768" s="246" t="s">
        <v>876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871</v>
      </c>
      <c r="L1768" s="247">
        <v>1</v>
      </c>
      <c r="M1768" s="246">
        <v>271221</v>
      </c>
      <c r="N1768" s="246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90</v>
      </c>
      <c r="T1768" s="246" t="s">
        <v>26</v>
      </c>
      <c r="U1768" s="246"/>
      <c r="V1768" t="str">
        <f>INDEX(樣區!H:H,MATCH(F1768,樣區!E:E,0))</f>
        <v>4月,6月</v>
      </c>
      <c r="W1768" s="3" t="str">
        <f>IF(ISNUMBER(AH1768),"Y","N")</f>
        <v>Y</v>
      </c>
      <c r="X1768" s="3" t="str">
        <f>IF(OR(ISBLANK(H1768),ISBLANK(I1768)),"需記錄日期","")</f>
        <v/>
      </c>
      <c r="Y1768" s="3" t="str">
        <f>IF(O1768&gt;9,"時間太晚","")</f>
        <v/>
      </c>
      <c r="Z1768" s="3" t="str">
        <f>IF(ISBLANK(Q1768),"需記錄數量",IF(Q1768&gt;2,"2隻以上，請記為猴群",""))</f>
        <v/>
      </c>
      <c r="AA1768" s="3" t="str">
        <f>IF(OR(Q1768=1,Q1768=2),IF(ISTEXT(R1768),"","需記錄距離"),"")</f>
        <v/>
      </c>
      <c r="AB1768" s="249" t="str">
        <f>IF(S1768="Y",IF(Q1768&lt;&gt;2,"有叫聲應為猴群",""),"")</f>
        <v/>
      </c>
      <c r="AC1768" s="3" t="str">
        <f>IF(ISBLANK(T1768),"需記錄棲地類型",IF(LEN(T1768)&lt;&gt;2,"請填最主要的棲地類型，其餘的可在備注補充說明",""))</f>
        <v/>
      </c>
      <c r="AD1768" s="5" t="str">
        <f t="shared" si="76"/>
        <v/>
      </c>
      <c r="AE1768" s="3" t="str">
        <f>IF(COUNTIF(U1768,"*搖樹*")=1,IF(Q1768&lt;&gt;2,"有搖樹行為應為猴群",""),"")</f>
        <v/>
      </c>
      <c r="AF1768" s="3"/>
      <c r="AH1768">
        <f>MATCH(ROUND(M1768,0)&amp;ROUND(N1768,0),樣點!N:N,0)</f>
        <v>958</v>
      </c>
      <c r="AI1768" s="5">
        <f>IF((F1769&amp;J1769)=(F1768&amp;J1768),ABS((DATE(G1769,H1769,I1769)&amp;TIME(O1769,P1769,0))-(DATE(G1768,H1768,I1768)&amp;TIME(O1768,P1768,0))),"")</f>
        <v>1.1805556016042829E-2</v>
      </c>
    </row>
    <row r="1769" spans="3:35">
      <c r="C1769" s="246" t="s">
        <v>824</v>
      </c>
      <c r="D1769" s="246" t="s">
        <v>849</v>
      </c>
      <c r="E1769" s="246" t="s">
        <v>875</v>
      </c>
      <c r="F1769" s="246" t="s">
        <v>876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871</v>
      </c>
      <c r="L1769" s="247">
        <v>2</v>
      </c>
      <c r="M1769" s="246">
        <v>271124</v>
      </c>
      <c r="N1769" s="246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90</v>
      </c>
      <c r="T1769" s="246" t="s">
        <v>26</v>
      </c>
      <c r="U1769" s="246"/>
      <c r="V1769" t="str">
        <f>INDEX(樣區!H:H,MATCH(F1769,樣區!E:E,0))</f>
        <v>4月,6月</v>
      </c>
      <c r="W1769" s="3" t="str">
        <f>IF(ISNUMBER(AH1769),"Y","N")</f>
        <v>Y</v>
      </c>
      <c r="X1769" s="3" t="str">
        <f>IF(OR(ISBLANK(H1769),ISBLANK(I1769)),"需記錄日期","")</f>
        <v/>
      </c>
      <c r="Y1769" s="3" t="str">
        <f>IF(O1769&gt;9,"時間太晚","")</f>
        <v/>
      </c>
      <c r="Z1769" s="3" t="str">
        <f>IF(ISBLANK(Q1769),"需記錄數量",IF(Q1769&gt;2,"2隻以上，請記為猴群",""))</f>
        <v/>
      </c>
      <c r="AA1769" s="3" t="str">
        <f>IF(OR(Q1769=1,Q1769=2),IF(ISTEXT(R1769),"","需記錄距離"),"")</f>
        <v/>
      </c>
      <c r="AB1769" s="249" t="str">
        <f>IF(S1769="Y",IF(Q1769&lt;&gt;2,"有叫聲應為猴群",""),"")</f>
        <v/>
      </c>
      <c r="AC1769" s="3" t="str">
        <f>IF(ISBLANK(T1769),"需記錄棲地類型",IF(LEN(T1769)&lt;&gt;2,"請填最主要的棲地類型，其餘的可在備注補充說明",""))</f>
        <v/>
      </c>
      <c r="AD1769" s="5" t="str">
        <f t="shared" si="76"/>
        <v/>
      </c>
      <c r="AE1769" s="3" t="str">
        <f>IF(COUNTIF(U1769,"*搖樹*")=1,IF(Q1769&lt;&gt;2,"有搖樹行為應為猴群",""),"")</f>
        <v/>
      </c>
      <c r="AF1769" s="3"/>
      <c r="AH1769">
        <f>MATCH(ROUND(M1769,0)&amp;ROUND(N1769,0),樣點!N:N,0)</f>
        <v>959</v>
      </c>
      <c r="AI1769" s="5">
        <f>IF((F1770&amp;J1770)=(F1769&amp;J1769),ABS((DATE(G1770,H1770,I1770)&amp;TIME(O1770,P1770,0))-(DATE(G1769,H1769,I1769)&amp;TIME(O1769,P1769,0))),"")</f>
        <v>1.4583332987967879E-2</v>
      </c>
    </row>
    <row r="1770" spans="3:35">
      <c r="C1770" s="246" t="s">
        <v>824</v>
      </c>
      <c r="D1770" s="246" t="s">
        <v>849</v>
      </c>
      <c r="E1770" s="246" t="s">
        <v>875</v>
      </c>
      <c r="F1770" s="246" t="s">
        <v>876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871</v>
      </c>
      <c r="L1770" s="247">
        <v>3</v>
      </c>
      <c r="M1770" s="246">
        <v>270975</v>
      </c>
      <c r="N1770" s="246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90</v>
      </c>
      <c r="T1770" s="246" t="s">
        <v>26</v>
      </c>
      <c r="U1770" s="246"/>
      <c r="V1770" t="str">
        <f>INDEX(樣區!H:H,MATCH(F1770,樣區!E:E,0))</f>
        <v>4月,6月</v>
      </c>
      <c r="W1770" s="3" t="str">
        <f>IF(ISNUMBER(AH1770),"Y","N")</f>
        <v>Y</v>
      </c>
      <c r="X1770" s="3" t="str">
        <f>IF(OR(ISBLANK(H1770),ISBLANK(I1770)),"需記錄日期","")</f>
        <v/>
      </c>
      <c r="Y1770" s="3" t="str">
        <f>IF(O1770&gt;9,"時間太晚","")</f>
        <v/>
      </c>
      <c r="Z1770" s="3" t="str">
        <f>IF(ISBLANK(Q1770),"需記錄數量",IF(Q1770&gt;2,"2隻以上，請記為猴群",""))</f>
        <v/>
      </c>
      <c r="AA1770" s="3" t="str">
        <f>IF(OR(Q1770=1,Q1770=2),IF(ISTEXT(R1770),"","需記錄距離"),"")</f>
        <v/>
      </c>
      <c r="AB1770" s="249" t="str">
        <f>IF(S1770="Y",IF(Q1770&lt;&gt;2,"有叫聲應為猴群",""),"")</f>
        <v/>
      </c>
      <c r="AC1770" s="3" t="str">
        <f>IF(ISBLANK(T1770),"需記錄棲地類型",IF(LEN(T1770)&lt;&gt;2,"請填最主要的棲地類型，其餘的可在備注補充說明",""))</f>
        <v/>
      </c>
      <c r="AD1770" s="5" t="str">
        <f t="shared" si="76"/>
        <v/>
      </c>
      <c r="AE1770" s="3" t="str">
        <f>IF(COUNTIF(U1770,"*搖樹*")=1,IF(Q1770&lt;&gt;2,"有搖樹行為應為猴群",""),"")</f>
        <v/>
      </c>
      <c r="AF1770" s="3"/>
      <c r="AH1770">
        <f>MATCH(ROUND(M1770,0)&amp;ROUND(N1770,0),樣點!N:N,0)</f>
        <v>960</v>
      </c>
      <c r="AI1770" s="5">
        <f>IF((F1771&amp;J1771)=(F1770&amp;J1770),ABS((DATE(G1771,H1771,I1771)&amp;TIME(O1771,P1771,0))-(DATE(G1770,H1770,I1770)&amp;TIME(O1770,P1770,0))),"")</f>
        <v>1.3888888992369175E-2</v>
      </c>
    </row>
    <row r="1771" spans="3:35">
      <c r="C1771" s="246" t="s">
        <v>824</v>
      </c>
      <c r="D1771" s="246" t="s">
        <v>849</v>
      </c>
      <c r="E1771" s="246" t="s">
        <v>875</v>
      </c>
      <c r="F1771" s="246" t="s">
        <v>876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871</v>
      </c>
      <c r="L1771" s="247">
        <v>4</v>
      </c>
      <c r="M1771" s="246">
        <v>270762</v>
      </c>
      <c r="N1771" s="246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90</v>
      </c>
      <c r="T1771" s="246" t="s">
        <v>26</v>
      </c>
      <c r="U1771" s="246"/>
      <c r="V1771" t="str">
        <f>INDEX(樣區!H:H,MATCH(F1771,樣區!E:E,0))</f>
        <v>4月,6月</v>
      </c>
      <c r="W1771" s="3" t="str">
        <f>IF(ISNUMBER(AH1771),"Y","N")</f>
        <v>Y</v>
      </c>
      <c r="X1771" s="3" t="str">
        <f>IF(OR(ISBLANK(H1771),ISBLANK(I1771)),"需記錄日期","")</f>
        <v/>
      </c>
      <c r="Y1771" s="3" t="str">
        <f>IF(O1771&gt;9,"時間太晚","")</f>
        <v/>
      </c>
      <c r="Z1771" s="3" t="str">
        <f>IF(ISBLANK(Q1771),"需記錄數量",IF(Q1771&gt;2,"2隻以上，請記為猴群",""))</f>
        <v/>
      </c>
      <c r="AA1771" s="3" t="str">
        <f>IF(OR(Q1771=1,Q1771=2),IF(ISTEXT(R1771),"","需記錄距離"),"")</f>
        <v/>
      </c>
      <c r="AB1771" s="249" t="str">
        <f>IF(S1771="Y",IF(Q1771&lt;&gt;2,"有叫聲應為猴群",""),"")</f>
        <v/>
      </c>
      <c r="AC1771" s="3" t="str">
        <f>IF(ISBLANK(T1771),"需記錄棲地類型",IF(LEN(T1771)&lt;&gt;2,"請填最主要的棲地類型，其餘的可在備注補充說明",""))</f>
        <v/>
      </c>
      <c r="AD1771" s="5" t="str">
        <f t="shared" si="76"/>
        <v/>
      </c>
      <c r="AE1771" s="3" t="str">
        <f>IF(COUNTIF(U1771,"*搖樹*")=1,IF(Q1771&lt;&gt;2,"有搖樹行為應為猴群",""),"")</f>
        <v/>
      </c>
      <c r="AF1771" s="3"/>
      <c r="AH1771">
        <f>MATCH(ROUND(M1771,0)&amp;ROUND(N1771,0),樣點!N:N,0)</f>
        <v>961</v>
      </c>
      <c r="AI1771" s="5">
        <f>IF((F1772&amp;J1772)=(F1771&amp;J1771),ABS((DATE(G1772,H1772,I1772)&amp;TIME(O1772,P1772,0))-(DATE(G1771,H1771,I1771)&amp;TIME(O1771,P1771,0))),"")</f>
        <v>1.2500000011641532E-2</v>
      </c>
    </row>
    <row r="1772" spans="3:35">
      <c r="C1772" s="246" t="s">
        <v>824</v>
      </c>
      <c r="D1772" s="246" t="s">
        <v>849</v>
      </c>
      <c r="E1772" s="246" t="s">
        <v>875</v>
      </c>
      <c r="F1772" s="246" t="s">
        <v>876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871</v>
      </c>
      <c r="L1772" s="247">
        <v>5</v>
      </c>
      <c r="M1772" s="246">
        <v>270608</v>
      </c>
      <c r="N1772" s="246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90</v>
      </c>
      <c r="T1772" s="246" t="s">
        <v>26</v>
      </c>
      <c r="U1772" s="246"/>
      <c r="V1772" t="str">
        <f>INDEX(樣區!H:H,MATCH(F1772,樣區!E:E,0))</f>
        <v>4月,6月</v>
      </c>
      <c r="W1772" s="3" t="str">
        <f>IF(ISNUMBER(AH1772),"Y","N")</f>
        <v>Y</v>
      </c>
      <c r="X1772" s="3" t="str">
        <f>IF(OR(ISBLANK(H1772),ISBLANK(I1772)),"需記錄日期","")</f>
        <v/>
      </c>
      <c r="Y1772" s="3" t="str">
        <f>IF(O1772&gt;9,"時間太晚","")</f>
        <v/>
      </c>
      <c r="Z1772" s="3" t="str">
        <f>IF(ISBLANK(Q1772),"需記錄數量",IF(Q1772&gt;2,"2隻以上，請記為猴群",""))</f>
        <v/>
      </c>
      <c r="AA1772" s="3" t="str">
        <f>IF(OR(Q1772=1,Q1772=2),IF(ISTEXT(R1772),"","需記錄距離"),"")</f>
        <v/>
      </c>
      <c r="AB1772" s="249" t="str">
        <f>IF(S1772="Y",IF(Q1772&lt;&gt;2,"有叫聲應為猴群",""),"")</f>
        <v/>
      </c>
      <c r="AC1772" s="3" t="str">
        <f>IF(ISBLANK(T1772),"需記錄棲地類型",IF(LEN(T1772)&lt;&gt;2,"請填最主要的棲地類型，其餘的可在備注補充說明",""))</f>
        <v/>
      </c>
      <c r="AD1772" s="5" t="str">
        <f t="shared" si="76"/>
        <v/>
      </c>
      <c r="AE1772" s="3" t="str">
        <f>IF(COUNTIF(U1772,"*搖樹*")=1,IF(Q1772&lt;&gt;2,"有搖樹行為應為猴群",""),"")</f>
        <v/>
      </c>
      <c r="AF1772" s="3"/>
      <c r="AH1772">
        <f>MATCH(ROUND(M1772,0)&amp;ROUND(N1772,0),樣點!N:N,0)</f>
        <v>962</v>
      </c>
      <c r="AI1772" s="5">
        <f>IF((F1773&amp;J1773)=(F1772&amp;J1772),ABS((DATE(G1773,H1773,I1773)&amp;TIME(O1773,P1773,0))-(DATE(G1772,H1772,I1772)&amp;TIME(O1772,P1772,0))),"")</f>
        <v>1.8749999988358468E-2</v>
      </c>
    </row>
    <row r="1773" spans="3:35">
      <c r="C1773" s="246" t="s">
        <v>824</v>
      </c>
      <c r="D1773" s="246" t="s">
        <v>849</v>
      </c>
      <c r="E1773" s="246" t="s">
        <v>875</v>
      </c>
      <c r="F1773" s="246" t="s">
        <v>876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871</v>
      </c>
      <c r="L1773" s="247">
        <v>6</v>
      </c>
      <c r="M1773" s="246">
        <v>270476</v>
      </c>
      <c r="N1773" s="246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90</v>
      </c>
      <c r="T1773" s="246" t="s">
        <v>26</v>
      </c>
      <c r="U1773" s="246"/>
      <c r="V1773" t="str">
        <f>INDEX(樣區!H:H,MATCH(F1773,樣區!E:E,0))</f>
        <v>4月,6月</v>
      </c>
      <c r="W1773" s="3" t="str">
        <f>IF(ISNUMBER(AH1773),"Y","N")</f>
        <v>Y</v>
      </c>
      <c r="X1773" s="3" t="str">
        <f>IF(OR(ISBLANK(H1773),ISBLANK(I1773)),"需記錄日期","")</f>
        <v/>
      </c>
      <c r="Y1773" s="3" t="str">
        <f>IF(O1773&gt;9,"時間太晚","")</f>
        <v/>
      </c>
      <c r="Z1773" s="3" t="str">
        <f>IF(ISBLANK(Q1773),"需記錄數量",IF(Q1773&gt;2,"2隻以上，請記為猴群",""))</f>
        <v/>
      </c>
      <c r="AA1773" s="3" t="str">
        <f>IF(OR(Q1773=1,Q1773=2),IF(ISTEXT(R1773),"","需記錄距離"),"")</f>
        <v/>
      </c>
      <c r="AB1773" s="249" t="str">
        <f>IF(S1773="Y",IF(Q1773&lt;&gt;2,"有叫聲應為猴群",""),"")</f>
        <v/>
      </c>
      <c r="AC1773" s="3" t="str">
        <f>IF(ISBLANK(T1773),"需記錄棲地類型",IF(LEN(T1773)&lt;&gt;2,"請填最主要的棲地類型，其餘的可在備注補充說明",""))</f>
        <v/>
      </c>
      <c r="AD1773" s="5" t="str">
        <f t="shared" si="76"/>
        <v/>
      </c>
      <c r="AE1773" s="3" t="str">
        <f>IF(COUNTIF(U1773,"*搖樹*")=1,IF(Q1773&lt;&gt;2,"有搖樹行為應為猴群",""),"")</f>
        <v/>
      </c>
      <c r="AF1773" s="3"/>
      <c r="AH1773">
        <f>MATCH(ROUND(M1773,0)&amp;ROUND(N1773,0),樣點!N:N,0)</f>
        <v>963</v>
      </c>
      <c r="AI1773" s="5" t="str">
        <f>IF((F1774&amp;J1774)=(F1773&amp;J1773),ABS((DATE(G1774,H1774,I1774)&amp;TIME(O1774,P1774,0))-(DATE(G1773,H1773,I1773)&amp;TIME(O1773,P1773,0))),"")</f>
        <v/>
      </c>
    </row>
    <row r="1774" spans="3:35">
      <c r="C1774" s="246" t="s">
        <v>824</v>
      </c>
      <c r="D1774" s="246" t="s">
        <v>849</v>
      </c>
      <c r="E1774" s="246" t="s">
        <v>877</v>
      </c>
      <c r="F1774" s="246" t="s">
        <v>878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879</v>
      </c>
      <c r="L1774" s="247">
        <v>1</v>
      </c>
      <c r="M1774" s="246">
        <v>266402</v>
      </c>
      <c r="N1774" s="246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90</v>
      </c>
      <c r="T1774" s="246" t="s">
        <v>32</v>
      </c>
      <c r="U1774" s="246"/>
      <c r="V1774" t="str">
        <f>INDEX(樣區!H:H,MATCH(F1774,樣區!E:E,0))</f>
        <v>4月,6月</v>
      </c>
      <c r="W1774" s="3" t="str">
        <f>IF(ISNUMBER(AH1774),"Y","N")</f>
        <v>Y</v>
      </c>
      <c r="X1774" s="3" t="str">
        <f>IF(OR(ISBLANK(H1774),ISBLANK(I1774)),"需記錄日期","")</f>
        <v/>
      </c>
      <c r="Y1774" s="3" t="str">
        <f>IF(O1774&gt;9,"時間太晚","")</f>
        <v/>
      </c>
      <c r="Z1774" s="3" t="str">
        <f>IF(ISBLANK(Q1774),"需記錄數量",IF(Q1774&gt;2,"2隻以上，請記為猴群",""))</f>
        <v/>
      </c>
      <c r="AA1774" s="3" t="str">
        <f>IF(OR(Q1774=1,Q1774=2),IF(ISTEXT(R1774),"","需記錄距離"),"")</f>
        <v/>
      </c>
      <c r="AB1774" s="249" t="str">
        <f>IF(S1774="Y",IF(Q1774&lt;&gt;2,"有叫聲應為猴群",""),"")</f>
        <v/>
      </c>
      <c r="AC1774" s="3" t="str">
        <f>IF(ISBLANK(T1774),"需記錄棲地類型",IF(LEN(T1774)&lt;&gt;2,"請填最主要的棲地類型，其餘的可在備注補充說明",""))</f>
        <v/>
      </c>
      <c r="AD1774" s="5" t="str">
        <f t="shared" si="76"/>
        <v/>
      </c>
      <c r="AE1774" s="3" t="str">
        <f>IF(COUNTIF(U1774,"*搖樹*")=1,IF(Q1774&lt;&gt;2,"有搖樹行為應為猴群",""),"")</f>
        <v/>
      </c>
      <c r="AF1774" s="3"/>
      <c r="AH1774">
        <f>MATCH(ROUND(M1774,0)&amp;ROUND(N1774,0),樣點!N:N,0)</f>
        <v>928</v>
      </c>
      <c r="AI1774" s="5">
        <f>IF((F1775&amp;J1775)=(F1774&amp;J1774),ABS((DATE(G1775,H1775,I1775)&amp;TIME(O1775,P1775,0))-(DATE(G1774,H1774,I1774)&amp;TIME(O1774,P1774,0))),"")</f>
        <v>6.9444439723156393E-3</v>
      </c>
    </row>
    <row r="1775" spans="3:35">
      <c r="C1775" s="246" t="s">
        <v>824</v>
      </c>
      <c r="D1775" s="246" t="s">
        <v>849</v>
      </c>
      <c r="E1775" s="246" t="s">
        <v>877</v>
      </c>
      <c r="F1775" s="246" t="s">
        <v>878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879</v>
      </c>
      <c r="L1775" s="247">
        <v>2</v>
      </c>
      <c r="M1775" s="246">
        <v>266590</v>
      </c>
      <c r="N1775" s="246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90</v>
      </c>
      <c r="T1775" s="246" t="s">
        <v>32</v>
      </c>
      <c r="U1775" s="246"/>
      <c r="V1775" t="str">
        <f>INDEX(樣區!H:H,MATCH(F1775,樣區!E:E,0))</f>
        <v>4月,6月</v>
      </c>
      <c r="W1775" s="3" t="str">
        <f>IF(ISNUMBER(AH1775),"Y","N")</f>
        <v>Y</v>
      </c>
      <c r="X1775" s="3" t="str">
        <f>IF(OR(ISBLANK(H1775),ISBLANK(I1775)),"需記錄日期","")</f>
        <v/>
      </c>
      <c r="Y1775" s="3" t="str">
        <f>IF(O1775&gt;9,"時間太晚","")</f>
        <v/>
      </c>
      <c r="Z1775" s="3" t="str">
        <f>IF(ISBLANK(Q1775),"需記錄數量",IF(Q1775&gt;2,"2隻以上，請記為猴群",""))</f>
        <v/>
      </c>
      <c r="AA1775" s="3" t="str">
        <f>IF(OR(Q1775=1,Q1775=2),IF(ISTEXT(R1775),"","需記錄距離"),"")</f>
        <v/>
      </c>
      <c r="AB1775" s="249" t="str">
        <f>IF(S1775="Y",IF(Q1775&lt;&gt;2,"有叫聲應為猴群",""),"")</f>
        <v/>
      </c>
      <c r="AC1775" s="3" t="str">
        <f>IF(ISBLANK(T1775),"需記錄棲地類型",IF(LEN(T1775)&lt;&gt;2,"請填最主要的棲地類型，其餘的可在備注補充說明",""))</f>
        <v/>
      </c>
      <c r="AD1775" s="5" t="str">
        <f t="shared" si="76"/>
        <v/>
      </c>
      <c r="AE1775" s="3" t="str">
        <f>IF(COUNTIF(U1775,"*搖樹*")=1,IF(Q1775&lt;&gt;2,"有搖樹行為應為猴群",""),"")</f>
        <v/>
      </c>
      <c r="AF1775" s="3"/>
      <c r="AH1775">
        <f>MATCH(ROUND(M1775,0)&amp;ROUND(N1775,0),樣點!N:N,0)</f>
        <v>929</v>
      </c>
      <c r="AI1775" s="5">
        <f>IF((F1776&amp;J1776)=(F1775&amp;J1775),ABS((DATE(G1776,H1776,I1776)&amp;TIME(O1776,P1776,0))-(DATE(G1775,H1775,I1775)&amp;TIME(O1775,P1775,0))),"")</f>
        <v>9.0277779963798821E-3</v>
      </c>
    </row>
    <row r="1776" spans="3:35">
      <c r="C1776" s="246" t="s">
        <v>824</v>
      </c>
      <c r="D1776" s="246" t="s">
        <v>849</v>
      </c>
      <c r="E1776" s="246" t="s">
        <v>877</v>
      </c>
      <c r="F1776" s="246" t="s">
        <v>878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879</v>
      </c>
      <c r="L1776" s="247">
        <v>3</v>
      </c>
      <c r="M1776" s="246">
        <v>266754</v>
      </c>
      <c r="N1776" s="246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90</v>
      </c>
      <c r="T1776" s="246" t="s">
        <v>32</v>
      </c>
      <c r="U1776" s="246"/>
      <c r="V1776" t="str">
        <f>INDEX(樣區!H:H,MATCH(F1776,樣區!E:E,0))</f>
        <v>4月,6月</v>
      </c>
      <c r="W1776" s="3" t="str">
        <f>IF(ISNUMBER(AH1776),"Y","N")</f>
        <v>Y</v>
      </c>
      <c r="X1776" s="3" t="str">
        <f>IF(OR(ISBLANK(H1776),ISBLANK(I1776)),"需記錄日期","")</f>
        <v/>
      </c>
      <c r="Y1776" s="3" t="str">
        <f>IF(O1776&gt;9,"時間太晚","")</f>
        <v/>
      </c>
      <c r="Z1776" s="3" t="str">
        <f>IF(ISBLANK(Q1776),"需記錄數量",IF(Q1776&gt;2,"2隻以上，請記為猴群",""))</f>
        <v/>
      </c>
      <c r="AA1776" s="3" t="str">
        <f>IF(OR(Q1776=1,Q1776=2),IF(ISTEXT(R1776),"","需記錄距離"),"")</f>
        <v/>
      </c>
      <c r="AB1776" s="249" t="str">
        <f>IF(S1776="Y",IF(Q1776&lt;&gt;2,"有叫聲應為猴群",""),"")</f>
        <v/>
      </c>
      <c r="AC1776" s="3" t="str">
        <f>IF(ISBLANK(T1776),"需記錄棲地類型",IF(LEN(T1776)&lt;&gt;2,"請填最主要的棲地類型，其餘的可在備注補充說明",""))</f>
        <v/>
      </c>
      <c r="AD1776" s="5" t="str">
        <f t="shared" ref="AD1776:AD1787" si="77">IF(ISBLANK(O1776),"需記錄時間",IFERROR(IF((AI1776-TIME(0,5,59))&lt;0,"需計滿6分鐘",""),""))</f>
        <v/>
      </c>
      <c r="AE1776" s="3" t="str">
        <f>IF(COUNTIF(U1776,"*搖樹*")=1,IF(Q1776&lt;&gt;2,"有搖樹行為應為猴群",""),"")</f>
        <v/>
      </c>
      <c r="AF1776" s="3"/>
      <c r="AH1776">
        <f>MATCH(ROUND(M1776,0)&amp;ROUND(N1776,0),樣點!N:N,0)</f>
        <v>930</v>
      </c>
      <c r="AI1776" s="5">
        <f>IF((F1777&amp;J1777)=(F1776&amp;J1776),ABS((DATE(G1777,H1777,I1777)&amp;TIME(O1777,P1777,0))-(DATE(G1776,H1776,I1776)&amp;TIME(O1776,P1776,0))),"")</f>
        <v>6.9444440305233002E-3</v>
      </c>
    </row>
    <row r="1777" spans="3:35">
      <c r="C1777" s="246" t="s">
        <v>824</v>
      </c>
      <c r="D1777" s="246" t="s">
        <v>849</v>
      </c>
      <c r="E1777" s="246" t="s">
        <v>877</v>
      </c>
      <c r="F1777" s="246" t="s">
        <v>878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879</v>
      </c>
      <c r="L1777" s="247">
        <v>4</v>
      </c>
      <c r="M1777" s="246">
        <v>267082</v>
      </c>
      <c r="N1777" s="246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90</v>
      </c>
      <c r="T1777" s="246" t="s">
        <v>32</v>
      </c>
      <c r="U1777" s="246"/>
      <c r="V1777" t="str">
        <f>INDEX(樣區!H:H,MATCH(F1777,樣區!E:E,0))</f>
        <v>4月,6月</v>
      </c>
      <c r="W1777" s="3" t="str">
        <f>IF(ISNUMBER(AH1777),"Y","N")</f>
        <v>Y</v>
      </c>
      <c r="X1777" s="3" t="str">
        <f>IF(OR(ISBLANK(H1777),ISBLANK(I1777)),"需記錄日期","")</f>
        <v/>
      </c>
      <c r="Y1777" s="3" t="str">
        <f>IF(O1777&gt;9,"時間太晚","")</f>
        <v/>
      </c>
      <c r="Z1777" s="3" t="str">
        <f>IF(ISBLANK(Q1777),"需記錄數量",IF(Q1777&gt;2,"2隻以上，請記為猴群",""))</f>
        <v/>
      </c>
      <c r="AA1777" s="3" t="str">
        <f>IF(OR(Q1777=1,Q1777=2),IF(ISTEXT(R1777),"","需記錄距離"),"")</f>
        <v/>
      </c>
      <c r="AB1777" s="249" t="str">
        <f>IF(S1777="Y",IF(Q1777&lt;&gt;2,"有叫聲應為猴群",""),"")</f>
        <v/>
      </c>
      <c r="AC1777" s="3" t="str">
        <f>IF(ISBLANK(T1777),"需記錄棲地類型",IF(LEN(T1777)&lt;&gt;2,"請填最主要的棲地類型，其餘的可在備注補充說明",""))</f>
        <v/>
      </c>
      <c r="AD1777" s="5" t="str">
        <f t="shared" si="77"/>
        <v/>
      </c>
      <c r="AE1777" s="3" t="str">
        <f>IF(COUNTIF(U1777,"*搖樹*")=1,IF(Q1777&lt;&gt;2,"有搖樹行為應為猴群",""),"")</f>
        <v/>
      </c>
      <c r="AF1777" s="3"/>
      <c r="AH1777">
        <f>MATCH(ROUND(M1777,0)&amp;ROUND(N1777,0),樣點!N:N,0)</f>
        <v>931</v>
      </c>
      <c r="AI1777" s="5">
        <f>IF((F1778&amp;J1778)=(F1777&amp;J1777),ABS((DATE(G1778,H1778,I1778)&amp;TIME(O1778,P1778,0))-(DATE(G1777,H1777,I1777)&amp;TIME(O1777,P1777,0))),"")</f>
        <v>1.3194444996770471E-2</v>
      </c>
    </row>
    <row r="1778" spans="3:35">
      <c r="C1778" s="246" t="s">
        <v>824</v>
      </c>
      <c r="D1778" s="246" t="s">
        <v>849</v>
      </c>
      <c r="E1778" s="246" t="s">
        <v>877</v>
      </c>
      <c r="F1778" s="246" t="s">
        <v>878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879</v>
      </c>
      <c r="L1778" s="247">
        <v>5</v>
      </c>
      <c r="M1778" s="246">
        <v>267302</v>
      </c>
      <c r="N1778" s="246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90</v>
      </c>
      <c r="T1778" s="246" t="s">
        <v>863</v>
      </c>
      <c r="U1778" s="246"/>
      <c r="V1778" t="str">
        <f>INDEX(樣區!H:H,MATCH(F1778,樣區!E:E,0))</f>
        <v>4月,6月</v>
      </c>
      <c r="W1778" s="3" t="str">
        <f>IF(ISNUMBER(AH1778),"Y","N")</f>
        <v>Y</v>
      </c>
      <c r="X1778" s="3" t="str">
        <f>IF(OR(ISBLANK(H1778),ISBLANK(I1778)),"需記錄日期","")</f>
        <v/>
      </c>
      <c r="Y1778" s="3" t="str">
        <f>IF(O1778&gt;9,"時間太晚","")</f>
        <v/>
      </c>
      <c r="Z1778" s="3" t="str">
        <f>IF(ISBLANK(Q1778),"需記錄數量",IF(Q1778&gt;2,"2隻以上，請記為猴群",""))</f>
        <v/>
      </c>
      <c r="AA1778" s="3" t="str">
        <f>IF(OR(Q1778=1,Q1778=2),IF(ISTEXT(R1778),"","需記錄距離"),"")</f>
        <v/>
      </c>
      <c r="AB1778" s="249" t="str">
        <f>IF(S1778="Y",IF(Q1778&lt;&gt;2,"有叫聲應為猴群",""),"")</f>
        <v/>
      </c>
      <c r="AC1778" s="3" t="str">
        <f>IF(ISBLANK(T1778),"需記錄棲地類型",IF(LEN(T1778)&lt;&gt;2,"請填最主要的棲地類型，其餘的可在備注補充說明",""))</f>
        <v>請填最主要的棲地類型，其餘的可在備注補充說明</v>
      </c>
      <c r="AD1778" s="5" t="str">
        <f t="shared" si="77"/>
        <v/>
      </c>
      <c r="AE1778" s="3" t="str">
        <f>IF(COUNTIF(U1778,"*搖樹*")=1,IF(Q1778&lt;&gt;2,"有搖樹行為應為猴群",""),"")</f>
        <v/>
      </c>
      <c r="AF1778" s="3"/>
      <c r="AH1778">
        <f>MATCH(ROUND(M1778,0)&amp;ROUND(N1778,0),樣點!N:N,0)</f>
        <v>932</v>
      </c>
      <c r="AI1778" s="5">
        <f>IF((F1779&amp;J1779)=(F1778&amp;J1778),ABS((DATE(G1779,H1779,I1779)&amp;TIME(O1779,P1779,0))-(DATE(G1778,H1778,I1778)&amp;TIME(O1778,P1778,0))),"")</f>
        <v>7.6388890156522393E-3</v>
      </c>
    </row>
    <row r="1779" spans="3:35">
      <c r="C1779" s="246" t="s">
        <v>824</v>
      </c>
      <c r="D1779" s="246" t="s">
        <v>849</v>
      </c>
      <c r="E1779" s="246" t="s">
        <v>877</v>
      </c>
      <c r="F1779" s="246" t="s">
        <v>878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879</v>
      </c>
      <c r="L1779" s="247">
        <v>6</v>
      </c>
      <c r="M1779" s="246">
        <v>267502</v>
      </c>
      <c r="N1779" s="246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90</v>
      </c>
      <c r="T1779" s="246" t="s">
        <v>863</v>
      </c>
      <c r="U1779" s="246"/>
      <c r="V1779" t="str">
        <f>INDEX(樣區!H:H,MATCH(F1779,樣區!E:E,0))</f>
        <v>4月,6月</v>
      </c>
      <c r="W1779" s="3" t="str">
        <f>IF(ISNUMBER(AH1779),"Y","N")</f>
        <v>Y</v>
      </c>
      <c r="X1779" s="3" t="str">
        <f>IF(OR(ISBLANK(H1779),ISBLANK(I1779)),"需記錄日期","")</f>
        <v/>
      </c>
      <c r="Y1779" s="3" t="str">
        <f>IF(O1779&gt;9,"時間太晚","")</f>
        <v/>
      </c>
      <c r="Z1779" s="3" t="str">
        <f>IF(ISBLANK(Q1779),"需記錄數量",IF(Q1779&gt;2,"2隻以上，請記為猴群",""))</f>
        <v/>
      </c>
      <c r="AA1779" s="3" t="str">
        <f>IF(OR(Q1779=1,Q1779=2),IF(ISTEXT(R1779),"","需記錄距離"),"")</f>
        <v/>
      </c>
      <c r="AB1779" s="249" t="str">
        <f>IF(S1779="Y",IF(Q1779&lt;&gt;2,"有叫聲應為猴群",""),"")</f>
        <v/>
      </c>
      <c r="AC1779" s="3" t="str">
        <f>IF(ISBLANK(T1779),"需記錄棲地類型",IF(LEN(T1779)&lt;&gt;2,"請填最主要的棲地類型，其餘的可在備注補充說明",""))</f>
        <v>請填最主要的棲地類型，其餘的可在備注補充說明</v>
      </c>
      <c r="AD1779" s="5" t="str">
        <f t="shared" si="77"/>
        <v/>
      </c>
      <c r="AE1779" s="3" t="str">
        <f>IF(COUNTIF(U1779,"*搖樹*")=1,IF(Q1779&lt;&gt;2,"有搖樹行為應為猴群",""),"")</f>
        <v/>
      </c>
      <c r="AF1779" s="3"/>
      <c r="AH1779">
        <f>MATCH(ROUND(M1779,0)&amp;ROUND(N1779,0),樣點!N:N,0)</f>
        <v>933</v>
      </c>
      <c r="AI1779" s="5" t="str">
        <f>IF((F1780&amp;J1780)=(F1779&amp;J1779),ABS((DATE(G1780,H1780,I1780)&amp;TIME(O1780,P1780,0))-(DATE(G1779,H1779,I1779)&amp;TIME(O1779,P1779,0))),"")</f>
        <v/>
      </c>
    </row>
    <row r="1780" spans="3:35">
      <c r="C1780" s="246" t="s">
        <v>824</v>
      </c>
      <c r="D1780" s="246" t="s">
        <v>849</v>
      </c>
      <c r="E1780" s="246" t="s">
        <v>877</v>
      </c>
      <c r="F1780" s="246" t="s">
        <v>880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881</v>
      </c>
      <c r="L1780" s="247">
        <v>1</v>
      </c>
      <c r="M1780" s="246">
        <v>266402</v>
      </c>
      <c r="N1780" s="246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90</v>
      </c>
      <c r="T1780" s="246" t="s">
        <v>32</v>
      </c>
      <c r="U1780" s="246"/>
      <c r="V1780" t="str">
        <f>INDEX(樣區!H:H,MATCH(F1780,樣區!E:E,0))</f>
        <v>4月,6月</v>
      </c>
      <c r="W1780" s="3" t="str">
        <f>IF(ISNUMBER(AH1780),"Y","N")</f>
        <v>Y</v>
      </c>
      <c r="X1780" s="3" t="str">
        <f>IF(OR(ISBLANK(H1780),ISBLANK(I1780)),"需記錄日期","")</f>
        <v/>
      </c>
      <c r="Y1780" s="3" t="str">
        <f>IF(O1780&gt;9,"時間太晚","")</f>
        <v/>
      </c>
      <c r="Z1780" s="3" t="str">
        <f>IF(ISBLANK(Q1780),"需記錄數量",IF(Q1780&gt;2,"2隻以上，請記為猴群",""))</f>
        <v/>
      </c>
      <c r="AA1780" s="3" t="str">
        <f>IF(OR(Q1780=1,Q1780=2),IF(ISTEXT(R1780),"","需記錄距離"),"")</f>
        <v/>
      </c>
      <c r="AB1780" s="249" t="str">
        <f>IF(S1780="Y",IF(Q1780&lt;&gt;2,"有叫聲應為猴群",""),"")</f>
        <v/>
      </c>
      <c r="AC1780" s="3" t="str">
        <f>IF(ISBLANK(T1780),"需記錄棲地類型",IF(LEN(T1780)&lt;&gt;2,"請填最主要的棲地類型，其餘的可在備注補充說明",""))</f>
        <v/>
      </c>
      <c r="AD1780" s="5" t="str">
        <f t="shared" si="77"/>
        <v/>
      </c>
      <c r="AE1780" s="3" t="str">
        <f>IF(COUNTIF(U1780,"*搖樹*")=1,IF(Q1780&lt;&gt;2,"有搖樹行為應為猴群",""),"")</f>
        <v/>
      </c>
      <c r="AF1780" s="3"/>
      <c r="AH1780">
        <f>MATCH(ROUND(M1780,0)&amp;ROUND(N1780,0),樣點!N:N,0)</f>
        <v>928</v>
      </c>
      <c r="AI1780" s="5">
        <f>IF((F1781&amp;J1781)=(F1780&amp;J1780),ABS((DATE(G1781,H1781,I1781)&amp;TIME(O1781,P1781,0))-(DATE(G1780,H1780,I1780)&amp;TIME(O1780,P1780,0))),"")</f>
        <v>6.9444439723156393E-3</v>
      </c>
    </row>
    <row r="1781" spans="3:35">
      <c r="C1781" s="246" t="s">
        <v>824</v>
      </c>
      <c r="D1781" s="246" t="s">
        <v>849</v>
      </c>
      <c r="E1781" s="246" t="s">
        <v>877</v>
      </c>
      <c r="F1781" s="246" t="s">
        <v>880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881</v>
      </c>
      <c r="L1781" s="247">
        <v>2</v>
      </c>
      <c r="M1781" s="246">
        <v>266590</v>
      </c>
      <c r="N1781" s="246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90</v>
      </c>
      <c r="T1781" s="246" t="s">
        <v>32</v>
      </c>
      <c r="U1781" s="246"/>
      <c r="V1781" t="str">
        <f>INDEX(樣區!H:H,MATCH(F1781,樣區!E:E,0))</f>
        <v>4月,6月</v>
      </c>
      <c r="W1781" s="3" t="str">
        <f>IF(ISNUMBER(AH1781),"Y","N")</f>
        <v>Y</v>
      </c>
      <c r="X1781" s="3" t="str">
        <f>IF(OR(ISBLANK(H1781),ISBLANK(I1781)),"需記錄日期","")</f>
        <v/>
      </c>
      <c r="Y1781" s="3" t="str">
        <f>IF(O1781&gt;9,"時間太晚","")</f>
        <v/>
      </c>
      <c r="Z1781" s="3" t="str">
        <f>IF(ISBLANK(Q1781),"需記錄數量",IF(Q1781&gt;2,"2隻以上，請記為猴群",""))</f>
        <v/>
      </c>
      <c r="AA1781" s="3" t="str">
        <f>IF(OR(Q1781=1,Q1781=2),IF(ISTEXT(R1781),"","需記錄距離"),"")</f>
        <v/>
      </c>
      <c r="AB1781" s="249" t="str">
        <f>IF(S1781="Y",IF(Q1781&lt;&gt;2,"有叫聲應為猴群",""),"")</f>
        <v/>
      </c>
      <c r="AC1781" s="3" t="str">
        <f>IF(ISBLANK(T1781),"需記錄棲地類型",IF(LEN(T1781)&lt;&gt;2,"請填最主要的棲地類型，其餘的可在備注補充說明",""))</f>
        <v/>
      </c>
      <c r="AD1781" s="5" t="str">
        <f t="shared" si="77"/>
        <v/>
      </c>
      <c r="AE1781" s="3" t="str">
        <f>IF(COUNTIF(U1781,"*搖樹*")=1,IF(Q1781&lt;&gt;2,"有搖樹行為應為猴群",""),"")</f>
        <v/>
      </c>
      <c r="AF1781" s="3"/>
      <c r="AH1781">
        <f>MATCH(ROUND(M1781,0)&amp;ROUND(N1781,0),樣點!N:N,0)</f>
        <v>929</v>
      </c>
      <c r="AI1781" s="5">
        <f>IF((F1782&amp;J1782)=(F1781&amp;J1781),ABS((DATE(G1782,H1782,I1782)&amp;TIME(O1782,P1782,0))-(DATE(G1781,H1781,I1781)&amp;TIME(O1781,P1781,0))),"")</f>
        <v>7.6388890156522393E-3</v>
      </c>
    </row>
    <row r="1782" spans="3:35">
      <c r="C1782" s="246" t="s">
        <v>824</v>
      </c>
      <c r="D1782" s="246" t="s">
        <v>849</v>
      </c>
      <c r="E1782" s="246" t="s">
        <v>877</v>
      </c>
      <c r="F1782" s="246" t="s">
        <v>880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881</v>
      </c>
      <c r="L1782" s="247">
        <v>3</v>
      </c>
      <c r="M1782" s="246">
        <v>266754</v>
      </c>
      <c r="N1782" s="246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90</v>
      </c>
      <c r="T1782" s="246" t="s">
        <v>32</v>
      </c>
      <c r="U1782" s="246"/>
      <c r="V1782" t="str">
        <f>INDEX(樣區!H:H,MATCH(F1782,樣區!E:E,0))</f>
        <v>4月,6月</v>
      </c>
      <c r="W1782" s="3" t="str">
        <f>IF(ISNUMBER(AH1782),"Y","N")</f>
        <v>Y</v>
      </c>
      <c r="X1782" s="3" t="str">
        <f>IF(OR(ISBLANK(H1782),ISBLANK(I1782)),"需記錄日期","")</f>
        <v/>
      </c>
      <c r="Y1782" s="3" t="str">
        <f>IF(O1782&gt;9,"時間太晚","")</f>
        <v/>
      </c>
      <c r="Z1782" s="3" t="str">
        <f>IF(ISBLANK(Q1782),"需記錄數量",IF(Q1782&gt;2,"2隻以上，請記為猴群",""))</f>
        <v/>
      </c>
      <c r="AA1782" s="3" t="str">
        <f>IF(OR(Q1782=1,Q1782=2),IF(ISTEXT(R1782),"","需記錄距離"),"")</f>
        <v/>
      </c>
      <c r="AB1782" s="249" t="str">
        <f>IF(S1782="Y",IF(Q1782&lt;&gt;2,"有叫聲應為猴群",""),"")</f>
        <v/>
      </c>
      <c r="AC1782" s="3" t="str">
        <f>IF(ISBLANK(T1782),"需記錄棲地類型",IF(LEN(T1782)&lt;&gt;2,"請填最主要的棲地類型，其餘的可在備注補充說明",""))</f>
        <v/>
      </c>
      <c r="AD1782" s="5" t="str">
        <f t="shared" si="77"/>
        <v/>
      </c>
      <c r="AE1782" s="3" t="str">
        <f>IF(COUNTIF(U1782,"*搖樹*")=1,IF(Q1782&lt;&gt;2,"有搖樹行為應為猴群",""),"")</f>
        <v/>
      </c>
      <c r="AF1782" s="3"/>
      <c r="AH1782">
        <f>MATCH(ROUND(M1782,0)&amp;ROUND(N1782,0),樣點!N:N,0)</f>
        <v>930</v>
      </c>
      <c r="AI1782" s="5">
        <f>IF((F1783&amp;J1783)=(F1782&amp;J1782),ABS((DATE(G1783,H1783,I1783)&amp;TIME(O1783,P1783,0))-(DATE(G1782,H1782,I1782)&amp;TIME(O1782,P1782,0))),"")</f>
        <v>9.7222219919785857E-3</v>
      </c>
    </row>
    <row r="1783" spans="3:35">
      <c r="C1783" s="246" t="s">
        <v>824</v>
      </c>
      <c r="D1783" s="246" t="s">
        <v>849</v>
      </c>
      <c r="E1783" s="246" t="s">
        <v>877</v>
      </c>
      <c r="F1783" s="246" t="s">
        <v>880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881</v>
      </c>
      <c r="L1783" s="247">
        <v>4</v>
      </c>
      <c r="M1783" s="246">
        <v>267082</v>
      </c>
      <c r="N1783" s="246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90</v>
      </c>
      <c r="T1783" s="246" t="s">
        <v>32</v>
      </c>
      <c r="U1783" s="246"/>
      <c r="V1783" t="str">
        <f>INDEX(樣區!H:H,MATCH(F1783,樣區!E:E,0))</f>
        <v>4月,6月</v>
      </c>
      <c r="W1783" s="3" t="str">
        <f>IF(ISNUMBER(AH1783),"Y","N")</f>
        <v>Y</v>
      </c>
      <c r="X1783" s="3" t="str">
        <f>IF(OR(ISBLANK(H1783),ISBLANK(I1783)),"需記錄日期","")</f>
        <v/>
      </c>
      <c r="Y1783" s="3" t="str">
        <f>IF(O1783&gt;9,"時間太晚","")</f>
        <v/>
      </c>
      <c r="Z1783" s="3" t="str">
        <f>IF(ISBLANK(Q1783),"需記錄數量",IF(Q1783&gt;2,"2隻以上，請記為猴群",""))</f>
        <v/>
      </c>
      <c r="AA1783" s="3" t="str">
        <f>IF(OR(Q1783=1,Q1783=2),IF(ISTEXT(R1783),"","需記錄距離"),"")</f>
        <v/>
      </c>
      <c r="AB1783" s="249" t="str">
        <f>IF(S1783="Y",IF(Q1783&lt;&gt;2,"有叫聲應為猴群",""),"")</f>
        <v/>
      </c>
      <c r="AC1783" s="3" t="str">
        <f>IF(ISBLANK(T1783),"需記錄棲地類型",IF(LEN(T1783)&lt;&gt;2,"請填最主要的棲地類型，其餘的可在備注補充說明",""))</f>
        <v/>
      </c>
      <c r="AD1783" s="5" t="str">
        <f t="shared" si="77"/>
        <v/>
      </c>
      <c r="AE1783" s="3" t="str">
        <f>IF(COUNTIF(U1783,"*搖樹*")=1,IF(Q1783&lt;&gt;2,"有搖樹行為應為猴群",""),"")</f>
        <v/>
      </c>
      <c r="AF1783" s="3"/>
      <c r="AH1783">
        <f>MATCH(ROUND(M1783,0)&amp;ROUND(N1783,0),樣點!N:N,0)</f>
        <v>931</v>
      </c>
      <c r="AI1783" s="5">
        <f>IF((F1784&amp;J1784)=(F1783&amp;J1783),ABS((DATE(G1784,H1784,I1784)&amp;TIME(O1784,P1784,0))-(DATE(G1783,H1783,I1783)&amp;TIME(O1783,P1783,0))),"")</f>
        <v>1.4583333977498114E-2</v>
      </c>
    </row>
    <row r="1784" spans="3:35">
      <c r="C1784" s="246" t="s">
        <v>824</v>
      </c>
      <c r="D1784" s="246" t="s">
        <v>849</v>
      </c>
      <c r="E1784" s="246" t="s">
        <v>877</v>
      </c>
      <c r="F1784" s="246" t="s">
        <v>880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881</v>
      </c>
      <c r="L1784" s="247">
        <v>5</v>
      </c>
      <c r="M1784" s="246">
        <v>267302</v>
      </c>
      <c r="N1784" s="246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90</v>
      </c>
      <c r="T1784" s="246" t="s">
        <v>863</v>
      </c>
      <c r="U1784" s="246"/>
      <c r="V1784" t="str">
        <f>INDEX(樣區!H:H,MATCH(F1784,樣區!E:E,0))</f>
        <v>4月,6月</v>
      </c>
      <c r="W1784" s="3" t="str">
        <f>IF(ISNUMBER(AH1784),"Y","N")</f>
        <v>Y</v>
      </c>
      <c r="X1784" s="3" t="str">
        <f>IF(OR(ISBLANK(H1784),ISBLANK(I1784)),"需記錄日期","")</f>
        <v/>
      </c>
      <c r="Y1784" s="3" t="str">
        <f>IF(O1784&gt;9,"時間太晚","")</f>
        <v/>
      </c>
      <c r="Z1784" s="3" t="str">
        <f>IF(ISBLANK(Q1784),"需記錄數量",IF(Q1784&gt;2,"2隻以上，請記為猴群",""))</f>
        <v/>
      </c>
      <c r="AA1784" s="3" t="str">
        <f>IF(OR(Q1784=1,Q1784=2),IF(ISTEXT(R1784),"","需記錄距離"),"")</f>
        <v/>
      </c>
      <c r="AB1784" s="249" t="str">
        <f>IF(S1784="Y",IF(Q1784&lt;&gt;2,"有叫聲應為猴群",""),"")</f>
        <v/>
      </c>
      <c r="AC1784" s="3" t="str">
        <f>IF(ISBLANK(T1784),"需記錄棲地類型",IF(LEN(T1784)&lt;&gt;2,"請填最主要的棲地類型，其餘的可在備注補充說明",""))</f>
        <v>請填最主要的棲地類型，其餘的可在備注補充說明</v>
      </c>
      <c r="AD1784" s="5" t="str">
        <f t="shared" si="77"/>
        <v/>
      </c>
      <c r="AE1784" s="3" t="str">
        <f>IF(COUNTIF(U1784,"*搖樹*")=1,IF(Q1784&lt;&gt;2,"有搖樹行為應為猴群",""),"")</f>
        <v/>
      </c>
      <c r="AF1784" s="3"/>
      <c r="AH1784">
        <f>MATCH(ROUND(M1784,0)&amp;ROUND(N1784,0),樣點!N:N,0)</f>
        <v>932</v>
      </c>
      <c r="AI1784" s="5">
        <f>IF((F1785&amp;J1785)=(F1784&amp;J1784),ABS((DATE(G1785,H1785,I1785)&amp;TIME(O1785,P1785,0))-(DATE(G1784,H1784,I1784)&amp;TIME(O1784,P1784,0))),"")</f>
        <v>8.3333330112509429E-3</v>
      </c>
    </row>
    <row r="1785" spans="3:35">
      <c r="C1785" s="246" t="s">
        <v>824</v>
      </c>
      <c r="D1785" s="246" t="s">
        <v>849</v>
      </c>
      <c r="E1785" s="246" t="s">
        <v>877</v>
      </c>
      <c r="F1785" s="246" t="s">
        <v>880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881</v>
      </c>
      <c r="L1785" s="247">
        <v>6</v>
      </c>
      <c r="M1785" s="246">
        <v>267502</v>
      </c>
      <c r="N1785" s="246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90</v>
      </c>
      <c r="T1785" s="246" t="s">
        <v>863</v>
      </c>
      <c r="U1785" s="246"/>
      <c r="V1785" t="str">
        <f>INDEX(樣區!H:H,MATCH(F1785,樣區!E:E,0))</f>
        <v>4月,6月</v>
      </c>
      <c r="W1785" s="3" t="str">
        <f>IF(ISNUMBER(AH1785),"Y","N")</f>
        <v>Y</v>
      </c>
      <c r="X1785" s="3" t="str">
        <f>IF(OR(ISBLANK(H1785),ISBLANK(I1785)),"需記錄日期","")</f>
        <v/>
      </c>
      <c r="Y1785" s="3" t="str">
        <f>IF(O1785&gt;9,"時間太晚","")</f>
        <v/>
      </c>
      <c r="Z1785" s="3" t="str">
        <f>IF(ISBLANK(Q1785),"需記錄數量",IF(Q1785&gt;2,"2隻以上，請記為猴群",""))</f>
        <v/>
      </c>
      <c r="AA1785" s="3" t="str">
        <f>IF(OR(Q1785=1,Q1785=2),IF(ISTEXT(R1785),"","需記錄距離"),"")</f>
        <v/>
      </c>
      <c r="AB1785" s="249" t="str">
        <f>IF(S1785="Y",IF(Q1785&lt;&gt;2,"有叫聲應為猴群",""),"")</f>
        <v/>
      </c>
      <c r="AC1785" s="3" t="str">
        <f>IF(ISBLANK(T1785),"需記錄棲地類型",IF(LEN(T1785)&lt;&gt;2,"請填最主要的棲地類型，其餘的可在備注補充說明",""))</f>
        <v>請填最主要的棲地類型，其餘的可在備注補充說明</v>
      </c>
      <c r="AD1785" s="5" t="str">
        <f t="shared" si="77"/>
        <v/>
      </c>
      <c r="AE1785" s="3" t="str">
        <f>IF(COUNTIF(U1785,"*搖樹*")=1,IF(Q1785&lt;&gt;2,"有搖樹行為應為猴群",""),"")</f>
        <v/>
      </c>
      <c r="AF1785" s="3"/>
      <c r="AH1785">
        <f>MATCH(ROUND(M1785,0)&amp;ROUND(N1785,0),樣點!N:N,0)</f>
        <v>933</v>
      </c>
      <c r="AI1785" s="5" t="str">
        <f>IF((F1786&amp;J1786)=(F1785&amp;J1785),ABS((DATE(G1786,H1786,I1786)&amp;TIME(O1786,P1786,0))-(DATE(G1785,H1785,I1785)&amp;TIME(O1785,P1785,0))),"")</f>
        <v/>
      </c>
    </row>
    <row r="1786" spans="3:35">
      <c r="C1786" s="246" t="s">
        <v>824</v>
      </c>
      <c r="D1786" s="246" t="s">
        <v>849</v>
      </c>
      <c r="E1786" s="246" t="s">
        <v>882</v>
      </c>
      <c r="F1786" s="246" t="s">
        <v>883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884</v>
      </c>
      <c r="L1786" s="247">
        <v>1</v>
      </c>
      <c r="M1786" s="246">
        <v>257773</v>
      </c>
      <c r="N1786" s="246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90</v>
      </c>
      <c r="T1786" s="246" t="s">
        <v>32</v>
      </c>
      <c r="U1786" s="246"/>
      <c r="V1786" t="str">
        <f>INDEX(樣區!H:H,MATCH(F1786,樣區!E:E,0))</f>
        <v>4月,6月</v>
      </c>
      <c r="W1786" s="3" t="str">
        <f>IF(ISNUMBER(AH1786),"Y","N")</f>
        <v>Y</v>
      </c>
      <c r="X1786" s="3" t="str">
        <f>IF(OR(ISBLANK(H1786),ISBLANK(I1786)),"需記錄日期","")</f>
        <v/>
      </c>
      <c r="Y1786" s="3" t="str">
        <f>IF(O1786&gt;9,"時間太晚","")</f>
        <v/>
      </c>
      <c r="Z1786" s="3" t="str">
        <f>IF(ISBLANK(Q1786),"需記錄數量",IF(Q1786&gt;2,"2隻以上，請記為猴群",""))</f>
        <v/>
      </c>
      <c r="AA1786" s="3" t="str">
        <f>IF(OR(Q1786=1,Q1786=2),IF(ISTEXT(R1786),"","需記錄距離"),"")</f>
        <v/>
      </c>
      <c r="AB1786" s="249" t="str">
        <f>IF(S1786="Y",IF(Q1786&lt;&gt;2,"有叫聲應為猴群",""),"")</f>
        <v/>
      </c>
      <c r="AC1786" s="3" t="str">
        <f>IF(ISBLANK(T1786),"需記錄棲地類型",IF(LEN(T1786)&lt;&gt;2,"請填最主要的棲地類型，其餘的可在備注補充說明",""))</f>
        <v/>
      </c>
      <c r="AD1786" s="5" t="str">
        <f t="shared" si="77"/>
        <v/>
      </c>
      <c r="AE1786" s="3" t="str">
        <f>IF(COUNTIF(U1786,"*搖樹*")=1,IF(Q1786&lt;&gt;2,"有搖樹行為應為猴群",""),"")</f>
        <v/>
      </c>
      <c r="AF1786" s="3"/>
      <c r="AH1786">
        <f>MATCH(ROUND(M1786,0)&amp;ROUND(N1786,0),樣點!N:N,0)</f>
        <v>934</v>
      </c>
      <c r="AI1786" s="5">
        <f>IF((F1787&amp;J1787)=(F1786&amp;J1786),ABS((DATE(G1787,H1787,I1787)&amp;TIME(O1787,P1787,0))-(DATE(G1786,H1786,I1786)&amp;TIME(O1786,P1786,0))),"")</f>
        <v>9.0277779963798821E-3</v>
      </c>
    </row>
    <row r="1787" spans="3:35">
      <c r="C1787" s="246" t="s">
        <v>824</v>
      </c>
      <c r="D1787" s="246" t="s">
        <v>849</v>
      </c>
      <c r="E1787" s="246" t="s">
        <v>882</v>
      </c>
      <c r="F1787" s="246" t="s">
        <v>883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884</v>
      </c>
      <c r="L1787" s="247">
        <v>2</v>
      </c>
      <c r="M1787" s="246">
        <v>257949</v>
      </c>
      <c r="N1787" s="246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90</v>
      </c>
      <c r="T1787" s="246" t="s">
        <v>133</v>
      </c>
      <c r="U1787" s="246"/>
      <c r="V1787" t="str">
        <f>INDEX(樣區!H:H,MATCH(F1787,樣區!E:E,0))</f>
        <v>4月,6月</v>
      </c>
      <c r="W1787" s="3" t="str">
        <f>IF(ISNUMBER(AH1787),"Y","N")</f>
        <v>Y</v>
      </c>
      <c r="X1787" s="3" t="str">
        <f>IF(OR(ISBLANK(H1787),ISBLANK(I1787)),"需記錄日期","")</f>
        <v/>
      </c>
      <c r="Y1787" s="3" t="str">
        <f>IF(O1787&gt;9,"時間太晚","")</f>
        <v/>
      </c>
      <c r="Z1787" s="3" t="str">
        <f>IF(ISBLANK(Q1787),"需記錄數量",IF(Q1787&gt;2,"2隻以上，請記為猴群",""))</f>
        <v/>
      </c>
      <c r="AA1787" s="3" t="str">
        <f>IF(OR(Q1787=1,Q1787=2),IF(ISTEXT(R1787),"","需記錄距離"),"")</f>
        <v/>
      </c>
      <c r="AB1787" s="249" t="str">
        <f>IF(S1787="Y",IF(Q1787&lt;&gt;2,"有叫聲應為猴群",""),"")</f>
        <v/>
      </c>
      <c r="AC1787" s="3" t="str">
        <f>IF(ISBLANK(T1787),"需記錄棲地類型",IF(LEN(T1787)&lt;&gt;2,"請填最主要的棲地類型，其餘的可在備注補充說明",""))</f>
        <v/>
      </c>
      <c r="AD1787" s="5" t="str">
        <f t="shared" si="77"/>
        <v/>
      </c>
      <c r="AE1787" s="3" t="str">
        <f>IF(COUNTIF(U1787,"*搖樹*")=1,IF(Q1787&lt;&gt;2,"有搖樹行為應為猴群",""),"")</f>
        <v/>
      </c>
      <c r="AF1787" s="3"/>
      <c r="AH1787">
        <f>MATCH(ROUND(M1787,0)&amp;ROUND(N1787,0),樣點!N:N,0)</f>
        <v>935</v>
      </c>
      <c r="AI1787" s="5">
        <f>IF((F1788&amp;J1788)=(F1787&amp;J1787),ABS((DATE(G1788,H1788,I1788)&amp;TIME(O1788,P1788,0))-(DATE(G1787,H1787,I1787)&amp;TIME(O1787,P1787,0))),"")</f>
        <v>1.2499999953433871E-2</v>
      </c>
    </row>
    <row r="1788" spans="3:35" hidden="1">
      <c r="C1788" s="246" t="s">
        <v>824</v>
      </c>
      <c r="D1788" s="246" t="s">
        <v>849</v>
      </c>
      <c r="E1788" s="246" t="s">
        <v>882</v>
      </c>
      <c r="F1788" s="246" t="s">
        <v>883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884</v>
      </c>
      <c r="L1788" s="247">
        <v>3</v>
      </c>
      <c r="M1788" s="246">
        <v>257821</v>
      </c>
      <c r="N1788" s="246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90</v>
      </c>
      <c r="T1788" s="246" t="s">
        <v>133</v>
      </c>
      <c r="U1788" s="246"/>
      <c r="V1788" t="str">
        <f>INDEX(樣區!H:H,MATCH(F1788,樣區!E:E,0))</f>
        <v>4月,6月</v>
      </c>
      <c r="W1788" s="3" t="str">
        <f>IF(ISNUMBER(AH1788),"Y","N")</f>
        <v>N</v>
      </c>
      <c r="X1788" s="3" t="str">
        <f>IF(OR(ISBLANK(H1788),ISBLANK(I1788)),"需記錄日期","")</f>
        <v/>
      </c>
      <c r="Y1788" s="3" t="str">
        <f>IF(O1788&gt;9,"時間太晚","")</f>
        <v/>
      </c>
      <c r="Z1788" s="3" t="str">
        <f>IF(ISBLANK(Q1788),"需記錄數量",IF(Q1788&gt;2,"2隻以上，請記為猴群",""))</f>
        <v/>
      </c>
      <c r="AA1788" s="3" t="str">
        <f>IF(OR(Q1788=1,Q1788=2),IF(ISTEXT(R1788),"","需記錄距離"),"")</f>
        <v/>
      </c>
      <c r="AB1788" s="2" t="str">
        <f>IF(S1788="Y",IF(Q1788&lt;&gt;2,"有叫聲應為猴群",""),"")</f>
        <v/>
      </c>
      <c r="AC1788" s="3" t="str">
        <f>IF(ISBLANK(T1788),"需記錄棲地類型",IF(LEN(T1788)&lt;&gt;2,"請填最主要的棲地類型，其餘的可在備注補充說明",""))</f>
        <v/>
      </c>
      <c r="AD1788" s="5" t="str">
        <f>IF(ISBLANK(O1788),"需記錄時間",IFERROR(IF((AI1788-TIME(0,5,59))&lt;0,"需計滿6分鍾",""),""))</f>
        <v/>
      </c>
      <c r="AE1788" s="3" t="str">
        <f>IF(COUNTIF(U1788,"*搖樹*")=1,IF(Q1788&lt;&gt;2,"有搖樹行為應為猴群",""),"")</f>
        <v/>
      </c>
      <c r="AF1788" s="3"/>
      <c r="AH1788" t="e">
        <f>MATCH(ROUND(M1788,0)&amp;ROUND(N1788,0),樣點!N:N,0)</f>
        <v>#N/A</v>
      </c>
      <c r="AI1788" s="5">
        <f>IF((F1789&amp;J1789)=(F1788&amp;J1788),ABS((DATE(G1789,H1789,I1789)&amp;TIME(O1789,P1789,0))-(DATE(G1788,H1788,I1788)&amp;TIME(O1788,P1788,0))),"")</f>
        <v>8.3333330112509429E-3</v>
      </c>
    </row>
    <row r="1789" spans="3:35" hidden="1">
      <c r="C1789" s="246" t="s">
        <v>824</v>
      </c>
      <c r="D1789" s="246" t="s">
        <v>849</v>
      </c>
      <c r="E1789" s="246" t="s">
        <v>882</v>
      </c>
      <c r="F1789" s="246" t="s">
        <v>883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884</v>
      </c>
      <c r="L1789" s="247">
        <v>4</v>
      </c>
      <c r="M1789" s="246">
        <v>257752</v>
      </c>
      <c r="N1789" s="246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90</v>
      </c>
      <c r="T1789" s="246" t="s">
        <v>54</v>
      </c>
      <c r="U1789" s="246"/>
      <c r="V1789" t="str">
        <f>INDEX(樣區!H:H,MATCH(F1789,樣區!E:E,0))</f>
        <v>4月,6月</v>
      </c>
      <c r="W1789" s="3" t="str">
        <f>IF(ISNUMBER(AH1789),"Y","N")</f>
        <v>N</v>
      </c>
      <c r="X1789" s="3" t="str">
        <f>IF(OR(ISBLANK(H1789),ISBLANK(I1789)),"需記錄日期","")</f>
        <v/>
      </c>
      <c r="Y1789" s="3" t="str">
        <f>IF(O1789&gt;9,"時間太晚","")</f>
        <v/>
      </c>
      <c r="Z1789" s="3" t="str">
        <f>IF(ISBLANK(Q1789),"需記錄數量",IF(Q1789&gt;2,"2隻以上，請記為猴群",""))</f>
        <v/>
      </c>
      <c r="AA1789" s="3" t="str">
        <f>IF(OR(Q1789=1,Q1789=2),IF(ISTEXT(R1789),"","需記錄距離"),"")</f>
        <v/>
      </c>
      <c r="AB1789" s="2" t="str">
        <f>IF(S1789="Y",IF(Q1789&lt;&gt;2,"有叫聲應為猴群",""),"")</f>
        <v/>
      </c>
      <c r="AC1789" s="3" t="str">
        <f>IF(ISBLANK(T1789),"需記錄棲地類型",IF(LEN(T1789)&lt;&gt;2,"請填最主要的棲地類型，其餘的可在備注補充說明",""))</f>
        <v/>
      </c>
      <c r="AD1789" s="5" t="str">
        <f>IF(ISBLANK(O1789),"需記錄時間",IFERROR(IF((AI1789-TIME(0,5,59))&lt;0,"需計滿6分鍾",""),""))</f>
        <v/>
      </c>
      <c r="AE1789" s="3" t="str">
        <f>IF(COUNTIF(U1789,"*搖樹*")=1,IF(Q1789&lt;&gt;2,"有搖樹行為應為猴群",""),"")</f>
        <v/>
      </c>
      <c r="AF1789" s="3"/>
      <c r="AH1789" t="e">
        <f>MATCH(ROUND(M1789,0)&amp;ROUND(N1789,0),樣點!N:N,0)</f>
        <v>#N/A</v>
      </c>
      <c r="AI1789" s="5">
        <f>IF((F1790&amp;J1790)=(F1789&amp;J1789),ABS((DATE(G1790,H1790,I1790)&amp;TIME(O1790,P1790,0))-(DATE(G1789,H1789,I1789)&amp;TIME(O1789,P1789,0))),"")</f>
        <v>9.0277779963798821E-3</v>
      </c>
    </row>
    <row r="1790" spans="3:35">
      <c r="C1790" s="246" t="s">
        <v>824</v>
      </c>
      <c r="D1790" s="246" t="s">
        <v>849</v>
      </c>
      <c r="E1790" s="246" t="s">
        <v>882</v>
      </c>
      <c r="F1790" s="246" t="s">
        <v>883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884</v>
      </c>
      <c r="L1790" s="247">
        <v>5</v>
      </c>
      <c r="M1790" s="246">
        <v>258053</v>
      </c>
      <c r="N1790" s="246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90</v>
      </c>
      <c r="T1790" s="246" t="s">
        <v>26</v>
      </c>
      <c r="U1790" s="246"/>
      <c r="V1790" t="str">
        <f>INDEX(樣區!H:H,MATCH(F1790,樣區!E:E,0))</f>
        <v>4月,6月</v>
      </c>
      <c r="W1790" s="3" t="str">
        <f>IF(ISNUMBER(AH1790),"Y","N")</f>
        <v>Y</v>
      </c>
      <c r="X1790" s="3" t="str">
        <f>IF(OR(ISBLANK(H1790),ISBLANK(I1790)),"需記錄日期","")</f>
        <v/>
      </c>
      <c r="Y1790" s="3" t="str">
        <f>IF(O1790&gt;9,"時間太晚","")</f>
        <v/>
      </c>
      <c r="Z1790" s="3" t="str">
        <f>IF(ISBLANK(Q1790),"需記錄數量",IF(Q1790&gt;2,"2隻以上，請記為猴群",""))</f>
        <v/>
      </c>
      <c r="AA1790" s="3" t="str">
        <f>IF(OR(Q1790=1,Q1790=2),IF(ISTEXT(R1790),"","需記錄距離"),"")</f>
        <v/>
      </c>
      <c r="AB1790" s="249" t="str">
        <f>IF(S1790="Y",IF(Q1790&lt;&gt;2,"有叫聲應為猴群",""),"")</f>
        <v/>
      </c>
      <c r="AC1790" s="3" t="str">
        <f>IF(ISBLANK(T1790),"需記錄棲地類型",IF(LEN(T1790)&lt;&gt;2,"請填最主要的棲地類型，其餘的可在備注補充說明",""))</f>
        <v/>
      </c>
      <c r="AD1790" s="5" t="str">
        <f t="shared" ref="AD1790:AD1812" si="78">IF(ISBLANK(O1790),"需記錄時間",IFERROR(IF((AI1790-TIME(0,5,59))&lt;0,"需計滿6分鐘",""),""))</f>
        <v/>
      </c>
      <c r="AE1790" s="3" t="str">
        <f>IF(COUNTIF(U1790,"*搖樹*")=1,IF(Q1790&lt;&gt;2,"有搖樹行為應為猴群",""),"")</f>
        <v/>
      </c>
      <c r="AF1790" s="3"/>
      <c r="AH1790">
        <f>MATCH(ROUND(M1790,0)&amp;ROUND(N1790,0),樣點!N:N,0)</f>
        <v>938</v>
      </c>
      <c r="AI1790" s="5">
        <f>IF((F1791&amp;J1791)=(F1790&amp;J1790),ABS((DATE(G1791,H1791,I1791)&amp;TIME(O1791,P1791,0))-(DATE(G1790,H1790,I1790)&amp;TIME(O1790,P1790,0))),"")</f>
        <v>8.3333330112509429E-3</v>
      </c>
    </row>
    <row r="1791" spans="3:35">
      <c r="C1791" s="246" t="s">
        <v>824</v>
      </c>
      <c r="D1791" s="246" t="s">
        <v>849</v>
      </c>
      <c r="E1791" s="246" t="s">
        <v>882</v>
      </c>
      <c r="F1791" s="246" t="s">
        <v>883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884</v>
      </c>
      <c r="L1791" s="247">
        <v>6</v>
      </c>
      <c r="M1791" s="246">
        <v>258174</v>
      </c>
      <c r="N1791" s="246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90</v>
      </c>
      <c r="T1791" s="246" t="s">
        <v>133</v>
      </c>
      <c r="U1791" s="246"/>
      <c r="V1791" t="str">
        <f>INDEX(樣區!H:H,MATCH(F1791,樣區!E:E,0))</f>
        <v>4月,6月</v>
      </c>
      <c r="W1791" s="3" t="str">
        <f>IF(ISNUMBER(AH1791),"Y","N")</f>
        <v>Y</v>
      </c>
      <c r="X1791" s="3" t="str">
        <f>IF(OR(ISBLANK(H1791),ISBLANK(I1791)),"需記錄日期","")</f>
        <v/>
      </c>
      <c r="Y1791" s="3" t="str">
        <f>IF(O1791&gt;9,"時間太晚","")</f>
        <v/>
      </c>
      <c r="Z1791" s="3" t="str">
        <f>IF(ISBLANK(Q1791),"需記錄數量",IF(Q1791&gt;2,"2隻以上，請記為猴群",""))</f>
        <v/>
      </c>
      <c r="AA1791" s="3" t="str">
        <f>IF(OR(Q1791=1,Q1791=2),IF(ISTEXT(R1791),"","需記錄距離"),"")</f>
        <v/>
      </c>
      <c r="AB1791" s="249" t="str">
        <f>IF(S1791="Y",IF(Q1791&lt;&gt;2,"有叫聲應為猴群",""),"")</f>
        <v/>
      </c>
      <c r="AC1791" s="3" t="str">
        <f>IF(ISBLANK(T1791),"需記錄棲地類型",IF(LEN(T1791)&lt;&gt;2,"請填最主要的棲地類型，其餘的可在備注補充說明",""))</f>
        <v/>
      </c>
      <c r="AD1791" s="5" t="str">
        <f t="shared" si="78"/>
        <v/>
      </c>
      <c r="AE1791" s="3" t="str">
        <f>IF(COUNTIF(U1791,"*搖樹*")=1,IF(Q1791&lt;&gt;2,"有搖樹行為應為猴群",""),"")</f>
        <v/>
      </c>
      <c r="AF1791" s="3"/>
      <c r="AH1791">
        <f>MATCH(ROUND(M1791,0)&amp;ROUND(N1791,0),樣點!N:N,0)</f>
        <v>939</v>
      </c>
      <c r="AI1791" s="5" t="str">
        <f>IF((F1792&amp;J1792)=(F1791&amp;J1791),ABS((DATE(G1792,H1792,I1792)&amp;TIME(O1792,P1792,0))-(DATE(G1791,H1791,I1791)&amp;TIME(O1791,P1791,0))),"")</f>
        <v/>
      </c>
    </row>
    <row r="1792" spans="3:35">
      <c r="C1792" s="246" t="s">
        <v>824</v>
      </c>
      <c r="D1792" s="246" t="s">
        <v>849</v>
      </c>
      <c r="E1792" s="246" t="s">
        <v>882</v>
      </c>
      <c r="F1792" s="246" t="s">
        <v>883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885</v>
      </c>
      <c r="L1792" s="247">
        <v>1</v>
      </c>
      <c r="M1792" s="246">
        <v>257773</v>
      </c>
      <c r="N1792" s="246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90</v>
      </c>
      <c r="T1792" s="246" t="s">
        <v>32</v>
      </c>
      <c r="U1792" s="246"/>
      <c r="V1792" t="str">
        <f>INDEX(樣區!H:H,MATCH(F1792,樣區!E:E,0))</f>
        <v>4月,6月</v>
      </c>
      <c r="W1792" s="3" t="str">
        <f>IF(ISNUMBER(AH1792),"Y","N")</f>
        <v>Y</v>
      </c>
      <c r="X1792" s="3" t="str">
        <f>IF(OR(ISBLANK(H1792),ISBLANK(I1792)),"需記錄日期","")</f>
        <v/>
      </c>
      <c r="Y1792" s="3" t="str">
        <f>IF(O1792&gt;9,"時間太晚","")</f>
        <v/>
      </c>
      <c r="Z1792" s="3" t="str">
        <f>IF(ISBLANK(Q1792),"需記錄數量",IF(Q1792&gt;2,"2隻以上，請記為猴群",""))</f>
        <v/>
      </c>
      <c r="AA1792" s="3" t="str">
        <f>IF(OR(Q1792=1,Q1792=2),IF(ISTEXT(R1792),"","需記錄距離"),"")</f>
        <v/>
      </c>
      <c r="AB1792" s="249" t="str">
        <f>IF(S1792="Y",IF(Q1792&lt;&gt;2,"有叫聲應為猴群",""),"")</f>
        <v/>
      </c>
      <c r="AC1792" s="3" t="str">
        <f>IF(ISBLANK(T1792),"需記錄棲地類型",IF(LEN(T1792)&lt;&gt;2,"請填最主要的棲地類型，其餘的可在備注補充說明",""))</f>
        <v/>
      </c>
      <c r="AD1792" s="5" t="str">
        <f t="shared" si="78"/>
        <v/>
      </c>
      <c r="AE1792" s="3" t="str">
        <f>IF(COUNTIF(U1792,"*搖樹*")=1,IF(Q1792&lt;&gt;2,"有搖樹行為應為猴群",""),"")</f>
        <v/>
      </c>
      <c r="AF1792" s="3"/>
      <c r="AH1792">
        <f>MATCH(ROUND(M1792,0)&amp;ROUND(N1792,0),樣點!N:N,0)</f>
        <v>934</v>
      </c>
      <c r="AI1792" s="5">
        <f>IF((F1793&amp;J1793)=(F1792&amp;J1792),ABS((DATE(G1793,H1793,I1793)&amp;TIME(O1793,P1793,0))-(DATE(G1792,H1792,I1792)&amp;TIME(O1792,P1792,0))),"")</f>
        <v>1.7361111007630825E-2</v>
      </c>
    </row>
    <row r="1793" spans="3:35">
      <c r="C1793" s="246" t="s">
        <v>824</v>
      </c>
      <c r="D1793" s="246" t="s">
        <v>849</v>
      </c>
      <c r="E1793" s="246" t="s">
        <v>882</v>
      </c>
      <c r="F1793" s="246" t="s">
        <v>883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885</v>
      </c>
      <c r="L1793" s="247">
        <v>2</v>
      </c>
      <c r="M1793" s="246">
        <v>257949</v>
      </c>
      <c r="N1793" s="246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90</v>
      </c>
      <c r="T1793" s="246" t="s">
        <v>133</v>
      </c>
      <c r="U1793" s="246"/>
      <c r="V1793" t="str">
        <f>INDEX(樣區!H:H,MATCH(F1793,樣區!E:E,0))</f>
        <v>4月,6月</v>
      </c>
      <c r="W1793" s="3" t="str">
        <f>IF(ISNUMBER(AH1793),"Y","N")</f>
        <v>Y</v>
      </c>
      <c r="X1793" s="3" t="str">
        <f>IF(OR(ISBLANK(H1793),ISBLANK(I1793)),"需記錄日期","")</f>
        <v/>
      </c>
      <c r="Y1793" s="3" t="str">
        <f>IF(O1793&gt;9,"時間太晚","")</f>
        <v/>
      </c>
      <c r="Z1793" s="3" t="str">
        <f>IF(ISBLANK(Q1793),"需記錄數量",IF(Q1793&gt;2,"2隻以上，請記為猴群",""))</f>
        <v/>
      </c>
      <c r="AA1793" s="3" t="str">
        <f>IF(OR(Q1793=1,Q1793=2),IF(ISTEXT(R1793),"","需記錄距離"),"")</f>
        <v/>
      </c>
      <c r="AB1793" s="249" t="str">
        <f>IF(S1793="Y",IF(Q1793&lt;&gt;2,"有叫聲應為猴群",""),"")</f>
        <v/>
      </c>
      <c r="AC1793" s="3" t="str">
        <f>IF(ISBLANK(T1793),"需記錄棲地類型",IF(LEN(T1793)&lt;&gt;2,"請填最主要的棲地類型，其餘的可在備注補充說明",""))</f>
        <v/>
      </c>
      <c r="AD1793" s="5" t="str">
        <f t="shared" si="78"/>
        <v/>
      </c>
      <c r="AE1793" s="3" t="str">
        <f>IF(COUNTIF(U1793,"*搖樹*")=1,IF(Q1793&lt;&gt;2,"有搖樹行為應為猴群",""),"")</f>
        <v/>
      </c>
      <c r="AF1793" s="3"/>
      <c r="AH1793">
        <f>MATCH(ROUND(M1793,0)&amp;ROUND(N1793,0),樣點!N:N,0)</f>
        <v>935</v>
      </c>
      <c r="AI1793" s="5">
        <f>IF((F1794&amp;J1794)=(F1793&amp;J1793),ABS((DATE(G1794,H1794,I1794)&amp;TIME(O1794,P1794,0))-(DATE(G1793,H1793,I1793)&amp;TIME(O1793,P1793,0))),"")</f>
        <v>6.9444450200535357E-3</v>
      </c>
    </row>
    <row r="1794" spans="3:35">
      <c r="C1794" s="246" t="s">
        <v>824</v>
      </c>
      <c r="D1794" s="246" t="s">
        <v>849</v>
      </c>
      <c r="E1794" s="246" t="s">
        <v>882</v>
      </c>
      <c r="F1794" s="246" t="s">
        <v>883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885</v>
      </c>
      <c r="L1794" s="247">
        <v>3</v>
      </c>
      <c r="M1794" s="246">
        <v>257765</v>
      </c>
      <c r="N1794" s="246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90</v>
      </c>
      <c r="T1794" s="246" t="s">
        <v>133</v>
      </c>
      <c r="U1794" s="246"/>
      <c r="V1794" t="str">
        <f>INDEX(樣區!H:H,MATCH(F1794,樣區!E:E,0))</f>
        <v>4月,6月</v>
      </c>
      <c r="W1794" s="3" t="str">
        <f>IF(ISNUMBER(AH1794),"Y","N")</f>
        <v>Y</v>
      </c>
      <c r="X1794" s="3" t="str">
        <f>IF(OR(ISBLANK(H1794),ISBLANK(I1794)),"需記錄日期","")</f>
        <v/>
      </c>
      <c r="Y1794" s="3" t="str">
        <f>IF(O1794&gt;9,"時間太晚","")</f>
        <v/>
      </c>
      <c r="Z1794" s="3" t="str">
        <f>IF(ISBLANK(Q1794),"需記錄數量",IF(Q1794&gt;2,"2隻以上，請記為猴群",""))</f>
        <v/>
      </c>
      <c r="AA1794" s="3" t="str">
        <f>IF(OR(Q1794=1,Q1794=2),IF(ISTEXT(R1794),"","需記錄距離"),"")</f>
        <v/>
      </c>
      <c r="AB1794" s="249" t="str">
        <f>IF(S1794="Y",IF(Q1794&lt;&gt;2,"有叫聲應為猴群",""),"")</f>
        <v/>
      </c>
      <c r="AC1794" s="3" t="str">
        <f>IF(ISBLANK(T1794),"需記錄棲地類型",IF(LEN(T1794)&lt;&gt;2,"請填最主要的棲地類型，其餘的可在備注補充說明",""))</f>
        <v/>
      </c>
      <c r="AD1794" s="5" t="str">
        <f t="shared" si="78"/>
        <v/>
      </c>
      <c r="AE1794" s="3" t="str">
        <f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>IF((F1795&amp;J1795)=(F1794&amp;J1794),ABS((DATE(G1795,H1795,I1795)&amp;TIME(O1795,P1795,0))-(DATE(G1794,H1794,I1794)&amp;TIME(O1794,P1794,0))),"")</f>
        <v>7.6388890156522393E-3</v>
      </c>
    </row>
    <row r="1795" spans="3:35">
      <c r="C1795" s="246" t="s">
        <v>824</v>
      </c>
      <c r="D1795" s="246" t="s">
        <v>849</v>
      </c>
      <c r="E1795" s="246" t="s">
        <v>882</v>
      </c>
      <c r="F1795" s="246" t="s">
        <v>883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885</v>
      </c>
      <c r="L1795" s="247">
        <v>4</v>
      </c>
      <c r="M1795" s="246">
        <v>257664</v>
      </c>
      <c r="N1795" s="246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90</v>
      </c>
      <c r="T1795" s="246" t="s">
        <v>54</v>
      </c>
      <c r="U1795" s="246"/>
      <c r="V1795" t="str">
        <f>INDEX(樣區!H:H,MATCH(F1795,樣區!E:E,0))</f>
        <v>4月,6月</v>
      </c>
      <c r="W1795" s="3" t="str">
        <f>IF(ISNUMBER(AH1795),"Y","N")</f>
        <v>Y</v>
      </c>
      <c r="X1795" s="3" t="str">
        <f>IF(OR(ISBLANK(H1795),ISBLANK(I1795)),"需記錄日期","")</f>
        <v/>
      </c>
      <c r="Y1795" s="3" t="str">
        <f>IF(O1795&gt;9,"時間太晚","")</f>
        <v/>
      </c>
      <c r="Z1795" s="3" t="str">
        <f>IF(ISBLANK(Q1795),"需記錄數量",IF(Q1795&gt;2,"2隻以上，請記為猴群",""))</f>
        <v/>
      </c>
      <c r="AA1795" s="3" t="str">
        <f>IF(OR(Q1795=1,Q1795=2),IF(ISTEXT(R1795),"","需記錄距離"),"")</f>
        <v/>
      </c>
      <c r="AB1795" s="249" t="str">
        <f>IF(S1795="Y",IF(Q1795&lt;&gt;2,"有叫聲應為猴群",""),"")</f>
        <v/>
      </c>
      <c r="AC1795" s="3" t="str">
        <f>IF(ISBLANK(T1795),"需記錄棲地類型",IF(LEN(T1795)&lt;&gt;2,"請填最主要的棲地類型，其餘的可在備注補充說明",""))</f>
        <v/>
      </c>
      <c r="AD1795" s="5" t="str">
        <f t="shared" si="78"/>
        <v/>
      </c>
      <c r="AE1795" s="3" t="str">
        <f>IF(COUNTIF(U1795,"*搖樹*")=1,IF(Q1795&lt;&gt;2,"有搖樹行為應為猴群",""),"")</f>
        <v/>
      </c>
      <c r="AF1795" s="3"/>
      <c r="AH1795">
        <f>MATCH(ROUND(M1795,0)&amp;ROUND(N1795,0),樣點!N:N,0)</f>
        <v>937</v>
      </c>
      <c r="AI1795" s="5">
        <f>IF((F1796&amp;J1796)=(F1795&amp;J1795),ABS((DATE(G1796,H1796,I1796)&amp;TIME(O1796,P1796,0))-(DATE(G1795,H1795,I1795)&amp;TIME(O1795,P1795,0))),"")</f>
        <v>6.2499999767169356E-3</v>
      </c>
    </row>
    <row r="1796" spans="3:35">
      <c r="C1796" s="246" t="s">
        <v>824</v>
      </c>
      <c r="D1796" s="246" t="s">
        <v>849</v>
      </c>
      <c r="E1796" s="246" t="s">
        <v>882</v>
      </c>
      <c r="F1796" s="246" t="s">
        <v>883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885</v>
      </c>
      <c r="L1796" s="247">
        <v>5</v>
      </c>
      <c r="M1796" s="246">
        <v>258053</v>
      </c>
      <c r="N1796" s="246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90</v>
      </c>
      <c r="T1796" s="246" t="s">
        <v>26</v>
      </c>
      <c r="U1796" s="246"/>
      <c r="V1796" t="str">
        <f>INDEX(樣區!H:H,MATCH(F1796,樣區!E:E,0))</f>
        <v>4月,6月</v>
      </c>
      <c r="W1796" s="3" t="str">
        <f>IF(ISNUMBER(AH1796),"Y","N")</f>
        <v>Y</v>
      </c>
      <c r="X1796" s="3" t="str">
        <f>IF(OR(ISBLANK(H1796),ISBLANK(I1796)),"需記錄日期","")</f>
        <v/>
      </c>
      <c r="Y1796" s="3" t="str">
        <f>IF(O1796&gt;9,"時間太晚","")</f>
        <v/>
      </c>
      <c r="Z1796" s="3" t="str">
        <f>IF(ISBLANK(Q1796),"需記錄數量",IF(Q1796&gt;2,"2隻以上，請記為猴群",""))</f>
        <v/>
      </c>
      <c r="AA1796" s="3" t="str">
        <f>IF(OR(Q1796=1,Q1796=2),IF(ISTEXT(R1796),"","需記錄距離"),"")</f>
        <v/>
      </c>
      <c r="AB1796" s="249" t="str">
        <f>IF(S1796="Y",IF(Q1796&lt;&gt;2,"有叫聲應為猴群",""),"")</f>
        <v/>
      </c>
      <c r="AC1796" s="3" t="str">
        <f>IF(ISBLANK(T1796),"需記錄棲地類型",IF(LEN(T1796)&lt;&gt;2,"請填最主要的棲地類型，其餘的可在備注補充說明",""))</f>
        <v/>
      </c>
      <c r="AD1796" s="5" t="str">
        <f t="shared" si="78"/>
        <v/>
      </c>
      <c r="AE1796" s="3" t="str">
        <f>IF(COUNTIF(U1796,"*搖樹*")=1,IF(Q1796&lt;&gt;2,"有搖樹行為應為猴群",""),"")</f>
        <v/>
      </c>
      <c r="AF1796" s="3"/>
      <c r="AH1796">
        <f>MATCH(ROUND(M1796,0)&amp;ROUND(N1796,0),樣點!N:N,0)</f>
        <v>938</v>
      </c>
      <c r="AI1796" s="5">
        <f>IF((F1797&amp;J1797)=(F1796&amp;J1796),ABS((DATE(G1797,H1797,I1797)&amp;TIME(O1797,P1797,0))-(DATE(G1796,H1796,I1796)&amp;TIME(O1796,P1796,0))),"")</f>
        <v>9.0277770068496466E-3</v>
      </c>
    </row>
    <row r="1797" spans="3:35">
      <c r="C1797" s="246" t="s">
        <v>824</v>
      </c>
      <c r="D1797" s="246" t="s">
        <v>849</v>
      </c>
      <c r="E1797" s="246" t="s">
        <v>882</v>
      </c>
      <c r="F1797" s="246" t="s">
        <v>883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885</v>
      </c>
      <c r="L1797" s="247">
        <v>6</v>
      </c>
      <c r="M1797" s="246">
        <v>258174</v>
      </c>
      <c r="N1797" s="246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90</v>
      </c>
      <c r="T1797" s="246" t="s">
        <v>133</v>
      </c>
      <c r="U1797" s="246"/>
      <c r="V1797" t="str">
        <f>INDEX(樣區!H:H,MATCH(F1797,樣區!E:E,0))</f>
        <v>4月,6月</v>
      </c>
      <c r="W1797" s="3" t="str">
        <f>IF(ISNUMBER(AH1797),"Y","N")</f>
        <v>Y</v>
      </c>
      <c r="X1797" s="3" t="str">
        <f>IF(OR(ISBLANK(H1797),ISBLANK(I1797)),"需記錄日期","")</f>
        <v/>
      </c>
      <c r="Y1797" s="3" t="str">
        <f>IF(O1797&gt;9,"時間太晚","")</f>
        <v/>
      </c>
      <c r="Z1797" s="3" t="str">
        <f>IF(ISBLANK(Q1797),"需記錄數量",IF(Q1797&gt;2,"2隻以上，請記為猴群",""))</f>
        <v/>
      </c>
      <c r="AA1797" s="3" t="str">
        <f>IF(OR(Q1797=1,Q1797=2),IF(ISTEXT(R1797),"","需記錄距離"),"")</f>
        <v/>
      </c>
      <c r="AB1797" s="249" t="str">
        <f>IF(S1797="Y",IF(Q1797&lt;&gt;2,"有叫聲應為猴群",""),"")</f>
        <v/>
      </c>
      <c r="AC1797" s="3" t="str">
        <f>IF(ISBLANK(T1797),"需記錄棲地類型",IF(LEN(T1797)&lt;&gt;2,"請填最主要的棲地類型，其餘的可在備注補充說明",""))</f>
        <v/>
      </c>
      <c r="AD1797" s="5" t="str">
        <f t="shared" si="78"/>
        <v/>
      </c>
      <c r="AE1797" s="3" t="str">
        <f>IF(COUNTIF(U1797,"*搖樹*")=1,IF(Q1797&lt;&gt;2,"有搖樹行為應為猴群",""),"")</f>
        <v/>
      </c>
      <c r="AF1797" s="3"/>
      <c r="AH1797">
        <f>MATCH(ROUND(M1797,0)&amp;ROUND(N1797,0),樣點!N:N,0)</f>
        <v>939</v>
      </c>
      <c r="AI1797" s="5" t="str">
        <f>IF((F1798&amp;J1798)=(F1797&amp;J1797),ABS((DATE(G1798,H1798,I1798)&amp;TIME(O1798,P1798,0))-(DATE(G1797,H1797,I1797)&amp;TIME(O1797,P1797,0))),"")</f>
        <v/>
      </c>
    </row>
    <row r="1798" spans="3:35">
      <c r="C1798" s="246" t="s">
        <v>824</v>
      </c>
      <c r="D1798" s="246" t="s">
        <v>849</v>
      </c>
      <c r="E1798" s="246" t="s">
        <v>886</v>
      </c>
      <c r="F1798" s="246" t="s">
        <v>887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888</v>
      </c>
      <c r="L1798" s="247">
        <v>1</v>
      </c>
      <c r="M1798" s="246">
        <v>258655</v>
      </c>
      <c r="N1798" s="246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90</v>
      </c>
      <c r="T1798" s="246" t="s">
        <v>32</v>
      </c>
      <c r="U1798" s="246"/>
      <c r="V1798" t="str">
        <f>INDEX(樣區!H:H,MATCH(F1798,樣區!E:E,0))</f>
        <v>4月,6月</v>
      </c>
      <c r="W1798" s="3" t="str">
        <f>IF(ISNUMBER(AH1798),"Y","N")</f>
        <v>Y</v>
      </c>
      <c r="X1798" s="3" t="str">
        <f>IF(OR(ISBLANK(H1798),ISBLANK(I1798)),"需記錄日期","")</f>
        <v/>
      </c>
      <c r="Y1798" s="3" t="str">
        <f>IF(O1798&gt;9,"時間太晚","")</f>
        <v/>
      </c>
      <c r="Z1798" s="3" t="str">
        <f>IF(ISBLANK(Q1798),"需記錄數量",IF(Q1798&gt;2,"2隻以上，請記為猴群",""))</f>
        <v/>
      </c>
      <c r="AA1798" s="3" t="str">
        <f>IF(OR(Q1798=1,Q1798=2),IF(ISTEXT(R1798),"","需記錄距離"),"")</f>
        <v/>
      </c>
      <c r="AB1798" s="249" t="str">
        <f>IF(S1798="Y",IF(Q1798&lt;&gt;2,"有叫聲應為猴群",""),"")</f>
        <v/>
      </c>
      <c r="AC1798" s="3" t="str">
        <f>IF(ISBLANK(T1798),"需記錄棲地類型",IF(LEN(T1798)&lt;&gt;2,"請填最主要的棲地類型，其餘的可在備注補充說明",""))</f>
        <v/>
      </c>
      <c r="AD1798" s="5" t="str">
        <f t="shared" si="78"/>
        <v/>
      </c>
      <c r="AE1798" s="3" t="str">
        <f>IF(COUNTIF(U1798,"*搖樹*")=1,IF(Q1798&lt;&gt;2,"有搖樹行為應為猴群",""),"")</f>
        <v/>
      </c>
      <c r="AF1798" s="3"/>
      <c r="AH1798">
        <f>MATCH(ROUND(M1798,0)&amp;ROUND(N1798,0),樣點!N:N,0)</f>
        <v>940</v>
      </c>
      <c r="AI1798" s="5">
        <f>IF((F1799&amp;J1799)=(F1798&amp;J1798),ABS((DATE(G1799,H1799,I1799)&amp;TIME(O1799,P1799,0))-(DATE(G1798,H1798,I1798)&amp;TIME(O1798,P1798,0))),"")</f>
        <v>7.6388890156522393E-3</v>
      </c>
    </row>
    <row r="1799" spans="3:35">
      <c r="C1799" s="246" t="s">
        <v>824</v>
      </c>
      <c r="D1799" s="246" t="s">
        <v>849</v>
      </c>
      <c r="E1799" s="246" t="s">
        <v>886</v>
      </c>
      <c r="F1799" s="246" t="s">
        <v>887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888</v>
      </c>
      <c r="L1799" s="247">
        <v>2</v>
      </c>
      <c r="M1799" s="246">
        <v>258699</v>
      </c>
      <c r="N1799" s="246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90</v>
      </c>
      <c r="T1799" s="246" t="s">
        <v>54</v>
      </c>
      <c r="U1799" s="246"/>
      <c r="V1799" t="str">
        <f>INDEX(樣區!H:H,MATCH(F1799,樣區!E:E,0))</f>
        <v>4月,6月</v>
      </c>
      <c r="W1799" s="3" t="str">
        <f>IF(ISNUMBER(AH1799),"Y","N")</f>
        <v>Y</v>
      </c>
      <c r="X1799" s="3" t="str">
        <f>IF(OR(ISBLANK(H1799),ISBLANK(I1799)),"需記錄日期","")</f>
        <v/>
      </c>
      <c r="Y1799" s="3" t="str">
        <f>IF(O1799&gt;9,"時間太晚","")</f>
        <v/>
      </c>
      <c r="Z1799" s="3" t="str">
        <f>IF(ISBLANK(Q1799),"需記錄數量",IF(Q1799&gt;2,"2隻以上，請記為猴群",""))</f>
        <v/>
      </c>
      <c r="AA1799" s="3" t="str">
        <f>IF(OR(Q1799=1,Q1799=2),IF(ISTEXT(R1799),"","需記錄距離"),"")</f>
        <v/>
      </c>
      <c r="AB1799" s="249" t="str">
        <f>IF(S1799="Y",IF(Q1799&lt;&gt;2,"有叫聲應為猴群",""),"")</f>
        <v/>
      </c>
      <c r="AC1799" s="3" t="str">
        <f>IF(ISBLANK(T1799),"需記錄棲地類型",IF(LEN(T1799)&lt;&gt;2,"請填最主要的棲地類型，其餘的可在備注補充說明",""))</f>
        <v/>
      </c>
      <c r="AD1799" s="5" t="str">
        <f t="shared" si="78"/>
        <v/>
      </c>
      <c r="AE1799" s="3" t="str">
        <f>IF(COUNTIF(U1799,"*搖樹*")=1,IF(Q1799&lt;&gt;2,"有搖樹行為應為猴群",""),"")</f>
        <v/>
      </c>
      <c r="AF1799" s="3"/>
      <c r="AH1799">
        <f>MATCH(ROUND(M1799,0)&amp;ROUND(N1799,0),樣點!N:N,0)</f>
        <v>941</v>
      </c>
      <c r="AI1799" s="5">
        <f>IF((F1800&amp;J1800)=(F1799&amp;J1799),ABS((DATE(G1800,H1800,I1800)&amp;TIME(O1800,P1800,0))-(DATE(G1799,H1799,I1799)&amp;TIME(O1799,P1799,0))),"")</f>
        <v>7.6388890156522393E-3</v>
      </c>
    </row>
    <row r="1800" spans="3:35">
      <c r="C1800" s="246" t="s">
        <v>824</v>
      </c>
      <c r="D1800" s="246" t="s">
        <v>849</v>
      </c>
      <c r="E1800" s="246" t="s">
        <v>886</v>
      </c>
      <c r="F1800" s="246" t="s">
        <v>887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888</v>
      </c>
      <c r="L1800" s="247">
        <v>3</v>
      </c>
      <c r="M1800" s="246">
        <v>258539</v>
      </c>
      <c r="N1800" s="246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90</v>
      </c>
      <c r="T1800" s="246" t="s">
        <v>54</v>
      </c>
      <c r="U1800" s="246"/>
      <c r="V1800" t="str">
        <f>INDEX(樣區!H:H,MATCH(F1800,樣區!E:E,0))</f>
        <v>4月,6月</v>
      </c>
      <c r="W1800" s="3" t="str">
        <f>IF(ISNUMBER(AH1800),"Y","N")</f>
        <v>Y</v>
      </c>
      <c r="X1800" s="3" t="str">
        <f>IF(OR(ISBLANK(H1800),ISBLANK(I1800)),"需記錄日期","")</f>
        <v/>
      </c>
      <c r="Y1800" s="3" t="str">
        <f>IF(O1800&gt;9,"時間太晚","")</f>
        <v/>
      </c>
      <c r="Z1800" s="3" t="str">
        <f>IF(ISBLANK(Q1800),"需記錄數量",IF(Q1800&gt;2,"2隻以上，請記為猴群",""))</f>
        <v/>
      </c>
      <c r="AA1800" s="3" t="str">
        <f>IF(OR(Q1800=1,Q1800=2),IF(ISTEXT(R1800),"","需記錄距離"),"")</f>
        <v/>
      </c>
      <c r="AB1800" s="249" t="str">
        <f>IF(S1800="Y",IF(Q1800&lt;&gt;2,"有叫聲應為猴群",""),"")</f>
        <v/>
      </c>
      <c r="AC1800" s="3" t="str">
        <f>IF(ISBLANK(T1800),"需記錄棲地類型",IF(LEN(T1800)&lt;&gt;2,"請填最主要的棲地類型，其餘的可在備注補充說明",""))</f>
        <v/>
      </c>
      <c r="AD1800" s="5" t="str">
        <f t="shared" si="78"/>
        <v/>
      </c>
      <c r="AE1800" s="3" t="str">
        <f>IF(COUNTIF(U1800,"*搖樹*")=1,IF(Q1800&lt;&gt;2,"有搖樹行為應為猴群",""),"")</f>
        <v/>
      </c>
      <c r="AF1800" s="3"/>
      <c r="AH1800">
        <f>MATCH(ROUND(M1800,0)&amp;ROUND(N1800,0),樣點!N:N,0)</f>
        <v>942</v>
      </c>
      <c r="AI1800" s="5">
        <f>IF((F1801&amp;J1801)=(F1800&amp;J1800),ABS((DATE(G1801,H1801,I1801)&amp;TIME(O1801,P1801,0))-(DATE(G1800,H1800,I1800)&amp;TIME(O1800,P1800,0))),"")</f>
        <v>1.1111110972706228E-2</v>
      </c>
    </row>
    <row r="1801" spans="3:35">
      <c r="C1801" s="246" t="s">
        <v>824</v>
      </c>
      <c r="D1801" s="246" t="s">
        <v>849</v>
      </c>
      <c r="E1801" s="246" t="s">
        <v>886</v>
      </c>
      <c r="F1801" s="246" t="s">
        <v>887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888</v>
      </c>
      <c r="L1801" s="247">
        <v>4</v>
      </c>
      <c r="M1801" s="246">
        <v>258347</v>
      </c>
      <c r="N1801" s="246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90</v>
      </c>
      <c r="T1801" s="246" t="s">
        <v>26</v>
      </c>
      <c r="U1801" s="246"/>
      <c r="V1801" t="str">
        <f>INDEX(樣區!H:H,MATCH(F1801,樣區!E:E,0))</f>
        <v>4月,6月</v>
      </c>
      <c r="W1801" s="3" t="str">
        <f>IF(ISNUMBER(AH1801),"Y","N")</f>
        <v>Y</v>
      </c>
      <c r="X1801" s="3" t="str">
        <f>IF(OR(ISBLANK(H1801),ISBLANK(I1801)),"需記錄日期","")</f>
        <v/>
      </c>
      <c r="Y1801" s="3" t="str">
        <f>IF(O1801&gt;9,"時間太晚","")</f>
        <v/>
      </c>
      <c r="Z1801" s="3" t="str">
        <f>IF(ISBLANK(Q1801),"需記錄數量",IF(Q1801&gt;2,"2隻以上，請記為猴群",""))</f>
        <v/>
      </c>
      <c r="AA1801" s="3" t="str">
        <f>IF(OR(Q1801=1,Q1801=2),IF(ISTEXT(R1801),"","需記錄距離"),"")</f>
        <v/>
      </c>
      <c r="AB1801" s="249" t="str">
        <f>IF(S1801="Y",IF(Q1801&lt;&gt;2,"有叫聲應為猴群",""),"")</f>
        <v/>
      </c>
      <c r="AC1801" s="3" t="str">
        <f>IF(ISBLANK(T1801),"需記錄棲地類型",IF(LEN(T1801)&lt;&gt;2,"請填最主要的棲地類型，其餘的可在備注補充說明",""))</f>
        <v/>
      </c>
      <c r="AD1801" s="5" t="str">
        <f t="shared" si="78"/>
        <v/>
      </c>
      <c r="AE1801" s="3" t="str">
        <f>IF(COUNTIF(U1801,"*搖樹*")=1,IF(Q1801&lt;&gt;2,"有搖樹行為應為猴群",""),"")</f>
        <v/>
      </c>
      <c r="AF1801" s="3"/>
      <c r="AH1801">
        <f>MATCH(ROUND(M1801,0)&amp;ROUND(N1801,0),樣點!N:N,0)</f>
        <v>943</v>
      </c>
      <c r="AI1801" s="5">
        <f>IF((F1802&amp;J1802)=(F1801&amp;J1801),ABS((DATE(G1802,H1802,I1802)&amp;TIME(O1802,P1802,0))-(DATE(G1801,H1801,I1801)&amp;TIME(O1801,P1801,0))),"")</f>
        <v>1.4583334035705775E-2</v>
      </c>
    </row>
    <row r="1802" spans="3:35">
      <c r="C1802" s="246" t="s">
        <v>824</v>
      </c>
      <c r="D1802" s="246" t="s">
        <v>849</v>
      </c>
      <c r="E1802" s="246" t="s">
        <v>886</v>
      </c>
      <c r="F1802" s="246" t="s">
        <v>887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888</v>
      </c>
      <c r="L1802" s="247">
        <v>5</v>
      </c>
      <c r="M1802" s="246">
        <v>258269</v>
      </c>
      <c r="N1802" s="246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90</v>
      </c>
      <c r="T1802" s="246" t="s">
        <v>26</v>
      </c>
      <c r="U1802" s="246"/>
      <c r="V1802" t="str">
        <f>INDEX(樣區!H:H,MATCH(F1802,樣區!E:E,0))</f>
        <v>4月,6月</v>
      </c>
      <c r="W1802" s="3" t="str">
        <f>IF(ISNUMBER(AH1802),"Y","N")</f>
        <v>Y</v>
      </c>
      <c r="X1802" s="3" t="str">
        <f>IF(OR(ISBLANK(H1802),ISBLANK(I1802)),"需記錄日期","")</f>
        <v/>
      </c>
      <c r="Y1802" s="3" t="str">
        <f>IF(O1802&gt;9,"時間太晚","")</f>
        <v/>
      </c>
      <c r="Z1802" s="3" t="str">
        <f>IF(ISBLANK(Q1802),"需記錄數量",IF(Q1802&gt;2,"2隻以上，請記為猴群",""))</f>
        <v/>
      </c>
      <c r="AA1802" s="3" t="str">
        <f>IF(OR(Q1802=1,Q1802=2),IF(ISTEXT(R1802),"","需記錄距離"),"")</f>
        <v/>
      </c>
      <c r="AB1802" s="249" t="str">
        <f>IF(S1802="Y",IF(Q1802&lt;&gt;2,"有叫聲應為猴群",""),"")</f>
        <v/>
      </c>
      <c r="AC1802" s="3" t="str">
        <f>IF(ISBLANK(T1802),"需記錄棲地類型",IF(LEN(T1802)&lt;&gt;2,"請填最主要的棲地類型，其餘的可在備注補充說明",""))</f>
        <v/>
      </c>
      <c r="AD1802" s="5" t="str">
        <f t="shared" si="78"/>
        <v/>
      </c>
      <c r="AE1802" s="3" t="str">
        <f>IF(COUNTIF(U1802,"*搖樹*")=1,IF(Q1802&lt;&gt;2,"有搖樹行為應為猴群",""),"")</f>
        <v/>
      </c>
      <c r="AF1802" s="3"/>
      <c r="AH1802">
        <f>MATCH(ROUND(M1802,0)&amp;ROUND(N1802,0),樣點!N:N,0)</f>
        <v>944</v>
      </c>
      <c r="AI1802" s="5">
        <f>IF((F1803&amp;J1803)=(F1802&amp;J1802),ABS((DATE(G1803,H1803,I1803)&amp;TIME(O1803,P1803,0))-(DATE(G1802,H1802,I1802)&amp;TIME(O1802,P1802,0))),"")</f>
        <v>1.1805554968304932E-2</v>
      </c>
    </row>
    <row r="1803" spans="3:35">
      <c r="C1803" s="246" t="s">
        <v>824</v>
      </c>
      <c r="D1803" s="246" t="s">
        <v>849</v>
      </c>
      <c r="E1803" s="246" t="s">
        <v>886</v>
      </c>
      <c r="F1803" s="246" t="s">
        <v>887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888</v>
      </c>
      <c r="L1803" s="247">
        <v>6</v>
      </c>
      <c r="M1803" s="246">
        <v>258184</v>
      </c>
      <c r="N1803" s="246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90</v>
      </c>
      <c r="T1803" s="246" t="s">
        <v>26</v>
      </c>
      <c r="U1803" s="246"/>
      <c r="V1803" t="str">
        <f>INDEX(樣區!H:H,MATCH(F1803,樣區!E:E,0))</f>
        <v>4月,6月</v>
      </c>
      <c r="W1803" s="3" t="str">
        <f>IF(ISNUMBER(AH1803),"Y","N")</f>
        <v>Y</v>
      </c>
      <c r="X1803" s="3" t="str">
        <f>IF(OR(ISBLANK(H1803),ISBLANK(I1803)),"需記錄日期","")</f>
        <v/>
      </c>
      <c r="Y1803" s="3" t="str">
        <f>IF(O1803&gt;9,"時間太晚","")</f>
        <v/>
      </c>
      <c r="Z1803" s="3" t="str">
        <f>IF(ISBLANK(Q1803),"需記錄數量",IF(Q1803&gt;2,"2隻以上，請記為猴群",""))</f>
        <v/>
      </c>
      <c r="AA1803" s="3" t="str">
        <f>IF(OR(Q1803=1,Q1803=2),IF(ISTEXT(R1803),"","需記錄距離"),"")</f>
        <v/>
      </c>
      <c r="AB1803" s="249" t="str">
        <f>IF(S1803="Y",IF(Q1803&lt;&gt;2,"有叫聲應為猴群",""),"")</f>
        <v/>
      </c>
      <c r="AC1803" s="3" t="str">
        <f>IF(ISBLANK(T1803),"需記錄棲地類型",IF(LEN(T1803)&lt;&gt;2,"請填最主要的棲地類型，其餘的可在備注補充說明",""))</f>
        <v/>
      </c>
      <c r="AD1803" s="5" t="str">
        <f t="shared" si="78"/>
        <v/>
      </c>
      <c r="AE1803" s="3" t="str">
        <f>IF(COUNTIF(U1803,"*搖樹*")=1,IF(Q1803&lt;&gt;2,"有搖樹行為應為猴群",""),"")</f>
        <v/>
      </c>
      <c r="AF1803" s="3"/>
      <c r="AH1803">
        <f>MATCH(ROUND(M1803,0)&amp;ROUND(N1803,0),樣點!N:N,0)</f>
        <v>945</v>
      </c>
      <c r="AI1803" s="5" t="str">
        <f>IF((F1804&amp;J1804)=(F1803&amp;J1803),ABS((DATE(G1804,H1804,I1804)&amp;TIME(O1804,P1804,0))-(DATE(G1803,H1803,I1803)&amp;TIME(O1803,P1803,0))),"")</f>
        <v/>
      </c>
    </row>
    <row r="1804" spans="3:35">
      <c r="C1804" s="246" t="s">
        <v>824</v>
      </c>
      <c r="D1804" s="246" t="s">
        <v>849</v>
      </c>
      <c r="E1804" s="246" t="s">
        <v>886</v>
      </c>
      <c r="F1804" s="246" t="s">
        <v>887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888</v>
      </c>
      <c r="L1804" s="247">
        <v>1</v>
      </c>
      <c r="M1804" s="246">
        <v>258655</v>
      </c>
      <c r="N1804" s="246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90</v>
      </c>
      <c r="T1804" s="246" t="s">
        <v>32</v>
      </c>
      <c r="U1804" s="246"/>
      <c r="V1804" t="str">
        <f>INDEX(樣區!H:H,MATCH(F1804,樣區!E:E,0))</f>
        <v>4月,6月</v>
      </c>
      <c r="W1804" s="3" t="str">
        <f>IF(ISNUMBER(AH1804),"Y","N")</f>
        <v>Y</v>
      </c>
      <c r="X1804" s="3" t="str">
        <f>IF(OR(ISBLANK(H1804),ISBLANK(I1804)),"需記錄日期","")</f>
        <v/>
      </c>
      <c r="Y1804" s="3" t="str">
        <f>IF(O1804&gt;9,"時間太晚","")</f>
        <v/>
      </c>
      <c r="Z1804" s="3" t="str">
        <f>IF(ISBLANK(Q1804),"需記錄數量",IF(Q1804&gt;2,"2隻以上，請記為猴群",""))</f>
        <v/>
      </c>
      <c r="AA1804" s="3" t="str">
        <f>IF(OR(Q1804=1,Q1804=2),IF(ISTEXT(R1804),"","需記錄距離"),"")</f>
        <v/>
      </c>
      <c r="AB1804" s="249" t="str">
        <f>IF(S1804="Y",IF(Q1804&lt;&gt;2,"有叫聲應為猴群",""),"")</f>
        <v/>
      </c>
      <c r="AC1804" s="3" t="str">
        <f>IF(ISBLANK(T1804),"需記錄棲地類型",IF(LEN(T1804)&lt;&gt;2,"請填最主要的棲地類型，其餘的可在備注補充說明",""))</f>
        <v/>
      </c>
      <c r="AD1804" s="5" t="str">
        <f t="shared" si="78"/>
        <v/>
      </c>
      <c r="AE1804" s="3" t="str">
        <f>IF(COUNTIF(U1804,"*搖樹*")=1,IF(Q1804&lt;&gt;2,"有搖樹行為應為猴群",""),"")</f>
        <v/>
      </c>
      <c r="AF1804" s="3"/>
      <c r="AH1804">
        <f>MATCH(ROUND(M1804,0)&amp;ROUND(N1804,0),樣點!N:N,0)</f>
        <v>940</v>
      </c>
      <c r="AI1804" s="5">
        <f>IF((F1805&amp;J1805)=(F1804&amp;J1804),ABS((DATE(G1805,H1805,I1805)&amp;TIME(O1805,P1805,0))-(DATE(G1804,H1804,I1804)&amp;TIME(O1804,P1804,0))),"")</f>
        <v>2.9861111019272357E-2</v>
      </c>
    </row>
    <row r="1805" spans="3:35">
      <c r="C1805" s="246" t="s">
        <v>824</v>
      </c>
      <c r="D1805" s="246" t="s">
        <v>849</v>
      </c>
      <c r="E1805" s="246" t="s">
        <v>886</v>
      </c>
      <c r="F1805" s="246" t="s">
        <v>887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888</v>
      </c>
      <c r="L1805" s="247">
        <v>2</v>
      </c>
      <c r="M1805" s="246">
        <v>258699</v>
      </c>
      <c r="N1805" s="246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90</v>
      </c>
      <c r="T1805" s="246" t="s">
        <v>32</v>
      </c>
      <c r="U1805" s="246"/>
      <c r="V1805" t="str">
        <f>INDEX(樣區!H:H,MATCH(F1805,樣區!E:E,0))</f>
        <v>4月,6月</v>
      </c>
      <c r="W1805" s="3" t="str">
        <f>IF(ISNUMBER(AH1805),"Y","N")</f>
        <v>Y</v>
      </c>
      <c r="X1805" s="3" t="str">
        <f>IF(OR(ISBLANK(H1805),ISBLANK(I1805)),"需記錄日期","")</f>
        <v/>
      </c>
      <c r="Y1805" s="3" t="str">
        <f>IF(O1805&gt;9,"時間太晚","")</f>
        <v/>
      </c>
      <c r="Z1805" s="3" t="str">
        <f>IF(ISBLANK(Q1805),"需記錄數量",IF(Q1805&gt;2,"2隻以上，請記為猴群",""))</f>
        <v/>
      </c>
      <c r="AA1805" s="3" t="str">
        <f>IF(OR(Q1805=1,Q1805=2),IF(ISTEXT(R1805),"","需記錄距離"),"")</f>
        <v/>
      </c>
      <c r="AB1805" s="249" t="str">
        <f>IF(S1805="Y",IF(Q1805&lt;&gt;2,"有叫聲應為猴群",""),"")</f>
        <v/>
      </c>
      <c r="AC1805" s="3" t="str">
        <f>IF(ISBLANK(T1805),"需記錄棲地類型",IF(LEN(T1805)&lt;&gt;2,"請填最主要的棲地類型，其餘的可在備注補充說明",""))</f>
        <v/>
      </c>
      <c r="AD1805" s="5" t="str">
        <f t="shared" si="78"/>
        <v/>
      </c>
      <c r="AE1805" s="3" t="str">
        <f>IF(COUNTIF(U1805,"*搖樹*")=1,IF(Q1805&lt;&gt;2,"有搖樹行為應為猴群",""),"")</f>
        <v/>
      </c>
      <c r="AF1805" s="3"/>
      <c r="AH1805">
        <f>MATCH(ROUND(M1805,0)&amp;ROUND(N1805,0),樣點!N:N,0)</f>
        <v>941</v>
      </c>
      <c r="AI1805" s="5">
        <f>IF((F1806&amp;J1806)=(F1805&amp;J1805),ABS((DATE(G1806,H1806,I1806)&amp;TIME(O1806,P1806,0))-(DATE(G1805,H1805,I1805)&amp;TIME(O1805,P1805,0))),"")</f>
        <v>8.3333340007811785E-3</v>
      </c>
    </row>
    <row r="1806" spans="3:35">
      <c r="C1806" s="246" t="s">
        <v>824</v>
      </c>
      <c r="D1806" s="246" t="s">
        <v>849</v>
      </c>
      <c r="E1806" s="246" t="s">
        <v>886</v>
      </c>
      <c r="F1806" s="246" t="s">
        <v>887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888</v>
      </c>
      <c r="L1806" s="247">
        <v>3</v>
      </c>
      <c r="M1806" s="246">
        <v>258539</v>
      </c>
      <c r="N1806" s="246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90</v>
      </c>
      <c r="T1806" s="246" t="s">
        <v>32</v>
      </c>
      <c r="U1806" s="246"/>
      <c r="V1806" t="str">
        <f>INDEX(樣區!H:H,MATCH(F1806,樣區!E:E,0))</f>
        <v>4月,6月</v>
      </c>
      <c r="W1806" s="3" t="str">
        <f>IF(ISNUMBER(AH1806),"Y","N")</f>
        <v>Y</v>
      </c>
      <c r="X1806" s="3" t="str">
        <f>IF(OR(ISBLANK(H1806),ISBLANK(I1806)),"需記錄日期","")</f>
        <v/>
      </c>
      <c r="Y1806" s="3" t="str">
        <f>IF(O1806&gt;9,"時間太晚","")</f>
        <v/>
      </c>
      <c r="Z1806" s="3" t="str">
        <f>IF(ISBLANK(Q1806),"需記錄數量",IF(Q1806&gt;2,"2隻以上，請記為猴群",""))</f>
        <v/>
      </c>
      <c r="AA1806" s="3" t="str">
        <f>IF(OR(Q1806=1,Q1806=2),IF(ISTEXT(R1806),"","需記錄距離"),"")</f>
        <v/>
      </c>
      <c r="AB1806" s="249" t="str">
        <f>IF(S1806="Y",IF(Q1806&lt;&gt;2,"有叫聲應為猴群",""),"")</f>
        <v/>
      </c>
      <c r="AC1806" s="3" t="str">
        <f>IF(ISBLANK(T1806),"需記錄棲地類型",IF(LEN(T1806)&lt;&gt;2,"請填最主要的棲地類型，其餘的可在備注補充說明",""))</f>
        <v/>
      </c>
      <c r="AD1806" s="5" t="str">
        <f t="shared" si="78"/>
        <v/>
      </c>
      <c r="AE1806" s="3" t="str">
        <f>IF(COUNTIF(U1806,"*搖樹*")=1,IF(Q1806&lt;&gt;2,"有搖樹行為應為猴群",""),"")</f>
        <v/>
      </c>
      <c r="AF1806" s="3"/>
      <c r="AH1806">
        <f>MATCH(ROUND(M1806,0)&amp;ROUND(N1806,0),樣點!N:N,0)</f>
        <v>942</v>
      </c>
      <c r="AI1806" s="5">
        <f>IF((F1807&amp;J1807)=(F1806&amp;J1806),ABS((DATE(G1807,H1807,I1807)&amp;TIME(O1807,P1807,0))-(DATE(G1806,H1806,I1806)&amp;TIME(O1806,P1806,0))),"")</f>
        <v>1.1111111030913889E-2</v>
      </c>
    </row>
    <row r="1807" spans="3:35">
      <c r="C1807" s="246" t="s">
        <v>824</v>
      </c>
      <c r="D1807" s="246" t="s">
        <v>849</v>
      </c>
      <c r="E1807" s="246" t="s">
        <v>886</v>
      </c>
      <c r="F1807" s="246" t="s">
        <v>887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888</v>
      </c>
      <c r="L1807" s="247">
        <v>4</v>
      </c>
      <c r="M1807" s="246">
        <v>258347</v>
      </c>
      <c r="N1807" s="246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90</v>
      </c>
      <c r="T1807" s="246" t="s">
        <v>32</v>
      </c>
      <c r="U1807" s="246"/>
      <c r="V1807" t="str">
        <f>INDEX(樣區!H:H,MATCH(F1807,樣區!E:E,0))</f>
        <v>4月,6月</v>
      </c>
      <c r="W1807" s="3" t="str">
        <f>IF(ISNUMBER(AH1807),"Y","N")</f>
        <v>Y</v>
      </c>
      <c r="X1807" s="3" t="str">
        <f>IF(OR(ISBLANK(H1807),ISBLANK(I1807)),"需記錄日期","")</f>
        <v/>
      </c>
      <c r="Y1807" s="3" t="str">
        <f>IF(O1807&gt;9,"時間太晚","")</f>
        <v/>
      </c>
      <c r="Z1807" s="3" t="str">
        <f>IF(ISBLANK(Q1807),"需記錄數量",IF(Q1807&gt;2,"2隻以上，請記為猴群",""))</f>
        <v/>
      </c>
      <c r="AA1807" s="3" t="str">
        <f>IF(OR(Q1807=1,Q1807=2),IF(ISTEXT(R1807),"","需記錄距離"),"")</f>
        <v/>
      </c>
      <c r="AB1807" s="249" t="str">
        <f>IF(S1807="Y",IF(Q1807&lt;&gt;2,"有叫聲應為猴群",""),"")</f>
        <v/>
      </c>
      <c r="AC1807" s="3" t="str">
        <f>IF(ISBLANK(T1807),"需記錄棲地類型",IF(LEN(T1807)&lt;&gt;2,"請填最主要的棲地類型，其餘的可在備注補充說明",""))</f>
        <v/>
      </c>
      <c r="AD1807" s="5" t="str">
        <f t="shared" si="78"/>
        <v/>
      </c>
      <c r="AE1807" s="3" t="str">
        <f>IF(COUNTIF(U1807,"*搖樹*")=1,IF(Q1807&lt;&gt;2,"有搖樹行為應為猴群",""),"")</f>
        <v/>
      </c>
      <c r="AF1807" s="3"/>
      <c r="AH1807">
        <f>MATCH(ROUND(M1807,0)&amp;ROUND(N1807,0),樣點!N:N,0)</f>
        <v>943</v>
      </c>
      <c r="AI1807" s="5">
        <f>IF((F1808&amp;J1808)=(F1807&amp;J1807),ABS((DATE(G1808,H1808,I1808)&amp;TIME(O1808,P1808,0))-(DATE(G1807,H1807,I1807)&amp;TIME(O1807,P1807,0))),"")</f>
        <v>8.333332953043282E-3</v>
      </c>
    </row>
    <row r="1808" spans="3:35">
      <c r="C1808" s="246" t="s">
        <v>824</v>
      </c>
      <c r="D1808" s="246" t="s">
        <v>849</v>
      </c>
      <c r="E1808" s="246" t="s">
        <v>886</v>
      </c>
      <c r="F1808" s="246" t="s">
        <v>887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888</v>
      </c>
      <c r="L1808" s="247">
        <v>5</v>
      </c>
      <c r="M1808" s="246">
        <v>258269</v>
      </c>
      <c r="N1808" s="246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90</v>
      </c>
      <c r="T1808" s="246" t="s">
        <v>32</v>
      </c>
      <c r="U1808" s="246"/>
      <c r="V1808" t="str">
        <f>INDEX(樣區!H:H,MATCH(F1808,樣區!E:E,0))</f>
        <v>4月,6月</v>
      </c>
      <c r="W1808" s="3" t="str">
        <f>IF(ISNUMBER(AH1808),"Y","N")</f>
        <v>Y</v>
      </c>
      <c r="X1808" s="3" t="str">
        <f>IF(OR(ISBLANK(H1808),ISBLANK(I1808)),"需記錄日期","")</f>
        <v/>
      </c>
      <c r="Y1808" s="3" t="str">
        <f>IF(O1808&gt;9,"時間太晚","")</f>
        <v/>
      </c>
      <c r="Z1808" s="3" t="str">
        <f>IF(ISBLANK(Q1808),"需記錄數量",IF(Q1808&gt;2,"2隻以上，請記為猴群",""))</f>
        <v/>
      </c>
      <c r="AA1808" s="3" t="str">
        <f>IF(OR(Q1808=1,Q1808=2),IF(ISTEXT(R1808),"","需記錄距離"),"")</f>
        <v/>
      </c>
      <c r="AB1808" s="249" t="str">
        <f>IF(S1808="Y",IF(Q1808&lt;&gt;2,"有叫聲應為猴群",""),"")</f>
        <v/>
      </c>
      <c r="AC1808" s="3" t="str">
        <f>IF(ISBLANK(T1808),"需記錄棲地類型",IF(LEN(T1808)&lt;&gt;2,"請填最主要的棲地類型，其餘的可在備注補充說明",""))</f>
        <v/>
      </c>
      <c r="AD1808" s="5" t="str">
        <f t="shared" si="78"/>
        <v/>
      </c>
      <c r="AE1808" s="3" t="str">
        <f>IF(COUNTIF(U1808,"*搖樹*")=1,IF(Q1808&lt;&gt;2,"有搖樹行為應為猴群",""),"")</f>
        <v/>
      </c>
      <c r="AF1808" s="3"/>
      <c r="AH1808">
        <f>MATCH(ROUND(M1808,0)&amp;ROUND(N1808,0),樣點!N:N,0)</f>
        <v>944</v>
      </c>
      <c r="AI1808" s="5">
        <f>IF((F1809&amp;J1809)=(F1808&amp;J1808),ABS((DATE(G1809,H1809,I1809)&amp;TIME(O1809,P1809,0))-(DATE(G1808,H1808,I1808)&amp;TIME(O1808,P1808,0))),"")</f>
        <v>9.7222219919785857E-3</v>
      </c>
    </row>
    <row r="1809" spans="3:35">
      <c r="C1809" s="246" t="s">
        <v>824</v>
      </c>
      <c r="D1809" s="246" t="s">
        <v>849</v>
      </c>
      <c r="E1809" s="246" t="s">
        <v>886</v>
      </c>
      <c r="F1809" s="246" t="s">
        <v>887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888</v>
      </c>
      <c r="L1809" s="247">
        <v>6</v>
      </c>
      <c r="M1809" s="246">
        <v>258184</v>
      </c>
      <c r="N1809" s="246">
        <v>2722967</v>
      </c>
      <c r="O1809" s="246">
        <v>9</v>
      </c>
      <c r="P1809" s="246">
        <v>4</v>
      </c>
      <c r="Q1809" s="246">
        <v>0</v>
      </c>
      <c r="R1809" s="246"/>
      <c r="S1809" s="246" t="s">
        <v>90</v>
      </c>
      <c r="T1809" s="246" t="s">
        <v>32</v>
      </c>
      <c r="U1809" s="246"/>
      <c r="V1809" t="str">
        <f>INDEX(樣區!H:H,MATCH(F1809,樣區!E:E,0))</f>
        <v>4月,6月</v>
      </c>
      <c r="W1809" s="3" t="str">
        <f>IF(ISNUMBER(AH1809),"Y","N")</f>
        <v>Y</v>
      </c>
      <c r="X1809" s="3" t="str">
        <f>IF(OR(ISBLANK(H1809),ISBLANK(I1809)),"需記錄日期","")</f>
        <v/>
      </c>
      <c r="Y1809" s="3" t="str">
        <f>IF(O1809&gt;9,"時間太晚","")</f>
        <v/>
      </c>
      <c r="Z1809" s="3" t="str">
        <f>IF(ISBLANK(Q1809),"需記錄數量",IF(Q1809&gt;2,"2隻以上，請記為猴群",""))</f>
        <v/>
      </c>
      <c r="AA1809" s="3" t="str">
        <f>IF(OR(Q1809=1,Q1809=2),IF(ISTEXT(R1809),"","需記錄距離"),"")</f>
        <v/>
      </c>
      <c r="AB1809" s="249" t="str">
        <f>IF(S1809="Y",IF(Q1809&lt;&gt;2,"有叫聲應為猴群",""),"")</f>
        <v/>
      </c>
      <c r="AC1809" s="3" t="str">
        <f>IF(ISBLANK(T1809),"需記錄棲地類型",IF(LEN(T1809)&lt;&gt;2,"請填最主要的棲地類型，其餘的可在備注補充說明",""))</f>
        <v/>
      </c>
      <c r="AD1809" s="5" t="str">
        <f t="shared" si="78"/>
        <v/>
      </c>
      <c r="AE1809" s="3" t="str">
        <f>IF(COUNTIF(U1809,"*搖樹*")=1,IF(Q1809&lt;&gt;2,"有搖樹行為應為猴群",""),"")</f>
        <v/>
      </c>
      <c r="AF1809" s="3"/>
      <c r="AH1809">
        <f>MATCH(ROUND(M1809,0)&amp;ROUND(N1809,0),樣點!N:N,0)</f>
        <v>945</v>
      </c>
      <c r="AI1809" s="5" t="str">
        <f>IF((F1810&amp;J1810)=(F1809&amp;J1809),ABS((DATE(G1810,H1810,I1810)&amp;TIME(O1810,P1810,0))-(DATE(G1809,H1809,I1809)&amp;TIME(O1809,P1809,0))),"")</f>
        <v/>
      </c>
    </row>
    <row r="1810" spans="3:35">
      <c r="C1810" s="246" t="s">
        <v>824</v>
      </c>
      <c r="D1810" s="246" t="s">
        <v>849</v>
      </c>
      <c r="E1810" s="246" t="s">
        <v>889</v>
      </c>
      <c r="F1810" s="246" t="s">
        <v>890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871</v>
      </c>
      <c r="L1810" s="247">
        <v>1</v>
      </c>
      <c r="M1810" s="246">
        <v>268675</v>
      </c>
      <c r="N1810" s="246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90</v>
      </c>
      <c r="T1810" s="246" t="s">
        <v>26</v>
      </c>
      <c r="U1810" s="246"/>
      <c r="V1810" t="str">
        <f>INDEX(樣區!H:H,MATCH(F1810,樣區!E:E,0))</f>
        <v>4月,6月</v>
      </c>
      <c r="W1810" s="3" t="str">
        <f>IF(ISNUMBER(AH1810),"Y","N")</f>
        <v>Y</v>
      </c>
      <c r="X1810" s="3" t="str">
        <f>IF(OR(ISBLANK(H1810),ISBLANK(I1810)),"需記錄日期","")</f>
        <v/>
      </c>
      <c r="Y1810" s="3" t="str">
        <f>IF(O1810&gt;9,"時間太晚","")</f>
        <v>時間太晚</v>
      </c>
      <c r="Z1810" s="3" t="str">
        <f>IF(ISBLANK(Q1810),"需記錄數量",IF(Q1810&gt;2,"2隻以上，請記為猴群",""))</f>
        <v/>
      </c>
      <c r="AA1810" s="3" t="str">
        <f>IF(OR(Q1810=1,Q1810=2),IF(ISTEXT(R1810),"","需記錄距離"),"")</f>
        <v/>
      </c>
      <c r="AB1810" s="249" t="str">
        <f>IF(S1810="Y",IF(Q1810&lt;&gt;2,"有叫聲應為猴群",""),"")</f>
        <v/>
      </c>
      <c r="AC1810" s="3" t="str">
        <f>IF(ISBLANK(T1810),"需記錄棲地類型",IF(LEN(T1810)&lt;&gt;2,"請填最主要的棲地類型，其餘的可在備注補充說明",""))</f>
        <v/>
      </c>
      <c r="AD1810" s="5" t="str">
        <f t="shared" si="78"/>
        <v/>
      </c>
      <c r="AE1810" s="3" t="str">
        <f>IF(COUNTIF(U1810,"*搖樹*")=1,IF(Q1810&lt;&gt;2,"有搖樹行為應為猴群",""),"")</f>
        <v/>
      </c>
      <c r="AF1810" s="3"/>
      <c r="AH1810">
        <f>MATCH(ROUND(M1810,0)&amp;ROUND(N1810,0),樣點!N:N,0)</f>
        <v>946</v>
      </c>
      <c r="AI1810" s="5">
        <f>IF((F1811&amp;J1811)=(F1810&amp;J1810),ABS((DATE(G1811,H1811,I1811)&amp;TIME(O1811,P1811,0))-(DATE(G1810,H1810,I1810)&amp;TIME(O1810,P1810,0))),"")</f>
        <v>1.7361111007630825E-2</v>
      </c>
    </row>
    <row r="1811" spans="3:35">
      <c r="C1811" s="246" t="s">
        <v>824</v>
      </c>
      <c r="D1811" s="246" t="s">
        <v>849</v>
      </c>
      <c r="E1811" s="246" t="s">
        <v>889</v>
      </c>
      <c r="F1811" s="246" t="s">
        <v>890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871</v>
      </c>
      <c r="L1811" s="247">
        <v>2</v>
      </c>
      <c r="M1811" s="246">
        <v>268890</v>
      </c>
      <c r="N1811" s="246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90</v>
      </c>
      <c r="T1811" s="246" t="s">
        <v>26</v>
      </c>
      <c r="U1811" s="246"/>
      <c r="V1811" t="str">
        <f>INDEX(樣區!H:H,MATCH(F1811,樣區!E:E,0))</f>
        <v>4月,6月</v>
      </c>
      <c r="W1811" s="3" t="str">
        <f>IF(ISNUMBER(AH1811),"Y","N")</f>
        <v>Y</v>
      </c>
      <c r="X1811" s="3" t="str">
        <f>IF(OR(ISBLANK(H1811),ISBLANK(I1811)),"需記錄日期","")</f>
        <v/>
      </c>
      <c r="Y1811" s="3" t="str">
        <f>IF(O1811&gt;9,"時間太晚","")</f>
        <v>時間太晚</v>
      </c>
      <c r="Z1811" s="3" t="str">
        <f>IF(ISBLANK(Q1811),"需記錄數量",IF(Q1811&gt;2,"2隻以上，請記為猴群",""))</f>
        <v/>
      </c>
      <c r="AA1811" s="3" t="str">
        <f>IF(OR(Q1811=1,Q1811=2),IF(ISTEXT(R1811),"","需記錄距離"),"")</f>
        <v/>
      </c>
      <c r="AB1811" s="249" t="str">
        <f>IF(S1811="Y",IF(Q1811&lt;&gt;2,"有叫聲應為猴群",""),"")</f>
        <v/>
      </c>
      <c r="AC1811" s="3" t="str">
        <f>IF(ISBLANK(T1811),"需記錄棲地類型",IF(LEN(T1811)&lt;&gt;2,"請填最主要的棲地類型，其餘的可在備注補充說明",""))</f>
        <v/>
      </c>
      <c r="AD1811" s="5" t="str">
        <f t="shared" si="78"/>
        <v/>
      </c>
      <c r="AE1811" s="3" t="str">
        <f>IF(COUNTIF(U1811,"*搖樹*")=1,IF(Q1811&lt;&gt;2,"有搖樹行為應為猴群",""),"")</f>
        <v/>
      </c>
      <c r="AF1811" s="3"/>
      <c r="AH1811">
        <f>MATCH(ROUND(M1811,0)&amp;ROUND(N1811,0),樣點!N:N,0)</f>
        <v>947</v>
      </c>
      <c r="AI1811" s="5">
        <f>IF((F1812&amp;J1812)=(F1811&amp;J1811),ABS((DATE(G1812,H1812,I1812)&amp;TIME(O1812,P1812,0))-(DATE(G1811,H1811,I1811)&amp;TIME(O1811,P1811,0))),"")</f>
        <v>9.0277770068496466E-3</v>
      </c>
    </row>
    <row r="1812" spans="3:35">
      <c r="C1812" s="246" t="s">
        <v>824</v>
      </c>
      <c r="D1812" s="246" t="s">
        <v>849</v>
      </c>
      <c r="E1812" s="246" t="s">
        <v>889</v>
      </c>
      <c r="F1812" s="246" t="s">
        <v>890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871</v>
      </c>
      <c r="L1812" s="247">
        <v>3</v>
      </c>
      <c r="M1812" s="246">
        <v>269103</v>
      </c>
      <c r="N1812" s="246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90</v>
      </c>
      <c r="T1812" s="246" t="s">
        <v>26</v>
      </c>
      <c r="U1812" s="246"/>
      <c r="V1812" t="str">
        <f>INDEX(樣區!H:H,MATCH(F1812,樣區!E:E,0))</f>
        <v>4月,6月</v>
      </c>
      <c r="W1812" s="3" t="str">
        <f>IF(ISNUMBER(AH1812),"Y","N")</f>
        <v>Y</v>
      </c>
      <c r="X1812" s="3" t="str">
        <f>IF(OR(ISBLANK(H1812),ISBLANK(I1812)),"需記錄日期","")</f>
        <v/>
      </c>
      <c r="Y1812" s="3" t="str">
        <f>IF(O1812&gt;9,"時間太晚","")</f>
        <v>時間太晚</v>
      </c>
      <c r="Z1812" s="3" t="str">
        <f>IF(ISBLANK(Q1812),"需記錄數量",IF(Q1812&gt;2,"2隻以上，請記為猴群",""))</f>
        <v/>
      </c>
      <c r="AA1812" s="3" t="str">
        <f>IF(OR(Q1812=1,Q1812=2),IF(ISTEXT(R1812),"","需記錄距離"),"")</f>
        <v/>
      </c>
      <c r="AB1812" s="249" t="str">
        <f>IF(S1812="Y",IF(Q1812&lt;&gt;2,"有叫聲應為猴群",""),"")</f>
        <v/>
      </c>
      <c r="AC1812" s="3" t="str">
        <f>IF(ISBLANK(T1812),"需記錄棲地類型",IF(LEN(T1812)&lt;&gt;2,"請填最主要的棲地類型，其餘的可在備注補充說明",""))</f>
        <v/>
      </c>
      <c r="AD1812" s="5" t="str">
        <f t="shared" si="78"/>
        <v/>
      </c>
      <c r="AE1812" s="3" t="str">
        <f>IF(COUNTIF(U1812,"*搖樹*")=1,IF(Q1812&lt;&gt;2,"有搖樹行為應為猴群",""),"")</f>
        <v/>
      </c>
      <c r="AF1812" s="3"/>
      <c r="AH1812">
        <f>MATCH(ROUND(M1812,0)&amp;ROUND(N1812,0),樣點!N:N,0)</f>
        <v>948</v>
      </c>
      <c r="AI1812" s="5">
        <f>IF((F1813&amp;J1813)=(F1812&amp;J1812),ABS((DATE(G1813,H1813,I1813)&amp;TIME(O1813,P1813,0))-(DATE(G1812,H1812,I1812)&amp;TIME(O1812,P1812,0))),"")</f>
        <v>2.7083333989139646E-2</v>
      </c>
    </row>
    <row r="1813" spans="3:35" hidden="1">
      <c r="C1813" s="246" t="s">
        <v>824</v>
      </c>
      <c r="D1813" s="246" t="s">
        <v>849</v>
      </c>
      <c r="E1813" s="246" t="s">
        <v>889</v>
      </c>
      <c r="F1813" s="246" t="s">
        <v>890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871</v>
      </c>
      <c r="L1813" s="247">
        <v>4</v>
      </c>
      <c r="M1813" s="246">
        <v>269546</v>
      </c>
      <c r="N1813" s="246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90</v>
      </c>
      <c r="T1813" s="246" t="s">
        <v>26</v>
      </c>
      <c r="U1813" s="246"/>
      <c r="V1813" t="str">
        <f>INDEX(樣區!H:H,MATCH(F1813,樣區!E:E,0))</f>
        <v>4月,6月</v>
      </c>
      <c r="W1813" s="3" t="str">
        <f>IF(ISNUMBER(AH1813),"Y","N")</f>
        <v>N</v>
      </c>
      <c r="X1813" s="3" t="str">
        <f>IF(OR(ISBLANK(H1813),ISBLANK(I1813)),"需記錄日期","")</f>
        <v/>
      </c>
      <c r="Y1813" s="3" t="str">
        <f>IF(O1813&gt;9,"時間太晚","")</f>
        <v/>
      </c>
      <c r="Z1813" s="3" t="str">
        <f>IF(ISBLANK(Q1813),"需記錄數量",IF(Q1813&gt;2,"2隻以上，請記為猴群",""))</f>
        <v/>
      </c>
      <c r="AA1813" s="3" t="str">
        <f>IF(OR(Q1813=1,Q1813=2),IF(ISTEXT(R1813),"","需記錄距離"),"")</f>
        <v/>
      </c>
      <c r="AB1813" s="2" t="str">
        <f>IF(S1813="Y",IF(Q1813&lt;&gt;2,"有叫聲應為猴群",""),"")</f>
        <v/>
      </c>
      <c r="AC1813" s="3" t="str">
        <f>IF(ISBLANK(T1813),"需記錄棲地類型",IF(LEN(T1813)&lt;&gt;2,"請填最主要的棲地類型，其餘的可在備注補充說明",""))</f>
        <v/>
      </c>
      <c r="AD1813" s="5" t="str">
        <f>IF(ISBLANK(O1813),"需記錄時間",IFERROR(IF((AI1813-TIME(0,5,59))&lt;0,"需計滿6分鍾",""),""))</f>
        <v/>
      </c>
      <c r="AE1813" s="3" t="str">
        <f>IF(COUNTIF(U1813,"*搖樹*")=1,IF(Q1813&lt;&gt;2,"有搖樹行為應為猴群",""),"")</f>
        <v/>
      </c>
      <c r="AF1813" s="3"/>
      <c r="AH1813" t="e">
        <f>MATCH(ROUND(M1813,0)&amp;ROUND(N1813,0),樣點!N:N,0)</f>
        <v>#N/A</v>
      </c>
      <c r="AI1813" s="5">
        <f>IF((F1814&amp;J1814)=(F1813&amp;J1813),ABS((DATE(G1814,H1814,I1814)&amp;TIME(O1814,P1814,0))-(DATE(G1813,H1813,I1813)&amp;TIME(O1813,P1813,0))),"")</f>
        <v>1.3194444007240236E-2</v>
      </c>
    </row>
    <row r="1814" spans="3:35" hidden="1">
      <c r="C1814" s="246" t="s">
        <v>824</v>
      </c>
      <c r="D1814" s="246" t="s">
        <v>849</v>
      </c>
      <c r="E1814" s="246" t="s">
        <v>889</v>
      </c>
      <c r="F1814" s="246" t="s">
        <v>890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871</v>
      </c>
      <c r="L1814" s="247">
        <v>5</v>
      </c>
      <c r="M1814" s="246">
        <v>269692</v>
      </c>
      <c r="N1814" s="246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90</v>
      </c>
      <c r="T1814" s="246" t="s">
        <v>26</v>
      </c>
      <c r="U1814" s="246"/>
      <c r="V1814" t="str">
        <f>INDEX(樣區!H:H,MATCH(F1814,樣區!E:E,0))</f>
        <v>4月,6月</v>
      </c>
      <c r="W1814" s="3" t="str">
        <f>IF(ISNUMBER(AH1814),"Y","N")</f>
        <v>N</v>
      </c>
      <c r="X1814" s="3" t="str">
        <f>IF(OR(ISBLANK(H1814),ISBLANK(I1814)),"需記錄日期","")</f>
        <v/>
      </c>
      <c r="Y1814" s="3" t="str">
        <f>IF(O1814&gt;9,"時間太晚","")</f>
        <v/>
      </c>
      <c r="Z1814" s="3" t="str">
        <f>IF(ISBLANK(Q1814),"需記錄數量",IF(Q1814&gt;2,"2隻以上，請記為猴群",""))</f>
        <v/>
      </c>
      <c r="AA1814" s="3" t="str">
        <f>IF(OR(Q1814=1,Q1814=2),IF(ISTEXT(R1814),"","需記錄距離"),"")</f>
        <v/>
      </c>
      <c r="AB1814" s="2" t="str">
        <f>IF(S1814="Y",IF(Q1814&lt;&gt;2,"有叫聲應為猴群",""),"")</f>
        <v/>
      </c>
      <c r="AC1814" s="3" t="str">
        <f>IF(ISBLANK(T1814),"需記錄棲地類型",IF(LEN(T1814)&lt;&gt;2,"請填最主要的棲地類型，其餘的可在備注補充說明",""))</f>
        <v/>
      </c>
      <c r="AD1814" s="5" t="str">
        <f>IF(ISBLANK(O1814),"需記錄時間",IFERROR(IF((AI1814-TIME(0,5,59))&lt;0,"需計滿6分鍾",""),""))</f>
        <v/>
      </c>
      <c r="AE1814" s="3" t="str">
        <f>IF(COUNTIF(U1814,"*搖樹*")=1,IF(Q1814&lt;&gt;2,"有搖樹行為應為猴群",""),"")</f>
        <v/>
      </c>
      <c r="AF1814" s="3"/>
      <c r="AH1814" t="e">
        <f>MATCH(ROUND(M1814,0)&amp;ROUND(N1814,0),樣點!N:N,0)</f>
        <v>#N/A</v>
      </c>
      <c r="AI1814" s="5">
        <f>IF((F1815&amp;J1815)=(F1814&amp;J1814),ABS((DATE(G1815,H1815,I1815)&amp;TIME(O1815,P1815,0))-(DATE(G1814,H1814,I1814)&amp;TIME(O1814,P1814,0))),"")</f>
        <v>1.3194444996770471E-2</v>
      </c>
    </row>
    <row r="1815" spans="3:35" hidden="1">
      <c r="C1815" s="246" t="s">
        <v>824</v>
      </c>
      <c r="D1815" s="246" t="s">
        <v>849</v>
      </c>
      <c r="E1815" s="246" t="s">
        <v>889</v>
      </c>
      <c r="F1815" s="246" t="s">
        <v>890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871</v>
      </c>
      <c r="L1815" s="247">
        <v>6</v>
      </c>
      <c r="M1815" s="246">
        <v>269814</v>
      </c>
      <c r="N1815" s="246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90</v>
      </c>
      <c r="T1815" s="246" t="s">
        <v>26</v>
      </c>
      <c r="U1815" s="246"/>
      <c r="V1815" t="str">
        <f>INDEX(樣區!H:H,MATCH(F1815,樣區!E:E,0))</f>
        <v>4月,6月</v>
      </c>
      <c r="W1815" s="3" t="str">
        <f>IF(ISNUMBER(AH1815),"Y","N")</f>
        <v>N</v>
      </c>
      <c r="X1815" s="3" t="str">
        <f>IF(OR(ISBLANK(H1815),ISBLANK(I1815)),"需記錄日期","")</f>
        <v/>
      </c>
      <c r="Y1815" s="3" t="str">
        <f>IF(O1815&gt;9,"時間太晚","")</f>
        <v/>
      </c>
      <c r="Z1815" s="3" t="str">
        <f>IF(ISBLANK(Q1815),"需記錄數量",IF(Q1815&gt;2,"2隻以上，請記為猴群",""))</f>
        <v/>
      </c>
      <c r="AA1815" s="3" t="str">
        <f>IF(OR(Q1815=1,Q1815=2),IF(ISTEXT(R1815),"","需記錄距離"),"")</f>
        <v/>
      </c>
      <c r="AB1815" s="2" t="str">
        <f>IF(S1815="Y",IF(Q1815&lt;&gt;2,"有叫聲應為猴群",""),"")</f>
        <v/>
      </c>
      <c r="AC1815" s="3" t="str">
        <f>IF(ISBLANK(T1815),"需記錄棲地類型",IF(LEN(T1815)&lt;&gt;2,"請填最主要的棲地類型，其餘的可在備注補充說明",""))</f>
        <v/>
      </c>
      <c r="AD1815" s="5" t="str">
        <f>IF(ISBLANK(O1815),"需記錄時間",IFERROR(IF((AI1815-TIME(0,5,59))&lt;0,"需計滿6分鍾",""),""))</f>
        <v/>
      </c>
      <c r="AE1815" s="3" t="str">
        <f>IF(COUNTIF(U1815,"*搖樹*")=1,IF(Q1815&lt;&gt;2,"有搖樹行為應為猴群",""),"")</f>
        <v/>
      </c>
      <c r="AF1815" s="3"/>
      <c r="AH1815" t="e">
        <f>MATCH(ROUND(M1815,0)&amp;ROUND(N1815,0),樣點!N:N,0)</f>
        <v>#N/A</v>
      </c>
      <c r="AI1815" s="5" t="str">
        <f>IF((F1816&amp;J1816)=(F1815&amp;J1815),ABS((DATE(G1816,H1816,I1816)&amp;TIME(O1816,P1816,0))-(DATE(G1815,H1815,I1815)&amp;TIME(O1815,P1815,0))),"")</f>
        <v/>
      </c>
    </row>
    <row r="1816" spans="3:35">
      <c r="C1816" s="246" t="s">
        <v>824</v>
      </c>
      <c r="D1816" s="246" t="s">
        <v>849</v>
      </c>
      <c r="E1816" s="246" t="s">
        <v>889</v>
      </c>
      <c r="F1816" s="246" t="s">
        <v>890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871</v>
      </c>
      <c r="L1816" s="247">
        <v>1</v>
      </c>
      <c r="M1816" s="246">
        <v>268675</v>
      </c>
      <c r="N1816" s="246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90</v>
      </c>
      <c r="T1816" s="246" t="s">
        <v>26</v>
      </c>
      <c r="U1816" s="246"/>
      <c r="V1816" t="str">
        <f>INDEX(樣區!H:H,MATCH(F1816,樣區!E:E,0))</f>
        <v>4月,6月</v>
      </c>
      <c r="W1816" s="3" t="str">
        <f>IF(ISNUMBER(AH1816),"Y","N")</f>
        <v>Y</v>
      </c>
      <c r="X1816" s="3" t="str">
        <f>IF(OR(ISBLANK(H1816),ISBLANK(I1816)),"需記錄日期","")</f>
        <v/>
      </c>
      <c r="Y1816" s="3" t="str">
        <f>IF(O1816&gt;9,"時間太晚","")</f>
        <v/>
      </c>
      <c r="Z1816" s="3" t="str">
        <f>IF(ISBLANK(Q1816),"需記錄數量",IF(Q1816&gt;2,"2隻以上，請記為猴群",""))</f>
        <v/>
      </c>
      <c r="AA1816" s="3" t="str">
        <f>IF(OR(Q1816=1,Q1816=2),IF(ISTEXT(R1816),"","需記錄距離"),"")</f>
        <v/>
      </c>
      <c r="AB1816" s="249" t="str">
        <f>IF(S1816="Y",IF(Q1816&lt;&gt;2,"有叫聲應為猴群",""),"")</f>
        <v/>
      </c>
      <c r="AC1816" s="3" t="str">
        <f>IF(ISBLANK(T1816),"需記錄棲地類型",IF(LEN(T1816)&lt;&gt;2,"請填最主要的棲地類型，其餘的可在備注補充說明",""))</f>
        <v/>
      </c>
      <c r="AD1816" s="5" t="str">
        <f t="shared" ref="AD1816:AD1822" si="79">IF(ISBLANK(O1816),"需記錄時間",IFERROR(IF((AI1816-TIME(0,5,59))&lt;0,"需計滿6分鐘",""),""))</f>
        <v/>
      </c>
      <c r="AE1816" s="3" t="str">
        <f>IF(COUNTIF(U1816,"*搖樹*")=1,IF(Q1816&lt;&gt;2,"有搖樹行為應為猴群",""),"")</f>
        <v/>
      </c>
      <c r="AF1816" s="3"/>
      <c r="AH1816">
        <f>MATCH(ROUND(M1816,0)&amp;ROUND(N1816,0),樣點!N:N,0)</f>
        <v>946</v>
      </c>
      <c r="AI1816" s="5">
        <f>IF((F1817&amp;J1817)=(F1816&amp;J1816),ABS((DATE(G1817,H1817,I1817)&amp;TIME(O1817,P1817,0))-(DATE(G1816,H1816,I1816)&amp;TIME(O1816,P1816,0))),"")</f>
        <v>1.3194444007240236E-2</v>
      </c>
    </row>
    <row r="1817" spans="3:35">
      <c r="C1817" s="246" t="s">
        <v>824</v>
      </c>
      <c r="D1817" s="246" t="s">
        <v>849</v>
      </c>
      <c r="E1817" s="246" t="s">
        <v>889</v>
      </c>
      <c r="F1817" s="246" t="s">
        <v>890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871</v>
      </c>
      <c r="L1817" s="247">
        <v>2</v>
      </c>
      <c r="M1817" s="246">
        <v>268890</v>
      </c>
      <c r="N1817" s="246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90</v>
      </c>
      <c r="T1817" s="246" t="s">
        <v>26</v>
      </c>
      <c r="U1817" s="246"/>
      <c r="V1817" t="str">
        <f>INDEX(樣區!H:H,MATCH(F1817,樣區!E:E,0))</f>
        <v>4月,6月</v>
      </c>
      <c r="W1817" s="3" t="str">
        <f>IF(ISNUMBER(AH1817),"Y","N")</f>
        <v>Y</v>
      </c>
      <c r="X1817" s="3" t="str">
        <f>IF(OR(ISBLANK(H1817),ISBLANK(I1817)),"需記錄日期","")</f>
        <v/>
      </c>
      <c r="Y1817" s="3" t="str">
        <f>IF(O1817&gt;9,"時間太晚","")</f>
        <v/>
      </c>
      <c r="Z1817" s="3" t="str">
        <f>IF(ISBLANK(Q1817),"需記錄數量",IF(Q1817&gt;2,"2隻以上，請記為猴群",""))</f>
        <v/>
      </c>
      <c r="AA1817" s="3" t="str">
        <f>IF(OR(Q1817=1,Q1817=2),IF(ISTEXT(R1817),"","需記錄距離"),"")</f>
        <v/>
      </c>
      <c r="AB1817" s="249" t="str">
        <f>IF(S1817="Y",IF(Q1817&lt;&gt;2,"有叫聲應為猴群",""),"")</f>
        <v/>
      </c>
      <c r="AC1817" s="3" t="str">
        <f>IF(ISBLANK(T1817),"需記錄棲地類型",IF(LEN(T1817)&lt;&gt;2,"請填最主要的棲地類型，其餘的可在備注補充說明",""))</f>
        <v/>
      </c>
      <c r="AD1817" s="5" t="str">
        <f t="shared" si="79"/>
        <v/>
      </c>
      <c r="AE1817" s="3" t="str">
        <f>IF(COUNTIF(U1817,"*搖樹*")=1,IF(Q1817&lt;&gt;2,"有搖樹行為應為猴群",""),"")</f>
        <v/>
      </c>
      <c r="AF1817" s="3"/>
      <c r="AH1817">
        <f>MATCH(ROUND(M1817,0)&amp;ROUND(N1817,0),樣點!N:N,0)</f>
        <v>947</v>
      </c>
      <c r="AI1817" s="5">
        <f>IF((F1818&amp;J1818)=(F1817&amp;J1817),ABS((DATE(G1818,H1818,I1818)&amp;TIME(O1818,P1818,0))-(DATE(G1817,H1817,I1817)&amp;TIME(O1817,P1817,0))),"")</f>
        <v>1.3194444996770471E-2</v>
      </c>
    </row>
    <row r="1818" spans="3:35">
      <c r="C1818" s="246" t="s">
        <v>824</v>
      </c>
      <c r="D1818" s="246" t="s">
        <v>849</v>
      </c>
      <c r="E1818" s="246" t="s">
        <v>889</v>
      </c>
      <c r="F1818" s="246" t="s">
        <v>890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871</v>
      </c>
      <c r="L1818" s="247">
        <v>3</v>
      </c>
      <c r="M1818" s="246">
        <v>269103</v>
      </c>
      <c r="N1818" s="246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90</v>
      </c>
      <c r="T1818" s="246" t="s">
        <v>26</v>
      </c>
      <c r="U1818" s="246"/>
      <c r="V1818" t="str">
        <f>INDEX(樣區!H:H,MATCH(F1818,樣區!E:E,0))</f>
        <v>4月,6月</v>
      </c>
      <c r="W1818" s="3" t="str">
        <f>IF(ISNUMBER(AH1818),"Y","N")</f>
        <v>Y</v>
      </c>
      <c r="X1818" s="3" t="str">
        <f>IF(OR(ISBLANK(H1818),ISBLANK(I1818)),"需記錄日期","")</f>
        <v/>
      </c>
      <c r="Y1818" s="3" t="str">
        <f>IF(O1818&gt;9,"時間太晚","")</f>
        <v/>
      </c>
      <c r="Z1818" s="3" t="str">
        <f>IF(ISBLANK(Q1818),"需記錄數量",IF(Q1818&gt;2,"2隻以上，請記為猴群",""))</f>
        <v/>
      </c>
      <c r="AA1818" s="3" t="str">
        <f>IF(OR(Q1818=1,Q1818=2),IF(ISTEXT(R1818),"","需記錄距離"),"")</f>
        <v/>
      </c>
      <c r="AB1818" s="249" t="str">
        <f>IF(S1818="Y",IF(Q1818&lt;&gt;2,"有叫聲應為猴群",""),"")</f>
        <v/>
      </c>
      <c r="AC1818" s="3" t="str">
        <f>IF(ISBLANK(T1818),"需記錄棲地類型",IF(LEN(T1818)&lt;&gt;2,"請填最主要的棲地類型，其餘的可在備注補充說明",""))</f>
        <v/>
      </c>
      <c r="AD1818" s="5" t="str">
        <f t="shared" si="79"/>
        <v/>
      </c>
      <c r="AE1818" s="3" t="str">
        <f>IF(COUNTIF(U1818,"*搖樹*")=1,IF(Q1818&lt;&gt;2,"有搖樹行為應為猴群",""),"")</f>
        <v/>
      </c>
      <c r="AF1818" s="3"/>
      <c r="AH1818">
        <f>MATCH(ROUND(M1818,0)&amp;ROUND(N1818,0),樣點!N:N,0)</f>
        <v>948</v>
      </c>
      <c r="AI1818" s="5">
        <f>IF((F1819&amp;J1819)=(F1818&amp;J1818),ABS((DATE(G1819,H1819,I1819)&amp;TIME(O1819,P1819,0))-(DATE(G1818,H1818,I1818)&amp;TIME(O1818,P1818,0))),"")</f>
        <v>2.7083332999609411E-2</v>
      </c>
    </row>
    <row r="1819" spans="3:35">
      <c r="C1819" s="246" t="s">
        <v>824</v>
      </c>
      <c r="D1819" s="246" t="s">
        <v>849</v>
      </c>
      <c r="E1819" s="246" t="s">
        <v>889</v>
      </c>
      <c r="F1819" s="246" t="s">
        <v>890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871</v>
      </c>
      <c r="L1819" s="247">
        <v>4</v>
      </c>
      <c r="M1819" s="246">
        <v>268589</v>
      </c>
      <c r="N1819" s="246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90</v>
      </c>
      <c r="T1819" s="246" t="s">
        <v>26</v>
      </c>
      <c r="U1819" s="246"/>
      <c r="V1819" t="str">
        <f>INDEX(樣區!H:H,MATCH(F1819,樣區!E:E,0))</f>
        <v>4月,6月</v>
      </c>
      <c r="W1819" s="3" t="str">
        <f>IF(ISNUMBER(AH1819),"Y","N")</f>
        <v>Y</v>
      </c>
      <c r="X1819" s="3" t="str">
        <f>IF(OR(ISBLANK(H1819),ISBLANK(I1819)),"需記錄日期","")</f>
        <v/>
      </c>
      <c r="Y1819" s="3" t="str">
        <f>IF(O1819&gt;9,"時間太晚","")</f>
        <v/>
      </c>
      <c r="Z1819" s="3" t="str">
        <f>IF(ISBLANK(Q1819),"需記錄數量",IF(Q1819&gt;2,"2隻以上，請記為猴群",""))</f>
        <v/>
      </c>
      <c r="AA1819" s="3" t="str">
        <f>IF(OR(Q1819=1,Q1819=2),IF(ISTEXT(R1819),"","需記錄距離"),"")</f>
        <v/>
      </c>
      <c r="AB1819" s="249" t="str">
        <f>IF(S1819="Y",IF(Q1819&lt;&gt;2,"有叫聲應為猴群",""),"")</f>
        <v/>
      </c>
      <c r="AC1819" s="3" t="str">
        <f>IF(ISBLANK(T1819),"需記錄棲地類型",IF(LEN(T1819)&lt;&gt;2,"請填最主要的棲地類型，其餘的可在備注補充說明",""))</f>
        <v/>
      </c>
      <c r="AD1819" s="5" t="str">
        <f t="shared" si="79"/>
        <v/>
      </c>
      <c r="AE1819" s="3" t="str">
        <f>IF(COUNTIF(U1819,"*搖樹*")=1,IF(Q1819&lt;&gt;2,"有搖樹行為應為猴群",""),"")</f>
        <v/>
      </c>
      <c r="AF1819" s="3"/>
      <c r="AH1819">
        <f>MATCH(ROUND(M1819,0)&amp;ROUND(N1819,0),樣點!N:N,0)</f>
        <v>949</v>
      </c>
      <c r="AI1819" s="5">
        <f>IF((F1820&amp;J1820)=(F1819&amp;J1819),ABS((DATE(G1820,H1820,I1820)&amp;TIME(O1820,P1820,0))-(DATE(G1819,H1819,I1819)&amp;TIME(O1819,P1819,0))),"")</f>
        <v>9.0277779963798821E-3</v>
      </c>
    </row>
    <row r="1820" spans="3:35">
      <c r="C1820" s="246" t="s">
        <v>824</v>
      </c>
      <c r="D1820" s="246" t="s">
        <v>849</v>
      </c>
      <c r="E1820" s="246" t="s">
        <v>889</v>
      </c>
      <c r="F1820" s="246" t="s">
        <v>890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871</v>
      </c>
      <c r="L1820" s="247">
        <v>5</v>
      </c>
      <c r="M1820" s="246">
        <v>268390</v>
      </c>
      <c r="N1820" s="246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90</v>
      </c>
      <c r="T1820" s="246" t="s">
        <v>26</v>
      </c>
      <c r="U1820" s="246"/>
      <c r="V1820" t="str">
        <f>INDEX(樣區!H:H,MATCH(F1820,樣區!E:E,0))</f>
        <v>4月,6月</v>
      </c>
      <c r="W1820" s="3" t="str">
        <f>IF(ISNUMBER(AH1820),"Y","N")</f>
        <v>Y</v>
      </c>
      <c r="X1820" s="3" t="str">
        <f>IF(OR(ISBLANK(H1820),ISBLANK(I1820)),"需記錄日期","")</f>
        <v/>
      </c>
      <c r="Y1820" s="3" t="str">
        <f>IF(O1820&gt;9,"時間太晚","")</f>
        <v/>
      </c>
      <c r="Z1820" s="3" t="str">
        <f>IF(ISBLANK(Q1820),"需記錄數量",IF(Q1820&gt;2,"2隻以上，請記為猴群",""))</f>
        <v/>
      </c>
      <c r="AA1820" s="3" t="str">
        <f>IF(OR(Q1820=1,Q1820=2),IF(ISTEXT(R1820),"","需記錄距離"),"")</f>
        <v/>
      </c>
      <c r="AB1820" s="249" t="str">
        <f>IF(S1820="Y",IF(Q1820&lt;&gt;2,"有叫聲應為猴群",""),"")</f>
        <v/>
      </c>
      <c r="AC1820" s="3" t="str">
        <f>IF(ISBLANK(T1820),"需記錄棲地類型",IF(LEN(T1820)&lt;&gt;2,"請填最主要的棲地類型，其餘的可在備注補充說明",""))</f>
        <v/>
      </c>
      <c r="AD1820" s="5" t="str">
        <f t="shared" si="79"/>
        <v/>
      </c>
      <c r="AE1820" s="3" t="str">
        <f>IF(COUNTIF(U1820,"*搖樹*")=1,IF(Q1820&lt;&gt;2,"有搖樹行為應為猴群",""),"")</f>
        <v/>
      </c>
      <c r="AF1820" s="3"/>
      <c r="AH1820">
        <f>MATCH(ROUND(M1820,0)&amp;ROUND(N1820,0),樣點!N:N,0)</f>
        <v>950</v>
      </c>
      <c r="AI1820" s="5">
        <f>IF((F1821&amp;J1821)=(F1820&amp;J1820),ABS((DATE(G1821,H1821,I1821)&amp;TIME(O1821,P1821,0))-(DATE(G1820,H1820,I1820)&amp;TIME(O1820,P1820,0))),"")</f>
        <v>1.7361111007630825E-2</v>
      </c>
    </row>
    <row r="1821" spans="3:35">
      <c r="C1821" s="246" t="s">
        <v>824</v>
      </c>
      <c r="D1821" s="246" t="s">
        <v>849</v>
      </c>
      <c r="E1821" s="246" t="s">
        <v>889</v>
      </c>
      <c r="F1821" s="246" t="s">
        <v>890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871</v>
      </c>
      <c r="L1821" s="247">
        <v>6</v>
      </c>
      <c r="M1821" s="246">
        <v>268165</v>
      </c>
      <c r="N1821" s="246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90</v>
      </c>
      <c r="T1821" s="246" t="s">
        <v>26</v>
      </c>
      <c r="U1821" s="246"/>
      <c r="V1821" t="str">
        <f>INDEX(樣區!H:H,MATCH(F1821,樣區!E:E,0))</f>
        <v>4月,6月</v>
      </c>
      <c r="W1821" s="3" t="str">
        <f>IF(ISNUMBER(AH1821),"Y","N")</f>
        <v>Y</v>
      </c>
      <c r="X1821" s="3" t="str">
        <f>IF(OR(ISBLANK(H1821),ISBLANK(I1821)),"需記錄日期","")</f>
        <v/>
      </c>
      <c r="Y1821" s="3" t="str">
        <f>IF(O1821&gt;9,"時間太晚","")</f>
        <v/>
      </c>
      <c r="Z1821" s="3" t="str">
        <f>IF(ISBLANK(Q1821),"需記錄數量",IF(Q1821&gt;2,"2隻以上，請記為猴群",""))</f>
        <v/>
      </c>
      <c r="AA1821" s="3" t="str">
        <f>IF(OR(Q1821=1,Q1821=2),IF(ISTEXT(R1821),"","需記錄距離"),"")</f>
        <v/>
      </c>
      <c r="AB1821" s="249" t="str">
        <f>IF(S1821="Y",IF(Q1821&lt;&gt;2,"有叫聲應為猴群",""),"")</f>
        <v/>
      </c>
      <c r="AC1821" s="3" t="str">
        <f>IF(ISBLANK(T1821),"需記錄棲地類型",IF(LEN(T1821)&lt;&gt;2,"請填最主要的棲地類型，其餘的可在備注補充說明",""))</f>
        <v/>
      </c>
      <c r="AD1821" s="5" t="str">
        <f t="shared" si="79"/>
        <v/>
      </c>
      <c r="AE1821" s="3" t="str">
        <f>IF(COUNTIF(U1821,"*搖樹*")=1,IF(Q1821&lt;&gt;2,"有搖樹行為應為猴群",""),"")</f>
        <v/>
      </c>
      <c r="AF1821" s="3"/>
      <c r="AH1821">
        <f>MATCH(ROUND(M1821,0)&amp;ROUND(N1821,0),樣點!N:N,0)</f>
        <v>951</v>
      </c>
      <c r="AI1821" s="5" t="str">
        <f>IF((F1822&amp;J1822)=(F1821&amp;J1821),ABS((DATE(G1822,H1822,I1822)&amp;TIME(O1822,P1822,0))-(DATE(G1821,H1821,I1821)&amp;TIME(O1821,P1821,0))),"")</f>
        <v/>
      </c>
    </row>
    <row r="1822" spans="3:35">
      <c r="C1822" s="246" t="s">
        <v>824</v>
      </c>
      <c r="D1822" s="246" t="s">
        <v>849</v>
      </c>
      <c r="E1822" s="246" t="s">
        <v>891</v>
      </c>
      <c r="F1822" s="246" t="s">
        <v>892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871</v>
      </c>
      <c r="L1822" s="247">
        <v>1</v>
      </c>
      <c r="M1822" s="246">
        <v>270095</v>
      </c>
      <c r="N1822" s="246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90</v>
      </c>
      <c r="T1822" s="246" t="s">
        <v>26</v>
      </c>
      <c r="U1822" s="246"/>
      <c r="V1822" t="str">
        <f>INDEX(樣區!H:H,MATCH(F1822,樣區!E:E,0))</f>
        <v>4月,6月</v>
      </c>
      <c r="W1822" s="3" t="str">
        <f>IF(ISNUMBER(AH1822),"Y","N")</f>
        <v>Y</v>
      </c>
      <c r="X1822" s="3" t="str">
        <f>IF(OR(ISBLANK(H1822),ISBLANK(I1822)),"需記錄日期","")</f>
        <v/>
      </c>
      <c r="Y1822" s="3" t="str">
        <f>IF(O1822&gt;9,"時間太晚","")</f>
        <v/>
      </c>
      <c r="Z1822" s="3" t="str">
        <f>IF(ISBLANK(Q1822),"需記錄數量",IF(Q1822&gt;2,"2隻以上，請記為猴群",""))</f>
        <v/>
      </c>
      <c r="AA1822" s="3" t="str">
        <f>IF(OR(Q1822=1,Q1822=2),IF(ISTEXT(R1822),"","需記錄距離"),"")</f>
        <v/>
      </c>
      <c r="AB1822" s="249" t="str">
        <f>IF(S1822="Y",IF(Q1822&lt;&gt;2,"有叫聲應為猴群",""),"")</f>
        <v/>
      </c>
      <c r="AC1822" s="3" t="str">
        <f>IF(ISBLANK(T1822),"需記錄棲地類型",IF(LEN(T1822)&lt;&gt;2,"請填最主要的棲地類型，其餘的可在備注補充說明",""))</f>
        <v/>
      </c>
      <c r="AD1822" s="5" t="str">
        <f t="shared" si="79"/>
        <v/>
      </c>
      <c r="AE1822" s="3" t="str">
        <f>IF(COUNTIF(U1822,"*搖樹*")=1,IF(Q1822&lt;&gt;2,"有搖樹行為應為猴群",""),"")</f>
        <v/>
      </c>
      <c r="AF1822" s="3"/>
      <c r="AH1822">
        <f>MATCH(ROUND(M1822,0)&amp;ROUND(N1822,0),樣點!N:N,0)</f>
        <v>952</v>
      </c>
      <c r="AI1822" s="5">
        <f>IF((F1823&amp;J1823)=(F1822&amp;J1822),ABS((DATE(G1823,H1823,I1823)&amp;TIME(O1823,P1823,0))-(DATE(G1822,H1822,I1822)&amp;TIME(O1822,P1822,0))),"")</f>
        <v>1.5277777973096818E-2</v>
      </c>
    </row>
    <row r="1823" spans="3:35" hidden="1">
      <c r="C1823" s="246" t="s">
        <v>824</v>
      </c>
      <c r="D1823" s="246" t="s">
        <v>849</v>
      </c>
      <c r="E1823" s="246" t="s">
        <v>891</v>
      </c>
      <c r="F1823" s="246" t="s">
        <v>892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871</v>
      </c>
      <c r="L1823" s="247">
        <v>2</v>
      </c>
      <c r="M1823" s="246">
        <v>270288</v>
      </c>
      <c r="N1823" s="246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90</v>
      </c>
      <c r="T1823" s="246" t="s">
        <v>26</v>
      </c>
      <c r="U1823" s="246"/>
      <c r="V1823" t="str">
        <f>INDEX(樣區!H:H,MATCH(F1823,樣區!E:E,0))</f>
        <v>4月,6月</v>
      </c>
      <c r="W1823" s="3" t="str">
        <f>IF(ISNUMBER(AH1823),"Y","N")</f>
        <v>N</v>
      </c>
      <c r="X1823" s="3" t="str">
        <f>IF(OR(ISBLANK(H1823),ISBLANK(I1823)),"需記錄日期","")</f>
        <v/>
      </c>
      <c r="Y1823" s="3" t="str">
        <f>IF(O1823&gt;9,"時間太晚","")</f>
        <v/>
      </c>
      <c r="Z1823" s="3" t="str">
        <f>IF(ISBLANK(Q1823),"需記錄數量",IF(Q1823&gt;2,"2隻以上，請記為猴群",""))</f>
        <v/>
      </c>
      <c r="AA1823" s="3" t="str">
        <f>IF(OR(Q1823=1,Q1823=2),IF(ISTEXT(R1823),"","需記錄距離"),"")</f>
        <v/>
      </c>
      <c r="AB1823" s="2" t="str">
        <f>IF(S1823="Y",IF(Q1823&lt;&gt;2,"有叫聲應為猴群",""),"")</f>
        <v/>
      </c>
      <c r="AC1823" s="3" t="str">
        <f>IF(ISBLANK(T1823),"需記錄棲地類型",IF(LEN(T1823)&lt;&gt;2,"請填最主要的棲地類型，其餘的可在備注補充說明",""))</f>
        <v/>
      </c>
      <c r="AD1823" s="5" t="str">
        <f>IF(ISBLANK(O1823),"需記錄時間",IFERROR(IF((AI1823-TIME(0,5,59))&lt;0,"需計滿6分鍾",""),""))</f>
        <v/>
      </c>
      <c r="AE1823" s="3" t="str">
        <f>IF(COUNTIF(U1823,"*搖樹*")=1,IF(Q1823&lt;&gt;2,"有搖樹行為應為猴群",""),"")</f>
        <v/>
      </c>
      <c r="AF1823" s="3"/>
      <c r="AH1823" t="e">
        <f>MATCH(ROUND(M1823,0)&amp;ROUND(N1823,0),樣點!N:N,0)</f>
        <v>#N/A</v>
      </c>
      <c r="AI1823" s="5">
        <f>IF((F1824&amp;J1824)=(F1823&amp;J1823),ABS((DATE(G1824,H1824,I1824)&amp;TIME(O1824,P1824,0))-(DATE(G1823,H1823,I1823)&amp;TIME(O1823,P1823,0))),"")</f>
        <v>1.1111111030913889E-2</v>
      </c>
    </row>
    <row r="1824" spans="3:35">
      <c r="C1824" s="246" t="s">
        <v>824</v>
      </c>
      <c r="D1824" s="246" t="s">
        <v>849</v>
      </c>
      <c r="E1824" s="246" t="s">
        <v>891</v>
      </c>
      <c r="F1824" s="246" t="s">
        <v>892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871</v>
      </c>
      <c r="L1824" s="247">
        <v>3</v>
      </c>
      <c r="M1824" s="246">
        <v>270432</v>
      </c>
      <c r="N1824" s="246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90</v>
      </c>
      <c r="T1824" s="246" t="s">
        <v>26</v>
      </c>
      <c r="U1824" s="246"/>
      <c r="V1824" t="str">
        <f>INDEX(樣區!H:H,MATCH(F1824,樣區!E:E,0))</f>
        <v>4月,6月</v>
      </c>
      <c r="W1824" s="3" t="str">
        <f>IF(ISNUMBER(AH1824),"Y","N")</f>
        <v>Y</v>
      </c>
      <c r="X1824" s="3" t="str">
        <f>IF(OR(ISBLANK(H1824),ISBLANK(I1824)),"需記錄日期","")</f>
        <v/>
      </c>
      <c r="Y1824" s="3" t="str">
        <f>IF(O1824&gt;9,"時間太晚","")</f>
        <v/>
      </c>
      <c r="Z1824" s="3" t="str">
        <f>IF(ISBLANK(Q1824),"需記錄數量",IF(Q1824&gt;2,"2隻以上，請記為猴群",""))</f>
        <v/>
      </c>
      <c r="AA1824" s="3" t="str">
        <f>IF(OR(Q1824=1,Q1824=2),IF(ISTEXT(R1824),"","需記錄距離"),"")</f>
        <v/>
      </c>
      <c r="AB1824" s="249" t="str">
        <f>IF(S1824="Y",IF(Q1824&lt;&gt;2,"有叫聲應為猴群",""),"")</f>
        <v/>
      </c>
      <c r="AC1824" s="3" t="str">
        <f>IF(ISBLANK(T1824),"需記錄棲地類型",IF(LEN(T1824)&lt;&gt;2,"請填最主要的棲地類型，其餘的可在備注補充說明",""))</f>
        <v/>
      </c>
      <c r="AD1824" s="5" t="str">
        <f t="shared" ref="AD1824:AD1848" si="80">IF(ISBLANK(O1824),"需記錄時間",IFERROR(IF((AI1824-TIME(0,5,59))&lt;0,"需計滿6分鐘",""),""))</f>
        <v/>
      </c>
      <c r="AE1824" s="3" t="str">
        <f>IF(COUNTIF(U1824,"*搖樹*")=1,IF(Q1824&lt;&gt;2,"有搖樹行為應為猴群",""),"")</f>
        <v/>
      </c>
      <c r="AF1824" s="3"/>
      <c r="AH1824">
        <f>MATCH(ROUND(M1824,0)&amp;ROUND(N1824,0),樣點!N:N,0)</f>
        <v>954</v>
      </c>
      <c r="AI1824" s="5">
        <f>IF((F1825&amp;J1825)=(F1824&amp;J1824),ABS((DATE(G1825,H1825,I1825)&amp;TIME(O1825,P1825,0))-(DATE(G1824,H1824,I1824)&amp;TIME(O1824,P1824,0))),"")</f>
        <v>1.4583332987967879E-2</v>
      </c>
    </row>
    <row r="1825" spans="3:35">
      <c r="C1825" s="246" t="s">
        <v>824</v>
      </c>
      <c r="D1825" s="246" t="s">
        <v>849</v>
      </c>
      <c r="E1825" s="246" t="s">
        <v>891</v>
      </c>
      <c r="F1825" s="246" t="s">
        <v>892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871</v>
      </c>
      <c r="L1825" s="247">
        <v>4</v>
      </c>
      <c r="M1825" s="246">
        <v>270640</v>
      </c>
      <c r="N1825" s="246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90</v>
      </c>
      <c r="T1825" s="246" t="s">
        <v>26</v>
      </c>
      <c r="U1825" s="246"/>
      <c r="V1825" t="str">
        <f>INDEX(樣區!H:H,MATCH(F1825,樣區!E:E,0))</f>
        <v>4月,6月</v>
      </c>
      <c r="W1825" s="3" t="str">
        <f>IF(ISNUMBER(AH1825),"Y","N")</f>
        <v>Y</v>
      </c>
      <c r="X1825" s="3" t="str">
        <f>IF(OR(ISBLANK(H1825),ISBLANK(I1825)),"需記錄日期","")</f>
        <v/>
      </c>
      <c r="Y1825" s="3" t="str">
        <f>IF(O1825&gt;9,"時間太晚","")</f>
        <v/>
      </c>
      <c r="Z1825" s="3" t="str">
        <f>IF(ISBLANK(Q1825),"需記錄數量",IF(Q1825&gt;2,"2隻以上，請記為猴群",""))</f>
        <v/>
      </c>
      <c r="AA1825" s="3" t="str">
        <f>IF(OR(Q1825=1,Q1825=2),IF(ISTEXT(R1825),"","需記錄距離"),"")</f>
        <v/>
      </c>
      <c r="AB1825" s="249" t="str">
        <f>IF(S1825="Y",IF(Q1825&lt;&gt;2,"有叫聲應為猴群",""),"")</f>
        <v/>
      </c>
      <c r="AC1825" s="3" t="str">
        <f>IF(ISBLANK(T1825),"需記錄棲地類型",IF(LEN(T1825)&lt;&gt;2,"請填最主要的棲地類型，其餘的可在備注補充說明",""))</f>
        <v/>
      </c>
      <c r="AD1825" s="5" t="str">
        <f t="shared" si="80"/>
        <v/>
      </c>
      <c r="AE1825" s="3" t="str">
        <f>IF(COUNTIF(U1825,"*搖樹*")=1,IF(Q1825&lt;&gt;2,"有搖樹行為應為猴群",""),"")</f>
        <v/>
      </c>
      <c r="AF1825" s="3"/>
      <c r="AH1825">
        <f>MATCH(ROUND(M1825,0)&amp;ROUND(N1825,0),樣點!N:N,0)</f>
        <v>955</v>
      </c>
      <c r="AI1825" s="5">
        <f>IF((F1826&amp;J1826)=(F1825&amp;J1825),ABS((DATE(G1826,H1826,I1826)&amp;TIME(O1826,P1826,0))-(DATE(G1825,H1825,I1825)&amp;TIME(O1825,P1825,0))),"")</f>
        <v>1.1805556016042829E-2</v>
      </c>
    </row>
    <row r="1826" spans="3:35">
      <c r="C1826" s="246" t="s">
        <v>824</v>
      </c>
      <c r="D1826" s="246" t="s">
        <v>849</v>
      </c>
      <c r="E1826" s="246" t="s">
        <v>891</v>
      </c>
      <c r="F1826" s="246" t="s">
        <v>892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871</v>
      </c>
      <c r="L1826" s="247">
        <v>5</v>
      </c>
      <c r="M1826" s="246">
        <v>270850</v>
      </c>
      <c r="N1826" s="246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90</v>
      </c>
      <c r="T1826" s="246" t="s">
        <v>26</v>
      </c>
      <c r="U1826" s="246"/>
      <c r="V1826" t="str">
        <f>INDEX(樣區!H:H,MATCH(F1826,樣區!E:E,0))</f>
        <v>4月,6月</v>
      </c>
      <c r="W1826" s="3" t="str">
        <f>IF(ISNUMBER(AH1826),"Y","N")</f>
        <v>Y</v>
      </c>
      <c r="X1826" s="3" t="str">
        <f>IF(OR(ISBLANK(H1826),ISBLANK(I1826)),"需記錄日期","")</f>
        <v/>
      </c>
      <c r="Y1826" s="3" t="str">
        <f>IF(O1826&gt;9,"時間太晚","")</f>
        <v/>
      </c>
      <c r="Z1826" s="3" t="str">
        <f>IF(ISBLANK(Q1826),"需記錄數量",IF(Q1826&gt;2,"2隻以上，請記為猴群",""))</f>
        <v/>
      </c>
      <c r="AA1826" s="3" t="str">
        <f>IF(OR(Q1826=1,Q1826=2),IF(ISTEXT(R1826),"","需記錄距離"),"")</f>
        <v/>
      </c>
      <c r="AB1826" s="249" t="str">
        <f>IF(S1826="Y",IF(Q1826&lt;&gt;2,"有叫聲應為猴群",""),"")</f>
        <v/>
      </c>
      <c r="AC1826" s="3" t="str">
        <f>IF(ISBLANK(T1826),"需記錄棲地類型",IF(LEN(T1826)&lt;&gt;2,"請填最主要的棲地類型，其餘的可在備注補充說明",""))</f>
        <v/>
      </c>
      <c r="AD1826" s="5" t="str">
        <f t="shared" si="80"/>
        <v/>
      </c>
      <c r="AE1826" s="3" t="str">
        <f>IF(COUNTIF(U1826,"*搖樹*")=1,IF(Q1826&lt;&gt;2,"有搖樹行為應為猴群",""),"")</f>
        <v/>
      </c>
      <c r="AF1826" s="3"/>
      <c r="AH1826">
        <f>MATCH(ROUND(M1826,0)&amp;ROUND(N1826,0),樣點!N:N,0)</f>
        <v>956</v>
      </c>
      <c r="AI1826" s="5">
        <f>IF((F1827&amp;J1827)=(F1826&amp;J1826),ABS((DATE(G1827,H1827,I1827)&amp;TIME(O1827,P1827,0))-(DATE(G1826,H1826,I1826)&amp;TIME(O1826,P1826,0))),"")</f>
        <v>1.0416666977107525E-2</v>
      </c>
    </row>
    <row r="1827" spans="3:35">
      <c r="C1827" s="246" t="s">
        <v>824</v>
      </c>
      <c r="D1827" s="246" t="s">
        <v>849</v>
      </c>
      <c r="E1827" s="246" t="s">
        <v>891</v>
      </c>
      <c r="F1827" s="246" t="s">
        <v>892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871</v>
      </c>
      <c r="L1827" s="247">
        <v>6</v>
      </c>
      <c r="M1827" s="246">
        <v>270721</v>
      </c>
      <c r="N1827" s="246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90</v>
      </c>
      <c r="T1827" s="246" t="s">
        <v>26</v>
      </c>
      <c r="U1827" s="246"/>
      <c r="V1827" t="str">
        <f>INDEX(樣區!H:H,MATCH(F1827,樣區!E:E,0))</f>
        <v>4月,6月</v>
      </c>
      <c r="W1827" s="3" t="str">
        <f>IF(ISNUMBER(AH1827),"Y","N")</f>
        <v>Y</v>
      </c>
      <c r="X1827" s="3" t="str">
        <f>IF(OR(ISBLANK(H1827),ISBLANK(I1827)),"需記錄日期","")</f>
        <v/>
      </c>
      <c r="Y1827" s="3" t="str">
        <f>IF(O1827&gt;9,"時間太晚","")</f>
        <v/>
      </c>
      <c r="Z1827" s="3" t="str">
        <f>IF(ISBLANK(Q1827),"需記錄數量",IF(Q1827&gt;2,"2隻以上，請記為猴群",""))</f>
        <v/>
      </c>
      <c r="AA1827" s="3" t="str">
        <f>IF(OR(Q1827=1,Q1827=2),IF(ISTEXT(R1827),"","需記錄距離"),"")</f>
        <v/>
      </c>
      <c r="AB1827" s="249" t="str">
        <f>IF(S1827="Y",IF(Q1827&lt;&gt;2,"有叫聲應為猴群",""),"")</f>
        <v/>
      </c>
      <c r="AC1827" s="3" t="str">
        <f>IF(ISBLANK(T1827),"需記錄棲地類型",IF(LEN(T1827)&lt;&gt;2,"請填最主要的棲地類型，其餘的可在備注補充說明",""))</f>
        <v/>
      </c>
      <c r="AD1827" s="5" t="str">
        <f t="shared" si="80"/>
        <v/>
      </c>
      <c r="AE1827" s="3" t="str">
        <f>IF(COUNTIF(U1827,"*搖樹*")=1,IF(Q1827&lt;&gt;2,"有搖樹行為應為猴群",""),"")</f>
        <v/>
      </c>
      <c r="AF1827" s="3"/>
      <c r="AH1827">
        <f>MATCH(ROUND(M1827,0)&amp;ROUND(N1827,0),樣點!N:N,0)</f>
        <v>957</v>
      </c>
      <c r="AI1827" s="5" t="str">
        <f>IF((F1828&amp;J1828)=(F1827&amp;J1827),ABS((DATE(G1828,H1828,I1828)&amp;TIME(O1828,P1828,0))-(DATE(G1827,H1827,I1827)&amp;TIME(O1827,P1827,0))),"")</f>
        <v/>
      </c>
    </row>
    <row r="1828" spans="3:35">
      <c r="C1828" s="246" t="s">
        <v>824</v>
      </c>
      <c r="D1828" s="246" t="s">
        <v>849</v>
      </c>
      <c r="E1828" s="246" t="s">
        <v>891</v>
      </c>
      <c r="F1828" s="246" t="s">
        <v>892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871</v>
      </c>
      <c r="L1828" s="247">
        <v>1</v>
      </c>
      <c r="M1828" s="246">
        <v>270095</v>
      </c>
      <c r="N1828" s="246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90</v>
      </c>
      <c r="T1828" s="246" t="s">
        <v>26</v>
      </c>
      <c r="U1828" s="246"/>
      <c r="V1828" t="str">
        <f>INDEX(樣區!H:H,MATCH(F1828,樣區!E:E,0))</f>
        <v>4月,6月</v>
      </c>
      <c r="W1828" s="3" t="str">
        <f>IF(ISNUMBER(AH1828),"Y","N")</f>
        <v>Y</v>
      </c>
      <c r="X1828" s="3" t="str">
        <f>IF(OR(ISBLANK(H1828),ISBLANK(I1828)),"需記錄日期","")</f>
        <v/>
      </c>
      <c r="Y1828" s="3" t="str">
        <f>IF(O1828&gt;9,"時間太晚","")</f>
        <v/>
      </c>
      <c r="Z1828" s="3" t="str">
        <f>IF(ISBLANK(Q1828),"需記錄數量",IF(Q1828&gt;2,"2隻以上，請記為猴群",""))</f>
        <v/>
      </c>
      <c r="AA1828" s="3" t="str">
        <f>IF(OR(Q1828=1,Q1828=2),IF(ISTEXT(R1828),"","需記錄距離"),"")</f>
        <v/>
      </c>
      <c r="AB1828" s="249" t="str">
        <f>IF(S1828="Y",IF(Q1828&lt;&gt;2,"有叫聲應為猴群",""),"")</f>
        <v/>
      </c>
      <c r="AC1828" s="3" t="str">
        <f>IF(ISBLANK(T1828),"需記錄棲地類型",IF(LEN(T1828)&lt;&gt;2,"請填最主要的棲地類型，其餘的可在備注補充說明",""))</f>
        <v/>
      </c>
      <c r="AD1828" s="5" t="str">
        <f t="shared" si="80"/>
        <v/>
      </c>
      <c r="AE1828" s="3" t="str">
        <f>IF(COUNTIF(U1828,"*搖樹*")=1,IF(Q1828&lt;&gt;2,"有搖樹行為應為猴群",""),"")</f>
        <v/>
      </c>
      <c r="AF1828" s="3"/>
      <c r="AH1828">
        <f>MATCH(ROUND(M1828,0)&amp;ROUND(N1828,0),樣點!N:N,0)</f>
        <v>952</v>
      </c>
      <c r="AI1828" s="5">
        <f>IF((F1829&amp;J1829)=(F1828&amp;J1828),ABS((DATE(G1829,H1829,I1829)&amp;TIME(O1829,P1829,0))-(DATE(G1828,H1828,I1828)&amp;TIME(O1828,P1828,0))),"")</f>
        <v>1.0416666977107525E-2</v>
      </c>
    </row>
    <row r="1829" spans="3:35">
      <c r="C1829" s="246" t="s">
        <v>824</v>
      </c>
      <c r="D1829" s="246" t="s">
        <v>849</v>
      </c>
      <c r="E1829" s="246" t="s">
        <v>891</v>
      </c>
      <c r="F1829" s="246" t="s">
        <v>892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871</v>
      </c>
      <c r="L1829" s="247">
        <v>2</v>
      </c>
      <c r="M1829" s="246">
        <v>270228</v>
      </c>
      <c r="N1829" s="246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90</v>
      </c>
      <c r="T1829" s="246" t="s">
        <v>26</v>
      </c>
      <c r="U1829" s="246"/>
      <c r="V1829" t="str">
        <f>INDEX(樣區!H:H,MATCH(F1829,樣區!E:E,0))</f>
        <v>4月,6月</v>
      </c>
      <c r="W1829" s="3" t="str">
        <f>IF(ISNUMBER(AH1829),"Y","N")</f>
        <v>Y</v>
      </c>
      <c r="X1829" s="3" t="str">
        <f>IF(OR(ISBLANK(H1829),ISBLANK(I1829)),"需記錄日期","")</f>
        <v/>
      </c>
      <c r="Y1829" s="3" t="str">
        <f>IF(O1829&gt;9,"時間太晚","")</f>
        <v/>
      </c>
      <c r="Z1829" s="3" t="str">
        <f>IF(ISBLANK(Q1829),"需記錄數量",IF(Q1829&gt;2,"2隻以上，請記為猴群",""))</f>
        <v/>
      </c>
      <c r="AA1829" s="3" t="str">
        <f>IF(OR(Q1829=1,Q1829=2),IF(ISTEXT(R1829),"","需記錄距離"),"")</f>
        <v/>
      </c>
      <c r="AB1829" s="249" t="str">
        <f>IF(S1829="Y",IF(Q1829&lt;&gt;2,"有叫聲應為猴群",""),"")</f>
        <v/>
      </c>
      <c r="AC1829" s="3" t="str">
        <f>IF(ISBLANK(T1829),"需記錄棲地類型",IF(LEN(T1829)&lt;&gt;2,"請填最主要的棲地類型，其餘的可在備注補充說明",""))</f>
        <v/>
      </c>
      <c r="AD1829" s="5" t="str">
        <f t="shared" si="80"/>
        <v/>
      </c>
      <c r="AE1829" s="3" t="str">
        <f>IF(COUNTIF(U1829,"*搖樹*")=1,IF(Q1829&lt;&gt;2,"有搖樹行為應為猴群",""),"")</f>
        <v/>
      </c>
      <c r="AF1829" s="3"/>
      <c r="AH1829">
        <f>MATCH(ROUND(M1829,0)&amp;ROUND(N1829,0),樣點!N:N,0)</f>
        <v>953</v>
      </c>
      <c r="AI1829" s="5">
        <f>IF((F1830&amp;J1830)=(F1829&amp;J1829),ABS((DATE(G1830,H1830,I1830)&amp;TIME(O1830,P1830,0))-(DATE(G1829,H1829,I1829)&amp;TIME(O1829,P1829,0))),"")</f>
        <v>1.1805556016042829E-2</v>
      </c>
    </row>
    <row r="1830" spans="3:35">
      <c r="C1830" s="246" t="s">
        <v>824</v>
      </c>
      <c r="D1830" s="246" t="s">
        <v>849</v>
      </c>
      <c r="E1830" s="246" t="s">
        <v>891</v>
      </c>
      <c r="F1830" s="246" t="s">
        <v>892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871</v>
      </c>
      <c r="L1830" s="247">
        <v>3</v>
      </c>
      <c r="M1830" s="246">
        <v>270432</v>
      </c>
      <c r="N1830" s="246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90</v>
      </c>
      <c r="T1830" s="246" t="s">
        <v>26</v>
      </c>
      <c r="U1830" s="246"/>
      <c r="V1830" t="str">
        <f>INDEX(樣區!H:H,MATCH(F1830,樣區!E:E,0))</f>
        <v>4月,6月</v>
      </c>
      <c r="W1830" s="3" t="str">
        <f>IF(ISNUMBER(AH1830),"Y","N")</f>
        <v>Y</v>
      </c>
      <c r="X1830" s="3" t="str">
        <f>IF(OR(ISBLANK(H1830),ISBLANK(I1830)),"需記錄日期","")</f>
        <v/>
      </c>
      <c r="Y1830" s="3" t="str">
        <f>IF(O1830&gt;9,"時間太晚","")</f>
        <v/>
      </c>
      <c r="Z1830" s="3" t="str">
        <f>IF(ISBLANK(Q1830),"需記錄數量",IF(Q1830&gt;2,"2隻以上，請記為猴群",""))</f>
        <v/>
      </c>
      <c r="AA1830" s="3" t="str">
        <f>IF(OR(Q1830=1,Q1830=2),IF(ISTEXT(R1830),"","需記錄距離"),"")</f>
        <v/>
      </c>
      <c r="AB1830" s="249" t="str">
        <f>IF(S1830="Y",IF(Q1830&lt;&gt;2,"有叫聲應為猴群",""),"")</f>
        <v/>
      </c>
      <c r="AC1830" s="3" t="str">
        <f>IF(ISBLANK(T1830),"需記錄棲地類型",IF(LEN(T1830)&lt;&gt;2,"請填最主要的棲地類型，其餘的可在備注補充說明",""))</f>
        <v/>
      </c>
      <c r="AD1830" s="5" t="str">
        <f t="shared" si="80"/>
        <v/>
      </c>
      <c r="AE1830" s="3" t="str">
        <f>IF(COUNTIF(U1830,"*搖樹*")=1,IF(Q1830&lt;&gt;2,"有搖樹行為應為猴群",""),"")</f>
        <v/>
      </c>
      <c r="AF1830" s="3"/>
      <c r="AH1830">
        <f>MATCH(ROUND(M1830,0)&amp;ROUND(N1830,0),樣點!N:N,0)</f>
        <v>954</v>
      </c>
      <c r="AI1830" s="5">
        <f>IF((F1831&amp;J1831)=(F1830&amp;J1830),ABS((DATE(G1831,H1831,I1831)&amp;TIME(O1831,P1831,0))-(DATE(G1830,H1830,I1830)&amp;TIME(O1830,P1830,0))),"")</f>
        <v>1.4583332987967879E-2</v>
      </c>
    </row>
    <row r="1831" spans="3:35">
      <c r="C1831" s="246" t="s">
        <v>824</v>
      </c>
      <c r="D1831" s="246" t="s">
        <v>849</v>
      </c>
      <c r="E1831" s="246" t="s">
        <v>891</v>
      </c>
      <c r="F1831" s="246" t="s">
        <v>892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871</v>
      </c>
      <c r="L1831" s="247">
        <v>4</v>
      </c>
      <c r="M1831" s="246">
        <v>270640</v>
      </c>
      <c r="N1831" s="246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90</v>
      </c>
      <c r="T1831" s="246" t="s">
        <v>26</v>
      </c>
      <c r="U1831" s="246"/>
      <c r="V1831" t="str">
        <f>INDEX(樣區!H:H,MATCH(F1831,樣區!E:E,0))</f>
        <v>4月,6月</v>
      </c>
      <c r="W1831" s="3" t="str">
        <f>IF(ISNUMBER(AH1831),"Y","N")</f>
        <v>Y</v>
      </c>
      <c r="X1831" s="3" t="str">
        <f>IF(OR(ISBLANK(H1831),ISBLANK(I1831)),"需記錄日期","")</f>
        <v/>
      </c>
      <c r="Y1831" s="3" t="str">
        <f>IF(O1831&gt;9,"時間太晚","")</f>
        <v/>
      </c>
      <c r="Z1831" s="3" t="str">
        <f>IF(ISBLANK(Q1831),"需記錄數量",IF(Q1831&gt;2,"2隻以上，請記為猴群",""))</f>
        <v/>
      </c>
      <c r="AA1831" s="3" t="str">
        <f>IF(OR(Q1831=1,Q1831=2),IF(ISTEXT(R1831),"","需記錄距離"),"")</f>
        <v/>
      </c>
      <c r="AB1831" s="249" t="str">
        <f>IF(S1831="Y",IF(Q1831&lt;&gt;2,"有叫聲應為猴群",""),"")</f>
        <v/>
      </c>
      <c r="AC1831" s="3" t="str">
        <f>IF(ISBLANK(T1831),"需記錄棲地類型",IF(LEN(T1831)&lt;&gt;2,"請填最主要的棲地類型，其餘的可在備注補充說明",""))</f>
        <v/>
      </c>
      <c r="AD1831" s="5" t="str">
        <f t="shared" si="80"/>
        <v/>
      </c>
      <c r="AE1831" s="3" t="str">
        <f>IF(COUNTIF(U1831,"*搖樹*")=1,IF(Q1831&lt;&gt;2,"有搖樹行為應為猴群",""),"")</f>
        <v/>
      </c>
      <c r="AF1831" s="3"/>
      <c r="AH1831">
        <f>MATCH(ROUND(M1831,0)&amp;ROUND(N1831,0),樣點!N:N,0)</f>
        <v>955</v>
      </c>
      <c r="AI1831" s="5">
        <f>IF((F1832&amp;J1832)=(F1831&amp;J1831),ABS((DATE(G1832,H1832,I1832)&amp;TIME(O1832,P1832,0))-(DATE(G1831,H1831,I1831)&amp;TIME(O1831,P1831,0))),"")</f>
        <v>1.1111111030913889E-2</v>
      </c>
    </row>
    <row r="1832" spans="3:35">
      <c r="C1832" s="246" t="s">
        <v>824</v>
      </c>
      <c r="D1832" s="246" t="s">
        <v>849</v>
      </c>
      <c r="E1832" s="246" t="s">
        <v>891</v>
      </c>
      <c r="F1832" s="246" t="s">
        <v>892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871</v>
      </c>
      <c r="L1832" s="247">
        <v>5</v>
      </c>
      <c r="M1832" s="246">
        <v>270850</v>
      </c>
      <c r="N1832" s="246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90</v>
      </c>
      <c r="T1832" s="246" t="s">
        <v>26</v>
      </c>
      <c r="U1832" s="246"/>
      <c r="V1832" t="str">
        <f>INDEX(樣區!H:H,MATCH(F1832,樣區!E:E,0))</f>
        <v>4月,6月</v>
      </c>
      <c r="W1832" s="3" t="str">
        <f>IF(ISNUMBER(AH1832),"Y","N")</f>
        <v>Y</v>
      </c>
      <c r="X1832" s="3" t="str">
        <f>IF(OR(ISBLANK(H1832),ISBLANK(I1832)),"需記錄日期","")</f>
        <v/>
      </c>
      <c r="Y1832" s="3" t="str">
        <f>IF(O1832&gt;9,"時間太晚","")</f>
        <v/>
      </c>
      <c r="Z1832" s="3" t="str">
        <f>IF(ISBLANK(Q1832),"需記錄數量",IF(Q1832&gt;2,"2隻以上，請記為猴群",""))</f>
        <v/>
      </c>
      <c r="AA1832" s="3" t="str">
        <f>IF(OR(Q1832=1,Q1832=2),IF(ISTEXT(R1832),"","需記錄距離"),"")</f>
        <v/>
      </c>
      <c r="AB1832" s="249" t="str">
        <f>IF(S1832="Y",IF(Q1832&lt;&gt;2,"有叫聲應為猴群",""),"")</f>
        <v/>
      </c>
      <c r="AC1832" s="3" t="str">
        <f>IF(ISBLANK(T1832),"需記錄棲地類型",IF(LEN(T1832)&lt;&gt;2,"請填最主要的棲地類型，其餘的可在備注補充說明",""))</f>
        <v/>
      </c>
      <c r="AD1832" s="5" t="str">
        <f t="shared" si="80"/>
        <v/>
      </c>
      <c r="AE1832" s="3" t="str">
        <f>IF(COUNTIF(U1832,"*搖樹*")=1,IF(Q1832&lt;&gt;2,"有搖樹行為應為猴群",""),"")</f>
        <v/>
      </c>
      <c r="AF1832" s="3"/>
      <c r="AH1832">
        <f>MATCH(ROUND(M1832,0)&amp;ROUND(N1832,0),樣點!N:N,0)</f>
        <v>956</v>
      </c>
      <c r="AI1832" s="5">
        <f>IF((F1833&amp;J1833)=(F1832&amp;J1832),ABS((DATE(G1833,H1833,I1833)&amp;TIME(O1833,P1833,0))-(DATE(G1832,H1832,I1832)&amp;TIME(O1832,P1832,0))),"")</f>
        <v>1.5277777973096818E-2</v>
      </c>
    </row>
    <row r="1833" spans="3:35">
      <c r="C1833" s="246" t="s">
        <v>824</v>
      </c>
      <c r="D1833" s="246" t="s">
        <v>849</v>
      </c>
      <c r="E1833" s="246" t="s">
        <v>891</v>
      </c>
      <c r="F1833" s="246" t="s">
        <v>892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871</v>
      </c>
      <c r="L1833" s="247">
        <v>6</v>
      </c>
      <c r="M1833" s="246">
        <v>270721</v>
      </c>
      <c r="N1833" s="246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90</v>
      </c>
      <c r="T1833" s="246" t="s">
        <v>26</v>
      </c>
      <c r="U1833" s="246"/>
      <c r="V1833" t="str">
        <f>INDEX(樣區!H:H,MATCH(F1833,樣區!E:E,0))</f>
        <v>4月,6月</v>
      </c>
      <c r="W1833" s="3" t="str">
        <f>IF(ISNUMBER(AH1833),"Y","N")</f>
        <v>Y</v>
      </c>
      <c r="X1833" s="3" t="str">
        <f>IF(OR(ISBLANK(H1833),ISBLANK(I1833)),"需記錄日期","")</f>
        <v/>
      </c>
      <c r="Y1833" s="3" t="str">
        <f>IF(O1833&gt;9,"時間太晚","")</f>
        <v/>
      </c>
      <c r="Z1833" s="3" t="str">
        <f>IF(ISBLANK(Q1833),"需記錄數量",IF(Q1833&gt;2,"2隻以上，請記為猴群",""))</f>
        <v/>
      </c>
      <c r="AA1833" s="3" t="str">
        <f>IF(OR(Q1833=1,Q1833=2),IF(ISTEXT(R1833),"","需記錄距離"),"")</f>
        <v/>
      </c>
      <c r="AB1833" s="249" t="str">
        <f>IF(S1833="Y",IF(Q1833&lt;&gt;2,"有叫聲應為猴群",""),"")</f>
        <v/>
      </c>
      <c r="AC1833" s="3" t="str">
        <f>IF(ISBLANK(T1833),"需記錄棲地類型",IF(LEN(T1833)&lt;&gt;2,"請填最主要的棲地類型，其餘的可在備注補充說明",""))</f>
        <v/>
      </c>
      <c r="AD1833" s="5" t="str">
        <f t="shared" si="80"/>
        <v/>
      </c>
      <c r="AE1833" s="3" t="str">
        <f>IF(COUNTIF(U1833,"*搖樹*")=1,IF(Q1833&lt;&gt;2,"有搖樹行為應為猴群",""),"")</f>
        <v/>
      </c>
      <c r="AF1833" s="3"/>
      <c r="AH1833">
        <f>MATCH(ROUND(M1833,0)&amp;ROUND(N1833,0),樣點!N:N,0)</f>
        <v>957</v>
      </c>
      <c r="AI1833" s="5" t="str">
        <f>IF((F1834&amp;J1834)=(F1833&amp;J1833),ABS((DATE(G1834,H1834,I1834)&amp;TIME(O1834,P1834,0))-(DATE(G1833,H1833,I1833)&amp;TIME(O1833,P1833,0))),"")</f>
        <v/>
      </c>
    </row>
    <row r="1834" spans="3:35">
      <c r="C1834" s="246" t="s">
        <v>824</v>
      </c>
      <c r="D1834" s="246" t="s">
        <v>849</v>
      </c>
      <c r="E1834" s="246" t="s">
        <v>893</v>
      </c>
      <c r="F1834" s="246" t="s">
        <v>894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895</v>
      </c>
      <c r="L1834" s="247">
        <v>1</v>
      </c>
      <c r="M1834" s="246">
        <v>268752</v>
      </c>
      <c r="N1834" s="246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90</v>
      </c>
      <c r="T1834" s="246" t="s">
        <v>26</v>
      </c>
      <c r="U1834" s="246"/>
      <c r="V1834" t="str">
        <f>INDEX(樣區!H:H,MATCH(F1834,樣區!E:E,0))</f>
        <v>4月,6月</v>
      </c>
      <c r="W1834" s="3" t="str">
        <f>IF(ISNUMBER(AH1834),"Y","N")</f>
        <v>Y</v>
      </c>
      <c r="X1834" s="3" t="str">
        <f>IF(OR(ISBLANK(H1834),ISBLANK(I1834)),"需記錄日期","")</f>
        <v/>
      </c>
      <c r="Y1834" s="3" t="str">
        <f>IF(O1834&gt;9,"時間太晚","")</f>
        <v/>
      </c>
      <c r="Z1834" s="3" t="str">
        <f>IF(ISBLANK(Q1834),"需記錄數量",IF(Q1834&gt;2,"2隻以上，請記為猴群",""))</f>
        <v/>
      </c>
      <c r="AA1834" s="3" t="str">
        <f>IF(OR(Q1834=1,Q1834=2),IF(ISTEXT(R1834),"","需記錄距離"),"")</f>
        <v/>
      </c>
      <c r="AB1834" s="249" t="str">
        <f>IF(S1834="Y",IF(Q1834&lt;&gt;2,"有叫聲應為猴群",""),"")</f>
        <v/>
      </c>
      <c r="AC1834" s="3" t="str">
        <f>IF(ISBLANK(T1834),"需記錄棲地類型",IF(LEN(T1834)&lt;&gt;2,"請填最主要的棲地類型，其餘的可在備注補充說明",""))</f>
        <v/>
      </c>
      <c r="AD1834" s="5" t="str">
        <f t="shared" si="80"/>
        <v/>
      </c>
      <c r="AE1834" s="3" t="str">
        <f>IF(COUNTIF(U1834,"*搖樹*")=1,IF(Q1834&lt;&gt;2,"有搖樹行為應為猴群",""),"")</f>
        <v/>
      </c>
      <c r="AF1834" s="3"/>
      <c r="AH1834">
        <f>MATCH(ROUND(M1834,0)&amp;ROUND(N1834,0),樣點!N:N,0)</f>
        <v>803</v>
      </c>
      <c r="AI1834" s="5">
        <f>IF((F1835&amp;J1835)=(F1834&amp;J1834),ABS((DATE(G1835,H1835,I1835)&amp;TIME(O1835,P1835,0))-(DATE(G1834,H1834,I1834)&amp;TIME(O1834,P1834,0))),"")</f>
        <v>1.0416667035315186E-2</v>
      </c>
    </row>
    <row r="1835" spans="3:35">
      <c r="C1835" s="246" t="s">
        <v>824</v>
      </c>
      <c r="D1835" s="246" t="s">
        <v>849</v>
      </c>
      <c r="E1835" s="246" t="s">
        <v>893</v>
      </c>
      <c r="F1835" s="246" t="s">
        <v>894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895</v>
      </c>
      <c r="L1835" s="247">
        <v>2</v>
      </c>
      <c r="M1835" s="246">
        <v>268431</v>
      </c>
      <c r="N1835" s="246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90</v>
      </c>
      <c r="T1835" s="246" t="s">
        <v>26</v>
      </c>
      <c r="U1835" s="246"/>
      <c r="V1835" t="str">
        <f>INDEX(樣區!H:H,MATCH(F1835,樣區!E:E,0))</f>
        <v>4月,6月</v>
      </c>
      <c r="W1835" s="3" t="str">
        <f>IF(ISNUMBER(AH1835),"Y","N")</f>
        <v>Y</v>
      </c>
      <c r="X1835" s="3" t="str">
        <f>IF(OR(ISBLANK(H1835),ISBLANK(I1835)),"需記錄日期","")</f>
        <v/>
      </c>
      <c r="Y1835" s="3" t="str">
        <f>IF(O1835&gt;9,"時間太晚","")</f>
        <v/>
      </c>
      <c r="Z1835" s="3" t="str">
        <f>IF(ISBLANK(Q1835),"需記錄數量",IF(Q1835&gt;2,"2隻以上，請記為猴群",""))</f>
        <v/>
      </c>
      <c r="AA1835" s="3" t="str">
        <f>IF(OR(Q1835=1,Q1835=2),IF(ISTEXT(R1835),"","需記錄距離"),"")</f>
        <v/>
      </c>
      <c r="AB1835" s="249" t="str">
        <f>IF(S1835="Y",IF(Q1835&lt;&gt;2,"有叫聲應為猴群",""),"")</f>
        <v/>
      </c>
      <c r="AC1835" s="3" t="str">
        <f>IF(ISBLANK(T1835),"需記錄棲地類型",IF(LEN(T1835)&lt;&gt;2,"請填最主要的棲地類型，其餘的可在備注補充說明",""))</f>
        <v/>
      </c>
      <c r="AD1835" s="5" t="str">
        <f t="shared" si="80"/>
        <v/>
      </c>
      <c r="AE1835" s="3" t="str">
        <f>IF(COUNTIF(U1835,"*搖樹*")=1,IF(Q1835&lt;&gt;2,"有搖樹行為應為猴群",""),"")</f>
        <v/>
      </c>
      <c r="AF1835" s="3"/>
      <c r="AH1835">
        <f>MATCH(ROUND(M1835,0)&amp;ROUND(N1835,0),樣點!N:N,0)</f>
        <v>804</v>
      </c>
      <c r="AI1835" s="5">
        <f>IF((F1836&amp;J1836)=(F1835&amp;J1835),ABS((DATE(G1836,H1836,I1836)&amp;TIME(O1836,P1836,0))-(DATE(G1835,H1835,I1835)&amp;TIME(O1835,P1835,0))),"")</f>
        <v>9.0277779963798821E-3</v>
      </c>
    </row>
    <row r="1836" spans="3:35">
      <c r="C1836" s="246" t="s">
        <v>824</v>
      </c>
      <c r="D1836" s="246" t="s">
        <v>849</v>
      </c>
      <c r="E1836" s="246" t="s">
        <v>893</v>
      </c>
      <c r="F1836" s="246" t="s">
        <v>894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895</v>
      </c>
      <c r="L1836" s="247">
        <v>3</v>
      </c>
      <c r="M1836" s="246">
        <v>268425</v>
      </c>
      <c r="N1836" s="246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90</v>
      </c>
      <c r="T1836" s="246" t="s">
        <v>26</v>
      </c>
      <c r="U1836" s="246"/>
      <c r="V1836" t="str">
        <f>INDEX(樣區!H:H,MATCH(F1836,樣區!E:E,0))</f>
        <v>4月,6月</v>
      </c>
      <c r="W1836" s="3" t="str">
        <f>IF(ISNUMBER(AH1836),"Y","N")</f>
        <v>Y</v>
      </c>
      <c r="X1836" s="3" t="str">
        <f>IF(OR(ISBLANK(H1836),ISBLANK(I1836)),"需記錄日期","")</f>
        <v/>
      </c>
      <c r="Y1836" s="3" t="str">
        <f>IF(O1836&gt;9,"時間太晚","")</f>
        <v>時間太晚</v>
      </c>
      <c r="Z1836" s="3" t="str">
        <f>IF(ISBLANK(Q1836),"需記錄數量",IF(Q1836&gt;2,"2隻以上，請記為猴群",""))</f>
        <v/>
      </c>
      <c r="AA1836" s="3" t="str">
        <f>IF(OR(Q1836=1,Q1836=2),IF(ISTEXT(R1836),"","需記錄距離"),"")</f>
        <v/>
      </c>
      <c r="AB1836" s="249" t="str">
        <f>IF(S1836="Y",IF(Q1836&lt;&gt;2,"有叫聲應為猴群",""),"")</f>
        <v/>
      </c>
      <c r="AC1836" s="3" t="str">
        <f>IF(ISBLANK(T1836),"需記錄棲地類型",IF(LEN(T1836)&lt;&gt;2,"請填最主要的棲地類型，其餘的可在備注補充說明",""))</f>
        <v/>
      </c>
      <c r="AD1836" s="5" t="str">
        <f t="shared" si="80"/>
        <v/>
      </c>
      <c r="AE1836" s="3" t="str">
        <f>IF(COUNTIF(U1836,"*搖樹*")=1,IF(Q1836&lt;&gt;2,"有搖樹行為應為猴群",""),"")</f>
        <v/>
      </c>
      <c r="AF1836" s="3"/>
      <c r="AH1836">
        <f>MATCH(ROUND(M1836,0)&amp;ROUND(N1836,0),樣點!N:N,0)</f>
        <v>805</v>
      </c>
      <c r="AI1836" s="5">
        <f>IF((F1837&amp;J1837)=(F1836&amp;J1836),ABS((DATE(G1837,H1837,I1837)&amp;TIME(O1837,P1837,0))-(DATE(G1836,H1836,I1836)&amp;TIME(O1836,P1836,0))),"")</f>
        <v>2.9861112008802593E-2</v>
      </c>
    </row>
    <row r="1837" spans="3:35">
      <c r="C1837" s="246" t="s">
        <v>824</v>
      </c>
      <c r="D1837" s="246" t="s">
        <v>849</v>
      </c>
      <c r="E1837" s="246" t="s">
        <v>893</v>
      </c>
      <c r="F1837" s="246" t="s">
        <v>894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895</v>
      </c>
      <c r="L1837" s="247">
        <v>4</v>
      </c>
      <c r="M1837" s="246">
        <v>268965</v>
      </c>
      <c r="N1837" s="246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90</v>
      </c>
      <c r="T1837" s="246" t="s">
        <v>26</v>
      </c>
      <c r="U1837" s="246"/>
      <c r="V1837" t="str">
        <f>INDEX(樣區!H:H,MATCH(F1837,樣區!E:E,0))</f>
        <v>4月,6月</v>
      </c>
      <c r="W1837" s="3" t="str">
        <f>IF(ISNUMBER(AH1837),"Y","N")</f>
        <v>Y</v>
      </c>
      <c r="X1837" s="3" t="str">
        <f>IF(OR(ISBLANK(H1837),ISBLANK(I1837)),"需記錄日期","")</f>
        <v/>
      </c>
      <c r="Y1837" s="3" t="str">
        <f>IF(O1837&gt;9,"時間太晚","")</f>
        <v/>
      </c>
      <c r="Z1837" s="3" t="str">
        <f>IF(ISBLANK(Q1837),"需記錄數量",IF(Q1837&gt;2,"2隻以上，請記為猴群",""))</f>
        <v/>
      </c>
      <c r="AA1837" s="3" t="str">
        <f>IF(OR(Q1837=1,Q1837=2),IF(ISTEXT(R1837),"","需記錄距離"),"")</f>
        <v/>
      </c>
      <c r="AB1837" s="249" t="str">
        <f>IF(S1837="Y",IF(Q1837&lt;&gt;2,"有叫聲應為猴群",""),"")</f>
        <v/>
      </c>
      <c r="AC1837" s="3" t="str">
        <f>IF(ISBLANK(T1837),"需記錄棲地類型",IF(LEN(T1837)&lt;&gt;2,"請填最主要的棲地類型，其餘的可在備注補充說明",""))</f>
        <v/>
      </c>
      <c r="AD1837" s="5" t="str">
        <f t="shared" si="80"/>
        <v/>
      </c>
      <c r="AE1837" s="3" t="str">
        <f>IF(COUNTIF(U1837,"*搖樹*")=1,IF(Q1837&lt;&gt;2,"有搖樹行為應為猴群",""),"")</f>
        <v/>
      </c>
      <c r="AF1837" s="3"/>
      <c r="AH1837">
        <f>MATCH(ROUND(M1837,0)&amp;ROUND(N1837,0),樣點!N:N,0)</f>
        <v>806</v>
      </c>
      <c r="AI1837" s="5">
        <f>IF((F1838&amp;J1838)=(F1837&amp;J1837),ABS((DATE(G1838,H1838,I1838)&amp;TIME(O1838,P1838,0))-(DATE(G1837,H1837,I1837)&amp;TIME(O1837,P1837,0))),"")</f>
        <v>1.0416665987577289E-2</v>
      </c>
    </row>
    <row r="1838" spans="3:35">
      <c r="C1838" s="246" t="s">
        <v>824</v>
      </c>
      <c r="D1838" s="246" t="s">
        <v>849</v>
      </c>
      <c r="E1838" s="246" t="s">
        <v>893</v>
      </c>
      <c r="F1838" s="246" t="s">
        <v>894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895</v>
      </c>
      <c r="L1838" s="247">
        <v>5</v>
      </c>
      <c r="M1838" s="246">
        <v>269217</v>
      </c>
      <c r="N1838" s="246">
        <v>2710166</v>
      </c>
      <c r="O1838" s="246">
        <v>9</v>
      </c>
      <c r="P1838" s="246">
        <v>5</v>
      </c>
      <c r="Q1838" s="246">
        <v>0</v>
      </c>
      <c r="R1838" s="246"/>
      <c r="S1838" s="246" t="s">
        <v>90</v>
      </c>
      <c r="T1838" s="246" t="s">
        <v>26</v>
      </c>
      <c r="U1838" s="246"/>
      <c r="V1838" t="str">
        <f>INDEX(樣區!H:H,MATCH(F1838,樣區!E:E,0))</f>
        <v>4月,6月</v>
      </c>
      <c r="W1838" s="3" t="str">
        <f>IF(ISNUMBER(AH1838),"Y","N")</f>
        <v>Y</v>
      </c>
      <c r="X1838" s="3" t="str">
        <f>IF(OR(ISBLANK(H1838),ISBLANK(I1838)),"需記錄日期","")</f>
        <v/>
      </c>
      <c r="Y1838" s="3" t="str">
        <f>IF(O1838&gt;9,"時間太晚","")</f>
        <v/>
      </c>
      <c r="Z1838" s="3" t="str">
        <f>IF(ISBLANK(Q1838),"需記錄數量",IF(Q1838&gt;2,"2隻以上，請記為猴群",""))</f>
        <v/>
      </c>
      <c r="AA1838" s="3" t="str">
        <f>IF(OR(Q1838=1,Q1838=2),IF(ISTEXT(R1838),"","需記錄距離"),"")</f>
        <v/>
      </c>
      <c r="AB1838" s="249" t="str">
        <f>IF(S1838="Y",IF(Q1838&lt;&gt;2,"有叫聲應為猴群",""),"")</f>
        <v/>
      </c>
      <c r="AC1838" s="3" t="str">
        <f>IF(ISBLANK(T1838),"需記錄棲地類型",IF(LEN(T1838)&lt;&gt;2,"請填最主要的棲地類型，其餘的可在備注補充說明",""))</f>
        <v/>
      </c>
      <c r="AD1838" s="5" t="str">
        <f t="shared" si="80"/>
        <v/>
      </c>
      <c r="AE1838" s="3" t="str">
        <f>IF(COUNTIF(U1838,"*搖樹*")=1,IF(Q1838&lt;&gt;2,"有搖樹行為應為猴群",""),"")</f>
        <v/>
      </c>
      <c r="AF1838" s="3"/>
      <c r="AH1838">
        <f>MATCH(ROUND(M1838,0)&amp;ROUND(N1838,0),樣點!N:N,0)</f>
        <v>807</v>
      </c>
      <c r="AI1838" s="5">
        <f>IF((F1839&amp;J1839)=(F1838&amp;J1838),ABS((DATE(G1839,H1839,I1839)&amp;TIME(O1839,P1839,0))-(DATE(G1838,H1838,I1838)&amp;TIME(O1838,P1838,0))),"")</f>
        <v>1.0416667035315186E-2</v>
      </c>
    </row>
    <row r="1839" spans="3:35">
      <c r="C1839" s="246" t="s">
        <v>824</v>
      </c>
      <c r="D1839" s="246" t="s">
        <v>849</v>
      </c>
      <c r="E1839" s="246" t="s">
        <v>893</v>
      </c>
      <c r="F1839" s="246" t="s">
        <v>894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895</v>
      </c>
      <c r="L1839" s="247">
        <v>6</v>
      </c>
      <c r="M1839" s="246">
        <v>269324</v>
      </c>
      <c r="N1839" s="246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90</v>
      </c>
      <c r="T1839" s="246" t="s">
        <v>26</v>
      </c>
      <c r="U1839" s="246"/>
      <c r="V1839" t="str">
        <f>INDEX(樣區!H:H,MATCH(F1839,樣區!E:E,0))</f>
        <v>4月,6月</v>
      </c>
      <c r="W1839" s="3" t="str">
        <f>IF(ISNUMBER(AH1839),"Y","N")</f>
        <v>Y</v>
      </c>
      <c r="X1839" s="3" t="str">
        <f>IF(OR(ISBLANK(H1839),ISBLANK(I1839)),"需記錄日期","")</f>
        <v/>
      </c>
      <c r="Y1839" s="3" t="str">
        <f>IF(O1839&gt;9,"時間太晚","")</f>
        <v/>
      </c>
      <c r="Z1839" s="3" t="str">
        <f>IF(ISBLANK(Q1839),"需記錄數量",IF(Q1839&gt;2,"2隻以上，請記為猴群",""))</f>
        <v/>
      </c>
      <c r="AA1839" s="3" t="str">
        <f>IF(OR(Q1839=1,Q1839=2),IF(ISTEXT(R1839),"","需記錄距離"),"")</f>
        <v/>
      </c>
      <c r="AB1839" s="249" t="str">
        <f>IF(S1839="Y",IF(Q1839&lt;&gt;2,"有叫聲應為猴群",""),"")</f>
        <v/>
      </c>
      <c r="AC1839" s="3" t="str">
        <f>IF(ISBLANK(T1839),"需記錄棲地類型",IF(LEN(T1839)&lt;&gt;2,"請填最主要的棲地類型，其餘的可在備注補充說明",""))</f>
        <v/>
      </c>
      <c r="AD1839" s="5" t="str">
        <f t="shared" si="80"/>
        <v/>
      </c>
      <c r="AE1839" s="3" t="str">
        <f>IF(COUNTIF(U1839,"*搖樹*")=1,IF(Q1839&lt;&gt;2,"有搖樹行為應為猴群",""),"")</f>
        <v/>
      </c>
      <c r="AF1839" s="3"/>
      <c r="AH1839">
        <f>MATCH(ROUND(M1839,0)&amp;ROUND(N1839,0),樣點!N:N,0)</f>
        <v>808</v>
      </c>
      <c r="AI1839" s="5" t="str">
        <f>IF((F1840&amp;J1840)=(F1839&amp;J1839),ABS((DATE(G1840,H1840,I1840)&amp;TIME(O1840,P1840,0))-(DATE(G1839,H1839,I1839)&amp;TIME(O1839,P1839,0))),"")</f>
        <v/>
      </c>
    </row>
    <row r="1840" spans="3:35">
      <c r="C1840" s="246" t="s">
        <v>824</v>
      </c>
      <c r="D1840" s="246" t="s">
        <v>849</v>
      </c>
      <c r="E1840" s="246" t="s">
        <v>893</v>
      </c>
      <c r="F1840" s="246" t="s">
        <v>894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895</v>
      </c>
      <c r="L1840" s="247">
        <v>1</v>
      </c>
      <c r="M1840" s="246">
        <v>268752</v>
      </c>
      <c r="N1840" s="246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90</v>
      </c>
      <c r="T1840" s="246" t="s">
        <v>32</v>
      </c>
      <c r="U1840" s="246"/>
      <c r="V1840" t="str">
        <f>INDEX(樣區!H:H,MATCH(F1840,樣區!E:E,0))</f>
        <v>4月,6月</v>
      </c>
      <c r="W1840" s="3" t="str">
        <f>IF(ISNUMBER(AH1840),"Y","N")</f>
        <v>Y</v>
      </c>
      <c r="X1840" s="3" t="str">
        <f>IF(OR(ISBLANK(H1840),ISBLANK(I1840)),"需記錄日期","")</f>
        <v/>
      </c>
      <c r="Y1840" s="3" t="str">
        <f>IF(O1840&gt;9,"時間太晚","")</f>
        <v/>
      </c>
      <c r="Z1840" s="3" t="str">
        <f>IF(ISBLANK(Q1840),"需記錄數量",IF(Q1840&gt;2,"2隻以上，請記為猴群",""))</f>
        <v/>
      </c>
      <c r="AA1840" s="3" t="str">
        <f>IF(OR(Q1840=1,Q1840=2),IF(ISTEXT(R1840),"","需記錄距離"),"")</f>
        <v/>
      </c>
      <c r="AB1840" s="249" t="str">
        <f>IF(S1840="Y",IF(Q1840&lt;&gt;2,"有叫聲應為猴群",""),"")</f>
        <v/>
      </c>
      <c r="AC1840" s="3" t="str">
        <f>IF(ISBLANK(T1840),"需記錄棲地類型",IF(LEN(T1840)&lt;&gt;2,"請填最主要的棲地類型，其餘的可在備注補充說明",""))</f>
        <v/>
      </c>
      <c r="AD1840" s="5" t="str">
        <f t="shared" si="80"/>
        <v/>
      </c>
      <c r="AE1840" s="3" t="str">
        <f>IF(COUNTIF(U1840,"*搖樹*")=1,IF(Q1840&lt;&gt;2,"有搖樹行為應為猴群",""),"")</f>
        <v/>
      </c>
      <c r="AF1840" s="3"/>
      <c r="AH1840">
        <f>MATCH(ROUND(M1840,0)&amp;ROUND(N1840,0),樣點!N:N,0)</f>
        <v>803</v>
      </c>
      <c r="AI1840" s="5">
        <f>IF((F1841&amp;J1841)=(F1840&amp;J1840),ABS((DATE(G1841,H1841,I1841)&amp;TIME(O1841,P1841,0))-(DATE(G1840,H1840,I1840)&amp;TIME(O1840,P1840,0))),"")</f>
        <v>1.3888888992369175E-2</v>
      </c>
    </row>
    <row r="1841" spans="3:35">
      <c r="C1841" s="246" t="s">
        <v>824</v>
      </c>
      <c r="D1841" s="246" t="s">
        <v>849</v>
      </c>
      <c r="E1841" s="246" t="s">
        <v>893</v>
      </c>
      <c r="F1841" s="246" t="s">
        <v>894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895</v>
      </c>
      <c r="L1841" s="247">
        <v>2</v>
      </c>
      <c r="M1841" s="246">
        <v>268431</v>
      </c>
      <c r="N1841" s="246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90</v>
      </c>
      <c r="T1841" s="246" t="s">
        <v>32</v>
      </c>
      <c r="U1841" s="246"/>
      <c r="V1841" t="str">
        <f>INDEX(樣區!H:H,MATCH(F1841,樣區!E:E,0))</f>
        <v>4月,6月</v>
      </c>
      <c r="W1841" s="3" t="str">
        <f>IF(ISNUMBER(AH1841),"Y","N")</f>
        <v>Y</v>
      </c>
      <c r="X1841" s="3" t="str">
        <f>IF(OR(ISBLANK(H1841),ISBLANK(I1841)),"需記錄日期","")</f>
        <v/>
      </c>
      <c r="Y1841" s="3" t="str">
        <f>IF(O1841&gt;9,"時間太晚","")</f>
        <v/>
      </c>
      <c r="Z1841" s="3" t="str">
        <f>IF(ISBLANK(Q1841),"需記錄數量",IF(Q1841&gt;2,"2隻以上，請記為猴群",""))</f>
        <v/>
      </c>
      <c r="AA1841" s="3" t="str">
        <f>IF(OR(Q1841=1,Q1841=2),IF(ISTEXT(R1841),"","需記錄距離"),"")</f>
        <v/>
      </c>
      <c r="AB1841" s="249" t="str">
        <f>IF(S1841="Y",IF(Q1841&lt;&gt;2,"有叫聲應為猴群",""),"")</f>
        <v/>
      </c>
      <c r="AC1841" s="3" t="str">
        <f>IF(ISBLANK(T1841),"需記錄棲地類型",IF(LEN(T1841)&lt;&gt;2,"請填最主要的棲地類型，其餘的可在備注補充說明",""))</f>
        <v/>
      </c>
      <c r="AD1841" s="5" t="str">
        <f t="shared" si="80"/>
        <v/>
      </c>
      <c r="AE1841" s="3" t="str">
        <f>IF(COUNTIF(U1841,"*搖樹*")=1,IF(Q1841&lt;&gt;2,"有搖樹行為應為猴群",""),"")</f>
        <v/>
      </c>
      <c r="AF1841" s="3"/>
      <c r="AH1841">
        <f>MATCH(ROUND(M1841,0)&amp;ROUND(N1841,0),樣點!N:N,0)</f>
        <v>804</v>
      </c>
      <c r="AI1841" s="5">
        <f>IF((F1842&amp;J1842)=(F1841&amp;J1841),ABS((DATE(G1842,H1842,I1842)&amp;TIME(O1842,P1842,0))-(DATE(G1841,H1841,I1841)&amp;TIME(O1841,P1841,0))),"")</f>
        <v>1.3888888002838939E-2</v>
      </c>
    </row>
    <row r="1842" spans="3:35">
      <c r="C1842" s="246" t="s">
        <v>824</v>
      </c>
      <c r="D1842" s="246" t="s">
        <v>849</v>
      </c>
      <c r="E1842" s="246" t="s">
        <v>893</v>
      </c>
      <c r="F1842" s="246" t="s">
        <v>894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895</v>
      </c>
      <c r="L1842" s="247">
        <v>3</v>
      </c>
      <c r="M1842" s="246">
        <v>268425</v>
      </c>
      <c r="N1842" s="246">
        <v>2709709</v>
      </c>
      <c r="O1842" s="246">
        <v>9</v>
      </c>
      <c r="P1842" s="246">
        <v>0</v>
      </c>
      <c r="Q1842" s="246">
        <v>0</v>
      </c>
      <c r="R1842" s="246"/>
      <c r="S1842" s="246" t="s">
        <v>90</v>
      </c>
      <c r="T1842" s="246" t="s">
        <v>32</v>
      </c>
      <c r="U1842" s="246"/>
      <c r="V1842" t="str">
        <f>INDEX(樣區!H:H,MATCH(F1842,樣區!E:E,0))</f>
        <v>4月,6月</v>
      </c>
      <c r="W1842" s="3" t="str">
        <f>IF(ISNUMBER(AH1842),"Y","N")</f>
        <v>Y</v>
      </c>
      <c r="X1842" s="3" t="str">
        <f>IF(OR(ISBLANK(H1842),ISBLANK(I1842)),"需記錄日期","")</f>
        <v/>
      </c>
      <c r="Y1842" s="3" t="str">
        <f>IF(O1842&gt;9,"時間太晚","")</f>
        <v/>
      </c>
      <c r="Z1842" s="3" t="str">
        <f>IF(ISBLANK(Q1842),"需記錄數量",IF(Q1842&gt;2,"2隻以上，請記為猴群",""))</f>
        <v/>
      </c>
      <c r="AA1842" s="3" t="str">
        <f>IF(OR(Q1842=1,Q1842=2),IF(ISTEXT(R1842),"","需記錄距離"),"")</f>
        <v/>
      </c>
      <c r="AB1842" s="249" t="str">
        <f>IF(S1842="Y",IF(Q1842&lt;&gt;2,"有叫聲應為猴群",""),"")</f>
        <v/>
      </c>
      <c r="AC1842" s="3" t="str">
        <f>IF(ISBLANK(T1842),"需記錄棲地類型",IF(LEN(T1842)&lt;&gt;2,"請填最主要的棲地類型，其餘的可在備注補充說明",""))</f>
        <v/>
      </c>
      <c r="AD1842" s="5" t="str">
        <f t="shared" si="80"/>
        <v/>
      </c>
      <c r="AE1842" s="3" t="str">
        <f>IF(COUNTIF(U1842,"*搖樹*")=1,IF(Q1842&lt;&gt;2,"有搖樹行為應為猴群",""),"")</f>
        <v/>
      </c>
      <c r="AF1842" s="3"/>
      <c r="AH1842">
        <f>MATCH(ROUND(M1842,0)&amp;ROUND(N1842,0),樣點!N:N,0)</f>
        <v>805</v>
      </c>
      <c r="AI1842" s="5">
        <f>IF((F1843&amp;J1843)=(F1842&amp;J1842),ABS((DATE(G1843,H1843,I1843)&amp;TIME(O1843,P1843,0))-(DATE(G1842,H1842,I1842)&amp;TIME(O1842,P1842,0))),"")</f>
        <v>9.7222229815088212E-3</v>
      </c>
    </row>
    <row r="1843" spans="3:35">
      <c r="C1843" s="246" t="s">
        <v>824</v>
      </c>
      <c r="D1843" s="246" t="s">
        <v>849</v>
      </c>
      <c r="E1843" s="246" t="s">
        <v>893</v>
      </c>
      <c r="F1843" s="246" t="s">
        <v>894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895</v>
      </c>
      <c r="L1843" s="247">
        <v>4</v>
      </c>
      <c r="M1843" s="246">
        <v>268965</v>
      </c>
      <c r="N1843" s="246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90</v>
      </c>
      <c r="T1843" s="246" t="s">
        <v>26</v>
      </c>
      <c r="U1843" s="246"/>
      <c r="V1843" t="str">
        <f>INDEX(樣區!H:H,MATCH(F1843,樣區!E:E,0))</f>
        <v>4月,6月</v>
      </c>
      <c r="W1843" s="3" t="str">
        <f>IF(ISNUMBER(AH1843),"Y","N")</f>
        <v>Y</v>
      </c>
      <c r="X1843" s="3" t="str">
        <f>IF(OR(ISBLANK(H1843),ISBLANK(I1843)),"需記錄日期","")</f>
        <v/>
      </c>
      <c r="Y1843" s="3" t="str">
        <f>IF(O1843&gt;9,"時間太晚","")</f>
        <v/>
      </c>
      <c r="Z1843" s="3" t="str">
        <f>IF(ISBLANK(Q1843),"需記錄數量",IF(Q1843&gt;2,"2隻以上，請記為猴群",""))</f>
        <v/>
      </c>
      <c r="AA1843" s="3" t="str">
        <f>IF(OR(Q1843=1,Q1843=2),IF(ISTEXT(R1843),"","需記錄距離"),"")</f>
        <v/>
      </c>
      <c r="AB1843" s="249" t="str">
        <f>IF(S1843="Y",IF(Q1843&lt;&gt;2,"有叫聲應為猴群",""),"")</f>
        <v/>
      </c>
      <c r="AC1843" s="3" t="str">
        <f>IF(ISBLANK(T1843),"需記錄棲地類型",IF(LEN(T1843)&lt;&gt;2,"請填最主要的棲地類型，其餘的可在備注補充說明",""))</f>
        <v/>
      </c>
      <c r="AD1843" s="5" t="str">
        <f t="shared" si="80"/>
        <v/>
      </c>
      <c r="AE1843" s="3" t="str">
        <f>IF(COUNTIF(U1843,"*搖樹*")=1,IF(Q1843&lt;&gt;2,"有搖樹行為應為猴群",""),"")</f>
        <v/>
      </c>
      <c r="AF1843" s="3"/>
      <c r="AH1843">
        <f>MATCH(ROUND(M1843,0)&amp;ROUND(N1843,0),樣點!N:N,0)</f>
        <v>806</v>
      </c>
      <c r="AI1843" s="5">
        <f>IF((F1844&amp;J1844)=(F1843&amp;J1843),ABS((DATE(G1844,H1844,I1844)&amp;TIME(O1844,P1844,0))-(DATE(G1843,H1843,I1843)&amp;TIME(O1843,P1843,0))),"")</f>
        <v>9.0277770068496466E-3</v>
      </c>
    </row>
    <row r="1844" spans="3:35">
      <c r="C1844" s="246" t="s">
        <v>824</v>
      </c>
      <c r="D1844" s="246" t="s">
        <v>849</v>
      </c>
      <c r="E1844" s="246" t="s">
        <v>893</v>
      </c>
      <c r="F1844" s="246" t="s">
        <v>894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895</v>
      </c>
      <c r="L1844" s="247">
        <v>5</v>
      </c>
      <c r="M1844" s="246">
        <v>269217</v>
      </c>
      <c r="N1844" s="246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90</v>
      </c>
      <c r="T1844" s="246" t="s">
        <v>26</v>
      </c>
      <c r="U1844" s="246"/>
      <c r="V1844" t="str">
        <f>INDEX(樣區!H:H,MATCH(F1844,樣區!E:E,0))</f>
        <v>4月,6月</v>
      </c>
      <c r="W1844" s="3" t="str">
        <f>IF(ISNUMBER(AH1844),"Y","N")</f>
        <v>Y</v>
      </c>
      <c r="X1844" s="3" t="str">
        <f>IF(OR(ISBLANK(H1844),ISBLANK(I1844)),"需記錄日期","")</f>
        <v/>
      </c>
      <c r="Y1844" s="3" t="str">
        <f>IF(O1844&gt;9,"時間太晚","")</f>
        <v/>
      </c>
      <c r="Z1844" s="3" t="str">
        <f>IF(ISBLANK(Q1844),"需記錄數量",IF(Q1844&gt;2,"2隻以上，請記為猴群",""))</f>
        <v/>
      </c>
      <c r="AA1844" s="3" t="str">
        <f>IF(OR(Q1844=1,Q1844=2),IF(ISTEXT(R1844),"","需記錄距離"),"")</f>
        <v/>
      </c>
      <c r="AB1844" s="249" t="str">
        <f>IF(S1844="Y",IF(Q1844&lt;&gt;2,"有叫聲應為猴群",""),"")</f>
        <v/>
      </c>
      <c r="AC1844" s="3" t="str">
        <f>IF(ISBLANK(T1844),"需記錄棲地類型",IF(LEN(T1844)&lt;&gt;2,"請填最主要的棲地類型，其餘的可在備注補充說明",""))</f>
        <v/>
      </c>
      <c r="AD1844" s="5" t="str">
        <f t="shared" si="80"/>
        <v/>
      </c>
      <c r="AE1844" s="3" t="str">
        <f>IF(COUNTIF(U1844,"*搖樹*")=1,IF(Q1844&lt;&gt;2,"有搖樹行為應為猴群",""),"")</f>
        <v/>
      </c>
      <c r="AF1844" s="3"/>
      <c r="AH1844">
        <f>MATCH(ROUND(M1844,0)&amp;ROUND(N1844,0),樣點!N:N,0)</f>
        <v>807</v>
      </c>
      <c r="AI1844" s="5">
        <f>IF((F1845&amp;J1845)=(F1844&amp;J1844),ABS((DATE(G1845,H1845,I1845)&amp;TIME(O1845,P1845,0))-(DATE(G1844,H1844,I1844)&amp;TIME(O1844,P1844,0))),"")</f>
        <v>6.9444450200535357E-3</v>
      </c>
    </row>
    <row r="1845" spans="3:35">
      <c r="C1845" s="246" t="s">
        <v>824</v>
      </c>
      <c r="D1845" s="246" t="s">
        <v>849</v>
      </c>
      <c r="E1845" s="246" t="s">
        <v>893</v>
      </c>
      <c r="F1845" s="246" t="s">
        <v>894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895</v>
      </c>
      <c r="L1845" s="247">
        <v>6</v>
      </c>
      <c r="M1845" s="246">
        <v>269324</v>
      </c>
      <c r="N1845" s="246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90</v>
      </c>
      <c r="T1845" s="246" t="s">
        <v>26</v>
      </c>
      <c r="U1845" s="246"/>
      <c r="V1845" t="str">
        <f>INDEX(樣區!H:H,MATCH(F1845,樣區!E:E,0))</f>
        <v>4月,6月</v>
      </c>
      <c r="W1845" s="3" t="str">
        <f>IF(ISNUMBER(AH1845),"Y","N")</f>
        <v>Y</v>
      </c>
      <c r="X1845" s="3" t="str">
        <f>IF(OR(ISBLANK(H1845),ISBLANK(I1845)),"需記錄日期","")</f>
        <v/>
      </c>
      <c r="Y1845" s="3" t="str">
        <f>IF(O1845&gt;9,"時間太晚","")</f>
        <v/>
      </c>
      <c r="Z1845" s="3" t="str">
        <f>IF(ISBLANK(Q1845),"需記錄數量",IF(Q1845&gt;2,"2隻以上，請記為猴群",""))</f>
        <v/>
      </c>
      <c r="AA1845" s="3" t="str">
        <f>IF(OR(Q1845=1,Q1845=2),IF(ISTEXT(R1845),"","需記錄距離"),"")</f>
        <v/>
      </c>
      <c r="AB1845" s="249" t="str">
        <f>IF(S1845="Y",IF(Q1845&lt;&gt;2,"有叫聲應為猴群",""),"")</f>
        <v/>
      </c>
      <c r="AC1845" s="3" t="str">
        <f>IF(ISBLANK(T1845),"需記錄棲地類型",IF(LEN(T1845)&lt;&gt;2,"請填最主要的棲地類型，其餘的可在備注補充說明",""))</f>
        <v/>
      </c>
      <c r="AD1845" s="5" t="str">
        <f t="shared" si="80"/>
        <v/>
      </c>
      <c r="AE1845" s="3" t="str">
        <f>IF(COUNTIF(U1845,"*搖樹*")=1,IF(Q1845&lt;&gt;2,"有搖樹行為應為猴群",""),"")</f>
        <v/>
      </c>
      <c r="AF1845" s="3"/>
      <c r="AH1845">
        <f>MATCH(ROUND(M1845,0)&amp;ROUND(N1845,0),樣點!N:N,0)</f>
        <v>808</v>
      </c>
      <c r="AI1845" s="5" t="str">
        <f>IF((F1846&amp;J1846)=(F1845&amp;J1845),ABS((DATE(G1846,H1846,I1846)&amp;TIME(O1846,P1846,0))-(DATE(G1845,H1845,I1845)&amp;TIME(O1845,P1845,0))),"")</f>
        <v/>
      </c>
    </row>
    <row r="1846" spans="3:35">
      <c r="C1846" s="246" t="s">
        <v>824</v>
      </c>
      <c r="D1846" s="246" t="s">
        <v>849</v>
      </c>
      <c r="E1846" s="246" t="s">
        <v>896</v>
      </c>
      <c r="F1846" s="246" t="s">
        <v>897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898</v>
      </c>
      <c r="L1846" s="247">
        <v>1</v>
      </c>
      <c r="M1846" s="246">
        <v>270069</v>
      </c>
      <c r="N1846" s="246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90</v>
      </c>
      <c r="T1846" s="246" t="s">
        <v>26</v>
      </c>
      <c r="U1846" s="246"/>
      <c r="V1846" t="str">
        <f>INDEX(樣區!H:H,MATCH(F1846,樣區!E:E,0))</f>
        <v>4月,6月</v>
      </c>
      <c r="W1846" s="3" t="str">
        <f>IF(ISNUMBER(AH1846),"Y","N")</f>
        <v>Y</v>
      </c>
      <c r="X1846" s="3" t="str">
        <f>IF(OR(ISBLANK(H1846),ISBLANK(I1846)),"需記錄日期","")</f>
        <v/>
      </c>
      <c r="Y1846" s="3" t="str">
        <f>IF(O1846&gt;9,"時間太晚","")</f>
        <v/>
      </c>
      <c r="Z1846" s="3" t="str">
        <f>IF(ISBLANK(Q1846),"需記錄數量",IF(Q1846&gt;2,"2隻以上，請記為猴群",""))</f>
        <v/>
      </c>
      <c r="AA1846" s="3" t="str">
        <f>IF(OR(Q1846=1,Q1846=2),IF(ISTEXT(R1846),"","需記錄距離"),"")</f>
        <v/>
      </c>
      <c r="AB1846" s="249" t="str">
        <f>IF(S1846="Y",IF(Q1846&lt;&gt;2,"有叫聲應為猴群",""),"")</f>
        <v/>
      </c>
      <c r="AC1846" s="3" t="str">
        <f>IF(ISBLANK(T1846),"需記錄棲地類型",IF(LEN(T1846)&lt;&gt;2,"請填最主要的棲地類型，其餘的可在備注補充說明",""))</f>
        <v/>
      </c>
      <c r="AD1846" s="5" t="str">
        <f t="shared" si="80"/>
        <v/>
      </c>
      <c r="AE1846" s="3" t="str">
        <f>IF(COUNTIF(U1846,"*搖樹*")=1,IF(Q1846&lt;&gt;2,"有搖樹行為應為猴群",""),"")</f>
        <v/>
      </c>
      <c r="AF1846" s="3"/>
      <c r="AH1846">
        <f>MATCH(ROUND(M1846,0)&amp;ROUND(N1846,0),樣點!N:N,0)</f>
        <v>970</v>
      </c>
      <c r="AI1846" s="5">
        <f>IF((F1847&amp;J1847)=(F1846&amp;J1846),ABS((DATE(G1847,H1847,I1847)&amp;TIME(O1847,P1847,0))-(DATE(G1846,H1846,I1846)&amp;TIME(O1846,P1846,0))),"")</f>
        <v>9.7222229815088212E-3</v>
      </c>
    </row>
    <row r="1847" spans="3:35">
      <c r="C1847" s="246" t="s">
        <v>824</v>
      </c>
      <c r="D1847" s="246" t="s">
        <v>849</v>
      </c>
      <c r="E1847" s="246" t="s">
        <v>896</v>
      </c>
      <c r="F1847" s="246" t="s">
        <v>897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898</v>
      </c>
      <c r="L1847" s="247">
        <v>2</v>
      </c>
      <c r="M1847" s="246">
        <v>270136</v>
      </c>
      <c r="N1847" s="246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90</v>
      </c>
      <c r="T1847" s="246" t="s">
        <v>26</v>
      </c>
      <c r="U1847" s="246"/>
      <c r="V1847" t="str">
        <f>INDEX(樣區!H:H,MATCH(F1847,樣區!E:E,0))</f>
        <v>4月,6月</v>
      </c>
      <c r="W1847" s="3" t="str">
        <f>IF(ISNUMBER(AH1847),"Y","N")</f>
        <v>Y</v>
      </c>
      <c r="X1847" s="3" t="str">
        <f>IF(OR(ISBLANK(H1847),ISBLANK(I1847)),"需記錄日期","")</f>
        <v/>
      </c>
      <c r="Y1847" s="3" t="str">
        <f>IF(O1847&gt;9,"時間太晚","")</f>
        <v/>
      </c>
      <c r="Z1847" s="3" t="str">
        <f>IF(ISBLANK(Q1847),"需記錄數量",IF(Q1847&gt;2,"2隻以上，請記為猴群",""))</f>
        <v/>
      </c>
      <c r="AA1847" s="3" t="str">
        <f>IF(OR(Q1847=1,Q1847=2),IF(ISTEXT(R1847),"","需記錄距離"),"")</f>
        <v/>
      </c>
      <c r="AB1847" s="249" t="str">
        <f>IF(S1847="Y",IF(Q1847&lt;&gt;2,"有叫聲應為猴群",""),"")</f>
        <v/>
      </c>
      <c r="AC1847" s="3" t="str">
        <f>IF(ISBLANK(T1847),"需記錄棲地類型",IF(LEN(T1847)&lt;&gt;2,"請填最主要的棲地類型，其餘的可在備注補充說明",""))</f>
        <v/>
      </c>
      <c r="AD1847" s="5" t="str">
        <f t="shared" si="80"/>
        <v/>
      </c>
      <c r="AE1847" s="3" t="str">
        <f>IF(COUNTIF(U1847,"*搖樹*")=1,IF(Q1847&lt;&gt;2,"有搖樹行為應為猴群",""),"")</f>
        <v/>
      </c>
      <c r="AF1847" s="3"/>
      <c r="AH1847">
        <f>MATCH(ROUND(M1847,0)&amp;ROUND(N1847,0),樣點!N:N,0)</f>
        <v>971</v>
      </c>
      <c r="AI1847" s="5">
        <f>IF((F1848&amp;J1848)=(F1847&amp;J1847),ABS((DATE(G1848,H1848,I1848)&amp;TIME(O1848,P1848,0))-(DATE(G1847,H1847,I1847)&amp;TIME(O1847,P1847,0))),"")</f>
        <v>1.4583333046175539E-2</v>
      </c>
    </row>
    <row r="1848" spans="3:35">
      <c r="C1848" s="246" t="s">
        <v>824</v>
      </c>
      <c r="D1848" s="246" t="s">
        <v>849</v>
      </c>
      <c r="E1848" s="246" t="s">
        <v>896</v>
      </c>
      <c r="F1848" s="246" t="s">
        <v>897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898</v>
      </c>
      <c r="L1848" s="247">
        <v>3</v>
      </c>
      <c r="M1848" s="246">
        <v>270242</v>
      </c>
      <c r="N1848" s="246">
        <v>2707314</v>
      </c>
      <c r="O1848" s="246">
        <v>8</v>
      </c>
      <c r="P1848" s="246">
        <v>0</v>
      </c>
      <c r="Q1848" s="246">
        <v>0</v>
      </c>
      <c r="R1848" s="246"/>
      <c r="S1848" s="246" t="s">
        <v>90</v>
      </c>
      <c r="T1848" s="246" t="s">
        <v>32</v>
      </c>
      <c r="U1848" s="246"/>
      <c r="V1848" t="str">
        <f>INDEX(樣區!H:H,MATCH(F1848,樣區!E:E,0))</f>
        <v>4月,6月</v>
      </c>
      <c r="W1848" s="3" t="str">
        <f>IF(ISNUMBER(AH1848),"Y","N")</f>
        <v>Y</v>
      </c>
      <c r="X1848" s="3" t="str">
        <f>IF(OR(ISBLANK(H1848),ISBLANK(I1848)),"需記錄日期","")</f>
        <v/>
      </c>
      <c r="Y1848" s="3" t="str">
        <f>IF(O1848&gt;9,"時間太晚","")</f>
        <v/>
      </c>
      <c r="Z1848" s="3" t="str">
        <f>IF(ISBLANK(Q1848),"需記錄數量",IF(Q1848&gt;2,"2隻以上，請記為猴群",""))</f>
        <v/>
      </c>
      <c r="AA1848" s="3" t="str">
        <f>IF(OR(Q1848=1,Q1848=2),IF(ISTEXT(R1848),"","需記錄距離"),"")</f>
        <v/>
      </c>
      <c r="AB1848" s="249" t="str">
        <f>IF(S1848="Y",IF(Q1848&lt;&gt;2,"有叫聲應為猴群",""),"")</f>
        <v/>
      </c>
      <c r="AC1848" s="3" t="str">
        <f>IF(ISBLANK(T1848),"需記錄棲地類型",IF(LEN(T1848)&lt;&gt;2,"請填最主要的棲地類型，其餘的可在備注補充說明",""))</f>
        <v/>
      </c>
      <c r="AD1848" s="5" t="str">
        <f t="shared" si="80"/>
        <v/>
      </c>
      <c r="AE1848" s="3" t="str">
        <f>IF(COUNTIF(U1848,"*搖樹*")=1,IF(Q1848&lt;&gt;2,"有搖樹行為應為猴群",""),"")</f>
        <v/>
      </c>
      <c r="AF1848" s="3"/>
      <c r="AH1848">
        <f>MATCH(ROUND(M1848,0)&amp;ROUND(N1848,0),樣點!N:N,0)</f>
        <v>972</v>
      </c>
      <c r="AI1848" s="5">
        <f>IF((F1849&amp;J1849)=(F1848&amp;J1848),ABS((DATE(G1849,H1849,I1849)&amp;TIME(O1849,P1849,0))-(DATE(G1848,H1848,I1848)&amp;TIME(O1848,P1848,0))),"")</f>
        <v>1.3888888992369175E-2</v>
      </c>
    </row>
    <row r="1849" spans="3:35" hidden="1">
      <c r="C1849" s="246" t="s">
        <v>824</v>
      </c>
      <c r="D1849" s="246" t="s">
        <v>849</v>
      </c>
      <c r="E1849" s="246" t="s">
        <v>896</v>
      </c>
      <c r="F1849" s="246" t="s">
        <v>897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898</v>
      </c>
      <c r="L1849" s="247">
        <v>4</v>
      </c>
      <c r="M1849" s="246">
        <v>270338</v>
      </c>
      <c r="N1849" s="246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90</v>
      </c>
      <c r="T1849" s="246" t="s">
        <v>899</v>
      </c>
      <c r="U1849" s="246"/>
      <c r="V1849" t="str">
        <f>INDEX(樣區!H:H,MATCH(F1849,樣區!E:E,0))</f>
        <v>4月,6月</v>
      </c>
      <c r="W1849" s="3" t="str">
        <f>IF(ISNUMBER(AH1849),"Y","N")</f>
        <v>N</v>
      </c>
      <c r="X1849" s="3" t="str">
        <f>IF(OR(ISBLANK(H1849),ISBLANK(I1849)),"需記錄日期","")</f>
        <v/>
      </c>
      <c r="Y1849" s="3" t="str">
        <f>IF(O1849&gt;9,"時間太晚","")</f>
        <v/>
      </c>
      <c r="Z1849" s="3" t="str">
        <f>IF(ISBLANK(Q1849),"需記錄數量",IF(Q1849&gt;2,"2隻以上，請記為猴群",""))</f>
        <v/>
      </c>
      <c r="AA1849" s="3" t="str">
        <f>IF(OR(Q1849=1,Q1849=2),IF(ISTEXT(R1849),"","需記錄距離"),"")</f>
        <v/>
      </c>
      <c r="AB1849" s="2" t="str">
        <f>IF(S1849="Y",IF(Q1849&lt;&gt;2,"有叫聲應為猴群",""),"")</f>
        <v/>
      </c>
      <c r="AC1849" s="3" t="str">
        <f>IF(ISBLANK(T1849),"需記錄棲地類型",IF(LEN(T1849)&lt;&gt;2,"請填最主要的棲地類型，其餘的可在備注補充說明",""))</f>
        <v>請填最主要的棲地類型，其餘的可在備注補充說明</v>
      </c>
      <c r="AD1849" s="5" t="str">
        <f>IF(ISBLANK(O1849),"需記錄時間",IFERROR(IF((AI1849-TIME(0,5,59))&lt;0,"需計滿6分鍾",""),""))</f>
        <v/>
      </c>
      <c r="AE1849" s="3" t="str">
        <f>IF(COUNTIF(U1849,"*搖樹*")=1,IF(Q1849&lt;&gt;2,"有搖樹行為應為猴群",""),"")</f>
        <v/>
      </c>
      <c r="AF1849" s="3"/>
      <c r="AH1849" t="e">
        <f>MATCH(ROUND(M1849,0)&amp;ROUND(N1849,0),樣點!N:N,0)</f>
        <v>#N/A</v>
      </c>
      <c r="AI1849" s="5">
        <f>IF((F1850&amp;J1850)=(F1849&amp;J1849),ABS((DATE(G1850,H1850,I1850)&amp;TIME(O1850,P1850,0))-(DATE(G1849,H1849,I1849)&amp;TIME(O1849,P1849,0))),"")</f>
        <v>8.3333330112509429E-3</v>
      </c>
    </row>
    <row r="1850" spans="3:35" hidden="1">
      <c r="C1850" s="246" t="s">
        <v>824</v>
      </c>
      <c r="D1850" s="246" t="s">
        <v>849</v>
      </c>
      <c r="E1850" s="246" t="s">
        <v>896</v>
      </c>
      <c r="F1850" s="246" t="s">
        <v>897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898</v>
      </c>
      <c r="L1850" s="247">
        <v>5</v>
      </c>
      <c r="M1850" s="246">
        <v>270262</v>
      </c>
      <c r="N1850" s="246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90</v>
      </c>
      <c r="T1850" s="246" t="s">
        <v>32</v>
      </c>
      <c r="U1850" s="246"/>
      <c r="V1850" t="str">
        <f>INDEX(樣區!H:H,MATCH(F1850,樣區!E:E,0))</f>
        <v>4月,6月</v>
      </c>
      <c r="W1850" s="3" t="str">
        <f>IF(ISNUMBER(AH1850),"Y","N")</f>
        <v>N</v>
      </c>
      <c r="X1850" s="3" t="str">
        <f>IF(OR(ISBLANK(H1850),ISBLANK(I1850)),"需記錄日期","")</f>
        <v/>
      </c>
      <c r="Y1850" s="3" t="str">
        <f>IF(O1850&gt;9,"時間太晚","")</f>
        <v/>
      </c>
      <c r="Z1850" s="3" t="str">
        <f>IF(ISBLANK(Q1850),"需記錄數量",IF(Q1850&gt;2,"2隻以上，請記為猴群",""))</f>
        <v/>
      </c>
      <c r="AA1850" s="3" t="str">
        <f>IF(OR(Q1850=1,Q1850=2),IF(ISTEXT(R1850),"","需記錄距離"),"")</f>
        <v/>
      </c>
      <c r="AB1850" s="2" t="str">
        <f>IF(S1850="Y",IF(Q1850&lt;&gt;2,"有叫聲應為猴群",""),"")</f>
        <v/>
      </c>
      <c r="AC1850" s="3" t="str">
        <f>IF(ISBLANK(T1850),"需記錄棲地類型",IF(LEN(T1850)&lt;&gt;2,"請填最主要的棲地類型，其餘的可在備注補充說明",""))</f>
        <v/>
      </c>
      <c r="AD1850" s="5" t="str">
        <f>IF(ISBLANK(O1850),"需記錄時間",IFERROR(IF((AI1850-TIME(0,5,59))&lt;0,"需計滿6分鍾",""),""))</f>
        <v/>
      </c>
      <c r="AE1850" s="3" t="str">
        <f>IF(COUNTIF(U1850,"*搖樹*")=1,IF(Q1850&lt;&gt;2,"有搖樹行為應為猴群",""),"")</f>
        <v/>
      </c>
      <c r="AF1850" s="3"/>
      <c r="AH1850" t="e">
        <f>MATCH(ROUND(M1850,0)&amp;ROUND(N1850,0),樣點!N:N,0)</f>
        <v>#N/A</v>
      </c>
      <c r="AI1850" s="5">
        <f>IF((F1851&amp;J1851)=(F1850&amp;J1850),ABS((DATE(G1851,H1851,I1851)&amp;TIME(O1851,P1851,0))-(DATE(G1850,H1850,I1850)&amp;TIME(O1850,P1850,0))),"")</f>
        <v>8.333332953043282E-3</v>
      </c>
    </row>
    <row r="1851" spans="3:35">
      <c r="C1851" s="246" t="s">
        <v>824</v>
      </c>
      <c r="D1851" s="246" t="s">
        <v>849</v>
      </c>
      <c r="E1851" s="246" t="s">
        <v>896</v>
      </c>
      <c r="F1851" s="246" t="s">
        <v>897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898</v>
      </c>
      <c r="L1851" s="247">
        <v>6</v>
      </c>
      <c r="M1851" s="246">
        <v>270389</v>
      </c>
      <c r="N1851" s="246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90</v>
      </c>
      <c r="T1851" s="246" t="s">
        <v>32</v>
      </c>
      <c r="U1851" s="246"/>
      <c r="V1851" t="str">
        <f>INDEX(樣區!H:H,MATCH(F1851,樣區!E:E,0))</f>
        <v>4月,6月</v>
      </c>
      <c r="W1851" s="3" t="str">
        <f>IF(ISNUMBER(AH1851),"Y","N")</f>
        <v>Y</v>
      </c>
      <c r="X1851" s="3" t="str">
        <f>IF(OR(ISBLANK(H1851),ISBLANK(I1851)),"需記錄日期","")</f>
        <v/>
      </c>
      <c r="Y1851" s="3" t="str">
        <f>IF(O1851&gt;9,"時間太晚","")</f>
        <v/>
      </c>
      <c r="Z1851" s="3" t="str">
        <f>IF(ISBLANK(Q1851),"需記錄數量",IF(Q1851&gt;2,"2隻以上，請記為猴群",""))</f>
        <v/>
      </c>
      <c r="AA1851" s="3" t="str">
        <f>IF(OR(Q1851=1,Q1851=2),IF(ISTEXT(R1851),"","需記錄距離"),"")</f>
        <v/>
      </c>
      <c r="AB1851" s="249" t="str">
        <f>IF(S1851="Y",IF(Q1851&lt;&gt;2,"有叫聲應為猴群",""),"")</f>
        <v/>
      </c>
      <c r="AC1851" s="3" t="str">
        <f>IF(ISBLANK(T1851),"需記錄棲地類型",IF(LEN(T1851)&lt;&gt;2,"請填最主要的棲地類型，其餘的可在備注補充說明",""))</f>
        <v/>
      </c>
      <c r="AD1851" s="5" t="str">
        <f t="shared" ref="AD1851:AD1869" si="81">IF(ISBLANK(O1851),"需記錄時間",IFERROR(IF((AI1851-TIME(0,5,59))&lt;0,"需計滿6分鐘",""),""))</f>
        <v/>
      </c>
      <c r="AE1851" s="3" t="str">
        <f>IF(COUNTIF(U1851,"*搖樹*")=1,IF(Q1851&lt;&gt;2,"有搖樹行為應為猴群",""),"")</f>
        <v/>
      </c>
      <c r="AF1851" s="3"/>
      <c r="AH1851">
        <f>MATCH(ROUND(M1851,0)&amp;ROUND(N1851,0),樣點!N:N,0)</f>
        <v>974</v>
      </c>
      <c r="AI1851" s="5" t="str">
        <f>IF((F1852&amp;J1852)=(F1851&amp;J1851),ABS((DATE(G1852,H1852,I1852)&amp;TIME(O1852,P1852,0))-(DATE(G1851,H1851,I1851)&amp;TIME(O1851,P1851,0))),"")</f>
        <v/>
      </c>
    </row>
    <row r="1852" spans="3:35">
      <c r="C1852" s="246" t="s">
        <v>824</v>
      </c>
      <c r="D1852" s="246" t="s">
        <v>849</v>
      </c>
      <c r="E1852" s="246" t="s">
        <v>896</v>
      </c>
      <c r="F1852" s="246" t="s">
        <v>897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898</v>
      </c>
      <c r="L1852" s="247">
        <v>1</v>
      </c>
      <c r="M1852" s="246">
        <v>270069</v>
      </c>
      <c r="N1852" s="246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90</v>
      </c>
      <c r="T1852" s="246" t="s">
        <v>26</v>
      </c>
      <c r="U1852" s="246"/>
      <c r="V1852" t="str">
        <f>INDEX(樣區!H:H,MATCH(F1852,樣區!E:E,0))</f>
        <v>4月,6月</v>
      </c>
      <c r="W1852" s="3" t="str">
        <f>IF(ISNUMBER(AH1852),"Y","N")</f>
        <v>Y</v>
      </c>
      <c r="X1852" s="3" t="str">
        <f>IF(OR(ISBLANK(H1852),ISBLANK(I1852)),"需記錄日期","")</f>
        <v/>
      </c>
      <c r="Y1852" s="3" t="str">
        <f>IF(O1852&gt;9,"時間太晚","")</f>
        <v/>
      </c>
      <c r="Z1852" s="3" t="str">
        <f>IF(ISBLANK(Q1852),"需記錄數量",IF(Q1852&gt;2,"2隻以上，請記為猴群",""))</f>
        <v/>
      </c>
      <c r="AA1852" s="3" t="str">
        <f>IF(OR(Q1852=1,Q1852=2),IF(ISTEXT(R1852),"","需記錄距離"),"")</f>
        <v/>
      </c>
      <c r="AB1852" s="249" t="str">
        <f>IF(S1852="Y",IF(Q1852&lt;&gt;2,"有叫聲應為猴群",""),"")</f>
        <v/>
      </c>
      <c r="AC1852" s="3" t="str">
        <f>IF(ISBLANK(T1852),"需記錄棲地類型",IF(LEN(T1852)&lt;&gt;2,"請填最主要的棲地類型，其餘的可在備注補充說明",""))</f>
        <v/>
      </c>
      <c r="AD1852" s="5" t="str">
        <f t="shared" si="81"/>
        <v/>
      </c>
      <c r="AE1852" s="3" t="str">
        <f>IF(COUNTIF(U1852,"*搖樹*")=1,IF(Q1852&lt;&gt;2,"有搖樹行為應為猴群",""),"")</f>
        <v/>
      </c>
      <c r="AF1852" s="3"/>
      <c r="AH1852">
        <f>MATCH(ROUND(M1852,0)&amp;ROUND(N1852,0),樣點!N:N,0)</f>
        <v>970</v>
      </c>
      <c r="AI1852" s="5">
        <f>IF((F1853&amp;J1853)=(F1852&amp;J1852),ABS((DATE(G1853,H1853,I1853)&amp;TIME(O1853,P1853,0))-(DATE(G1852,H1852,I1852)&amp;TIME(O1852,P1852,0))),"")</f>
        <v>1.5277776983566582E-2</v>
      </c>
    </row>
    <row r="1853" spans="3:35">
      <c r="C1853" s="246" t="s">
        <v>824</v>
      </c>
      <c r="D1853" s="246" t="s">
        <v>849</v>
      </c>
      <c r="E1853" s="246" t="s">
        <v>896</v>
      </c>
      <c r="F1853" s="246" t="s">
        <v>897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898</v>
      </c>
      <c r="L1853" s="247">
        <v>2</v>
      </c>
      <c r="M1853" s="246">
        <v>270136</v>
      </c>
      <c r="N1853" s="246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90</v>
      </c>
      <c r="T1853" s="246" t="s">
        <v>26</v>
      </c>
      <c r="U1853" s="246"/>
      <c r="V1853" t="str">
        <f>INDEX(樣區!H:H,MATCH(F1853,樣區!E:E,0))</f>
        <v>4月,6月</v>
      </c>
      <c r="W1853" s="3" t="str">
        <f>IF(ISNUMBER(AH1853),"Y","N")</f>
        <v>Y</v>
      </c>
      <c r="X1853" s="3" t="str">
        <f>IF(OR(ISBLANK(H1853),ISBLANK(I1853)),"需記錄日期","")</f>
        <v/>
      </c>
      <c r="Y1853" s="3" t="str">
        <f>IF(O1853&gt;9,"時間太晚","")</f>
        <v/>
      </c>
      <c r="Z1853" s="3" t="str">
        <f>IF(ISBLANK(Q1853),"需記錄數量",IF(Q1853&gt;2,"2隻以上，請記為猴群",""))</f>
        <v/>
      </c>
      <c r="AA1853" s="3" t="str">
        <f>IF(OR(Q1853=1,Q1853=2),IF(ISTEXT(R1853),"","需記錄距離"),"")</f>
        <v/>
      </c>
      <c r="AB1853" s="249" t="str">
        <f>IF(S1853="Y",IF(Q1853&lt;&gt;2,"有叫聲應為猴群",""),"")</f>
        <v/>
      </c>
      <c r="AC1853" s="3" t="str">
        <f>IF(ISBLANK(T1853),"需記錄棲地類型",IF(LEN(T1853)&lt;&gt;2,"請填最主要的棲地類型，其餘的可在備注補充說明",""))</f>
        <v/>
      </c>
      <c r="AD1853" s="5" t="str">
        <f t="shared" si="81"/>
        <v/>
      </c>
      <c r="AE1853" s="3" t="str">
        <f>IF(COUNTIF(U1853,"*搖樹*")=1,IF(Q1853&lt;&gt;2,"有搖樹行為應為猴群",""),"")</f>
        <v/>
      </c>
      <c r="AF1853" s="3"/>
      <c r="AH1853">
        <f>MATCH(ROUND(M1853,0)&amp;ROUND(N1853,0),樣點!N:N,0)</f>
        <v>971</v>
      </c>
      <c r="AI1853" s="5">
        <f>IF((F1854&amp;J1854)=(F1853&amp;J1853),ABS((DATE(G1854,H1854,I1854)&amp;TIME(O1854,P1854,0))-(DATE(G1853,H1853,I1853)&amp;TIME(O1853,P1853,0))),"")</f>
        <v>1.4583333977498114E-2</v>
      </c>
    </row>
    <row r="1854" spans="3:35">
      <c r="C1854" s="246" t="s">
        <v>824</v>
      </c>
      <c r="D1854" s="246" t="s">
        <v>849</v>
      </c>
      <c r="E1854" s="246" t="s">
        <v>896</v>
      </c>
      <c r="F1854" s="246" t="s">
        <v>897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898</v>
      </c>
      <c r="L1854" s="247">
        <v>3</v>
      </c>
      <c r="M1854" s="246">
        <v>270242</v>
      </c>
      <c r="N1854" s="246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90</v>
      </c>
      <c r="T1854" s="246" t="s">
        <v>32</v>
      </c>
      <c r="U1854" s="246"/>
      <c r="V1854" t="str">
        <f>INDEX(樣區!H:H,MATCH(F1854,樣區!E:E,0))</f>
        <v>4月,6月</v>
      </c>
      <c r="W1854" s="3" t="str">
        <f>IF(ISNUMBER(AH1854),"Y","N")</f>
        <v>Y</v>
      </c>
      <c r="X1854" s="3" t="str">
        <f>IF(OR(ISBLANK(H1854),ISBLANK(I1854)),"需記錄日期","")</f>
        <v/>
      </c>
      <c r="Y1854" s="3" t="str">
        <f>IF(O1854&gt;9,"時間太晚","")</f>
        <v>時間太晚</v>
      </c>
      <c r="Z1854" s="3" t="str">
        <f>IF(ISBLANK(Q1854),"需記錄數量",IF(Q1854&gt;2,"2隻以上，請記為猴群",""))</f>
        <v/>
      </c>
      <c r="AA1854" s="3" t="str">
        <f>IF(OR(Q1854=1,Q1854=2),IF(ISTEXT(R1854),"","需記錄距離"),"")</f>
        <v/>
      </c>
      <c r="AB1854" s="249" t="str">
        <f>IF(S1854="Y",IF(Q1854&lt;&gt;2,"有叫聲應為猴群",""),"")</f>
        <v/>
      </c>
      <c r="AC1854" s="3" t="str">
        <f>IF(ISBLANK(T1854),"需記錄棲地類型",IF(LEN(T1854)&lt;&gt;2,"請填最主要的棲地類型，其餘的可在備注補充說明",""))</f>
        <v/>
      </c>
      <c r="AD1854" s="5" t="str">
        <f t="shared" si="81"/>
        <v/>
      </c>
      <c r="AE1854" s="3" t="str">
        <f>IF(COUNTIF(U1854,"*搖樹*")=1,IF(Q1854&lt;&gt;2,"有搖樹行為應為猴群",""),"")</f>
        <v/>
      </c>
      <c r="AF1854" s="3"/>
      <c r="AH1854">
        <f>MATCH(ROUND(M1854,0)&amp;ROUND(N1854,0),樣點!N:N,0)</f>
        <v>972</v>
      </c>
      <c r="AI1854" s="5">
        <f>IF((F1855&amp;J1855)=(F1854&amp;J1854),ABS((DATE(G1855,H1855,I1855)&amp;TIME(O1855,P1855,0))-(DATE(G1854,H1854,I1854)&amp;TIME(O1854,P1854,0))),"")</f>
        <v>1.7361111007630825E-2</v>
      </c>
    </row>
    <row r="1855" spans="3:35">
      <c r="C1855" s="246" t="s">
        <v>824</v>
      </c>
      <c r="D1855" s="246" t="s">
        <v>849</v>
      </c>
      <c r="E1855" s="246" t="s">
        <v>896</v>
      </c>
      <c r="F1855" s="246" t="s">
        <v>897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898</v>
      </c>
      <c r="L1855" s="247">
        <v>4</v>
      </c>
      <c r="M1855" s="246">
        <v>270262</v>
      </c>
      <c r="N1855" s="246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90</v>
      </c>
      <c r="T1855" s="246" t="s">
        <v>32</v>
      </c>
      <c r="U1855" s="246"/>
      <c r="V1855" t="str">
        <f>INDEX(樣區!H:H,MATCH(F1855,樣區!E:E,0))</f>
        <v>4月,6月</v>
      </c>
      <c r="W1855" s="3" t="str">
        <f>IF(ISNUMBER(AH1855),"Y","N")</f>
        <v>Y</v>
      </c>
      <c r="X1855" s="3" t="str">
        <f>IF(OR(ISBLANK(H1855),ISBLANK(I1855)),"需記錄日期","")</f>
        <v/>
      </c>
      <c r="Y1855" s="3" t="str">
        <f>IF(O1855&gt;9,"時間太晚","")</f>
        <v>時間太晚</v>
      </c>
      <c r="Z1855" s="3" t="str">
        <f>IF(ISBLANK(Q1855),"需記錄數量",IF(Q1855&gt;2,"2隻以上，請記為猴群",""))</f>
        <v/>
      </c>
      <c r="AA1855" s="3" t="str">
        <f>IF(OR(Q1855=1,Q1855=2),IF(ISTEXT(R1855),"","需記錄距離"),"")</f>
        <v/>
      </c>
      <c r="AB1855" s="249" t="str">
        <f>IF(S1855="Y",IF(Q1855&lt;&gt;2,"有叫聲應為猴群",""),"")</f>
        <v/>
      </c>
      <c r="AC1855" s="3" t="str">
        <f>IF(ISBLANK(T1855),"需記錄棲地類型",IF(LEN(T1855)&lt;&gt;2,"請填最主要的棲地類型，其餘的可在備注補充說明",""))</f>
        <v/>
      </c>
      <c r="AD1855" s="5" t="str">
        <f t="shared" si="81"/>
        <v/>
      </c>
      <c r="AE1855" s="3" t="str">
        <f>IF(COUNTIF(U1855,"*搖樹*")=1,IF(Q1855&lt;&gt;2,"有搖樹行為應為猴群",""),"")</f>
        <v/>
      </c>
      <c r="AF1855" s="3"/>
      <c r="AH1855">
        <f>MATCH(ROUND(M1855,0)&amp;ROUND(N1855,0),樣點!N:N,0)</f>
        <v>973</v>
      </c>
      <c r="AI1855" s="5">
        <f>IF((F1856&amp;J1856)=(F1855&amp;J1855),ABS((DATE(G1856,H1856,I1856)&amp;TIME(O1856,P1856,0))-(DATE(G1855,H1855,I1855)&amp;TIME(O1855,P1855,0))),"")</f>
        <v>1.5277778031304479E-2</v>
      </c>
    </row>
    <row r="1856" spans="3:35">
      <c r="C1856" s="246" t="s">
        <v>824</v>
      </c>
      <c r="D1856" s="246" t="s">
        <v>849</v>
      </c>
      <c r="E1856" s="246" t="s">
        <v>896</v>
      </c>
      <c r="F1856" s="246" t="s">
        <v>897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898</v>
      </c>
      <c r="L1856" s="247">
        <v>5</v>
      </c>
      <c r="M1856" s="246">
        <v>270389</v>
      </c>
      <c r="N1856" s="246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90</v>
      </c>
      <c r="T1856" s="246" t="s">
        <v>32</v>
      </c>
      <c r="U1856" s="246"/>
      <c r="V1856" t="str">
        <f>INDEX(樣區!H:H,MATCH(F1856,樣區!E:E,0))</f>
        <v>4月,6月</v>
      </c>
      <c r="W1856" s="3" t="str">
        <f>IF(ISNUMBER(AH1856),"Y","N")</f>
        <v>Y</v>
      </c>
      <c r="X1856" s="3" t="str">
        <f>IF(OR(ISBLANK(H1856),ISBLANK(I1856)),"需記錄日期","")</f>
        <v/>
      </c>
      <c r="Y1856" s="3" t="str">
        <f>IF(O1856&gt;9,"時間太晚","")</f>
        <v>時間太晚</v>
      </c>
      <c r="Z1856" s="3" t="str">
        <f>IF(ISBLANK(Q1856),"需記錄數量",IF(Q1856&gt;2,"2隻以上，請記為猴群",""))</f>
        <v/>
      </c>
      <c r="AA1856" s="3" t="str">
        <f>IF(OR(Q1856=1,Q1856=2),IF(ISTEXT(R1856),"","需記錄距離"),"")</f>
        <v/>
      </c>
      <c r="AB1856" s="249" t="str">
        <f>IF(S1856="Y",IF(Q1856&lt;&gt;2,"有叫聲應為猴群",""),"")</f>
        <v/>
      </c>
      <c r="AC1856" s="3" t="str">
        <f>IF(ISBLANK(T1856),"需記錄棲地類型",IF(LEN(T1856)&lt;&gt;2,"請填最主要的棲地類型，其餘的可在備注補充說明",""))</f>
        <v/>
      </c>
      <c r="AD1856" s="5" t="str">
        <f t="shared" si="81"/>
        <v/>
      </c>
      <c r="AE1856" s="3" t="str">
        <f>IF(COUNTIF(U1856,"*搖樹*")=1,IF(Q1856&lt;&gt;2,"有搖樹行為應為猴群",""),"")</f>
        <v/>
      </c>
      <c r="AF1856" s="3"/>
      <c r="AH1856">
        <f>MATCH(ROUND(M1856,0)&amp;ROUND(N1856,0),樣點!N:N,0)</f>
        <v>974</v>
      </c>
      <c r="AI1856" s="5">
        <f>IF((F1857&amp;J1857)=(F1856&amp;J1856),ABS((DATE(G1857,H1857,I1857)&amp;TIME(O1857,P1857,0))-(DATE(G1856,H1856,I1856)&amp;TIME(O1856,P1856,0))),"")</f>
        <v>2.1527776960283518E-2</v>
      </c>
    </row>
    <row r="1857" spans="3:35">
      <c r="C1857" s="246" t="s">
        <v>824</v>
      </c>
      <c r="D1857" s="246" t="s">
        <v>849</v>
      </c>
      <c r="E1857" s="246" t="s">
        <v>896</v>
      </c>
      <c r="F1857" s="246" t="s">
        <v>897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898</v>
      </c>
      <c r="L1857" s="247">
        <v>6</v>
      </c>
      <c r="M1857" s="246">
        <v>270602</v>
      </c>
      <c r="N1857" s="246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90</v>
      </c>
      <c r="T1857" s="246" t="s">
        <v>32</v>
      </c>
      <c r="U1857" s="246"/>
      <c r="V1857" t="str">
        <f>INDEX(樣區!H:H,MATCH(F1857,樣區!E:E,0))</f>
        <v>4月,6月</v>
      </c>
      <c r="W1857" s="3" t="str">
        <f>IF(ISNUMBER(AH1857),"Y","N")</f>
        <v>Y</v>
      </c>
      <c r="X1857" s="3" t="str">
        <f>IF(OR(ISBLANK(H1857),ISBLANK(I1857)),"需記錄日期","")</f>
        <v/>
      </c>
      <c r="Y1857" s="3" t="str">
        <f>IF(O1857&gt;9,"時間太晚","")</f>
        <v>時間太晚</v>
      </c>
      <c r="Z1857" s="3" t="str">
        <f>IF(ISBLANK(Q1857),"需記錄數量",IF(Q1857&gt;2,"2隻以上，請記為猴群",""))</f>
        <v/>
      </c>
      <c r="AA1857" s="3" t="str">
        <f>IF(OR(Q1857=1,Q1857=2),IF(ISTEXT(R1857),"","需記錄距離"),"")</f>
        <v/>
      </c>
      <c r="AB1857" s="249" t="str">
        <f>IF(S1857="Y",IF(Q1857&lt;&gt;2,"有叫聲應為猴群",""),"")</f>
        <v/>
      </c>
      <c r="AC1857" s="3" t="str">
        <f>IF(ISBLANK(T1857),"需記錄棲地類型",IF(LEN(T1857)&lt;&gt;2,"請填最主要的棲地類型，其餘的可在備注補充說明",""))</f>
        <v/>
      </c>
      <c r="AD1857" s="5" t="str">
        <f t="shared" si="81"/>
        <v/>
      </c>
      <c r="AE1857" s="3" t="str">
        <f>IF(COUNTIF(U1857,"*搖樹*")=1,IF(Q1857&lt;&gt;2,"有搖樹行為應為猴群",""),"")</f>
        <v/>
      </c>
      <c r="AF1857" s="3"/>
      <c r="AH1857">
        <f>MATCH(ROUND(M1857,0)&amp;ROUND(N1857,0),樣點!N:N,0)</f>
        <v>975</v>
      </c>
      <c r="AI1857" s="5" t="str">
        <f>IF((F1858&amp;J1858)=(F1857&amp;J1857),ABS((DATE(G1858,H1858,I1858)&amp;TIME(O1858,P1858,0))-(DATE(G1857,H1857,I1857)&amp;TIME(O1857,P1857,0))),"")</f>
        <v/>
      </c>
    </row>
    <row r="1858" spans="3:35">
      <c r="C1858" s="246" t="s">
        <v>824</v>
      </c>
      <c r="D1858" s="246" t="s">
        <v>849</v>
      </c>
      <c r="E1858" s="246" t="s">
        <v>900</v>
      </c>
      <c r="F1858" s="246" t="s">
        <v>901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898</v>
      </c>
      <c r="L1858" s="247">
        <v>1</v>
      </c>
      <c r="M1858" s="246">
        <v>271177</v>
      </c>
      <c r="N1858" s="246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90</v>
      </c>
      <c r="T1858" s="246" t="s">
        <v>32</v>
      </c>
      <c r="U1858" s="246"/>
      <c r="V1858" t="str">
        <f>INDEX(樣區!H:H,MATCH(F1858,樣區!E:E,0))</f>
        <v>5月,6月</v>
      </c>
      <c r="W1858" s="3" t="str">
        <f>IF(ISNUMBER(AH1858),"Y","N")</f>
        <v>Y</v>
      </c>
      <c r="X1858" s="3" t="str">
        <f>IF(OR(ISBLANK(H1858),ISBLANK(I1858)),"需記錄日期","")</f>
        <v/>
      </c>
      <c r="Y1858" s="3" t="str">
        <f>IF(O1858&gt;9,"時間太晚","")</f>
        <v/>
      </c>
      <c r="Z1858" s="3" t="str">
        <f>IF(ISBLANK(Q1858),"需記錄數量",IF(Q1858&gt;2,"2隻以上，請記為猴群",""))</f>
        <v/>
      </c>
      <c r="AA1858" s="3" t="str">
        <f>IF(OR(Q1858=1,Q1858=2),IF(ISTEXT(R1858),"","需記錄距離"),"")</f>
        <v/>
      </c>
      <c r="AB1858" s="249" t="str">
        <f>IF(S1858="Y",IF(Q1858&lt;&gt;2,"有叫聲應為猴群",""),"")</f>
        <v/>
      </c>
      <c r="AC1858" s="3" t="str">
        <f>IF(ISBLANK(T1858),"需記錄棲地類型",IF(LEN(T1858)&lt;&gt;2,"請填最主要的棲地類型，其餘的可在備注補充說明",""))</f>
        <v/>
      </c>
      <c r="AD1858" s="5" t="str">
        <f t="shared" si="81"/>
        <v/>
      </c>
      <c r="AE1858" s="3" t="str">
        <f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>IF((F1859&amp;J1859)=(F1858&amp;J1858),ABS((DATE(G1859,H1859,I1859)&amp;TIME(O1859,P1859,0))-(DATE(G1858,H1858,I1858)&amp;TIME(O1858,P1858,0))),"")</f>
        <v>9.7222229815088212E-3</v>
      </c>
    </row>
    <row r="1859" spans="3:35">
      <c r="C1859" s="246" t="s">
        <v>824</v>
      </c>
      <c r="D1859" s="246" t="s">
        <v>849</v>
      </c>
      <c r="E1859" s="246" t="s">
        <v>900</v>
      </c>
      <c r="F1859" s="246" t="s">
        <v>901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898</v>
      </c>
      <c r="L1859" s="247">
        <v>2</v>
      </c>
      <c r="M1859" s="246">
        <v>271362</v>
      </c>
      <c r="N1859" s="246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90</v>
      </c>
      <c r="T1859" s="246" t="s">
        <v>133</v>
      </c>
      <c r="U1859" s="246"/>
      <c r="V1859" t="str">
        <f>INDEX(樣區!H:H,MATCH(F1859,樣區!E:E,0))</f>
        <v>5月,6月</v>
      </c>
      <c r="W1859" s="3" t="str">
        <f>IF(ISNUMBER(AH1859),"Y","N")</f>
        <v>Y</v>
      </c>
      <c r="X1859" s="3" t="str">
        <f>IF(OR(ISBLANK(H1859),ISBLANK(I1859)),"需記錄日期","")</f>
        <v/>
      </c>
      <c r="Y1859" s="3" t="str">
        <f>IF(O1859&gt;9,"時間太晚","")</f>
        <v/>
      </c>
      <c r="Z1859" s="3" t="str">
        <f>IF(ISBLANK(Q1859),"需記錄數量",IF(Q1859&gt;2,"2隻以上，請記為猴群",""))</f>
        <v/>
      </c>
      <c r="AA1859" s="3" t="str">
        <f>IF(OR(Q1859=1,Q1859=2),IF(ISTEXT(R1859),"","需記錄距離"),"")</f>
        <v/>
      </c>
      <c r="AB1859" s="249" t="str">
        <f>IF(S1859="Y",IF(Q1859&lt;&gt;2,"有叫聲應為猴群",""),"")</f>
        <v/>
      </c>
      <c r="AC1859" s="3" t="str">
        <f>IF(ISBLANK(T1859),"需記錄棲地類型",IF(LEN(T1859)&lt;&gt;2,"請填最主要的棲地類型，其餘的可在備注補充說明",""))</f>
        <v/>
      </c>
      <c r="AD1859" s="5" t="str">
        <f t="shared" si="81"/>
        <v/>
      </c>
      <c r="AE1859" s="3" t="str">
        <f>IF(COUNTIF(U1859,"*搖樹*")=1,IF(Q1859&lt;&gt;2,"有搖樹行為應為猴群",""),"")</f>
        <v/>
      </c>
      <c r="AF1859" s="3"/>
      <c r="AH1859">
        <f>MATCH(ROUND(M1859,0)&amp;ROUND(N1859,0),樣點!N:N,0)</f>
        <v>977</v>
      </c>
      <c r="AI1859" s="5">
        <f>IF((F1860&amp;J1860)=(F1859&amp;J1859),ABS((DATE(G1860,H1860,I1860)&amp;TIME(O1860,P1860,0))-(DATE(G1859,H1859,I1859)&amp;TIME(O1859,P1859,0))),"")</f>
        <v>1.4583333046175539E-2</v>
      </c>
    </row>
    <row r="1860" spans="3:35">
      <c r="C1860" s="246" t="s">
        <v>824</v>
      </c>
      <c r="D1860" s="246" t="s">
        <v>849</v>
      </c>
      <c r="E1860" s="246" t="s">
        <v>900</v>
      </c>
      <c r="F1860" s="246" t="s">
        <v>901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898</v>
      </c>
      <c r="L1860" s="247">
        <v>3</v>
      </c>
      <c r="M1860" s="246">
        <v>271560</v>
      </c>
      <c r="N1860" s="246">
        <v>2706805</v>
      </c>
      <c r="O1860" s="246">
        <v>8</v>
      </c>
      <c r="P1860" s="246">
        <v>0</v>
      </c>
      <c r="Q1860" s="246">
        <v>0</v>
      </c>
      <c r="R1860" s="246"/>
      <c r="S1860" s="246" t="s">
        <v>90</v>
      </c>
      <c r="T1860" s="246" t="s">
        <v>902</v>
      </c>
      <c r="U1860" s="246"/>
      <c r="V1860" t="str">
        <f>INDEX(樣區!H:H,MATCH(F1860,樣區!E:E,0))</f>
        <v>5月,6月</v>
      </c>
      <c r="W1860" s="3" t="str">
        <f>IF(ISNUMBER(AH1860),"Y","N")</f>
        <v>Y</v>
      </c>
      <c r="X1860" s="3" t="str">
        <f>IF(OR(ISBLANK(H1860),ISBLANK(I1860)),"需記錄日期","")</f>
        <v/>
      </c>
      <c r="Y1860" s="3" t="str">
        <f>IF(O1860&gt;9,"時間太晚","")</f>
        <v/>
      </c>
      <c r="Z1860" s="3" t="str">
        <f>IF(ISBLANK(Q1860),"需記錄數量",IF(Q1860&gt;2,"2隻以上，請記為猴群",""))</f>
        <v/>
      </c>
      <c r="AA1860" s="3" t="str">
        <f>IF(OR(Q1860=1,Q1860=2),IF(ISTEXT(R1860),"","需記錄距離"),"")</f>
        <v/>
      </c>
      <c r="AB1860" s="249" t="str">
        <f>IF(S1860="Y",IF(Q1860&lt;&gt;2,"有叫聲應為猴群",""),"")</f>
        <v/>
      </c>
      <c r="AC1860" s="3" t="str">
        <f>IF(ISBLANK(T1860),"需記錄棲地類型",IF(LEN(T1860)&lt;&gt;2,"請填最主要的棲地類型，其餘的可在備注補充說明",""))</f>
        <v>請填最主要的棲地類型，其餘的可在備注補充說明</v>
      </c>
      <c r="AD1860" s="5" t="str">
        <f t="shared" si="81"/>
        <v/>
      </c>
      <c r="AE1860" s="3" t="str">
        <f>IF(COUNTIF(U1860,"*搖樹*")=1,IF(Q1860&lt;&gt;2,"有搖樹行為應為猴群",""),"")</f>
        <v/>
      </c>
      <c r="AF1860" s="3"/>
      <c r="AH1860">
        <f>MATCH(ROUND(M1860,0)&amp;ROUND(N1860,0),樣點!N:N,0)</f>
        <v>978</v>
      </c>
      <c r="AI1860" s="5">
        <f>IF((F1861&amp;J1861)=(F1860&amp;J1860),ABS((DATE(G1861,H1861,I1861)&amp;TIME(O1861,P1861,0))-(DATE(G1860,H1860,I1860)&amp;TIME(O1860,P1860,0))),"")</f>
        <v>1.3888888992369175E-2</v>
      </c>
    </row>
    <row r="1861" spans="3:35">
      <c r="C1861" s="246" t="s">
        <v>824</v>
      </c>
      <c r="D1861" s="246" t="s">
        <v>849</v>
      </c>
      <c r="E1861" s="246" t="s">
        <v>900</v>
      </c>
      <c r="F1861" s="246" t="s">
        <v>901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898</v>
      </c>
      <c r="L1861" s="247">
        <v>4</v>
      </c>
      <c r="M1861" s="246">
        <v>271960</v>
      </c>
      <c r="N1861" s="246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90</v>
      </c>
      <c r="T1861" s="246" t="s">
        <v>902</v>
      </c>
      <c r="U1861" s="246"/>
      <c r="V1861" t="str">
        <f>INDEX(樣區!H:H,MATCH(F1861,樣區!E:E,0))</f>
        <v>5月,6月</v>
      </c>
      <c r="W1861" s="3" t="str">
        <f>IF(ISNUMBER(AH1861),"Y","N")</f>
        <v>Y</v>
      </c>
      <c r="X1861" s="3" t="str">
        <f>IF(OR(ISBLANK(H1861),ISBLANK(I1861)),"需記錄日期","")</f>
        <v/>
      </c>
      <c r="Y1861" s="3" t="str">
        <f>IF(O1861&gt;9,"時間太晚","")</f>
        <v/>
      </c>
      <c r="Z1861" s="3" t="str">
        <f>IF(ISBLANK(Q1861),"需記錄數量",IF(Q1861&gt;2,"2隻以上，請記為猴群",""))</f>
        <v/>
      </c>
      <c r="AA1861" s="3" t="str">
        <f>IF(OR(Q1861=1,Q1861=2),IF(ISTEXT(R1861),"","需記錄距離"),"")</f>
        <v/>
      </c>
      <c r="AB1861" s="249" t="str">
        <f>IF(S1861="Y",IF(Q1861&lt;&gt;2,"有叫聲應為猴群",""),"")</f>
        <v/>
      </c>
      <c r="AC1861" s="3" t="str">
        <f>IF(ISBLANK(T1861),"需記錄棲地類型",IF(LEN(T1861)&lt;&gt;2,"請填最主要的棲地類型，其餘的可在備注補充說明",""))</f>
        <v>請填最主要的棲地類型，其餘的可在備注補充說明</v>
      </c>
      <c r="AD1861" s="5" t="str">
        <f t="shared" si="81"/>
        <v/>
      </c>
      <c r="AE1861" s="3" t="str">
        <f>IF(COUNTIF(U1861,"*搖樹*")=1,IF(Q1861&lt;&gt;2,"有搖樹行為應為猴群",""),"")</f>
        <v/>
      </c>
      <c r="AF1861" s="3"/>
      <c r="AH1861">
        <f>MATCH(ROUND(M1861,0)&amp;ROUND(N1861,0),樣點!N:N,0)</f>
        <v>979</v>
      </c>
      <c r="AI1861" s="5">
        <f>IF((F1862&amp;J1862)=(F1861&amp;J1861),ABS((DATE(G1862,H1862,I1862)&amp;TIME(O1862,P1862,0))-(DATE(G1861,H1861,I1861)&amp;TIME(O1861,P1861,0))),"")</f>
        <v>8.3333330112509429E-3</v>
      </c>
    </row>
    <row r="1862" spans="3:35">
      <c r="C1862" s="246" t="s">
        <v>824</v>
      </c>
      <c r="D1862" s="246" t="s">
        <v>849</v>
      </c>
      <c r="E1862" s="246" t="s">
        <v>900</v>
      </c>
      <c r="F1862" s="246" t="s">
        <v>901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898</v>
      </c>
      <c r="L1862" s="247">
        <v>5</v>
      </c>
      <c r="M1862" s="246">
        <v>272144</v>
      </c>
      <c r="N1862" s="246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90</v>
      </c>
      <c r="T1862" s="246" t="s">
        <v>902</v>
      </c>
      <c r="U1862" s="246"/>
      <c r="V1862" t="str">
        <f>INDEX(樣區!H:H,MATCH(F1862,樣區!E:E,0))</f>
        <v>5月,6月</v>
      </c>
      <c r="W1862" s="3" t="str">
        <f>IF(ISNUMBER(AH1862),"Y","N")</f>
        <v>Y</v>
      </c>
      <c r="X1862" s="3" t="str">
        <f>IF(OR(ISBLANK(H1862),ISBLANK(I1862)),"需記錄日期","")</f>
        <v/>
      </c>
      <c r="Y1862" s="3" t="str">
        <f>IF(O1862&gt;9,"時間太晚","")</f>
        <v/>
      </c>
      <c r="Z1862" s="3" t="str">
        <f>IF(ISBLANK(Q1862),"需記錄數量",IF(Q1862&gt;2,"2隻以上，請記為猴群",""))</f>
        <v/>
      </c>
      <c r="AA1862" s="3" t="str">
        <f>IF(OR(Q1862=1,Q1862=2),IF(ISTEXT(R1862),"","需記錄距離"),"")</f>
        <v/>
      </c>
      <c r="AB1862" s="249" t="str">
        <f>IF(S1862="Y",IF(Q1862&lt;&gt;2,"有叫聲應為猴群",""),"")</f>
        <v/>
      </c>
      <c r="AC1862" s="3" t="str">
        <f>IF(ISBLANK(T1862),"需記錄棲地類型",IF(LEN(T1862)&lt;&gt;2,"請填最主要的棲地類型，其餘的可在備注補充說明",""))</f>
        <v>請填最主要的棲地類型，其餘的可在備注補充說明</v>
      </c>
      <c r="AD1862" s="5" t="str">
        <f t="shared" si="81"/>
        <v/>
      </c>
      <c r="AE1862" s="3" t="str">
        <f>IF(COUNTIF(U1862,"*搖樹*")=1,IF(Q1862&lt;&gt;2,"有搖樹行為應為猴群",""),"")</f>
        <v/>
      </c>
      <c r="AF1862" s="3"/>
      <c r="AH1862">
        <f>MATCH(ROUND(M1862,0)&amp;ROUND(N1862,0),樣點!N:N,0)</f>
        <v>980</v>
      </c>
      <c r="AI1862" s="5">
        <f>IF((F1863&amp;J1863)=(F1862&amp;J1862),ABS((DATE(G1863,H1863,I1863)&amp;TIME(O1863,P1863,0))-(DATE(G1862,H1862,I1862)&amp;TIME(O1862,P1862,0))),"")</f>
        <v>8.333332953043282E-3</v>
      </c>
    </row>
    <row r="1863" spans="3:35">
      <c r="C1863" s="246" t="s">
        <v>824</v>
      </c>
      <c r="D1863" s="246" t="s">
        <v>849</v>
      </c>
      <c r="E1863" s="246" t="s">
        <v>900</v>
      </c>
      <c r="F1863" s="246" t="s">
        <v>901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898</v>
      </c>
      <c r="L1863" s="247">
        <v>6</v>
      </c>
      <c r="M1863" s="246">
        <v>272313</v>
      </c>
      <c r="N1863" s="246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90</v>
      </c>
      <c r="T1863" s="246" t="s">
        <v>902</v>
      </c>
      <c r="U1863" s="246"/>
      <c r="V1863" t="str">
        <f>INDEX(樣區!H:H,MATCH(F1863,樣區!E:E,0))</f>
        <v>5月,6月</v>
      </c>
      <c r="W1863" s="3" t="str">
        <f>IF(ISNUMBER(AH1863),"Y","N")</f>
        <v>Y</v>
      </c>
      <c r="X1863" s="3" t="str">
        <f>IF(OR(ISBLANK(H1863),ISBLANK(I1863)),"需記錄日期","")</f>
        <v/>
      </c>
      <c r="Y1863" s="3" t="str">
        <f>IF(O1863&gt;9,"時間太晚","")</f>
        <v/>
      </c>
      <c r="Z1863" s="3" t="str">
        <f>IF(ISBLANK(Q1863),"需記錄數量",IF(Q1863&gt;2,"2隻以上，請記為猴群",""))</f>
        <v/>
      </c>
      <c r="AA1863" s="3" t="str">
        <f>IF(OR(Q1863=1,Q1863=2),IF(ISTEXT(R1863),"","需記錄距離"),"")</f>
        <v/>
      </c>
      <c r="AB1863" s="249" t="str">
        <f>IF(S1863="Y",IF(Q1863&lt;&gt;2,"有叫聲應為猴群",""),"")</f>
        <v/>
      </c>
      <c r="AC1863" s="3" t="str">
        <f>IF(ISBLANK(T1863),"需記錄棲地類型",IF(LEN(T1863)&lt;&gt;2,"請填最主要的棲地類型，其餘的可在備注補充說明",""))</f>
        <v>請填最主要的棲地類型，其餘的可在備注補充說明</v>
      </c>
      <c r="AD1863" s="5" t="str">
        <f t="shared" si="81"/>
        <v/>
      </c>
      <c r="AE1863" s="3" t="str">
        <f>IF(COUNTIF(U1863,"*搖樹*")=1,IF(Q1863&lt;&gt;2,"有搖樹行為應為猴群",""),"")</f>
        <v/>
      </c>
      <c r="AF1863" s="3"/>
      <c r="AH1863">
        <f>MATCH(ROUND(M1863,0)&amp;ROUND(N1863,0),樣點!N:N,0)</f>
        <v>981</v>
      </c>
      <c r="AI1863" s="5" t="str">
        <f>IF((F1864&amp;J1864)=(F1863&amp;J1863),ABS((DATE(G1864,H1864,I1864)&amp;TIME(O1864,P1864,0))-(DATE(G1863,H1863,I1863)&amp;TIME(O1863,P1863,0))),"")</f>
        <v/>
      </c>
    </row>
    <row r="1864" spans="3:35">
      <c r="C1864" s="246" t="s">
        <v>824</v>
      </c>
      <c r="D1864" s="246" t="s">
        <v>849</v>
      </c>
      <c r="E1864" s="246" t="s">
        <v>900</v>
      </c>
      <c r="F1864" s="246" t="s">
        <v>901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898</v>
      </c>
      <c r="L1864" s="247">
        <v>1</v>
      </c>
      <c r="M1864" s="246">
        <v>271177</v>
      </c>
      <c r="N1864" s="246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90</v>
      </c>
      <c r="T1864" s="246" t="s">
        <v>26</v>
      </c>
      <c r="U1864" s="246"/>
      <c r="V1864" t="str">
        <f>INDEX(樣區!H:H,MATCH(F1864,樣區!E:E,0))</f>
        <v>5月,6月</v>
      </c>
      <c r="W1864" s="3" t="str">
        <f>IF(ISNUMBER(AH1864),"Y","N")</f>
        <v>Y</v>
      </c>
      <c r="X1864" s="3" t="str">
        <f>IF(OR(ISBLANK(H1864),ISBLANK(I1864)),"需記錄日期","")</f>
        <v/>
      </c>
      <c r="Y1864" s="3" t="str">
        <f>IF(O1864&gt;9,"時間太晚","")</f>
        <v/>
      </c>
      <c r="Z1864" s="3" t="str">
        <f>IF(ISBLANK(Q1864),"需記錄數量",IF(Q1864&gt;2,"2隻以上，請記為猴群",""))</f>
        <v/>
      </c>
      <c r="AA1864" s="3" t="str">
        <f>IF(OR(Q1864=1,Q1864=2),IF(ISTEXT(R1864),"","需記錄距離"),"")</f>
        <v/>
      </c>
      <c r="AB1864" s="249" t="str">
        <f>IF(S1864="Y",IF(Q1864&lt;&gt;2,"有叫聲應為猴群",""),"")</f>
        <v/>
      </c>
      <c r="AC1864" s="3" t="str">
        <f>IF(ISBLANK(T1864),"需記錄棲地類型",IF(LEN(T1864)&lt;&gt;2,"請填最主要的棲地類型，其餘的可在備注補充說明",""))</f>
        <v/>
      </c>
      <c r="AD1864" s="5" t="str">
        <f t="shared" si="81"/>
        <v/>
      </c>
      <c r="AE1864" s="3" t="str">
        <f>IF(COUNTIF(U1864,"*搖樹*")=1,IF(Q1864&lt;&gt;2,"有搖樹行為應為猴群",""),"")</f>
        <v/>
      </c>
      <c r="AF1864" s="3"/>
      <c r="AH1864">
        <f>MATCH(ROUND(M1864,0)&amp;ROUND(N1864,0),樣點!N:N,0)</f>
        <v>976</v>
      </c>
      <c r="AI1864" s="5">
        <f>IF((F1865&amp;J1865)=(F1864&amp;J1864),ABS((DATE(G1865,H1865,I1865)&amp;TIME(O1865,P1865,0))-(DATE(G1864,H1864,I1864)&amp;TIME(O1864,P1864,0))),"")</f>
        <v>1.5277776983566582E-2</v>
      </c>
    </row>
    <row r="1865" spans="3:35">
      <c r="C1865" s="246" t="s">
        <v>824</v>
      </c>
      <c r="D1865" s="246" t="s">
        <v>849</v>
      </c>
      <c r="E1865" s="246" t="s">
        <v>900</v>
      </c>
      <c r="F1865" s="246" t="s">
        <v>901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898</v>
      </c>
      <c r="L1865" s="247">
        <v>2</v>
      </c>
      <c r="M1865" s="246">
        <v>271362</v>
      </c>
      <c r="N1865" s="246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90</v>
      </c>
      <c r="T1865" s="246" t="s">
        <v>26</v>
      </c>
      <c r="U1865" s="246"/>
      <c r="V1865" t="str">
        <f>INDEX(樣區!H:H,MATCH(F1865,樣區!E:E,0))</f>
        <v>5月,6月</v>
      </c>
      <c r="W1865" s="3" t="str">
        <f>IF(ISNUMBER(AH1865),"Y","N")</f>
        <v>Y</v>
      </c>
      <c r="X1865" s="3" t="str">
        <f>IF(OR(ISBLANK(H1865),ISBLANK(I1865)),"需記錄日期","")</f>
        <v/>
      </c>
      <c r="Y1865" s="3" t="str">
        <f>IF(O1865&gt;9,"時間太晚","")</f>
        <v/>
      </c>
      <c r="Z1865" s="3" t="str">
        <f>IF(ISBLANK(Q1865),"需記錄數量",IF(Q1865&gt;2,"2隻以上，請記為猴群",""))</f>
        <v/>
      </c>
      <c r="AA1865" s="3" t="str">
        <f>IF(OR(Q1865=1,Q1865=2),IF(ISTEXT(R1865),"","需記錄距離"),"")</f>
        <v/>
      </c>
      <c r="AB1865" s="249" t="str">
        <f>IF(S1865="Y",IF(Q1865&lt;&gt;2,"有叫聲應為猴群",""),"")</f>
        <v/>
      </c>
      <c r="AC1865" s="3" t="str">
        <f>IF(ISBLANK(T1865),"需記錄棲地類型",IF(LEN(T1865)&lt;&gt;2,"請填最主要的棲地類型，其餘的可在備注補充說明",""))</f>
        <v/>
      </c>
      <c r="AD1865" s="5" t="str">
        <f t="shared" si="81"/>
        <v/>
      </c>
      <c r="AE1865" s="3" t="str">
        <f>IF(COUNTIF(U1865,"*搖樹*")=1,IF(Q1865&lt;&gt;2,"有搖樹行為應為猴群",""),"")</f>
        <v/>
      </c>
      <c r="AF1865" s="3"/>
      <c r="AH1865">
        <f>MATCH(ROUND(M1865,0)&amp;ROUND(N1865,0),樣點!N:N,0)</f>
        <v>977</v>
      </c>
      <c r="AI1865" s="5">
        <f>IF((F1866&amp;J1866)=(F1865&amp;J1865),ABS((DATE(G1866,H1866,I1866)&amp;TIME(O1866,P1866,0))-(DATE(G1865,H1865,I1865)&amp;TIME(O1865,P1865,0))),"")</f>
        <v>1.4583333977498114E-2</v>
      </c>
    </row>
    <row r="1866" spans="3:35">
      <c r="C1866" s="246" t="s">
        <v>824</v>
      </c>
      <c r="D1866" s="246" t="s">
        <v>849</v>
      </c>
      <c r="E1866" s="246" t="s">
        <v>900</v>
      </c>
      <c r="F1866" s="246" t="s">
        <v>901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898</v>
      </c>
      <c r="L1866" s="247">
        <v>3</v>
      </c>
      <c r="M1866" s="246">
        <v>271560</v>
      </c>
      <c r="N1866" s="246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90</v>
      </c>
      <c r="T1866" s="246" t="s">
        <v>32</v>
      </c>
      <c r="U1866" s="246"/>
      <c r="V1866" t="str">
        <f>INDEX(樣區!H:H,MATCH(F1866,樣區!E:E,0))</f>
        <v>5月,6月</v>
      </c>
      <c r="W1866" s="3" t="str">
        <f>IF(ISNUMBER(AH1866),"Y","N")</f>
        <v>Y</v>
      </c>
      <c r="X1866" s="3" t="str">
        <f>IF(OR(ISBLANK(H1866),ISBLANK(I1866)),"需記錄日期","")</f>
        <v/>
      </c>
      <c r="Y1866" s="3" t="str">
        <f>IF(O1866&gt;9,"時間太晚","")</f>
        <v/>
      </c>
      <c r="Z1866" s="3" t="str">
        <f>IF(ISBLANK(Q1866),"需記錄數量",IF(Q1866&gt;2,"2隻以上，請記為猴群",""))</f>
        <v/>
      </c>
      <c r="AA1866" s="3" t="str">
        <f>IF(OR(Q1866=1,Q1866=2),IF(ISTEXT(R1866),"","需記錄距離"),"")</f>
        <v/>
      </c>
      <c r="AB1866" s="249" t="str">
        <f>IF(S1866="Y",IF(Q1866&lt;&gt;2,"有叫聲應為猴群",""),"")</f>
        <v/>
      </c>
      <c r="AC1866" s="3" t="str">
        <f>IF(ISBLANK(T1866),"需記錄棲地類型",IF(LEN(T1866)&lt;&gt;2,"請填最主要的棲地類型，其餘的可在備注補充說明",""))</f>
        <v/>
      </c>
      <c r="AD1866" s="5" t="str">
        <f t="shared" si="81"/>
        <v/>
      </c>
      <c r="AE1866" s="3" t="str">
        <f>IF(COUNTIF(U1866,"*搖樹*")=1,IF(Q1866&lt;&gt;2,"有搖樹行為應為猴群",""),"")</f>
        <v/>
      </c>
      <c r="AF1866" s="3"/>
      <c r="AH1866">
        <f>MATCH(ROUND(M1866,0)&amp;ROUND(N1866,0),樣點!N:N,0)</f>
        <v>978</v>
      </c>
      <c r="AI1866" s="5">
        <f>IF((F1867&amp;J1867)=(F1866&amp;J1866),ABS((DATE(G1867,H1867,I1867)&amp;TIME(O1867,P1867,0))-(DATE(G1866,H1866,I1866)&amp;TIME(O1866,P1866,0))),"")</f>
        <v>1.7361111007630825E-2</v>
      </c>
    </row>
    <row r="1867" spans="3:35">
      <c r="C1867" s="246" t="s">
        <v>824</v>
      </c>
      <c r="D1867" s="246" t="s">
        <v>849</v>
      </c>
      <c r="E1867" s="246" t="s">
        <v>900</v>
      </c>
      <c r="F1867" s="246" t="s">
        <v>901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898</v>
      </c>
      <c r="L1867" s="247">
        <v>4</v>
      </c>
      <c r="M1867" s="246">
        <v>271960</v>
      </c>
      <c r="N1867" s="246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90</v>
      </c>
      <c r="T1867" s="246" t="s">
        <v>32</v>
      </c>
      <c r="U1867" s="246"/>
      <c r="V1867" t="str">
        <f>INDEX(樣區!H:H,MATCH(F1867,樣區!E:E,0))</f>
        <v>5月,6月</v>
      </c>
      <c r="W1867" s="3" t="str">
        <f>IF(ISNUMBER(AH1867),"Y","N")</f>
        <v>Y</v>
      </c>
      <c r="X1867" s="3" t="str">
        <f>IF(OR(ISBLANK(H1867),ISBLANK(I1867)),"需記錄日期","")</f>
        <v/>
      </c>
      <c r="Y1867" s="3" t="str">
        <f>IF(O1867&gt;9,"時間太晚","")</f>
        <v/>
      </c>
      <c r="Z1867" s="3" t="str">
        <f>IF(ISBLANK(Q1867),"需記錄數量",IF(Q1867&gt;2,"2隻以上，請記為猴群",""))</f>
        <v/>
      </c>
      <c r="AA1867" s="3" t="str">
        <f>IF(OR(Q1867=1,Q1867=2),IF(ISTEXT(R1867),"","需記錄距離"),"")</f>
        <v/>
      </c>
      <c r="AB1867" s="249" t="str">
        <f>IF(S1867="Y",IF(Q1867&lt;&gt;2,"有叫聲應為猴群",""),"")</f>
        <v/>
      </c>
      <c r="AC1867" s="3" t="str">
        <f>IF(ISBLANK(T1867),"需記錄棲地類型",IF(LEN(T1867)&lt;&gt;2,"請填最主要的棲地類型，其餘的可在備注補充說明",""))</f>
        <v/>
      </c>
      <c r="AD1867" s="5" t="str">
        <f t="shared" si="81"/>
        <v/>
      </c>
      <c r="AE1867" s="3" t="str">
        <f>IF(COUNTIF(U1867,"*搖樹*")=1,IF(Q1867&lt;&gt;2,"有搖樹行為應為猴群",""),"")</f>
        <v/>
      </c>
      <c r="AF1867" s="3"/>
      <c r="AH1867">
        <f>MATCH(ROUND(M1867,0)&amp;ROUND(N1867,0),樣點!N:N,0)</f>
        <v>979</v>
      </c>
      <c r="AI1867" s="5">
        <f>IF((F1868&amp;J1868)=(F1867&amp;J1867),ABS((DATE(G1868,H1868,I1868)&amp;TIME(O1868,P1868,0))-(DATE(G1867,H1867,I1867)&amp;TIME(O1867,P1867,0))),"")</f>
        <v>1.5277778031304479E-2</v>
      </c>
    </row>
    <row r="1868" spans="3:35">
      <c r="C1868" s="246" t="s">
        <v>824</v>
      </c>
      <c r="D1868" s="246" t="s">
        <v>849</v>
      </c>
      <c r="E1868" s="246" t="s">
        <v>900</v>
      </c>
      <c r="F1868" s="246" t="s">
        <v>901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898</v>
      </c>
      <c r="L1868" s="247">
        <v>5</v>
      </c>
      <c r="M1868" s="246">
        <v>272144</v>
      </c>
      <c r="N1868" s="246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90</v>
      </c>
      <c r="T1868" s="246" t="s">
        <v>32</v>
      </c>
      <c r="U1868" s="246"/>
      <c r="V1868" t="str">
        <f>INDEX(樣區!H:H,MATCH(F1868,樣區!E:E,0))</f>
        <v>5月,6月</v>
      </c>
      <c r="W1868" s="3" t="str">
        <f>IF(ISNUMBER(AH1868),"Y","N")</f>
        <v>Y</v>
      </c>
      <c r="X1868" s="3" t="str">
        <f>IF(OR(ISBLANK(H1868),ISBLANK(I1868)),"需記錄日期","")</f>
        <v/>
      </c>
      <c r="Y1868" s="3" t="str">
        <f>IF(O1868&gt;9,"時間太晚","")</f>
        <v/>
      </c>
      <c r="Z1868" s="3" t="str">
        <f>IF(ISBLANK(Q1868),"需記錄數量",IF(Q1868&gt;2,"2隻以上，請記為猴群",""))</f>
        <v/>
      </c>
      <c r="AA1868" s="3" t="str">
        <f>IF(OR(Q1868=1,Q1868=2),IF(ISTEXT(R1868),"","需記錄距離"),"")</f>
        <v/>
      </c>
      <c r="AB1868" s="249" t="str">
        <f>IF(S1868="Y",IF(Q1868&lt;&gt;2,"有叫聲應為猴群",""),"")</f>
        <v/>
      </c>
      <c r="AC1868" s="3" t="str">
        <f>IF(ISBLANK(T1868),"需記錄棲地類型",IF(LEN(T1868)&lt;&gt;2,"請填最主要的棲地類型，其餘的可在備注補充說明",""))</f>
        <v/>
      </c>
      <c r="AD1868" s="5" t="str">
        <f t="shared" si="81"/>
        <v/>
      </c>
      <c r="AE1868" s="3" t="str">
        <f>IF(COUNTIF(U1868,"*搖樹*")=1,IF(Q1868&lt;&gt;2,"有搖樹行為應為猴群",""),"")</f>
        <v/>
      </c>
      <c r="AF1868" s="3"/>
      <c r="AH1868">
        <f>MATCH(ROUND(M1868,0)&amp;ROUND(N1868,0),樣點!N:N,0)</f>
        <v>980</v>
      </c>
      <c r="AI1868" s="5">
        <f>IF((F1869&amp;J1869)=(F1868&amp;J1868),ABS((DATE(G1869,H1869,I1869)&amp;TIME(O1869,P1869,0))-(DATE(G1868,H1868,I1868)&amp;TIME(O1868,P1868,0))),"")</f>
        <v>2.1527776960283518E-2</v>
      </c>
    </row>
    <row r="1869" spans="3:35">
      <c r="C1869" s="246" t="s">
        <v>824</v>
      </c>
      <c r="D1869" s="246" t="s">
        <v>849</v>
      </c>
      <c r="E1869" s="246" t="s">
        <v>900</v>
      </c>
      <c r="F1869" s="246" t="s">
        <v>901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898</v>
      </c>
      <c r="L1869" s="247">
        <v>6</v>
      </c>
      <c r="M1869" s="246">
        <v>272313</v>
      </c>
      <c r="N1869" s="246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90</v>
      </c>
      <c r="T1869" s="246" t="s">
        <v>32</v>
      </c>
      <c r="U1869" s="246"/>
      <c r="V1869" t="str">
        <f>INDEX(樣區!H:H,MATCH(F1869,樣區!E:E,0))</f>
        <v>5月,6月</v>
      </c>
      <c r="W1869" s="3" t="str">
        <f>IF(ISNUMBER(AH1869),"Y","N")</f>
        <v>Y</v>
      </c>
      <c r="X1869" s="3" t="str">
        <f>IF(OR(ISBLANK(H1869),ISBLANK(I1869)),"需記錄日期","")</f>
        <v/>
      </c>
      <c r="Y1869" s="3" t="str">
        <f>IF(O1869&gt;9,"時間太晚","")</f>
        <v/>
      </c>
      <c r="Z1869" s="3" t="str">
        <f>IF(ISBLANK(Q1869),"需記錄數量",IF(Q1869&gt;2,"2隻以上，請記為猴群",""))</f>
        <v/>
      </c>
      <c r="AA1869" s="3" t="str">
        <f>IF(OR(Q1869=1,Q1869=2),IF(ISTEXT(R1869),"","需記錄距離"),"")</f>
        <v/>
      </c>
      <c r="AB1869" s="249" t="str">
        <f>IF(S1869="Y",IF(Q1869&lt;&gt;2,"有叫聲應為猴群",""),"")</f>
        <v/>
      </c>
      <c r="AC1869" s="3" t="str">
        <f>IF(ISBLANK(T1869),"需記錄棲地類型",IF(LEN(T1869)&lt;&gt;2,"請填最主要的棲地類型，其餘的可在備注補充說明",""))</f>
        <v/>
      </c>
      <c r="AD1869" s="5" t="str">
        <f t="shared" si="81"/>
        <v/>
      </c>
      <c r="AE1869" s="3" t="str">
        <f>IF(COUNTIF(U1869,"*搖樹*")=1,IF(Q1869&lt;&gt;2,"有搖樹行為應為猴群",""),"")</f>
        <v/>
      </c>
      <c r="AF1869" s="3"/>
      <c r="AH1869">
        <f>MATCH(ROUND(M1869,0)&amp;ROUND(N1869,0),樣點!N:N,0)</f>
        <v>981</v>
      </c>
      <c r="AI1869" s="5" t="str">
        <f>IF((F1870&amp;J1870)=(F1869&amp;J1869),ABS((DATE(G1870,H1870,I1870)&amp;TIME(O1870,P1870,0))-(DATE(G1869,H1869,I1869)&amp;TIME(O1869,P1869,0))),"")</f>
        <v/>
      </c>
    </row>
    <row r="1870" spans="3:35" hidden="1">
      <c r="C1870" s="246" t="s">
        <v>824</v>
      </c>
      <c r="D1870" s="246" t="s">
        <v>849</v>
      </c>
      <c r="E1870" s="246" t="s">
        <v>903</v>
      </c>
      <c r="F1870" s="246" t="s">
        <v>904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905</v>
      </c>
      <c r="L1870" s="247">
        <v>1</v>
      </c>
      <c r="M1870" s="246">
        <v>267020</v>
      </c>
      <c r="N1870" s="246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90</v>
      </c>
      <c r="T1870" s="246" t="s">
        <v>32</v>
      </c>
      <c r="U1870" s="246"/>
      <c r="V1870" t="str">
        <f>INDEX(樣區!H:H,MATCH(F1870,樣區!E:E,0))</f>
        <v>4月,6月</v>
      </c>
      <c r="W1870" s="3" t="str">
        <f>IF(ISNUMBER(AH1870),"Y","N")</f>
        <v>N</v>
      </c>
      <c r="X1870" s="3" t="str">
        <f>IF(OR(ISBLANK(H1870),ISBLANK(I1870)),"需記錄日期","")</f>
        <v/>
      </c>
      <c r="Y1870" s="3" t="str">
        <f>IF(O1870&gt;9,"時間太晚","")</f>
        <v/>
      </c>
      <c r="Z1870" s="3" t="str">
        <f>IF(ISBLANK(Q1870),"需記錄數量",IF(Q1870&gt;2,"2隻以上，請記為猴群",""))</f>
        <v/>
      </c>
      <c r="AA1870" s="3" t="str">
        <f>IF(OR(Q1870=1,Q1870=2),IF(ISTEXT(R1870),"","需記錄距離"),"")</f>
        <v/>
      </c>
      <c r="AB1870" s="2" t="str">
        <f>IF(S1870="Y",IF(Q1870&lt;&gt;2,"有叫聲應為猴群",""),"")</f>
        <v/>
      </c>
      <c r="AC1870" s="3" t="str">
        <f>IF(ISBLANK(T1870),"需記錄棲地類型",IF(LEN(T1870)&lt;&gt;2,"請填最主要的棲地類型，其餘的可在備注補充說明",""))</f>
        <v/>
      </c>
      <c r="AD1870" s="5" t="str">
        <f>IF(ISBLANK(O1870),"需記錄時間",IFERROR(IF((AI1870-TIME(0,5,59))&lt;0,"需計滿6分鍾",""),""))</f>
        <v/>
      </c>
      <c r="AE1870" s="3" t="str">
        <f>IF(COUNTIF(U1870,"*搖樹*")=1,IF(Q1870&lt;&gt;2,"有搖樹行為應為猴群",""),"")</f>
        <v/>
      </c>
      <c r="AF1870" s="3"/>
      <c r="AH1870" t="e">
        <f>MATCH(ROUND(M1870,0)&amp;ROUND(N1870,0),樣點!N:N,0)</f>
        <v>#N/A</v>
      </c>
      <c r="AI1870" s="5">
        <f>IF((F1871&amp;J1871)=(F1870&amp;J1870),ABS((DATE(G1871,H1871,I1871)&amp;TIME(O1871,P1871,0))-(DATE(G1870,H1870,I1870)&amp;TIME(O1870,P1870,0))),"")</f>
        <v>6.2500000349245965E-3</v>
      </c>
    </row>
    <row r="1871" spans="3:35">
      <c r="C1871" s="246" t="s">
        <v>824</v>
      </c>
      <c r="D1871" s="246" t="s">
        <v>849</v>
      </c>
      <c r="E1871" s="246" t="s">
        <v>903</v>
      </c>
      <c r="F1871" s="246" t="s">
        <v>904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905</v>
      </c>
      <c r="L1871" s="247">
        <v>2</v>
      </c>
      <c r="M1871" s="246">
        <v>266785</v>
      </c>
      <c r="N1871" s="246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90</v>
      </c>
      <c r="T1871" s="246" t="s">
        <v>32</v>
      </c>
      <c r="U1871" s="246"/>
      <c r="V1871" t="str">
        <f>INDEX(樣區!H:H,MATCH(F1871,樣區!E:E,0))</f>
        <v>4月,6月</v>
      </c>
      <c r="W1871" s="3" t="str">
        <f>IF(ISNUMBER(AH1871),"Y","N")</f>
        <v>Y</v>
      </c>
      <c r="X1871" s="3" t="str">
        <f>IF(OR(ISBLANK(H1871),ISBLANK(I1871)),"需記錄日期","")</f>
        <v/>
      </c>
      <c r="Y1871" s="3" t="str">
        <f>IF(O1871&gt;9,"時間太晚","")</f>
        <v/>
      </c>
      <c r="Z1871" s="3" t="str">
        <f>IF(ISBLANK(Q1871),"需記錄數量",IF(Q1871&gt;2,"2隻以上，請記為猴群",""))</f>
        <v/>
      </c>
      <c r="AA1871" s="3" t="str">
        <f>IF(OR(Q1871=1,Q1871=2),IF(ISTEXT(R1871),"","需記錄距離"),"")</f>
        <v/>
      </c>
      <c r="AB1871" s="249" t="str">
        <f>IF(S1871="Y",IF(Q1871&lt;&gt;2,"有叫聲應為猴群",""),"")</f>
        <v/>
      </c>
      <c r="AC1871" s="3" t="str">
        <f>IF(ISBLANK(T1871),"需記錄棲地類型",IF(LEN(T1871)&lt;&gt;2,"請填最主要的棲地類型，其餘的可在備注補充說明",""))</f>
        <v/>
      </c>
      <c r="AD1871" s="5" t="str">
        <f t="shared" ref="AD1871:AD1881" si="82">IF(ISBLANK(O1871),"需記錄時間",IFERROR(IF((AI1871-TIME(0,5,59))&lt;0,"需計滿6分鐘",""),""))</f>
        <v/>
      </c>
      <c r="AE1871" s="3" t="str">
        <f>IF(COUNTIF(U1871,"*搖樹*")=1,IF(Q1871&lt;&gt;2,"有搖樹行為應為猴群",""),"")</f>
        <v/>
      </c>
      <c r="AF1871" s="3"/>
      <c r="AH1871">
        <f>MATCH(ROUND(M1871,0)&amp;ROUND(N1871,0),樣點!N:N,0)</f>
        <v>923</v>
      </c>
      <c r="AI1871" s="5">
        <f>IF((F1872&amp;J1872)=(F1871&amp;J1871),ABS((DATE(G1872,H1872,I1872)&amp;TIME(O1872,P1872,0))-(DATE(G1871,H1871,I1871)&amp;TIME(O1871,P1871,0))),"")</f>
        <v>6.9444439723156393E-3</v>
      </c>
    </row>
    <row r="1872" spans="3:35">
      <c r="C1872" s="246" t="s">
        <v>824</v>
      </c>
      <c r="D1872" s="246" t="s">
        <v>849</v>
      </c>
      <c r="E1872" s="246" t="s">
        <v>903</v>
      </c>
      <c r="F1872" s="246" t="s">
        <v>904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905</v>
      </c>
      <c r="L1872" s="247">
        <v>3</v>
      </c>
      <c r="M1872" s="246">
        <v>266594</v>
      </c>
      <c r="N1872" s="246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90</v>
      </c>
      <c r="T1872" s="246" t="s">
        <v>26</v>
      </c>
      <c r="U1872" s="246"/>
      <c r="V1872" t="str">
        <f>INDEX(樣區!H:H,MATCH(F1872,樣區!E:E,0))</f>
        <v>4月,6月</v>
      </c>
      <c r="W1872" s="3" t="str">
        <f>IF(ISNUMBER(AH1872),"Y","N")</f>
        <v>Y</v>
      </c>
      <c r="X1872" s="3" t="str">
        <f>IF(OR(ISBLANK(H1872),ISBLANK(I1872)),"需記錄日期","")</f>
        <v/>
      </c>
      <c r="Y1872" s="3" t="str">
        <f>IF(O1872&gt;9,"時間太晚","")</f>
        <v/>
      </c>
      <c r="Z1872" s="3" t="str">
        <f>IF(ISBLANK(Q1872),"需記錄數量",IF(Q1872&gt;2,"2隻以上，請記為猴群",""))</f>
        <v/>
      </c>
      <c r="AA1872" s="3" t="str">
        <f>IF(OR(Q1872=1,Q1872=2),IF(ISTEXT(R1872),"","需記錄距離"),"")</f>
        <v/>
      </c>
      <c r="AB1872" s="249" t="str">
        <f>IF(S1872="Y",IF(Q1872&lt;&gt;2,"有叫聲應為猴群",""),"")</f>
        <v/>
      </c>
      <c r="AC1872" s="3" t="str">
        <f>IF(ISBLANK(T1872),"需記錄棲地類型",IF(LEN(T1872)&lt;&gt;2,"請填最主要的棲地類型，其餘的可在備注補充說明",""))</f>
        <v/>
      </c>
      <c r="AD1872" s="5" t="str">
        <f t="shared" si="82"/>
        <v/>
      </c>
      <c r="AE1872" s="3" t="str">
        <f>IF(COUNTIF(U1872,"*搖樹*")=1,IF(Q1872&lt;&gt;2,"有搖樹行為應為猴群",""),"")</f>
        <v/>
      </c>
      <c r="AF1872" s="3"/>
      <c r="AH1872">
        <f>MATCH(ROUND(M1872,0)&amp;ROUND(N1872,0),樣點!N:N,0)</f>
        <v>924</v>
      </c>
      <c r="AI1872" s="5">
        <f>IF((F1873&amp;J1873)=(F1872&amp;J1872),ABS((DATE(G1873,H1873,I1873)&amp;TIME(O1873,P1873,0))-(DATE(G1872,H1872,I1872)&amp;TIME(O1872,P1872,0))),"")</f>
        <v>6.9444450200535357E-3</v>
      </c>
    </row>
    <row r="1873" spans="3:35">
      <c r="C1873" s="246" t="s">
        <v>824</v>
      </c>
      <c r="D1873" s="246" t="s">
        <v>849</v>
      </c>
      <c r="E1873" s="246" t="s">
        <v>903</v>
      </c>
      <c r="F1873" s="246" t="s">
        <v>904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905</v>
      </c>
      <c r="L1873" s="247">
        <v>4</v>
      </c>
      <c r="M1873" s="246">
        <v>266483</v>
      </c>
      <c r="N1873" s="246">
        <v>2724063</v>
      </c>
      <c r="O1873" s="246">
        <v>9</v>
      </c>
      <c r="P1873" s="246">
        <v>0</v>
      </c>
      <c r="Q1873" s="246">
        <v>0</v>
      </c>
      <c r="R1873" s="246"/>
      <c r="S1873" s="246" t="s">
        <v>90</v>
      </c>
      <c r="T1873" s="246" t="s">
        <v>32</v>
      </c>
      <c r="U1873" s="246"/>
      <c r="V1873" t="str">
        <f>INDEX(樣區!H:H,MATCH(F1873,樣區!E:E,0))</f>
        <v>4月,6月</v>
      </c>
      <c r="W1873" s="3" t="str">
        <f>IF(ISNUMBER(AH1873),"Y","N")</f>
        <v>Y</v>
      </c>
      <c r="X1873" s="3" t="str">
        <f>IF(OR(ISBLANK(H1873),ISBLANK(I1873)),"需記錄日期","")</f>
        <v/>
      </c>
      <c r="Y1873" s="3" t="str">
        <f>IF(O1873&gt;9,"時間太晚","")</f>
        <v/>
      </c>
      <c r="Z1873" s="3" t="str">
        <f>IF(ISBLANK(Q1873),"需記錄數量",IF(Q1873&gt;2,"2隻以上，請記為猴群",""))</f>
        <v/>
      </c>
      <c r="AA1873" s="3" t="str">
        <f>IF(OR(Q1873=1,Q1873=2),IF(ISTEXT(R1873),"","需記錄距離"),"")</f>
        <v/>
      </c>
      <c r="AB1873" s="249" t="str">
        <f>IF(S1873="Y",IF(Q1873&lt;&gt;2,"有叫聲應為猴群",""),"")</f>
        <v/>
      </c>
      <c r="AC1873" s="3" t="str">
        <f>IF(ISBLANK(T1873),"需記錄棲地類型",IF(LEN(T1873)&lt;&gt;2,"請填最主要的棲地類型，其餘的可在備注補充說明",""))</f>
        <v/>
      </c>
      <c r="AD1873" s="5" t="str">
        <f t="shared" si="82"/>
        <v/>
      </c>
      <c r="AE1873" s="3" t="str">
        <f>IF(COUNTIF(U1873,"*搖樹*")=1,IF(Q1873&lt;&gt;2,"有搖樹行為應為猴群",""),"")</f>
        <v/>
      </c>
      <c r="AF1873" s="3"/>
      <c r="AH1873">
        <f>MATCH(ROUND(M1873,0)&amp;ROUND(N1873,0),樣點!N:N,0)</f>
        <v>925</v>
      </c>
      <c r="AI1873" s="5">
        <f>IF((F1874&amp;J1874)=(F1873&amp;J1873),ABS((DATE(G1874,H1874,I1874)&amp;TIME(O1874,P1874,0))-(DATE(G1873,H1873,I1873)&amp;TIME(O1873,P1873,0))),"")</f>
        <v>7.6388880261220038E-3</v>
      </c>
    </row>
    <row r="1874" spans="3:35">
      <c r="C1874" s="246" t="s">
        <v>824</v>
      </c>
      <c r="D1874" s="246" t="s">
        <v>849</v>
      </c>
      <c r="E1874" s="246" t="s">
        <v>903</v>
      </c>
      <c r="F1874" s="246" t="s">
        <v>904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905</v>
      </c>
      <c r="L1874" s="247">
        <v>5</v>
      </c>
      <c r="M1874" s="246">
        <v>266565</v>
      </c>
      <c r="N1874" s="246">
        <v>2724284</v>
      </c>
      <c r="O1874" s="246">
        <v>9</v>
      </c>
      <c r="P1874" s="246">
        <v>11</v>
      </c>
      <c r="Q1874" s="246">
        <v>2</v>
      </c>
      <c r="R1874" s="246" t="s">
        <v>75</v>
      </c>
      <c r="S1874" s="246" t="s">
        <v>44</v>
      </c>
      <c r="T1874" s="246" t="s">
        <v>32</v>
      </c>
      <c r="U1874" s="246" t="s">
        <v>906</v>
      </c>
      <c r="V1874" t="str">
        <f>INDEX(樣區!H:H,MATCH(F1874,樣區!E:E,0))</f>
        <v>4月,6月</v>
      </c>
      <c r="W1874" s="3" t="str">
        <f>IF(ISNUMBER(AH1874),"Y","N")</f>
        <v>Y</v>
      </c>
      <c r="X1874" s="3" t="str">
        <f>IF(OR(ISBLANK(H1874),ISBLANK(I1874)),"需記錄日期","")</f>
        <v/>
      </c>
      <c r="Y1874" s="3" t="str">
        <f>IF(O1874&gt;9,"時間太晚","")</f>
        <v/>
      </c>
      <c r="Z1874" s="3" t="str">
        <f>IF(ISBLANK(Q1874),"需記錄數量",IF(Q1874&gt;2,"2隻以上，請記為猴群",""))</f>
        <v/>
      </c>
      <c r="AA1874" s="3" t="str">
        <f>IF(OR(Q1874=1,Q1874=2),IF(ISTEXT(R1874),"","需記錄距離"),"")</f>
        <v/>
      </c>
      <c r="AB1874" s="249" t="str">
        <f>IF(S1874="Y",IF(Q1874&lt;&gt;2,"有叫聲應為猴群",""),"")</f>
        <v/>
      </c>
      <c r="AC1874" s="3" t="str">
        <f>IF(ISBLANK(T1874),"需記錄棲地類型",IF(LEN(T1874)&lt;&gt;2,"請填最主要的棲地類型，其餘的可在備注補充說明",""))</f>
        <v/>
      </c>
      <c r="AD1874" s="5" t="str">
        <f t="shared" si="82"/>
        <v/>
      </c>
      <c r="AE1874" s="3" t="str">
        <f>IF(COUNTIF(U1874,"*搖樹*")=1,IF(Q1874&lt;&gt;2,"有搖樹行為應為猴群",""),"")</f>
        <v/>
      </c>
      <c r="AF1874" s="3"/>
      <c r="AH1874">
        <f>MATCH(ROUND(M1874,0)&amp;ROUND(N1874,0),樣點!N:N,0)</f>
        <v>926</v>
      </c>
      <c r="AI1874" s="5">
        <f>IF((F1875&amp;J1875)=(F1874&amp;J1874),ABS((DATE(G1875,H1875,I1875)&amp;TIME(O1875,P1875,0))-(DATE(G1874,H1874,I1874)&amp;TIME(O1874,P1874,0))),"")</f>
        <v>6.9444449618458748E-3</v>
      </c>
    </row>
    <row r="1875" spans="3:35">
      <c r="C1875" s="246" t="s">
        <v>824</v>
      </c>
      <c r="D1875" s="246" t="s">
        <v>849</v>
      </c>
      <c r="E1875" s="246" t="s">
        <v>903</v>
      </c>
      <c r="F1875" s="246" t="s">
        <v>904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905</v>
      </c>
      <c r="L1875" s="247">
        <v>6</v>
      </c>
      <c r="M1875" s="246">
        <v>266601</v>
      </c>
      <c r="N1875" s="246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90</v>
      </c>
      <c r="T1875" s="246" t="s">
        <v>32</v>
      </c>
      <c r="U1875" s="246"/>
      <c r="V1875" t="str">
        <f>INDEX(樣區!H:H,MATCH(F1875,樣區!E:E,0))</f>
        <v>4月,6月</v>
      </c>
      <c r="W1875" s="3" t="str">
        <f>IF(ISNUMBER(AH1875),"Y","N")</f>
        <v>Y</v>
      </c>
      <c r="X1875" s="3" t="str">
        <f>IF(OR(ISBLANK(H1875),ISBLANK(I1875)),"需記錄日期","")</f>
        <v/>
      </c>
      <c r="Y1875" s="3" t="str">
        <f>IF(O1875&gt;9,"時間太晚","")</f>
        <v/>
      </c>
      <c r="Z1875" s="3" t="str">
        <f>IF(ISBLANK(Q1875),"需記錄數量",IF(Q1875&gt;2,"2隻以上，請記為猴群",""))</f>
        <v/>
      </c>
      <c r="AA1875" s="3" t="str">
        <f>IF(OR(Q1875=1,Q1875=2),IF(ISTEXT(R1875),"","需記錄距離"),"")</f>
        <v/>
      </c>
      <c r="AB1875" s="249" t="str">
        <f>IF(S1875="Y",IF(Q1875&lt;&gt;2,"有叫聲應為猴群",""),"")</f>
        <v/>
      </c>
      <c r="AC1875" s="3" t="str">
        <f>IF(ISBLANK(T1875),"需記錄棲地類型",IF(LEN(T1875)&lt;&gt;2,"請填最主要的棲地類型，其餘的可在備注補充說明",""))</f>
        <v/>
      </c>
      <c r="AD1875" s="5" t="str">
        <f t="shared" si="82"/>
        <v/>
      </c>
      <c r="AE1875" s="3" t="str">
        <f>IF(COUNTIF(U1875,"*搖樹*")=1,IF(Q1875&lt;&gt;2,"有搖樹行為應為猴群",""),"")</f>
        <v/>
      </c>
      <c r="AF1875" s="3"/>
      <c r="AH1875">
        <f>MATCH(ROUND(M1875,0)&amp;ROUND(N1875,0),樣點!N:N,0)</f>
        <v>927</v>
      </c>
      <c r="AI1875" s="5" t="str">
        <f>IF((F1876&amp;J1876)=(F1875&amp;J1875),ABS((DATE(G1876,H1876,I1876)&amp;TIME(O1876,P1876,0))-(DATE(G1875,H1875,I1875)&amp;TIME(O1875,P1875,0))),"")</f>
        <v/>
      </c>
    </row>
    <row r="1876" spans="3:35">
      <c r="C1876" s="246" t="s">
        <v>824</v>
      </c>
      <c r="D1876" s="246" t="s">
        <v>849</v>
      </c>
      <c r="E1876" s="246" t="s">
        <v>903</v>
      </c>
      <c r="F1876" s="246" t="s">
        <v>904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905</v>
      </c>
      <c r="L1876" s="247">
        <v>1</v>
      </c>
      <c r="M1876" s="246">
        <v>267020</v>
      </c>
      <c r="N1876" s="246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90</v>
      </c>
      <c r="T1876" s="246" t="s">
        <v>32</v>
      </c>
      <c r="U1876" s="246"/>
      <c r="V1876" t="str">
        <f>INDEX(樣區!H:H,MATCH(F1876,樣區!E:E,0))</f>
        <v>4月,6月</v>
      </c>
      <c r="W1876" s="3" t="str">
        <f>IF(ISNUMBER(AH1876),"Y","N")</f>
        <v>Y</v>
      </c>
      <c r="X1876" s="3" t="str">
        <f>IF(OR(ISBLANK(H1876),ISBLANK(I1876)),"需記錄日期","")</f>
        <v/>
      </c>
      <c r="Y1876" s="3" t="str">
        <f>IF(O1876&gt;9,"時間太晚","")</f>
        <v/>
      </c>
      <c r="Z1876" s="3" t="str">
        <f>IF(ISBLANK(Q1876),"需記錄數量",IF(Q1876&gt;2,"2隻以上，請記為猴群",""))</f>
        <v/>
      </c>
      <c r="AA1876" s="3" t="str">
        <f>IF(OR(Q1876=1,Q1876=2),IF(ISTEXT(R1876),"","需記錄距離"),"")</f>
        <v/>
      </c>
      <c r="AB1876" s="249" t="str">
        <f>IF(S1876="Y",IF(Q1876&lt;&gt;2,"有叫聲應為猴群",""),"")</f>
        <v/>
      </c>
      <c r="AC1876" s="3" t="str">
        <f>IF(ISBLANK(T1876),"需記錄棲地類型",IF(LEN(T1876)&lt;&gt;2,"請填最主要的棲地類型，其餘的可在備注補充說明",""))</f>
        <v/>
      </c>
      <c r="AD1876" s="5" t="str">
        <f t="shared" si="82"/>
        <v/>
      </c>
      <c r="AE1876" s="3" t="str">
        <f>IF(COUNTIF(U1876,"*搖樹*")=1,IF(Q1876&lt;&gt;2,"有搖樹行為應為猴群",""),"")</f>
        <v/>
      </c>
      <c r="AF1876" s="3"/>
      <c r="AH1876">
        <f>MATCH(ROUND(M1876,0)&amp;ROUND(N1876,0),樣點!N:N,0)</f>
        <v>922</v>
      </c>
      <c r="AI1876" s="5">
        <f>IF((F1877&amp;J1877)=(F1876&amp;J1876),ABS((DATE(G1877,H1877,I1877)&amp;TIME(O1877,P1877,0))-(DATE(G1876,H1876,I1876)&amp;TIME(O1876,P1876,0))),"")</f>
        <v>6.9444450200535357E-3</v>
      </c>
    </row>
    <row r="1877" spans="3:35">
      <c r="C1877" s="246" t="s">
        <v>824</v>
      </c>
      <c r="D1877" s="246" t="s">
        <v>849</v>
      </c>
      <c r="E1877" s="246" t="s">
        <v>903</v>
      </c>
      <c r="F1877" s="246" t="s">
        <v>904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905</v>
      </c>
      <c r="L1877" s="247">
        <v>2</v>
      </c>
      <c r="M1877" s="246">
        <v>266785</v>
      </c>
      <c r="N1877" s="246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90</v>
      </c>
      <c r="T1877" s="246" t="s">
        <v>32</v>
      </c>
      <c r="U1877" s="246"/>
      <c r="V1877" t="str">
        <f>INDEX(樣區!H:H,MATCH(F1877,樣區!E:E,0))</f>
        <v>4月,6月</v>
      </c>
      <c r="W1877" s="3" t="str">
        <f>IF(ISNUMBER(AH1877),"Y","N")</f>
        <v>Y</v>
      </c>
      <c r="X1877" s="3" t="str">
        <f>IF(OR(ISBLANK(H1877),ISBLANK(I1877)),"需記錄日期","")</f>
        <v/>
      </c>
      <c r="Y1877" s="3" t="str">
        <f>IF(O1877&gt;9,"時間太晚","")</f>
        <v/>
      </c>
      <c r="Z1877" s="3" t="str">
        <f>IF(ISBLANK(Q1877),"需記錄數量",IF(Q1877&gt;2,"2隻以上，請記為猴群",""))</f>
        <v/>
      </c>
      <c r="AA1877" s="3" t="str">
        <f>IF(OR(Q1877=1,Q1877=2),IF(ISTEXT(R1877),"","需記錄距離"),"")</f>
        <v/>
      </c>
      <c r="AB1877" s="249" t="str">
        <f>IF(S1877="Y",IF(Q1877&lt;&gt;2,"有叫聲應為猴群",""),"")</f>
        <v/>
      </c>
      <c r="AC1877" s="3" t="str">
        <f>IF(ISBLANK(T1877),"需記錄棲地類型",IF(LEN(T1877)&lt;&gt;2,"請填最主要的棲地類型，其餘的可在備注補充說明",""))</f>
        <v/>
      </c>
      <c r="AD1877" s="5" t="str">
        <f t="shared" si="82"/>
        <v/>
      </c>
      <c r="AE1877" s="3" t="str">
        <f>IF(COUNTIF(U1877,"*搖樹*")=1,IF(Q1877&lt;&gt;2,"有搖樹行為應為猴群",""),"")</f>
        <v/>
      </c>
      <c r="AF1877" s="3"/>
      <c r="AH1877">
        <f>MATCH(ROUND(M1877,0)&amp;ROUND(N1877,0),樣點!N:N,0)</f>
        <v>923</v>
      </c>
      <c r="AI1877" s="5">
        <f>IF((F1878&amp;J1878)=(F1877&amp;J1877),ABS((DATE(G1878,H1878,I1878)&amp;TIME(O1878,P1878,0))-(DATE(G1877,H1877,I1877)&amp;TIME(O1877,P1877,0))),"")</f>
        <v>1.9444443983957171E-2</v>
      </c>
    </row>
    <row r="1878" spans="3:35">
      <c r="C1878" s="246" t="s">
        <v>824</v>
      </c>
      <c r="D1878" s="246" t="s">
        <v>849</v>
      </c>
      <c r="E1878" s="246" t="s">
        <v>903</v>
      </c>
      <c r="F1878" s="246" t="s">
        <v>904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905</v>
      </c>
      <c r="L1878" s="247">
        <v>3</v>
      </c>
      <c r="M1878" s="246">
        <v>266594</v>
      </c>
      <c r="N1878" s="246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90</v>
      </c>
      <c r="T1878" s="246" t="s">
        <v>26</v>
      </c>
      <c r="U1878" s="246"/>
      <c r="V1878" t="str">
        <f>INDEX(樣區!H:H,MATCH(F1878,樣區!E:E,0))</f>
        <v>4月,6月</v>
      </c>
      <c r="W1878" s="3" t="str">
        <f>IF(ISNUMBER(AH1878),"Y","N")</f>
        <v>Y</v>
      </c>
      <c r="X1878" s="3" t="str">
        <f>IF(OR(ISBLANK(H1878),ISBLANK(I1878)),"需記錄日期","")</f>
        <v/>
      </c>
      <c r="Y1878" s="3" t="str">
        <f>IF(O1878&gt;9,"時間太晚","")</f>
        <v/>
      </c>
      <c r="Z1878" s="3" t="str">
        <f>IF(ISBLANK(Q1878),"需記錄數量",IF(Q1878&gt;2,"2隻以上，請記為猴群",""))</f>
        <v/>
      </c>
      <c r="AA1878" s="3" t="str">
        <f>IF(OR(Q1878=1,Q1878=2),IF(ISTEXT(R1878),"","需記錄距離"),"")</f>
        <v/>
      </c>
      <c r="AB1878" s="249" t="str">
        <f>IF(S1878="Y",IF(Q1878&lt;&gt;2,"有叫聲應為猴群",""),"")</f>
        <v/>
      </c>
      <c r="AC1878" s="3" t="str">
        <f>IF(ISBLANK(T1878),"需記錄棲地類型",IF(LEN(T1878)&lt;&gt;2,"請填最主要的棲地類型，其餘的可在備注補充說明",""))</f>
        <v/>
      </c>
      <c r="AD1878" s="5" t="str">
        <f t="shared" si="82"/>
        <v/>
      </c>
      <c r="AE1878" s="3" t="str">
        <f>IF(COUNTIF(U1878,"*搖樹*")=1,IF(Q1878&lt;&gt;2,"有搖樹行為應為猴群",""),"")</f>
        <v/>
      </c>
      <c r="AF1878" s="3"/>
      <c r="AH1878">
        <f>MATCH(ROUND(M1878,0)&amp;ROUND(N1878,0),樣點!N:N,0)</f>
        <v>924</v>
      </c>
      <c r="AI1878" s="5">
        <f>IF((F1879&amp;J1879)=(F1878&amp;J1878),ABS((DATE(G1879,H1879,I1879)&amp;TIME(O1879,P1879,0))-(DATE(G1878,H1878,I1878)&amp;TIME(O1878,P1878,0))),"")</f>
        <v>1.0416667035315186E-2</v>
      </c>
    </row>
    <row r="1879" spans="3:35">
      <c r="C1879" s="246" t="s">
        <v>824</v>
      </c>
      <c r="D1879" s="246" t="s">
        <v>849</v>
      </c>
      <c r="E1879" s="246" t="s">
        <v>903</v>
      </c>
      <c r="F1879" s="246" t="s">
        <v>904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905</v>
      </c>
      <c r="L1879" s="247">
        <v>4</v>
      </c>
      <c r="M1879" s="246">
        <v>266483</v>
      </c>
      <c r="N1879" s="246">
        <v>2724063</v>
      </c>
      <c r="O1879" s="246">
        <v>9</v>
      </c>
      <c r="P1879" s="246">
        <v>5</v>
      </c>
      <c r="Q1879" s="246">
        <v>0</v>
      </c>
      <c r="R1879" s="246"/>
      <c r="S1879" s="246" t="s">
        <v>90</v>
      </c>
      <c r="T1879" s="246" t="s">
        <v>32</v>
      </c>
      <c r="U1879" s="246"/>
      <c r="V1879" t="str">
        <f>INDEX(樣區!H:H,MATCH(F1879,樣區!E:E,0))</f>
        <v>4月,6月</v>
      </c>
      <c r="W1879" s="3" t="str">
        <f>IF(ISNUMBER(AH1879),"Y","N")</f>
        <v>Y</v>
      </c>
      <c r="X1879" s="3" t="str">
        <f>IF(OR(ISBLANK(H1879),ISBLANK(I1879)),"需記錄日期","")</f>
        <v/>
      </c>
      <c r="Y1879" s="3" t="str">
        <f>IF(O1879&gt;9,"時間太晚","")</f>
        <v/>
      </c>
      <c r="Z1879" s="3" t="str">
        <f>IF(ISBLANK(Q1879),"需記錄數量",IF(Q1879&gt;2,"2隻以上，請記為猴群",""))</f>
        <v/>
      </c>
      <c r="AA1879" s="3" t="str">
        <f>IF(OR(Q1879=1,Q1879=2),IF(ISTEXT(R1879),"","需記錄距離"),"")</f>
        <v/>
      </c>
      <c r="AB1879" s="249" t="str">
        <f>IF(S1879="Y",IF(Q1879&lt;&gt;2,"有叫聲應為猴群",""),"")</f>
        <v/>
      </c>
      <c r="AC1879" s="3" t="str">
        <f>IF(ISBLANK(T1879),"需記錄棲地類型",IF(LEN(T1879)&lt;&gt;2,"請填最主要的棲地類型，其餘的可在備注補充說明",""))</f>
        <v/>
      </c>
      <c r="AD1879" s="5" t="str">
        <f t="shared" si="82"/>
        <v/>
      </c>
      <c r="AE1879" s="3" t="str">
        <f>IF(COUNTIF(U1879,"*搖樹*")=1,IF(Q1879&lt;&gt;2,"有搖樹行為應為猴群",""),"")</f>
        <v/>
      </c>
      <c r="AF1879" s="3"/>
      <c r="AH1879">
        <f>MATCH(ROUND(M1879,0)&amp;ROUND(N1879,0),樣點!N:N,0)</f>
        <v>925</v>
      </c>
      <c r="AI1879" s="5">
        <f>IF((F1880&amp;J1880)=(F1879&amp;J1879),ABS((DATE(G1880,H1880,I1880)&amp;TIME(O1880,P1880,0))-(DATE(G1879,H1879,I1879)&amp;TIME(O1879,P1879,0))),"")</f>
        <v>6.9444439723156393E-3</v>
      </c>
    </row>
    <row r="1880" spans="3:35">
      <c r="C1880" s="246" t="s">
        <v>824</v>
      </c>
      <c r="D1880" s="246" t="s">
        <v>849</v>
      </c>
      <c r="E1880" s="246" t="s">
        <v>903</v>
      </c>
      <c r="F1880" s="246" t="s">
        <v>904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905</v>
      </c>
      <c r="L1880" s="247">
        <v>5</v>
      </c>
      <c r="M1880" s="246">
        <v>266565</v>
      </c>
      <c r="N1880" s="246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90</v>
      </c>
      <c r="T1880" s="246" t="s">
        <v>32</v>
      </c>
      <c r="U1880" s="246"/>
      <c r="V1880" t="str">
        <f>INDEX(樣區!H:H,MATCH(F1880,樣區!E:E,0))</f>
        <v>4月,6月</v>
      </c>
      <c r="W1880" s="3" t="str">
        <f>IF(ISNUMBER(AH1880),"Y","N")</f>
        <v>Y</v>
      </c>
      <c r="X1880" s="3" t="str">
        <f>IF(OR(ISBLANK(H1880),ISBLANK(I1880)),"需記錄日期","")</f>
        <v/>
      </c>
      <c r="Y1880" s="3" t="str">
        <f>IF(O1880&gt;9,"時間太晚","")</f>
        <v/>
      </c>
      <c r="Z1880" s="3" t="str">
        <f>IF(ISBLANK(Q1880),"需記錄數量",IF(Q1880&gt;2,"2隻以上，請記為猴群",""))</f>
        <v/>
      </c>
      <c r="AA1880" s="3" t="str">
        <f>IF(OR(Q1880=1,Q1880=2),IF(ISTEXT(R1880),"","需記錄距離"),"")</f>
        <v/>
      </c>
      <c r="AB1880" s="249" t="str">
        <f>IF(S1880="Y",IF(Q1880&lt;&gt;2,"有叫聲應為猴群",""),"")</f>
        <v/>
      </c>
      <c r="AC1880" s="3" t="str">
        <f>IF(ISBLANK(T1880),"需記錄棲地類型",IF(LEN(T1880)&lt;&gt;2,"請填最主要的棲地類型，其餘的可在備注補充說明",""))</f>
        <v/>
      </c>
      <c r="AD1880" s="5" t="str">
        <f t="shared" si="82"/>
        <v/>
      </c>
      <c r="AE1880" s="3" t="str">
        <f>IF(COUNTIF(U1880,"*搖樹*")=1,IF(Q1880&lt;&gt;2,"有搖樹行為應為猴群",""),"")</f>
        <v/>
      </c>
      <c r="AF1880" s="3"/>
      <c r="AH1880">
        <f>MATCH(ROUND(M1880,0)&amp;ROUND(N1880,0),樣點!N:N,0)</f>
        <v>926</v>
      </c>
      <c r="AI1880" s="5">
        <f>IF((F1881&amp;J1881)=(F1880&amp;J1880),ABS((DATE(G1881,H1881,I1881)&amp;TIME(O1881,P1881,0))-(DATE(G1880,H1880,I1880)&amp;TIME(O1880,P1880,0))),"")</f>
        <v>6.9444450200535357E-3</v>
      </c>
    </row>
    <row r="1881" spans="3:35">
      <c r="C1881" s="246" t="s">
        <v>824</v>
      </c>
      <c r="D1881" s="246" t="s">
        <v>849</v>
      </c>
      <c r="E1881" s="246" t="s">
        <v>903</v>
      </c>
      <c r="F1881" s="246" t="s">
        <v>904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905</v>
      </c>
      <c r="L1881" s="247">
        <v>6</v>
      </c>
      <c r="M1881" s="246">
        <v>266601</v>
      </c>
      <c r="N1881" s="246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90</v>
      </c>
      <c r="T1881" s="246" t="s">
        <v>32</v>
      </c>
      <c r="U1881" s="246"/>
      <c r="V1881" t="str">
        <f>INDEX(樣區!H:H,MATCH(F1881,樣區!E:E,0))</f>
        <v>4月,6月</v>
      </c>
      <c r="W1881" s="3" t="str">
        <f>IF(ISNUMBER(AH1881),"Y","N")</f>
        <v>Y</v>
      </c>
      <c r="X1881" s="3" t="str">
        <f>IF(OR(ISBLANK(H1881),ISBLANK(I1881)),"需記錄日期","")</f>
        <v/>
      </c>
      <c r="Y1881" s="3" t="str">
        <f>IF(O1881&gt;9,"時間太晚","")</f>
        <v/>
      </c>
      <c r="Z1881" s="3" t="str">
        <f>IF(ISBLANK(Q1881),"需記錄數量",IF(Q1881&gt;2,"2隻以上，請記為猴群",""))</f>
        <v/>
      </c>
      <c r="AA1881" s="3" t="str">
        <f>IF(OR(Q1881=1,Q1881=2),IF(ISTEXT(R1881),"","需記錄距離"),"")</f>
        <v/>
      </c>
      <c r="AB1881" s="249" t="str">
        <f>IF(S1881="Y",IF(Q1881&lt;&gt;2,"有叫聲應為猴群",""),"")</f>
        <v/>
      </c>
      <c r="AC1881" s="3" t="str">
        <f>IF(ISBLANK(T1881),"需記錄棲地類型",IF(LEN(T1881)&lt;&gt;2,"請填最主要的棲地類型，其餘的可在備注補充說明",""))</f>
        <v/>
      </c>
      <c r="AD1881" s="5" t="str">
        <f t="shared" si="82"/>
        <v/>
      </c>
      <c r="AE1881" s="3" t="str">
        <f>IF(COUNTIF(U1881,"*搖樹*")=1,IF(Q1881&lt;&gt;2,"有搖樹行為應為猴群",""),"")</f>
        <v/>
      </c>
      <c r="AF1881" s="3"/>
      <c r="AH1881">
        <f>MATCH(ROUND(M1881,0)&amp;ROUND(N1881,0),樣點!N:N,0)</f>
        <v>927</v>
      </c>
      <c r="AI1881" s="5" t="str">
        <f>IF((F1882&amp;J1882)=(F1881&amp;J1881),ABS((DATE(G1882,H1882,I1882)&amp;TIME(O1882,P1882,0))-(DATE(G1881,H1881,I1881)&amp;TIME(O1881,P1881,0))),"")</f>
        <v/>
      </c>
    </row>
    <row r="1882" spans="3:35" hidden="1">
      <c r="C1882" s="246" t="s">
        <v>824</v>
      </c>
      <c r="D1882" s="246" t="s">
        <v>907</v>
      </c>
      <c r="E1882" s="246" t="s">
        <v>908</v>
      </c>
      <c r="F1882" s="246" t="s">
        <v>909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910</v>
      </c>
      <c r="L1882" s="247">
        <v>1</v>
      </c>
      <c r="M1882" s="246">
        <v>300929</v>
      </c>
      <c r="N1882" s="246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90</v>
      </c>
      <c r="T1882" s="246" t="s">
        <v>26</v>
      </c>
      <c r="U1882" s="246"/>
      <c r="V1882" t="str">
        <f>INDEX(樣區!H:H,MATCH(F1882,樣區!E:E,0))</f>
        <v>3月,5月</v>
      </c>
      <c r="W1882" s="3" t="str">
        <f>IF(ISNUMBER(AH1882),"Y","N")</f>
        <v>N</v>
      </c>
      <c r="X1882" s="3" t="str">
        <f>IF(OR(ISBLANK(H1882),ISBLANK(I1882)),"需記錄日期","")</f>
        <v/>
      </c>
      <c r="Y1882" s="3" t="str">
        <f>IF(O1882&gt;9,"時間太晚","")</f>
        <v>時間太晚</v>
      </c>
      <c r="Z1882" s="3" t="str">
        <f>IF(ISBLANK(Q1882),"需記錄數量",IF(Q1882&gt;2,"2隻以上，請記為猴群",""))</f>
        <v/>
      </c>
      <c r="AA1882" s="3" t="str">
        <f>IF(OR(Q1882=1,Q1882=2),IF(ISTEXT(R1882),"","需記錄距離"),"")</f>
        <v/>
      </c>
      <c r="AB1882" s="2" t="str">
        <f>IF(S1882="Y",IF(Q1882&lt;&gt;2,"有叫聲應為猴群",""),"")</f>
        <v/>
      </c>
      <c r="AC1882" s="3" t="str">
        <f>IF(ISBLANK(T1882),"需記錄棲地類型",IF(LEN(T1882)&lt;&gt;2,"請填最主要的棲地類型，其餘的可在備注補充說明",""))</f>
        <v/>
      </c>
      <c r="AD1882" s="5" t="str">
        <f>IF(ISBLANK(O1882),"需記錄時間",IFERROR(IF((AI1882-TIME(0,5,59))&lt;0,"需計滿6分鍾",""),""))</f>
        <v>需計滿6分鍾</v>
      </c>
      <c r="AE1882" s="3" t="str">
        <f>IF(COUNTIF(U1882,"*搖樹*")=1,IF(Q1882&lt;&gt;2,"有搖樹行為應為猴群",""),"")</f>
        <v/>
      </c>
      <c r="AF1882" s="3"/>
      <c r="AH1882" t="e">
        <f>MATCH(ROUND(M1882,0)&amp;ROUND(N1882,0),樣點!N:N,0)</f>
        <v>#N/A</v>
      </c>
      <c r="AI1882" s="5">
        <f>IF((F1883&amp;J1883)=(F1882&amp;J1882),ABS((DATE(G1883,H1883,I1883)&amp;TIME(O1883,P1883,0))-(DATE(G1882,H1882,I1882)&amp;TIME(O1882,P1882,0))),"")</f>
        <v>2.0833340240642428E-3</v>
      </c>
    </row>
    <row r="1883" spans="3:35" hidden="1">
      <c r="C1883" s="246" t="s">
        <v>824</v>
      </c>
      <c r="D1883" s="246" t="s">
        <v>907</v>
      </c>
      <c r="E1883" s="246" t="s">
        <v>908</v>
      </c>
      <c r="F1883" s="246" t="s">
        <v>909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910</v>
      </c>
      <c r="L1883" s="247">
        <v>2</v>
      </c>
      <c r="M1883" s="246">
        <v>301091</v>
      </c>
      <c r="N1883" s="246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90</v>
      </c>
      <c r="T1883" s="246" t="s">
        <v>26</v>
      </c>
      <c r="U1883" s="246"/>
      <c r="V1883" t="str">
        <f>INDEX(樣區!H:H,MATCH(F1883,樣區!E:E,0))</f>
        <v>3月,5月</v>
      </c>
      <c r="W1883" s="3" t="str">
        <f>IF(ISNUMBER(AH1883),"Y","N")</f>
        <v>N</v>
      </c>
      <c r="X1883" s="3" t="str">
        <f>IF(OR(ISBLANK(H1883),ISBLANK(I1883)),"需記錄日期","")</f>
        <v/>
      </c>
      <c r="Y1883" s="3" t="str">
        <f>IF(O1883&gt;9,"時間太晚","")</f>
        <v>時間太晚</v>
      </c>
      <c r="Z1883" s="3" t="str">
        <f>IF(ISBLANK(Q1883),"需記錄數量",IF(Q1883&gt;2,"2隻以上，請記為猴群",""))</f>
        <v/>
      </c>
      <c r="AA1883" s="3" t="str">
        <f>IF(OR(Q1883=1,Q1883=2),IF(ISTEXT(R1883),"","需記錄距離"),"")</f>
        <v/>
      </c>
      <c r="AB1883" s="2" t="str">
        <f>IF(S1883="Y",IF(Q1883&lt;&gt;2,"有叫聲應為猴群",""),"")</f>
        <v/>
      </c>
      <c r="AC1883" s="3" t="str">
        <f>IF(ISBLANK(T1883),"需記錄棲地類型",IF(LEN(T1883)&lt;&gt;2,"請填最主要的棲地類型，其餘的可在備注補充說明",""))</f>
        <v/>
      </c>
      <c r="AD1883" s="5" t="str">
        <f>IF(ISBLANK(O1883),"需記錄時間",IFERROR(IF((AI1883-TIME(0,5,59))&lt;0,"需計滿6分鍾",""),""))</f>
        <v>需計滿6分鍾</v>
      </c>
      <c r="AE1883" s="3" t="str">
        <f>IF(COUNTIF(U1883,"*搖樹*")=1,IF(Q1883&lt;&gt;2,"有搖樹行為應為猴群",""),"")</f>
        <v/>
      </c>
      <c r="AF1883" s="3"/>
      <c r="AH1883" t="e">
        <f>MATCH(ROUND(M1883,0)&amp;ROUND(N1883,0),樣點!N:N,0)</f>
        <v>#N/A</v>
      </c>
      <c r="AI1883" s="5">
        <f>IF((F1884&amp;J1884)=(F1883&amp;J1883),ABS((DATE(G1884,H1884,I1884)&amp;TIME(O1884,P1884,0))-(DATE(G1883,H1883,I1883)&amp;TIME(O1883,P1883,0))),"")</f>
        <v>3.4722219570539892E-3</v>
      </c>
    </row>
    <row r="1884" spans="3:35" hidden="1">
      <c r="C1884" s="246" t="s">
        <v>824</v>
      </c>
      <c r="D1884" s="246" t="s">
        <v>907</v>
      </c>
      <c r="E1884" s="246" t="s">
        <v>908</v>
      </c>
      <c r="F1884" s="246" t="s">
        <v>909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910</v>
      </c>
      <c r="L1884" s="247">
        <v>3</v>
      </c>
      <c r="M1884" s="246">
        <v>301143</v>
      </c>
      <c r="N1884" s="246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90</v>
      </c>
      <c r="T1884" s="246" t="s">
        <v>26</v>
      </c>
      <c r="U1884" s="246"/>
      <c r="V1884" t="str">
        <f>INDEX(樣區!H:H,MATCH(F1884,樣區!E:E,0))</f>
        <v>3月,5月</v>
      </c>
      <c r="W1884" s="3" t="str">
        <f>IF(ISNUMBER(AH1884),"Y","N")</f>
        <v>N</v>
      </c>
      <c r="X1884" s="3" t="str">
        <f>IF(OR(ISBLANK(H1884),ISBLANK(I1884)),"需記錄日期","")</f>
        <v/>
      </c>
      <c r="Y1884" s="3" t="str">
        <f>IF(O1884&gt;9,"時間太晚","")</f>
        <v>時間太晚</v>
      </c>
      <c r="Z1884" s="3" t="str">
        <f>IF(ISBLANK(Q1884),"需記錄數量",IF(Q1884&gt;2,"2隻以上，請記為猴群",""))</f>
        <v/>
      </c>
      <c r="AA1884" s="3" t="str">
        <f>IF(OR(Q1884=1,Q1884=2),IF(ISTEXT(R1884),"","需記錄距離"),"")</f>
        <v/>
      </c>
      <c r="AB1884" s="2" t="str">
        <f>IF(S1884="Y",IF(Q1884&lt;&gt;2,"有叫聲應為猴群",""),"")</f>
        <v/>
      </c>
      <c r="AC1884" s="3" t="str">
        <f>IF(ISBLANK(T1884),"需記錄棲地類型",IF(LEN(T1884)&lt;&gt;2,"請填最主要的棲地類型，其餘的可在備注補充說明",""))</f>
        <v/>
      </c>
      <c r="AD1884" s="5" t="str">
        <f>IF(ISBLANK(O1884),"需記錄時間",IFERROR(IF((AI1884-TIME(0,5,59))&lt;0,"需計滿6分鍾",""),""))</f>
        <v>需計滿6分鍾</v>
      </c>
      <c r="AE1884" s="3" t="str">
        <f>IF(COUNTIF(U1884,"*搖樹*")=1,IF(Q1884&lt;&gt;2,"有搖樹行為應為猴群",""),"")</f>
        <v/>
      </c>
      <c r="AF1884" s="3"/>
      <c r="AH1884" t="e">
        <f>MATCH(ROUND(M1884,0)&amp;ROUND(N1884,0),樣點!N:N,0)</f>
        <v>#N/A</v>
      </c>
      <c r="AI1884" s="5">
        <f>IF((F1885&amp;J1885)=(F1884&amp;J1884),ABS((DATE(G1885,H1885,I1885)&amp;TIME(O1885,P1885,0))-(DATE(G1884,H1884,I1884)&amp;TIME(O1884,P1884,0))),"")</f>
        <v>3.4722220152616501E-3</v>
      </c>
    </row>
    <row r="1885" spans="3:35" hidden="1">
      <c r="C1885" s="246" t="s">
        <v>824</v>
      </c>
      <c r="D1885" s="246" t="s">
        <v>907</v>
      </c>
      <c r="E1885" s="246" t="s">
        <v>908</v>
      </c>
      <c r="F1885" s="246" t="s">
        <v>909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910</v>
      </c>
      <c r="L1885" s="247">
        <v>4</v>
      </c>
      <c r="M1885" s="246">
        <v>301224</v>
      </c>
      <c r="N1885" s="246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90</v>
      </c>
      <c r="T1885" s="246" t="s">
        <v>26</v>
      </c>
      <c r="U1885" s="246"/>
      <c r="V1885" t="str">
        <f>INDEX(樣區!H:H,MATCH(F1885,樣區!E:E,0))</f>
        <v>3月,5月</v>
      </c>
      <c r="W1885" s="3" t="str">
        <f>IF(ISNUMBER(AH1885),"Y","N")</f>
        <v>N</v>
      </c>
      <c r="X1885" s="3" t="str">
        <f>IF(OR(ISBLANK(H1885),ISBLANK(I1885)),"需記錄日期","")</f>
        <v/>
      </c>
      <c r="Y1885" s="3" t="str">
        <f>IF(O1885&gt;9,"時間太晚","")</f>
        <v>時間太晚</v>
      </c>
      <c r="Z1885" s="3" t="str">
        <f>IF(ISBLANK(Q1885),"需記錄數量",IF(Q1885&gt;2,"2隻以上，請記為猴群",""))</f>
        <v/>
      </c>
      <c r="AA1885" s="3" t="str">
        <f>IF(OR(Q1885=1,Q1885=2),IF(ISTEXT(R1885),"","需記錄距離"),"")</f>
        <v/>
      </c>
      <c r="AB1885" s="2" t="str">
        <f>IF(S1885="Y",IF(Q1885&lt;&gt;2,"有叫聲應為猴群",""),"")</f>
        <v/>
      </c>
      <c r="AC1885" s="3" t="str">
        <f>IF(ISBLANK(T1885),"需記錄棲地類型",IF(LEN(T1885)&lt;&gt;2,"請填最主要的棲地類型，其餘的可在備注補充說明",""))</f>
        <v/>
      </c>
      <c r="AD1885" s="5" t="str">
        <f>IF(ISBLANK(O1885),"需記錄時間",IFERROR(IF((AI1885-TIME(0,5,59))&lt;0,"需計滿6分鍾",""),""))</f>
        <v/>
      </c>
      <c r="AE1885" s="3" t="str">
        <f>IF(COUNTIF(U1885,"*搖樹*")=1,IF(Q1885&lt;&gt;2,"有搖樹行為應為猴群",""),"")</f>
        <v/>
      </c>
      <c r="AF1885" s="3"/>
      <c r="AH1885" t="e">
        <f>MATCH(ROUND(M1885,0)&amp;ROUND(N1885,0),樣點!N:N,0)</f>
        <v>#N/A</v>
      </c>
      <c r="AI1885" s="5">
        <f>IF((F1886&amp;J1886)=(F1885&amp;J1885),ABS((DATE(G1886,H1886,I1886)&amp;TIME(O1886,P1886,0))-(DATE(G1885,H1885,I1885)&amp;TIME(O1885,P1885,0))),"")</f>
        <v>4.1666670003905892E-3</v>
      </c>
    </row>
    <row r="1886" spans="3:35" hidden="1">
      <c r="C1886" s="246" t="s">
        <v>824</v>
      </c>
      <c r="D1886" s="246" t="s">
        <v>907</v>
      </c>
      <c r="E1886" s="246" t="s">
        <v>908</v>
      </c>
      <c r="F1886" s="246" t="s">
        <v>909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910</v>
      </c>
      <c r="L1886" s="247">
        <v>5</v>
      </c>
      <c r="M1886" s="246">
        <v>301262</v>
      </c>
      <c r="N1886" s="246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90</v>
      </c>
      <c r="T1886" s="246" t="s">
        <v>26</v>
      </c>
      <c r="U1886" s="246"/>
      <c r="V1886" t="str">
        <f>INDEX(樣區!H:H,MATCH(F1886,樣區!E:E,0))</f>
        <v>3月,5月</v>
      </c>
      <c r="W1886" s="3" t="str">
        <f>IF(ISNUMBER(AH1886),"Y","N")</f>
        <v>N</v>
      </c>
      <c r="X1886" s="3" t="str">
        <f>IF(OR(ISBLANK(H1886),ISBLANK(I1886)),"需記錄日期","")</f>
        <v/>
      </c>
      <c r="Y1886" s="3" t="str">
        <f>IF(O1886&gt;9,"時間太晚","")</f>
        <v>時間太晚</v>
      </c>
      <c r="Z1886" s="3" t="str">
        <f>IF(ISBLANK(Q1886),"需記錄數量",IF(Q1886&gt;2,"2隻以上，請記為猴群",""))</f>
        <v/>
      </c>
      <c r="AA1886" s="3" t="str">
        <f>IF(OR(Q1886=1,Q1886=2),IF(ISTEXT(R1886),"","需記錄距離"),"")</f>
        <v/>
      </c>
      <c r="AB1886" s="2" t="str">
        <f>IF(S1886="Y",IF(Q1886&lt;&gt;2,"有叫聲應為猴群",""),"")</f>
        <v/>
      </c>
      <c r="AC1886" s="3" t="str">
        <f>IF(ISBLANK(T1886),"需記錄棲地類型",IF(LEN(T1886)&lt;&gt;2,"請填最主要的棲地類型，其餘的可在備注補充說明",""))</f>
        <v/>
      </c>
      <c r="AD1886" s="5" t="str">
        <f>IF(ISBLANK(O1886),"需記錄時間",IFERROR(IF((AI1886-TIME(0,5,59))&lt;0,"需計滿6分鍾",""),""))</f>
        <v/>
      </c>
      <c r="AE1886" s="3" t="str">
        <f>IF(COUNTIF(U1886,"*搖樹*")=1,IF(Q1886&lt;&gt;2,"有搖樹行為應為猴群",""),"")</f>
        <v/>
      </c>
      <c r="AF1886" s="3"/>
      <c r="AH1886" t="e">
        <f>MATCH(ROUND(M1886,0)&amp;ROUND(N1886,0),樣點!N:N,0)</f>
        <v>#N/A</v>
      </c>
      <c r="AI1886" s="5">
        <f>IF((F1887&amp;J1887)=(F1886&amp;J1886),ABS((DATE(G1887,H1887,I1887)&amp;TIME(O1887,P1887,0))-(DATE(G1886,H1886,I1886)&amp;TIME(O1886,P1886,0))),"")</f>
        <v>4.8611109959892929E-3</v>
      </c>
    </row>
    <row r="1887" spans="3:35" hidden="1">
      <c r="C1887" s="246" t="s">
        <v>824</v>
      </c>
      <c r="D1887" s="246" t="s">
        <v>907</v>
      </c>
      <c r="E1887" s="246" t="s">
        <v>908</v>
      </c>
      <c r="F1887" s="246" t="s">
        <v>909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910</v>
      </c>
      <c r="L1887" s="247">
        <v>6</v>
      </c>
      <c r="M1887" s="246">
        <v>301156</v>
      </c>
      <c r="N1887" s="246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90</v>
      </c>
      <c r="T1887" s="246" t="s">
        <v>133</v>
      </c>
      <c r="U1887" s="246"/>
      <c r="V1887" t="str">
        <f>INDEX(樣區!H:H,MATCH(F1887,樣區!E:E,0))</f>
        <v>3月,5月</v>
      </c>
      <c r="W1887" s="3" t="str">
        <f>IF(ISNUMBER(AH1887),"Y","N")</f>
        <v>N</v>
      </c>
      <c r="X1887" s="3" t="str">
        <f>IF(OR(ISBLANK(H1887),ISBLANK(I1887)),"需記錄日期","")</f>
        <v/>
      </c>
      <c r="Y1887" s="3" t="str">
        <f>IF(O1887&gt;9,"時間太晚","")</f>
        <v>時間太晚</v>
      </c>
      <c r="Z1887" s="3" t="str">
        <f>IF(ISBLANK(Q1887),"需記錄數量",IF(Q1887&gt;2,"2隻以上，請記為猴群",""))</f>
        <v/>
      </c>
      <c r="AA1887" s="3" t="str">
        <f>IF(OR(Q1887=1,Q1887=2),IF(ISTEXT(R1887),"","需記錄距離"),"")</f>
        <v/>
      </c>
      <c r="AB1887" s="2" t="str">
        <f>IF(S1887="Y",IF(Q1887&lt;&gt;2,"有叫聲應為猴群",""),"")</f>
        <v/>
      </c>
      <c r="AC1887" s="3" t="str">
        <f>IF(ISBLANK(T1887),"需記錄棲地類型",IF(LEN(T1887)&lt;&gt;2,"請填最主要的棲地類型，其餘的可在備注補充說明",""))</f>
        <v/>
      </c>
      <c r="AD1887" s="5" t="str">
        <f>IF(ISBLANK(O1887),"需記錄時間",IFERROR(IF((AI1887-TIME(0,5,59))&lt;0,"需計滿6分鍾",""),""))</f>
        <v/>
      </c>
      <c r="AE1887" s="3" t="str">
        <f>IF(COUNTIF(U1887,"*搖樹*")=1,IF(Q1887&lt;&gt;2,"有搖樹行為應為猴群",""),"")</f>
        <v/>
      </c>
      <c r="AF1887" s="3"/>
      <c r="AH1887" t="e">
        <f>MATCH(ROUND(M1887,0)&amp;ROUND(N1887,0),樣點!N:N,0)</f>
        <v>#N/A</v>
      </c>
      <c r="AI1887" s="5">
        <f>IF((F1888&amp;J1888)=(F1887&amp;J1887),ABS((DATE(G1888,H1888,I1888)&amp;TIME(O1888,P1888,0))-(DATE(G1887,H1887,I1887)&amp;TIME(O1887,P1887,0))),"")</f>
        <v>4.1666660108603537E-3</v>
      </c>
    </row>
    <row r="1888" spans="3:35" hidden="1">
      <c r="C1888" s="246" t="s">
        <v>824</v>
      </c>
      <c r="D1888" s="246" t="s">
        <v>907</v>
      </c>
      <c r="E1888" s="246" t="s">
        <v>908</v>
      </c>
      <c r="F1888" s="246" t="s">
        <v>909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910</v>
      </c>
      <c r="L1888" s="247">
        <v>7</v>
      </c>
      <c r="M1888" s="246">
        <v>301171</v>
      </c>
      <c r="N1888" s="246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90</v>
      </c>
      <c r="T1888" s="246" t="s">
        <v>32</v>
      </c>
      <c r="U1888" s="246"/>
      <c r="V1888" t="str">
        <f>INDEX(樣區!H:H,MATCH(F1888,樣區!E:E,0))</f>
        <v>3月,5月</v>
      </c>
      <c r="W1888" s="3" t="str">
        <f>IF(ISNUMBER(AH1888),"Y","N")</f>
        <v>N</v>
      </c>
      <c r="X1888" s="3" t="str">
        <f>IF(OR(ISBLANK(H1888),ISBLANK(I1888)),"需記錄日期","")</f>
        <v/>
      </c>
      <c r="Y1888" s="3" t="str">
        <f>IF(O1888&gt;9,"時間太晚","")</f>
        <v>時間太晚</v>
      </c>
      <c r="Z1888" s="3" t="str">
        <f>IF(ISBLANK(Q1888),"需記錄數量",IF(Q1888&gt;2,"2隻以上，請記為猴群",""))</f>
        <v/>
      </c>
      <c r="AA1888" s="3" t="str">
        <f>IF(OR(Q1888=1,Q1888=2),IF(ISTEXT(R1888),"","需記錄距離"),"")</f>
        <v/>
      </c>
      <c r="AB1888" s="2" t="str">
        <f>IF(S1888="Y",IF(Q1888&lt;&gt;2,"有叫聲應為猴群",""),"")</f>
        <v/>
      </c>
      <c r="AC1888" s="3" t="str">
        <f>IF(ISBLANK(T1888),"需記錄棲地類型",IF(LEN(T1888)&lt;&gt;2,"請填最主要的棲地類型，其餘的可在備注補充說明",""))</f>
        <v/>
      </c>
      <c r="AD1888" s="5" t="str">
        <f>IF(ISBLANK(O1888),"需記錄時間",IFERROR(IF((AI1888-TIME(0,5,59))&lt;0,"需計滿6分鍾",""),""))</f>
        <v/>
      </c>
      <c r="AE1888" s="3" t="str">
        <f>IF(COUNTIF(U1888,"*搖樹*")=1,IF(Q1888&lt;&gt;2,"有搖樹行為應為猴群",""),"")</f>
        <v/>
      </c>
      <c r="AF1888" s="3"/>
      <c r="AH1888" t="e">
        <f>MATCH(ROUND(M1888,0)&amp;ROUND(N1888,0),樣點!N:N,0)</f>
        <v>#N/A</v>
      </c>
      <c r="AI1888" s="5" t="str">
        <f>IF((F1889&amp;J1889)=(F1888&amp;J1888),ABS((DATE(G1889,H1889,I1889)&amp;TIME(O1889,P1889,0))-(DATE(G1888,H1888,I1888)&amp;TIME(O1888,P1888,0))),"")</f>
        <v/>
      </c>
    </row>
    <row r="1889" spans="3:35">
      <c r="C1889" s="246" t="s">
        <v>824</v>
      </c>
      <c r="D1889" s="246" t="s">
        <v>907</v>
      </c>
      <c r="E1889" s="246" t="s">
        <v>911</v>
      </c>
      <c r="F1889" s="246" t="s">
        <v>912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913</v>
      </c>
      <c r="L1889" s="247">
        <v>1</v>
      </c>
      <c r="M1889" s="246">
        <v>315576</v>
      </c>
      <c r="N1889" s="246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90</v>
      </c>
      <c r="T1889" s="246" t="s">
        <v>26</v>
      </c>
      <c r="U1889" s="246"/>
      <c r="V1889" t="str">
        <f>INDEX(樣區!H:H,MATCH(F1889,樣區!E:E,0))</f>
        <v>3月,5月</v>
      </c>
      <c r="W1889" s="3" t="str">
        <f>IF(ISNUMBER(AH1889),"Y","N")</f>
        <v>Y</v>
      </c>
      <c r="X1889" s="3" t="str">
        <f>IF(OR(ISBLANK(H1889),ISBLANK(I1889)),"需記錄日期","")</f>
        <v/>
      </c>
      <c r="Y1889" s="3" t="str">
        <f>IF(O1889&gt;9,"時間太晚","")</f>
        <v>時間太晚</v>
      </c>
      <c r="Z1889" s="3" t="str">
        <f>IF(ISBLANK(Q1889),"需記錄數量",IF(Q1889&gt;2,"2隻以上，請記為猴群",""))</f>
        <v/>
      </c>
      <c r="AA1889" s="3" t="str">
        <f>IF(OR(Q1889=1,Q1889=2),IF(ISTEXT(R1889),"","需記錄距離"),"")</f>
        <v/>
      </c>
      <c r="AB1889" s="249" t="str">
        <f>IF(S1889="Y",IF(Q1889&lt;&gt;2,"有叫聲應為猴群",""),"")</f>
        <v/>
      </c>
      <c r="AC1889" s="3" t="str">
        <f>IF(ISBLANK(T1889),"需記錄棲地類型",IF(LEN(T1889)&lt;&gt;2,"請填最主要的棲地類型，其餘的可在備注補充說明",""))</f>
        <v/>
      </c>
      <c r="AD1889" s="5" t="str">
        <f t="shared" ref="AD1889:AD1922" si="83">IF(ISBLANK(O1889),"需記錄時間",IFERROR(IF((AI1889-TIME(0,5,59))&lt;0,"需計滿6分鐘",""),""))</f>
        <v/>
      </c>
      <c r="AE1889" s="3" t="str">
        <f>IF(COUNTIF(U1889,"*搖樹*")=1,IF(Q1889&lt;&gt;2,"有搖樹行為應為猴群",""),"")</f>
        <v/>
      </c>
      <c r="AF1889" s="3"/>
      <c r="AH1889">
        <f>MATCH(ROUND(M1889,0)&amp;ROUND(N1889,0),樣點!N:N,0)</f>
        <v>641</v>
      </c>
      <c r="AI1889" s="5">
        <f>IF((F1890&amp;J1890)=(F1889&amp;J1889),ABS((DATE(G1890,H1890,I1890)&amp;TIME(O1890,P1890,0))-(DATE(G1889,H1889,I1889)&amp;TIME(O1889,P1889,0))),"")</f>
        <v>6.2500000349245965E-3</v>
      </c>
    </row>
    <row r="1890" spans="3:35">
      <c r="C1890" s="246" t="s">
        <v>824</v>
      </c>
      <c r="D1890" s="246" t="s">
        <v>907</v>
      </c>
      <c r="E1890" s="246" t="s">
        <v>911</v>
      </c>
      <c r="F1890" s="246" t="s">
        <v>912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913</v>
      </c>
      <c r="L1890" s="247">
        <v>2</v>
      </c>
      <c r="M1890" s="246">
        <v>315339</v>
      </c>
      <c r="N1890" s="246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90</v>
      </c>
      <c r="T1890" s="246" t="s">
        <v>26</v>
      </c>
      <c r="U1890" s="246"/>
      <c r="V1890" t="str">
        <f>INDEX(樣區!H:H,MATCH(F1890,樣區!E:E,0))</f>
        <v>3月,5月</v>
      </c>
      <c r="W1890" s="3" t="str">
        <f>IF(ISNUMBER(AH1890),"Y","N")</f>
        <v>Y</v>
      </c>
      <c r="X1890" s="3" t="str">
        <f>IF(OR(ISBLANK(H1890),ISBLANK(I1890)),"需記錄日期","")</f>
        <v/>
      </c>
      <c r="Y1890" s="3" t="str">
        <f>IF(O1890&gt;9,"時間太晚","")</f>
        <v>時間太晚</v>
      </c>
      <c r="Z1890" s="3" t="str">
        <f>IF(ISBLANK(Q1890),"需記錄數量",IF(Q1890&gt;2,"2隻以上，請記為猴群",""))</f>
        <v/>
      </c>
      <c r="AA1890" s="3" t="str">
        <f>IF(OR(Q1890=1,Q1890=2),IF(ISTEXT(R1890),"","需記錄距離"),"")</f>
        <v/>
      </c>
      <c r="AB1890" s="249" t="str">
        <f>IF(S1890="Y",IF(Q1890&lt;&gt;2,"有叫聲應為猴群",""),"")</f>
        <v/>
      </c>
      <c r="AC1890" s="3" t="str">
        <f>IF(ISBLANK(T1890),"需記錄棲地類型",IF(LEN(T1890)&lt;&gt;2,"請填最主要的棲地類型，其餘的可在備注補充說明",""))</f>
        <v/>
      </c>
      <c r="AD1890" s="5" t="str">
        <f t="shared" si="83"/>
        <v/>
      </c>
      <c r="AE1890" s="3" t="str">
        <f>IF(COUNTIF(U1890,"*搖樹*")=1,IF(Q1890&lt;&gt;2,"有搖樹行為應為猴群",""),"")</f>
        <v/>
      </c>
      <c r="AF1890" s="3"/>
      <c r="AH1890">
        <f>MATCH(ROUND(M1890,0)&amp;ROUND(N1890,0),樣點!N:N,0)</f>
        <v>642</v>
      </c>
      <c r="AI1890" s="5">
        <f>IF((F1891&amp;J1891)=(F1890&amp;J1890),ABS((DATE(G1891,H1891,I1891)&amp;TIME(O1891,P1891,0))-(DATE(G1890,H1890,I1890)&amp;TIME(O1890,P1890,0))),"")</f>
        <v>4.8611109959892929E-3</v>
      </c>
    </row>
    <row r="1891" spans="3:35">
      <c r="C1891" s="246" t="s">
        <v>824</v>
      </c>
      <c r="D1891" s="246" t="s">
        <v>907</v>
      </c>
      <c r="E1891" s="246" t="s">
        <v>911</v>
      </c>
      <c r="F1891" s="246" t="s">
        <v>912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913</v>
      </c>
      <c r="L1891" s="247">
        <v>3</v>
      </c>
      <c r="M1891" s="246">
        <v>315116</v>
      </c>
      <c r="N1891" s="246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90</v>
      </c>
      <c r="T1891" s="246" t="s">
        <v>26</v>
      </c>
      <c r="U1891" s="246"/>
      <c r="V1891" t="str">
        <f>INDEX(樣區!H:H,MATCH(F1891,樣區!E:E,0))</f>
        <v>3月,5月</v>
      </c>
      <c r="W1891" s="3" t="str">
        <f>IF(ISNUMBER(AH1891),"Y","N")</f>
        <v>Y</v>
      </c>
      <c r="X1891" s="3" t="str">
        <f>IF(OR(ISBLANK(H1891),ISBLANK(I1891)),"需記錄日期","")</f>
        <v/>
      </c>
      <c r="Y1891" s="3" t="str">
        <f>IF(O1891&gt;9,"時間太晚","")</f>
        <v>時間太晚</v>
      </c>
      <c r="Z1891" s="3" t="str">
        <f>IF(ISBLANK(Q1891),"需記錄數量",IF(Q1891&gt;2,"2隻以上，請記為猴群",""))</f>
        <v/>
      </c>
      <c r="AA1891" s="3" t="str">
        <f>IF(OR(Q1891=1,Q1891=2),IF(ISTEXT(R1891),"","需記錄距離"),"")</f>
        <v/>
      </c>
      <c r="AB1891" s="249" t="str">
        <f>IF(S1891="Y",IF(Q1891&lt;&gt;2,"有叫聲應為猴群",""),"")</f>
        <v/>
      </c>
      <c r="AC1891" s="3" t="str">
        <f>IF(ISBLANK(T1891),"需記錄棲地類型",IF(LEN(T1891)&lt;&gt;2,"請填最主要的棲地類型，其餘的可在備注補充說明",""))</f>
        <v/>
      </c>
      <c r="AD1891" s="5" t="str">
        <f t="shared" si="83"/>
        <v/>
      </c>
      <c r="AE1891" s="3" t="str">
        <f>IF(COUNTIF(U1891,"*搖樹*")=1,IF(Q1891&lt;&gt;2,"有搖樹行為應為猴群",""),"")</f>
        <v/>
      </c>
      <c r="AF1891" s="3"/>
      <c r="AH1891">
        <f>MATCH(ROUND(M1891,0)&amp;ROUND(N1891,0),樣點!N:N,0)</f>
        <v>643</v>
      </c>
      <c r="AI1891" s="5">
        <f>IF((F1892&amp;J1892)=(F1891&amp;J1891),ABS((DATE(G1892,H1892,I1892)&amp;TIME(O1892,P1892,0))-(DATE(G1891,H1891,I1891)&amp;TIME(O1891,P1891,0))),"")</f>
        <v>5.555555981118232E-3</v>
      </c>
    </row>
    <row r="1892" spans="3:35">
      <c r="C1892" s="246" t="s">
        <v>824</v>
      </c>
      <c r="D1892" s="246" t="s">
        <v>907</v>
      </c>
      <c r="E1892" s="246" t="s">
        <v>911</v>
      </c>
      <c r="F1892" s="246" t="s">
        <v>912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913</v>
      </c>
      <c r="L1892" s="247">
        <v>4</v>
      </c>
      <c r="M1892" s="246">
        <v>315075</v>
      </c>
      <c r="N1892" s="246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90</v>
      </c>
      <c r="T1892" s="246" t="s">
        <v>54</v>
      </c>
      <c r="U1892" s="246"/>
      <c r="V1892" t="str">
        <f>INDEX(樣區!H:H,MATCH(F1892,樣區!E:E,0))</f>
        <v>3月,5月</v>
      </c>
      <c r="W1892" s="3" t="str">
        <f>IF(ISNUMBER(AH1892),"Y","N")</f>
        <v>Y</v>
      </c>
      <c r="X1892" s="3" t="str">
        <f>IF(OR(ISBLANK(H1892),ISBLANK(I1892)),"需記錄日期","")</f>
        <v/>
      </c>
      <c r="Y1892" s="3" t="str">
        <f>IF(O1892&gt;9,"時間太晚","")</f>
        <v>時間太晚</v>
      </c>
      <c r="Z1892" s="3" t="str">
        <f>IF(ISBLANK(Q1892),"需記錄數量",IF(Q1892&gt;2,"2隻以上，請記為猴群",""))</f>
        <v/>
      </c>
      <c r="AA1892" s="3" t="str">
        <f>IF(OR(Q1892=1,Q1892=2),IF(ISTEXT(R1892),"","需記錄距離"),"")</f>
        <v/>
      </c>
      <c r="AB1892" s="249" t="str">
        <f>IF(S1892="Y",IF(Q1892&lt;&gt;2,"有叫聲應為猴群",""),"")</f>
        <v/>
      </c>
      <c r="AC1892" s="3" t="str">
        <f>IF(ISBLANK(T1892),"需記錄棲地類型",IF(LEN(T1892)&lt;&gt;2,"請填最主要的棲地類型，其餘的可在備注補充說明",""))</f>
        <v/>
      </c>
      <c r="AD1892" s="5" t="str">
        <f t="shared" si="83"/>
        <v/>
      </c>
      <c r="AE1892" s="3" t="str">
        <f>IF(COUNTIF(U1892,"*搖樹*")=1,IF(Q1892&lt;&gt;2,"有搖樹行為應為猴群",""),"")</f>
        <v/>
      </c>
      <c r="AF1892" s="3"/>
      <c r="AH1892">
        <f>MATCH(ROUND(M1892,0)&amp;ROUND(N1892,0),樣點!N:N,0)</f>
        <v>644</v>
      </c>
      <c r="AI1892" s="5">
        <f>IF((F1893&amp;J1893)=(F1892&amp;J1892),ABS((DATE(G1893,H1893,I1893)&amp;TIME(O1893,P1893,0))-(DATE(G1892,H1892,I1892)&amp;TIME(O1892,P1892,0))),"")</f>
        <v>5.5555549915879965E-3</v>
      </c>
    </row>
    <row r="1893" spans="3:35">
      <c r="C1893" s="246" t="s">
        <v>824</v>
      </c>
      <c r="D1893" s="246" t="s">
        <v>907</v>
      </c>
      <c r="E1893" s="246" t="s">
        <v>911</v>
      </c>
      <c r="F1893" s="246" t="s">
        <v>912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913</v>
      </c>
      <c r="L1893" s="247">
        <v>5</v>
      </c>
      <c r="M1893" s="246">
        <v>314842</v>
      </c>
      <c r="N1893" s="246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90</v>
      </c>
      <c r="T1893" s="246" t="s">
        <v>26</v>
      </c>
      <c r="U1893" s="246"/>
      <c r="V1893" t="str">
        <f>INDEX(樣區!H:H,MATCH(F1893,樣區!E:E,0))</f>
        <v>3月,5月</v>
      </c>
      <c r="W1893" s="3" t="str">
        <f>IF(ISNUMBER(AH1893),"Y","N")</f>
        <v>Y</v>
      </c>
      <c r="X1893" s="3" t="str">
        <f>IF(OR(ISBLANK(H1893),ISBLANK(I1893)),"需記錄日期","")</f>
        <v/>
      </c>
      <c r="Y1893" s="3" t="str">
        <f>IF(O1893&gt;9,"時間太晚","")</f>
        <v>時間太晚</v>
      </c>
      <c r="Z1893" s="3" t="str">
        <f>IF(ISBLANK(Q1893),"需記錄數量",IF(Q1893&gt;2,"2隻以上，請記為猴群",""))</f>
        <v/>
      </c>
      <c r="AA1893" s="3" t="str">
        <f>IF(OR(Q1893=1,Q1893=2),IF(ISTEXT(R1893),"","需記錄距離"),"")</f>
        <v/>
      </c>
      <c r="AB1893" s="249" t="str">
        <f>IF(S1893="Y",IF(Q1893&lt;&gt;2,"有叫聲應為猴群",""),"")</f>
        <v/>
      </c>
      <c r="AC1893" s="3" t="str">
        <f>IF(ISBLANK(T1893),"需記錄棲地類型",IF(LEN(T1893)&lt;&gt;2,"請填最主要的棲地類型，其餘的可在備注補充說明",""))</f>
        <v/>
      </c>
      <c r="AD1893" s="5" t="str">
        <f t="shared" si="83"/>
        <v/>
      </c>
      <c r="AE1893" s="3" t="str">
        <f>IF(COUNTIF(U1893,"*搖樹*")=1,IF(Q1893&lt;&gt;2,"有搖樹行為應為猴群",""),"")</f>
        <v/>
      </c>
      <c r="AF1893" s="3"/>
      <c r="AH1893">
        <f>MATCH(ROUND(M1893,0)&amp;ROUND(N1893,0),樣點!N:N,0)</f>
        <v>645</v>
      </c>
      <c r="AI1893" s="5">
        <f>IF((F1894&amp;J1894)=(F1893&amp;J1893),ABS((DATE(G1894,H1894,I1894)&amp;TIME(O1894,P1894,0))-(DATE(G1893,H1893,I1893)&amp;TIME(O1893,P1893,0))),"")</f>
        <v>9.7222220501862466E-3</v>
      </c>
    </row>
    <row r="1894" spans="3:35">
      <c r="C1894" s="246" t="s">
        <v>824</v>
      </c>
      <c r="D1894" s="246" t="s">
        <v>907</v>
      </c>
      <c r="E1894" s="246" t="s">
        <v>911</v>
      </c>
      <c r="F1894" s="246" t="s">
        <v>912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913</v>
      </c>
      <c r="L1894" s="247">
        <v>6</v>
      </c>
      <c r="M1894" s="246">
        <v>314693</v>
      </c>
      <c r="N1894" s="246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90</v>
      </c>
      <c r="T1894" s="246" t="s">
        <v>26</v>
      </c>
      <c r="U1894" s="246"/>
      <c r="V1894" t="str">
        <f>INDEX(樣區!H:H,MATCH(F1894,樣區!E:E,0))</f>
        <v>3月,5月</v>
      </c>
      <c r="W1894" s="3" t="str">
        <f>IF(ISNUMBER(AH1894),"Y","N")</f>
        <v>Y</v>
      </c>
      <c r="X1894" s="3" t="str">
        <f>IF(OR(ISBLANK(H1894),ISBLANK(I1894)),"需記錄日期","")</f>
        <v/>
      </c>
      <c r="Y1894" s="3" t="str">
        <f>IF(O1894&gt;9,"時間太晚","")</f>
        <v>時間太晚</v>
      </c>
      <c r="Z1894" s="3" t="str">
        <f>IF(ISBLANK(Q1894),"需記錄數量",IF(Q1894&gt;2,"2隻以上，請記為猴群",""))</f>
        <v/>
      </c>
      <c r="AA1894" s="3" t="str">
        <f>IF(OR(Q1894=1,Q1894=2),IF(ISTEXT(R1894),"","需記錄距離"),"")</f>
        <v/>
      </c>
      <c r="AB1894" s="249" t="str">
        <f>IF(S1894="Y",IF(Q1894&lt;&gt;2,"有叫聲應為猴群",""),"")</f>
        <v/>
      </c>
      <c r="AC1894" s="3" t="str">
        <f>IF(ISBLANK(T1894),"需記錄棲地類型",IF(LEN(T1894)&lt;&gt;2,"請填最主要的棲地類型，其餘的可在備注補充說明",""))</f>
        <v/>
      </c>
      <c r="AD1894" s="5" t="str">
        <f t="shared" si="83"/>
        <v/>
      </c>
      <c r="AE1894" s="3" t="str">
        <f>IF(COUNTIF(U1894,"*搖樹*")=1,IF(Q1894&lt;&gt;2,"有搖樹行為應為猴群",""),"")</f>
        <v/>
      </c>
      <c r="AF1894" s="3"/>
      <c r="AH1894">
        <f>MATCH(ROUND(M1894,0)&amp;ROUND(N1894,0),樣點!N:N,0)</f>
        <v>646</v>
      </c>
      <c r="AI1894" s="5">
        <f>IF((F1895&amp;J1895)=(F1894&amp;J1894),ABS((DATE(G1895,H1895,I1895)&amp;TIME(O1895,P1895,0))-(DATE(G1894,H1894,I1894)&amp;TIME(O1894,P1894,0))),"")</f>
        <v>4.8611119855195284E-3</v>
      </c>
    </row>
    <row r="1895" spans="3:35">
      <c r="C1895" s="246" t="s">
        <v>824</v>
      </c>
      <c r="D1895" s="246" t="s">
        <v>907</v>
      </c>
      <c r="E1895" s="246" t="s">
        <v>911</v>
      </c>
      <c r="F1895" s="246" t="s">
        <v>912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913</v>
      </c>
      <c r="L1895" s="247">
        <v>7</v>
      </c>
      <c r="M1895" s="246">
        <v>314472</v>
      </c>
      <c r="N1895" s="246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90</v>
      </c>
      <c r="T1895" s="246" t="s">
        <v>26</v>
      </c>
      <c r="U1895" s="246"/>
      <c r="V1895" t="str">
        <f>INDEX(樣區!H:H,MATCH(F1895,樣區!E:E,0))</f>
        <v>3月,5月</v>
      </c>
      <c r="W1895" s="3" t="str">
        <f>IF(ISNUMBER(AH1895),"Y","N")</f>
        <v>Y</v>
      </c>
      <c r="X1895" s="3" t="str">
        <f>IF(OR(ISBLANK(H1895),ISBLANK(I1895)),"需記錄日期","")</f>
        <v/>
      </c>
      <c r="Y1895" s="3" t="str">
        <f>IF(O1895&gt;9,"時間太晚","")</f>
        <v>時間太晚</v>
      </c>
      <c r="Z1895" s="3" t="str">
        <f>IF(ISBLANK(Q1895),"需記錄數量",IF(Q1895&gt;2,"2隻以上，請記為猴群",""))</f>
        <v/>
      </c>
      <c r="AA1895" s="3" t="str">
        <f>IF(OR(Q1895=1,Q1895=2),IF(ISTEXT(R1895),"","需記錄距離"),"")</f>
        <v/>
      </c>
      <c r="AB1895" s="249" t="str">
        <f>IF(S1895="Y",IF(Q1895&lt;&gt;2,"有叫聲應為猴群",""),"")</f>
        <v/>
      </c>
      <c r="AC1895" s="3" t="str">
        <f>IF(ISBLANK(T1895),"需記錄棲地類型",IF(LEN(T1895)&lt;&gt;2,"請填最主要的棲地類型，其餘的可在備注補充說明",""))</f>
        <v/>
      </c>
      <c r="AD1895" s="5" t="str">
        <f t="shared" si="83"/>
        <v/>
      </c>
      <c r="AE1895" s="3" t="str">
        <f>IF(COUNTIF(U1895,"*搖樹*")=1,IF(Q1895&lt;&gt;2,"有搖樹行為應為猴群",""),"")</f>
        <v/>
      </c>
      <c r="AF1895" s="3"/>
      <c r="AH1895">
        <f>MATCH(ROUND(M1895,0)&amp;ROUND(N1895,0),樣點!N:N,0)</f>
        <v>647</v>
      </c>
      <c r="AI1895" s="5">
        <f>IF((F1896&amp;J1896)=(F1895&amp;J1895),ABS((DATE(G1896,H1896,I1896)&amp;TIME(O1896,P1896,0))-(DATE(G1895,H1895,I1895)&amp;TIME(O1895,P1895,0))),"")</f>
        <v>6.2499999767169356E-3</v>
      </c>
    </row>
    <row r="1896" spans="3:35">
      <c r="C1896" s="246" t="s">
        <v>824</v>
      </c>
      <c r="D1896" s="246" t="s">
        <v>907</v>
      </c>
      <c r="E1896" s="246" t="s">
        <v>911</v>
      </c>
      <c r="F1896" s="246" t="s">
        <v>912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913</v>
      </c>
      <c r="L1896" s="247">
        <v>8</v>
      </c>
      <c r="M1896" s="246">
        <v>314415</v>
      </c>
      <c r="N1896" s="246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90</v>
      </c>
      <c r="T1896" s="246" t="s">
        <v>26</v>
      </c>
      <c r="U1896" s="246"/>
      <c r="V1896" t="str">
        <f>INDEX(樣區!H:H,MATCH(F1896,樣區!E:E,0))</f>
        <v>3月,5月</v>
      </c>
      <c r="W1896" s="3" t="str">
        <f>IF(ISNUMBER(AH1896),"Y","N")</f>
        <v>Y</v>
      </c>
      <c r="X1896" s="3" t="str">
        <f>IF(OR(ISBLANK(H1896),ISBLANK(I1896)),"需記錄日期","")</f>
        <v/>
      </c>
      <c r="Y1896" s="3" t="str">
        <f>IF(O1896&gt;9,"時間太晚","")</f>
        <v>時間太晚</v>
      </c>
      <c r="Z1896" s="3" t="str">
        <f>IF(ISBLANK(Q1896),"需記錄數量",IF(Q1896&gt;2,"2隻以上，請記為猴群",""))</f>
        <v/>
      </c>
      <c r="AA1896" s="3" t="str">
        <f>IF(OR(Q1896=1,Q1896=2),IF(ISTEXT(R1896),"","需記錄距離"),"")</f>
        <v/>
      </c>
      <c r="AB1896" s="249" t="str">
        <f>IF(S1896="Y",IF(Q1896&lt;&gt;2,"有叫聲應為猴群",""),"")</f>
        <v/>
      </c>
      <c r="AC1896" s="3" t="str">
        <f>IF(ISBLANK(T1896),"需記錄棲地類型",IF(LEN(T1896)&lt;&gt;2,"請填最主要的棲地類型，其餘的可在備注補充說明",""))</f>
        <v/>
      </c>
      <c r="AD1896" s="5" t="str">
        <f t="shared" si="83"/>
        <v/>
      </c>
      <c r="AE1896" s="3" t="str">
        <f>IF(COUNTIF(U1896,"*搖樹*")=1,IF(Q1896&lt;&gt;2,"有搖樹行為應為猴群",""),"")</f>
        <v/>
      </c>
      <c r="AF1896" s="3"/>
      <c r="AH1896">
        <f>MATCH(ROUND(M1896,0)&amp;ROUND(N1896,0),樣點!N:N,0)</f>
        <v>648</v>
      </c>
      <c r="AI1896" s="5" t="str">
        <f>IF((F1897&amp;J1897)=(F1896&amp;J1896),ABS((DATE(G1897,H1897,I1897)&amp;TIME(O1897,P1897,0))-(DATE(G1896,H1896,I1896)&amp;TIME(O1896,P1896,0))),"")</f>
        <v/>
      </c>
    </row>
    <row r="1897" spans="3:35">
      <c r="C1897" s="246" t="s">
        <v>824</v>
      </c>
      <c r="D1897" s="246" t="s">
        <v>907</v>
      </c>
      <c r="E1897" s="246" t="s">
        <v>914</v>
      </c>
      <c r="F1897" s="246" t="s">
        <v>915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913</v>
      </c>
      <c r="L1897" s="247">
        <v>1</v>
      </c>
      <c r="M1897" s="246">
        <v>311529</v>
      </c>
      <c r="N1897" s="246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90</v>
      </c>
      <c r="T1897" s="246" t="s">
        <v>26</v>
      </c>
      <c r="U1897" s="246"/>
      <c r="V1897" t="str">
        <f>INDEX(樣區!H:H,MATCH(F1897,樣區!E:E,0))</f>
        <v>3月,5月</v>
      </c>
      <c r="W1897" s="3" t="str">
        <f>IF(ISNUMBER(AH1897),"Y","N")</f>
        <v>Y</v>
      </c>
      <c r="X1897" s="3" t="str">
        <f>IF(OR(ISBLANK(H1897),ISBLANK(I1897)),"需記錄日期","")</f>
        <v/>
      </c>
      <c r="Y1897" s="3" t="str">
        <f>IF(O1897&gt;9,"時間太晚","")</f>
        <v>時間太晚</v>
      </c>
      <c r="Z1897" s="3" t="str">
        <f>IF(ISBLANK(Q1897),"需記錄數量",IF(Q1897&gt;2,"2隻以上，請記為猴群",""))</f>
        <v/>
      </c>
      <c r="AA1897" s="3" t="str">
        <f>IF(OR(Q1897=1,Q1897=2),IF(ISTEXT(R1897),"","需記錄距離"),"")</f>
        <v/>
      </c>
      <c r="AB1897" s="249" t="str">
        <f>IF(S1897="Y",IF(Q1897&lt;&gt;2,"有叫聲應為猴群",""),"")</f>
        <v/>
      </c>
      <c r="AC1897" s="3" t="str">
        <f>IF(ISBLANK(T1897),"需記錄棲地類型",IF(LEN(T1897)&lt;&gt;2,"請填最主要的棲地類型，其餘的可在備注補充說明",""))</f>
        <v/>
      </c>
      <c r="AD1897" s="5" t="str">
        <f t="shared" si="83"/>
        <v/>
      </c>
      <c r="AE1897" s="3" t="str">
        <f>IF(COUNTIF(U1897,"*搖樹*")=1,IF(Q1897&lt;&gt;2,"有搖樹行為應為猴群",""),"")</f>
        <v/>
      </c>
      <c r="AF1897" s="3"/>
      <c r="AH1897">
        <f>MATCH(ROUND(M1897,0)&amp;ROUND(N1897,0),樣點!N:N,0)</f>
        <v>649</v>
      </c>
      <c r="AI1897" s="5">
        <f>IF((F1898&amp;J1898)=(F1897&amp;J1897),ABS((DATE(G1898,H1898,I1898)&amp;TIME(O1898,P1898,0))-(DATE(G1897,H1897,I1897)&amp;TIME(O1897,P1897,0))),"")</f>
        <v>5.5555549915879965E-3</v>
      </c>
    </row>
    <row r="1898" spans="3:35">
      <c r="C1898" s="246" t="s">
        <v>824</v>
      </c>
      <c r="D1898" s="246" t="s">
        <v>907</v>
      </c>
      <c r="E1898" s="246" t="s">
        <v>914</v>
      </c>
      <c r="F1898" s="246" t="s">
        <v>915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913</v>
      </c>
      <c r="L1898" s="247">
        <v>2</v>
      </c>
      <c r="M1898" s="246">
        <v>311221</v>
      </c>
      <c r="N1898" s="246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90</v>
      </c>
      <c r="T1898" s="246" t="s">
        <v>32</v>
      </c>
      <c r="U1898" s="246"/>
      <c r="V1898" t="str">
        <f>INDEX(樣區!H:H,MATCH(F1898,樣區!E:E,0))</f>
        <v>3月,5月</v>
      </c>
      <c r="W1898" s="3" t="str">
        <f>IF(ISNUMBER(AH1898),"Y","N")</f>
        <v>Y</v>
      </c>
      <c r="X1898" s="3" t="str">
        <f>IF(OR(ISBLANK(H1898),ISBLANK(I1898)),"需記錄日期","")</f>
        <v/>
      </c>
      <c r="Y1898" s="3" t="str">
        <f>IF(O1898&gt;9,"時間太晚","")</f>
        <v/>
      </c>
      <c r="Z1898" s="3" t="str">
        <f>IF(ISBLANK(Q1898),"需記錄數量",IF(Q1898&gt;2,"2隻以上，請記為猴群",""))</f>
        <v/>
      </c>
      <c r="AA1898" s="3" t="str">
        <f>IF(OR(Q1898=1,Q1898=2),IF(ISTEXT(R1898),"","需記錄距離"),"")</f>
        <v/>
      </c>
      <c r="AB1898" s="249" t="str">
        <f>IF(S1898="Y",IF(Q1898&lt;&gt;2,"有叫聲應為猴群",""),"")</f>
        <v/>
      </c>
      <c r="AC1898" s="3" t="str">
        <f>IF(ISBLANK(T1898),"需記錄棲地類型",IF(LEN(T1898)&lt;&gt;2,"請填最主要的棲地類型，其餘的可在備注補充說明",""))</f>
        <v/>
      </c>
      <c r="AD1898" s="5" t="str">
        <f t="shared" si="83"/>
        <v/>
      </c>
      <c r="AE1898" s="3" t="str">
        <f>IF(COUNTIF(U1898,"*搖樹*")=1,IF(Q1898&lt;&gt;2,"有搖樹行為應為猴群",""),"")</f>
        <v/>
      </c>
      <c r="AF1898" s="3"/>
      <c r="AH1898">
        <f>MATCH(ROUND(M1898,0)&amp;ROUND(N1898,0),樣點!N:N,0)</f>
        <v>650</v>
      </c>
      <c r="AI1898" s="5">
        <f>IF((F1899&amp;J1899)=(F1898&amp;J1898),ABS((DATE(G1899,H1899,I1899)&amp;TIME(O1899,P1899,0))-(DATE(G1898,H1898,I1898)&amp;TIME(O1898,P1898,0))),"")</f>
        <v>5.555555981118232E-3</v>
      </c>
    </row>
    <row r="1899" spans="3:35">
      <c r="C1899" s="246" t="s">
        <v>824</v>
      </c>
      <c r="D1899" s="246" t="s">
        <v>907</v>
      </c>
      <c r="E1899" s="246" t="s">
        <v>914</v>
      </c>
      <c r="F1899" s="246" t="s">
        <v>915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913</v>
      </c>
      <c r="L1899" s="247">
        <v>3</v>
      </c>
      <c r="M1899" s="246">
        <v>310928</v>
      </c>
      <c r="N1899" s="246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90</v>
      </c>
      <c r="T1899" s="246" t="s">
        <v>26</v>
      </c>
      <c r="U1899" s="246"/>
      <c r="V1899" t="str">
        <f>INDEX(樣區!H:H,MATCH(F1899,樣區!E:E,0))</f>
        <v>3月,5月</v>
      </c>
      <c r="W1899" s="3" t="str">
        <f>IF(ISNUMBER(AH1899),"Y","N")</f>
        <v>Y</v>
      </c>
      <c r="X1899" s="3" t="str">
        <f>IF(OR(ISBLANK(H1899),ISBLANK(I1899)),"需記錄日期","")</f>
        <v/>
      </c>
      <c r="Y1899" s="3" t="str">
        <f>IF(O1899&gt;9,"時間太晚","")</f>
        <v/>
      </c>
      <c r="Z1899" s="3" t="str">
        <f>IF(ISBLANK(Q1899),"需記錄數量",IF(Q1899&gt;2,"2隻以上，請記為猴群",""))</f>
        <v/>
      </c>
      <c r="AA1899" s="3" t="str">
        <f>IF(OR(Q1899=1,Q1899=2),IF(ISTEXT(R1899),"","需記錄距離"),"")</f>
        <v/>
      </c>
      <c r="AB1899" s="249" t="str">
        <f>IF(S1899="Y",IF(Q1899&lt;&gt;2,"有叫聲應為猴群",""),"")</f>
        <v/>
      </c>
      <c r="AC1899" s="3" t="str">
        <f>IF(ISBLANK(T1899),"需記錄棲地類型",IF(LEN(T1899)&lt;&gt;2,"請填最主要的棲地類型，其餘的可在備注補充說明",""))</f>
        <v/>
      </c>
      <c r="AD1899" s="5" t="str">
        <f t="shared" si="83"/>
        <v/>
      </c>
      <c r="AE1899" s="3" t="str">
        <f>IF(COUNTIF(U1899,"*搖樹*")=1,IF(Q1899&lt;&gt;2,"有搖樹行為應為猴群",""),"")</f>
        <v/>
      </c>
      <c r="AF1899" s="3"/>
      <c r="AH1899">
        <f>MATCH(ROUND(M1899,0)&amp;ROUND(N1899,0),樣點!N:N,0)</f>
        <v>651</v>
      </c>
      <c r="AI1899" s="5">
        <f>IF((F1900&amp;J1900)=(F1899&amp;J1899),ABS((DATE(G1900,H1900,I1900)&amp;TIME(O1900,P1900,0))-(DATE(G1899,H1899,I1899)&amp;TIME(O1899,P1899,0))),"")</f>
        <v>5.5555549915879965E-3</v>
      </c>
    </row>
    <row r="1900" spans="3:35">
      <c r="C1900" s="246" t="s">
        <v>824</v>
      </c>
      <c r="D1900" s="246" t="s">
        <v>907</v>
      </c>
      <c r="E1900" s="246" t="s">
        <v>914</v>
      </c>
      <c r="F1900" s="246" t="s">
        <v>915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913</v>
      </c>
      <c r="L1900" s="247">
        <v>4</v>
      </c>
      <c r="M1900" s="246">
        <v>310760</v>
      </c>
      <c r="N1900" s="246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90</v>
      </c>
      <c r="T1900" s="246" t="s">
        <v>26</v>
      </c>
      <c r="U1900" s="246"/>
      <c r="V1900" t="str">
        <f>INDEX(樣區!H:H,MATCH(F1900,樣區!E:E,0))</f>
        <v>3月,5月</v>
      </c>
      <c r="W1900" s="3" t="str">
        <f>IF(ISNUMBER(AH1900),"Y","N")</f>
        <v>Y</v>
      </c>
      <c r="X1900" s="3" t="str">
        <f>IF(OR(ISBLANK(H1900),ISBLANK(I1900)),"需記錄日期","")</f>
        <v/>
      </c>
      <c r="Y1900" s="3" t="str">
        <f>IF(O1900&gt;9,"時間太晚","")</f>
        <v/>
      </c>
      <c r="Z1900" s="3" t="str">
        <f>IF(ISBLANK(Q1900),"需記錄數量",IF(Q1900&gt;2,"2隻以上，請記為猴群",""))</f>
        <v/>
      </c>
      <c r="AA1900" s="3" t="str">
        <f>IF(OR(Q1900=1,Q1900=2),IF(ISTEXT(R1900),"","需記錄距離"),"")</f>
        <v/>
      </c>
      <c r="AB1900" s="249" t="str">
        <f>IF(S1900="Y",IF(Q1900&lt;&gt;2,"有叫聲應為猴群",""),"")</f>
        <v/>
      </c>
      <c r="AC1900" s="3" t="str">
        <f>IF(ISBLANK(T1900),"需記錄棲地類型",IF(LEN(T1900)&lt;&gt;2,"請填最主要的棲地類型，其餘的可在備注補充說明",""))</f>
        <v/>
      </c>
      <c r="AD1900" s="5" t="str">
        <f t="shared" si="83"/>
        <v/>
      </c>
      <c r="AE1900" s="3" t="str">
        <f>IF(COUNTIF(U1900,"*搖樹*")=1,IF(Q1900&lt;&gt;2,"有搖樹行為應為猴群",""),"")</f>
        <v/>
      </c>
      <c r="AF1900" s="3"/>
      <c r="AH1900">
        <f>MATCH(ROUND(M1900,0)&amp;ROUND(N1900,0),樣點!N:N,0)</f>
        <v>652</v>
      </c>
      <c r="AI1900" s="5">
        <f>IF((F1901&amp;J1901)=(F1900&amp;J1900),ABS((DATE(G1901,H1901,I1901)&amp;TIME(O1901,P1901,0))-(DATE(G1900,H1900,I1900)&amp;TIME(O1900,P1900,0))),"")</f>
        <v>8.3333340007811785E-3</v>
      </c>
    </row>
    <row r="1901" spans="3:35">
      <c r="C1901" s="246" t="s">
        <v>824</v>
      </c>
      <c r="D1901" s="246" t="s">
        <v>907</v>
      </c>
      <c r="E1901" s="246" t="s">
        <v>914</v>
      </c>
      <c r="F1901" s="246" t="s">
        <v>915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913</v>
      </c>
      <c r="L1901" s="247">
        <v>5</v>
      </c>
      <c r="M1901" s="246">
        <v>310434</v>
      </c>
      <c r="N1901" s="246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90</v>
      </c>
      <c r="T1901" s="246" t="s">
        <v>26</v>
      </c>
      <c r="U1901" s="246"/>
      <c r="V1901" t="str">
        <f>INDEX(樣區!H:H,MATCH(F1901,樣區!E:E,0))</f>
        <v>3月,5月</v>
      </c>
      <c r="W1901" s="3" t="str">
        <f>IF(ISNUMBER(AH1901),"Y","N")</f>
        <v>Y</v>
      </c>
      <c r="X1901" s="3" t="str">
        <f>IF(OR(ISBLANK(H1901),ISBLANK(I1901)),"需記錄日期","")</f>
        <v/>
      </c>
      <c r="Y1901" s="3" t="str">
        <f>IF(O1901&gt;9,"時間太晚","")</f>
        <v/>
      </c>
      <c r="Z1901" s="3" t="str">
        <f>IF(ISBLANK(Q1901),"需記錄數量",IF(Q1901&gt;2,"2隻以上，請記為猴群",""))</f>
        <v/>
      </c>
      <c r="AA1901" s="3" t="str">
        <f>IF(OR(Q1901=1,Q1901=2),IF(ISTEXT(R1901),"","需記錄距離"),"")</f>
        <v/>
      </c>
      <c r="AB1901" s="249" t="str">
        <f>IF(S1901="Y",IF(Q1901&lt;&gt;2,"有叫聲應為猴群",""),"")</f>
        <v/>
      </c>
      <c r="AC1901" s="3" t="str">
        <f>IF(ISBLANK(T1901),"需記錄棲地類型",IF(LEN(T1901)&lt;&gt;2,"請填最主要的棲地類型，其餘的可在備注補充說明",""))</f>
        <v/>
      </c>
      <c r="AD1901" s="5" t="str">
        <f t="shared" si="83"/>
        <v/>
      </c>
      <c r="AE1901" s="3" t="str">
        <f>IF(COUNTIF(U1901,"*搖樹*")=1,IF(Q1901&lt;&gt;2,"有搖樹行為應為猴群",""),"")</f>
        <v/>
      </c>
      <c r="AF1901" s="3"/>
      <c r="AH1901">
        <f>MATCH(ROUND(M1901,0)&amp;ROUND(N1901,0),樣點!N:N,0)</f>
        <v>653</v>
      </c>
      <c r="AI1901" s="5">
        <f>IF((F1902&amp;J1902)=(F1901&amp;J1901),ABS((DATE(G1902,H1902,I1902)&amp;TIME(O1902,P1902,0))-(DATE(G1901,H1901,I1901)&amp;TIME(O1901,P1901,0))),"")</f>
        <v>1.1805555026512593E-2</v>
      </c>
    </row>
    <row r="1902" spans="3:35">
      <c r="C1902" s="246" t="s">
        <v>824</v>
      </c>
      <c r="D1902" s="246" t="s">
        <v>907</v>
      </c>
      <c r="E1902" s="246" t="s">
        <v>914</v>
      </c>
      <c r="F1902" s="246" t="s">
        <v>915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913</v>
      </c>
      <c r="L1902" s="247">
        <v>6</v>
      </c>
      <c r="M1902" s="246">
        <v>310247</v>
      </c>
      <c r="N1902" s="246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90</v>
      </c>
      <c r="T1902" s="246" t="s">
        <v>26</v>
      </c>
      <c r="U1902" s="246"/>
      <c r="V1902" t="str">
        <f>INDEX(樣區!H:H,MATCH(F1902,樣區!E:E,0))</f>
        <v>3月,5月</v>
      </c>
      <c r="W1902" s="3" t="str">
        <f>IF(ISNUMBER(AH1902),"Y","N")</f>
        <v>Y</v>
      </c>
      <c r="X1902" s="3" t="str">
        <f>IF(OR(ISBLANK(H1902),ISBLANK(I1902)),"需記錄日期","")</f>
        <v/>
      </c>
      <c r="Y1902" s="3" t="str">
        <f>IF(O1902&gt;9,"時間太晚","")</f>
        <v/>
      </c>
      <c r="Z1902" s="3" t="str">
        <f>IF(ISBLANK(Q1902),"需記錄數量",IF(Q1902&gt;2,"2隻以上，請記為猴群",""))</f>
        <v/>
      </c>
      <c r="AA1902" s="3" t="str">
        <f>IF(OR(Q1902=1,Q1902=2),IF(ISTEXT(R1902),"","需記錄距離"),"")</f>
        <v/>
      </c>
      <c r="AB1902" s="249" t="str">
        <f>IF(S1902="Y",IF(Q1902&lt;&gt;2,"有叫聲應為猴群",""),"")</f>
        <v/>
      </c>
      <c r="AC1902" s="3" t="str">
        <f>IF(ISBLANK(T1902),"需記錄棲地類型",IF(LEN(T1902)&lt;&gt;2,"請填最主要的棲地類型，其餘的可在備注補充說明",""))</f>
        <v/>
      </c>
      <c r="AD1902" s="5" t="str">
        <f t="shared" si="83"/>
        <v/>
      </c>
      <c r="AE1902" s="3" t="str">
        <f>IF(COUNTIF(U1902,"*搖樹*")=1,IF(Q1902&lt;&gt;2,"有搖樹行為應為猴群",""),"")</f>
        <v/>
      </c>
      <c r="AF1902" s="3"/>
      <c r="AH1902">
        <f>MATCH(ROUND(M1902,0)&amp;ROUND(N1902,0),樣點!N:N,0)</f>
        <v>654</v>
      </c>
      <c r="AI1902" s="5">
        <f>IF((F1903&amp;J1903)=(F1902&amp;J1902),ABS((DATE(G1903,H1903,I1903)&amp;TIME(O1903,P1903,0))-(DATE(G1902,H1902,I1902)&amp;TIME(O1902,P1902,0))),"")</f>
        <v>6.2499999767169356E-3</v>
      </c>
    </row>
    <row r="1903" spans="3:35">
      <c r="C1903" s="246" t="s">
        <v>824</v>
      </c>
      <c r="D1903" s="246" t="s">
        <v>907</v>
      </c>
      <c r="E1903" s="246" t="s">
        <v>914</v>
      </c>
      <c r="F1903" s="246" t="s">
        <v>915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913</v>
      </c>
      <c r="L1903" s="247">
        <v>7</v>
      </c>
      <c r="M1903" s="246">
        <v>309928</v>
      </c>
      <c r="N1903" s="246">
        <v>2748853</v>
      </c>
      <c r="O1903" s="246">
        <v>9</v>
      </c>
      <c r="P1903" s="246">
        <v>5</v>
      </c>
      <c r="Q1903" s="246">
        <v>0</v>
      </c>
      <c r="R1903" s="246"/>
      <c r="S1903" s="246" t="s">
        <v>90</v>
      </c>
      <c r="T1903" s="246" t="s">
        <v>26</v>
      </c>
      <c r="U1903" s="246"/>
      <c r="V1903" t="str">
        <f>INDEX(樣區!H:H,MATCH(F1903,樣區!E:E,0))</f>
        <v>3月,5月</v>
      </c>
      <c r="W1903" s="3" t="str">
        <f>IF(ISNUMBER(AH1903),"Y","N")</f>
        <v>Y</v>
      </c>
      <c r="X1903" s="3" t="str">
        <f>IF(OR(ISBLANK(H1903),ISBLANK(I1903)),"需記錄日期","")</f>
        <v/>
      </c>
      <c r="Y1903" s="3" t="str">
        <f>IF(O1903&gt;9,"時間太晚","")</f>
        <v/>
      </c>
      <c r="Z1903" s="3" t="str">
        <f>IF(ISBLANK(Q1903),"需記錄數量",IF(Q1903&gt;2,"2隻以上，請記為猴群",""))</f>
        <v/>
      </c>
      <c r="AA1903" s="3" t="str">
        <f>IF(OR(Q1903=1,Q1903=2),IF(ISTEXT(R1903),"","需記錄距離"),"")</f>
        <v/>
      </c>
      <c r="AB1903" s="249" t="str">
        <f>IF(S1903="Y",IF(Q1903&lt;&gt;2,"有叫聲應為猴群",""),"")</f>
        <v/>
      </c>
      <c r="AC1903" s="3" t="str">
        <f>IF(ISBLANK(T1903),"需記錄棲地類型",IF(LEN(T1903)&lt;&gt;2,"請填最主要的棲地類型，其餘的可在備注補充說明",""))</f>
        <v/>
      </c>
      <c r="AD1903" s="5" t="str">
        <f t="shared" si="83"/>
        <v/>
      </c>
      <c r="AE1903" s="3" t="str">
        <f>IF(COUNTIF(U1903,"*搖樹*")=1,IF(Q1903&lt;&gt;2,"有搖樹行為應為猴群",""),"")</f>
        <v/>
      </c>
      <c r="AF1903" s="3"/>
      <c r="AH1903">
        <f>MATCH(ROUND(M1903,0)&amp;ROUND(N1903,0),樣點!N:N,0)</f>
        <v>655</v>
      </c>
      <c r="AI1903" s="5" t="str">
        <f>IF((F1904&amp;J1904)=(F1903&amp;J1903),ABS((DATE(G1904,H1904,I1904)&amp;TIME(O1904,P1904,0))-(DATE(G1903,H1903,I1903)&amp;TIME(O1903,P1903,0))),"")</f>
        <v/>
      </c>
    </row>
    <row r="1904" spans="3:35">
      <c r="C1904" s="246" t="s">
        <v>824</v>
      </c>
      <c r="D1904" s="246" t="s">
        <v>907</v>
      </c>
      <c r="E1904" s="246" t="s">
        <v>916</v>
      </c>
      <c r="F1904" s="246" t="s">
        <v>917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918</v>
      </c>
      <c r="L1904" s="247">
        <v>1</v>
      </c>
      <c r="M1904" s="246">
        <v>303595</v>
      </c>
      <c r="N1904" s="246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90</v>
      </c>
      <c r="T1904" s="246" t="s">
        <v>919</v>
      </c>
      <c r="U1904" s="246"/>
      <c r="V1904" t="str">
        <f>INDEX(樣區!H:H,MATCH(F1904,樣區!E:E,0))</f>
        <v>3月,5月</v>
      </c>
      <c r="W1904" s="3" t="str">
        <f>IF(ISNUMBER(AH1904),"Y","N")</f>
        <v>Y</v>
      </c>
      <c r="X1904" s="3" t="str">
        <f>IF(OR(ISBLANK(H1904),ISBLANK(I1904)),"需記錄日期","")</f>
        <v/>
      </c>
      <c r="Y1904" s="3" t="str">
        <f>IF(O1904&gt;9,"時間太晚","")</f>
        <v/>
      </c>
      <c r="Z1904" s="3" t="str">
        <f>IF(ISBLANK(Q1904),"需記錄數量",IF(Q1904&gt;2,"2隻以上，請記為猴群",""))</f>
        <v/>
      </c>
      <c r="AA1904" s="3" t="str">
        <f>IF(OR(Q1904=1,Q1904=2),IF(ISTEXT(R1904),"","需記錄距離"),"")</f>
        <v/>
      </c>
      <c r="AB1904" s="249" t="str">
        <f>IF(S1904="Y",IF(Q1904&lt;&gt;2,"有叫聲應為猴群",""),"")</f>
        <v/>
      </c>
      <c r="AC1904" s="3" t="str">
        <f>IF(ISBLANK(T1904),"需記錄棲地類型",IF(LEN(T1904)&lt;&gt;2,"請填最主要的棲地類型，其餘的可在備注補充說明",""))</f>
        <v>請填最主要的棲地類型，其餘的可在備注補充說明</v>
      </c>
      <c r="AD1904" s="5" t="str">
        <f t="shared" si="83"/>
        <v/>
      </c>
      <c r="AE1904" s="3" t="str">
        <f>IF(COUNTIF(U1904,"*搖樹*")=1,IF(Q1904&lt;&gt;2,"有搖樹行為應為猴群",""),"")</f>
        <v/>
      </c>
      <c r="AF1904" s="3"/>
      <c r="AH1904">
        <f>MATCH(ROUND(M1904,0)&amp;ROUND(N1904,0),樣點!N:N,0)</f>
        <v>656</v>
      </c>
      <c r="AI1904" s="5">
        <f>IF((F1905&amp;J1905)=(F1904&amp;J1904),ABS((DATE(G1905,H1905,I1905)&amp;TIME(O1905,P1905,0))-(DATE(G1904,H1904,I1904)&amp;TIME(O1904,P1904,0))),"")</f>
        <v>1.8749999988358468E-2</v>
      </c>
    </row>
    <row r="1905" spans="3:35">
      <c r="C1905" s="246" t="s">
        <v>824</v>
      </c>
      <c r="D1905" s="246" t="s">
        <v>907</v>
      </c>
      <c r="E1905" s="246" t="s">
        <v>916</v>
      </c>
      <c r="F1905" s="246" t="s">
        <v>917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918</v>
      </c>
      <c r="L1905" s="247">
        <v>2</v>
      </c>
      <c r="M1905" s="246">
        <v>303359</v>
      </c>
      <c r="N1905" s="246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90</v>
      </c>
      <c r="T1905" s="246" t="s">
        <v>26</v>
      </c>
      <c r="U1905" s="246"/>
      <c r="V1905" t="str">
        <f>INDEX(樣區!H:H,MATCH(F1905,樣區!E:E,0))</f>
        <v>3月,5月</v>
      </c>
      <c r="W1905" s="3" t="str">
        <f>IF(ISNUMBER(AH1905),"Y","N")</f>
        <v>Y</v>
      </c>
      <c r="X1905" s="3" t="str">
        <f>IF(OR(ISBLANK(H1905),ISBLANK(I1905)),"需記錄日期","")</f>
        <v/>
      </c>
      <c r="Y1905" s="3" t="str">
        <f>IF(O1905&gt;9,"時間太晚","")</f>
        <v>時間太晚</v>
      </c>
      <c r="Z1905" s="3" t="str">
        <f>IF(ISBLANK(Q1905),"需記錄數量",IF(Q1905&gt;2,"2隻以上，請記為猴群",""))</f>
        <v/>
      </c>
      <c r="AA1905" s="3" t="str">
        <f>IF(OR(Q1905=1,Q1905=2),IF(ISTEXT(R1905),"","需記錄距離"),"")</f>
        <v/>
      </c>
      <c r="AB1905" s="249" t="str">
        <f>IF(S1905="Y",IF(Q1905&lt;&gt;2,"有叫聲應為猴群",""),"")</f>
        <v/>
      </c>
      <c r="AC1905" s="3" t="str">
        <f>IF(ISBLANK(T1905),"需記錄棲地類型",IF(LEN(T1905)&lt;&gt;2,"請填最主要的棲地類型，其餘的可在備注補充說明",""))</f>
        <v/>
      </c>
      <c r="AD1905" s="5" t="str">
        <f t="shared" si="83"/>
        <v/>
      </c>
      <c r="AE1905" s="3" t="str">
        <f>IF(COUNTIF(U1905,"*搖樹*")=1,IF(Q1905&lt;&gt;2,"有搖樹行為應為猴群",""),"")</f>
        <v/>
      </c>
      <c r="AF1905" s="3"/>
      <c r="AH1905">
        <f>MATCH(ROUND(M1905,0)&amp;ROUND(N1905,0),樣點!N:N,0)</f>
        <v>657</v>
      </c>
      <c r="AI1905" s="5">
        <f>IF((F1906&amp;J1906)=(F1905&amp;J1905),ABS((DATE(G1906,H1906,I1906)&amp;TIME(O1906,P1906,0))-(DATE(G1905,H1905,I1905)&amp;TIME(O1905,P1905,0))),"")</f>
        <v>9.0277779963798821E-3</v>
      </c>
    </row>
    <row r="1906" spans="3:35">
      <c r="C1906" s="246" t="s">
        <v>824</v>
      </c>
      <c r="D1906" s="246" t="s">
        <v>907</v>
      </c>
      <c r="E1906" s="246" t="s">
        <v>916</v>
      </c>
      <c r="F1906" s="246" t="s">
        <v>917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918</v>
      </c>
      <c r="L1906" s="247">
        <v>3</v>
      </c>
      <c r="M1906" s="246">
        <v>303201</v>
      </c>
      <c r="N1906" s="246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90</v>
      </c>
      <c r="T1906" s="246" t="s">
        <v>26</v>
      </c>
      <c r="U1906" s="246"/>
      <c r="V1906" t="str">
        <f>INDEX(樣區!H:H,MATCH(F1906,樣區!E:E,0))</f>
        <v>3月,5月</v>
      </c>
      <c r="W1906" s="3" t="str">
        <f>IF(ISNUMBER(AH1906),"Y","N")</f>
        <v>Y</v>
      </c>
      <c r="X1906" s="3" t="str">
        <f>IF(OR(ISBLANK(H1906),ISBLANK(I1906)),"需記錄日期","")</f>
        <v/>
      </c>
      <c r="Y1906" s="3" t="str">
        <f>IF(O1906&gt;9,"時間太晚","")</f>
        <v>時間太晚</v>
      </c>
      <c r="Z1906" s="3" t="str">
        <f>IF(ISBLANK(Q1906),"需記錄數量",IF(Q1906&gt;2,"2隻以上，請記為猴群",""))</f>
        <v/>
      </c>
      <c r="AA1906" s="3" t="str">
        <f>IF(OR(Q1906=1,Q1906=2),IF(ISTEXT(R1906),"","需記錄距離"),"")</f>
        <v/>
      </c>
      <c r="AB1906" s="249" t="str">
        <f>IF(S1906="Y",IF(Q1906&lt;&gt;2,"有叫聲應為猴群",""),"")</f>
        <v/>
      </c>
      <c r="AC1906" s="3" t="str">
        <f>IF(ISBLANK(T1906),"需記錄棲地類型",IF(LEN(T1906)&lt;&gt;2,"請填最主要的棲地類型，其餘的可在備注補充說明",""))</f>
        <v/>
      </c>
      <c r="AD1906" s="5" t="str">
        <f t="shared" si="83"/>
        <v/>
      </c>
      <c r="AE1906" s="3" t="str">
        <f>IF(COUNTIF(U1906,"*搖樹*")=1,IF(Q1906&lt;&gt;2,"有搖樹行為應為猴群",""),"")</f>
        <v/>
      </c>
      <c r="AF1906" s="3"/>
      <c r="AH1906">
        <f>MATCH(ROUND(M1906,0)&amp;ROUND(N1906,0),樣點!N:N,0)</f>
        <v>658</v>
      </c>
      <c r="AI1906" s="5">
        <f>IF((F1907&amp;J1907)=(F1906&amp;J1906),ABS((DATE(G1907,H1907,I1907)&amp;TIME(O1907,P1907,0))-(DATE(G1906,H1906,I1906)&amp;TIME(O1906,P1906,0))),"")</f>
        <v>9.7222219919785857E-3</v>
      </c>
    </row>
    <row r="1907" spans="3:35">
      <c r="C1907" s="246" t="s">
        <v>824</v>
      </c>
      <c r="D1907" s="246" t="s">
        <v>907</v>
      </c>
      <c r="E1907" s="246" t="s">
        <v>916</v>
      </c>
      <c r="F1907" s="246" t="s">
        <v>917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918</v>
      </c>
      <c r="L1907" s="247">
        <v>4</v>
      </c>
      <c r="M1907" s="246">
        <v>303170</v>
      </c>
      <c r="N1907" s="246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90</v>
      </c>
      <c r="T1907" s="246" t="s">
        <v>26</v>
      </c>
      <c r="U1907" s="246"/>
      <c r="V1907" t="str">
        <f>INDEX(樣區!H:H,MATCH(F1907,樣區!E:E,0))</f>
        <v>3月,5月</v>
      </c>
      <c r="W1907" s="3" t="str">
        <f>IF(ISNUMBER(AH1907),"Y","N")</f>
        <v>Y</v>
      </c>
      <c r="X1907" s="3" t="str">
        <f>IF(OR(ISBLANK(H1907),ISBLANK(I1907)),"需記錄日期","")</f>
        <v/>
      </c>
      <c r="Y1907" s="3" t="str">
        <f>IF(O1907&gt;9,"時間太晚","")</f>
        <v>時間太晚</v>
      </c>
      <c r="Z1907" s="3" t="str">
        <f>IF(ISBLANK(Q1907),"需記錄數量",IF(Q1907&gt;2,"2隻以上，請記為猴群",""))</f>
        <v/>
      </c>
      <c r="AA1907" s="3" t="str">
        <f>IF(OR(Q1907=1,Q1907=2),IF(ISTEXT(R1907),"","需記錄距離"),"")</f>
        <v/>
      </c>
      <c r="AB1907" s="249" t="str">
        <f>IF(S1907="Y",IF(Q1907&lt;&gt;2,"有叫聲應為猴群",""),"")</f>
        <v/>
      </c>
      <c r="AC1907" s="3" t="str">
        <f>IF(ISBLANK(T1907),"需記錄棲地類型",IF(LEN(T1907)&lt;&gt;2,"請填最主要的棲地類型，其餘的可在備注補充說明",""))</f>
        <v/>
      </c>
      <c r="AD1907" s="5" t="str">
        <f t="shared" si="83"/>
        <v/>
      </c>
      <c r="AE1907" s="3" t="str">
        <f>IF(COUNTIF(U1907,"*搖樹*")=1,IF(Q1907&lt;&gt;2,"有搖樹行為應為猴群",""),"")</f>
        <v/>
      </c>
      <c r="AF1907" s="3"/>
      <c r="AH1907">
        <f>MATCH(ROUND(M1907,0)&amp;ROUND(N1907,0),樣點!N:N,0)</f>
        <v>659</v>
      </c>
      <c r="AI1907" s="5">
        <f>IF((F1908&amp;J1908)=(F1907&amp;J1907),ABS((DATE(G1908,H1908,I1908)&amp;TIME(O1908,P1908,0))-(DATE(G1907,H1907,I1907)&amp;TIME(O1907,P1907,0))),"")</f>
        <v>6.9444440305233002E-3</v>
      </c>
    </row>
    <row r="1908" spans="3:35">
      <c r="C1908" s="246" t="s">
        <v>824</v>
      </c>
      <c r="D1908" s="246" t="s">
        <v>907</v>
      </c>
      <c r="E1908" s="246" t="s">
        <v>916</v>
      </c>
      <c r="F1908" s="246" t="s">
        <v>917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918</v>
      </c>
      <c r="L1908" s="247">
        <v>5</v>
      </c>
      <c r="M1908" s="246">
        <v>303313</v>
      </c>
      <c r="N1908" s="246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90</v>
      </c>
      <c r="T1908" s="246" t="s">
        <v>26</v>
      </c>
      <c r="U1908" s="246"/>
      <c r="V1908" t="str">
        <f>INDEX(樣區!H:H,MATCH(F1908,樣區!E:E,0))</f>
        <v>3月,5月</v>
      </c>
      <c r="W1908" s="3" t="str">
        <f>IF(ISNUMBER(AH1908),"Y","N")</f>
        <v>Y</v>
      </c>
      <c r="X1908" s="3" t="str">
        <f>IF(OR(ISBLANK(H1908),ISBLANK(I1908)),"需記錄日期","")</f>
        <v/>
      </c>
      <c r="Y1908" s="3" t="str">
        <f>IF(O1908&gt;9,"時間太晚","")</f>
        <v>時間太晚</v>
      </c>
      <c r="Z1908" s="3" t="str">
        <f>IF(ISBLANK(Q1908),"需記錄數量",IF(Q1908&gt;2,"2隻以上，請記為猴群",""))</f>
        <v/>
      </c>
      <c r="AA1908" s="3" t="str">
        <f>IF(OR(Q1908=1,Q1908=2),IF(ISTEXT(R1908),"","需記錄距離"),"")</f>
        <v/>
      </c>
      <c r="AB1908" s="249" t="str">
        <f>IF(S1908="Y",IF(Q1908&lt;&gt;2,"有叫聲應為猴群",""),"")</f>
        <v/>
      </c>
      <c r="AC1908" s="3" t="str">
        <f>IF(ISBLANK(T1908),"需記錄棲地類型",IF(LEN(T1908)&lt;&gt;2,"請填最主要的棲地類型，其餘的可在備注補充說明",""))</f>
        <v/>
      </c>
      <c r="AD1908" s="5" t="str">
        <f t="shared" si="83"/>
        <v/>
      </c>
      <c r="AE1908" s="3" t="str">
        <f>IF(COUNTIF(U1908,"*搖樹*")=1,IF(Q1908&lt;&gt;2,"有搖樹行為應為猴群",""),"")</f>
        <v/>
      </c>
      <c r="AF1908" s="3"/>
      <c r="AH1908">
        <f>MATCH(ROUND(M1908,0)&amp;ROUND(N1908,0),樣點!N:N,0)</f>
        <v>660</v>
      </c>
      <c r="AI1908" s="5">
        <f>IF((F1909&amp;J1909)=(F1908&amp;J1908),ABS((DATE(G1909,H1909,I1909)&amp;TIME(O1909,P1909,0))-(DATE(G1908,H1908,I1908)&amp;TIME(O1908,P1908,0))),"")</f>
        <v>1.4583333977498114E-2</v>
      </c>
    </row>
    <row r="1909" spans="3:35">
      <c r="C1909" s="246" t="s">
        <v>824</v>
      </c>
      <c r="D1909" s="246" t="s">
        <v>907</v>
      </c>
      <c r="E1909" s="246" t="s">
        <v>916</v>
      </c>
      <c r="F1909" s="246" t="s">
        <v>917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918</v>
      </c>
      <c r="L1909" s="247">
        <v>6</v>
      </c>
      <c r="M1909" s="246">
        <v>303172</v>
      </c>
      <c r="N1909" s="246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90</v>
      </c>
      <c r="T1909" s="246" t="s">
        <v>26</v>
      </c>
      <c r="U1909" s="246"/>
      <c r="V1909" t="str">
        <f>INDEX(樣區!H:H,MATCH(F1909,樣區!E:E,0))</f>
        <v>3月,5月</v>
      </c>
      <c r="W1909" s="3" t="str">
        <f>IF(ISNUMBER(AH1909),"Y","N")</f>
        <v>Y</v>
      </c>
      <c r="X1909" s="3" t="str">
        <f>IF(OR(ISBLANK(H1909),ISBLANK(I1909)),"需記錄日期","")</f>
        <v/>
      </c>
      <c r="Y1909" s="3" t="str">
        <f>IF(O1909&gt;9,"時間太晚","")</f>
        <v>時間太晚</v>
      </c>
      <c r="Z1909" s="3" t="str">
        <f>IF(ISBLANK(Q1909),"需記錄數量",IF(Q1909&gt;2,"2隻以上，請記為猴群",""))</f>
        <v/>
      </c>
      <c r="AA1909" s="3" t="str">
        <f>IF(OR(Q1909=1,Q1909=2),IF(ISTEXT(R1909),"","需記錄距離"),"")</f>
        <v/>
      </c>
      <c r="AB1909" s="249" t="str">
        <f>IF(S1909="Y",IF(Q1909&lt;&gt;2,"有叫聲應為猴群",""),"")</f>
        <v/>
      </c>
      <c r="AC1909" s="3" t="str">
        <f>IF(ISBLANK(T1909),"需記錄棲地類型",IF(LEN(T1909)&lt;&gt;2,"請填最主要的棲地類型，其餘的可在備注補充說明",""))</f>
        <v/>
      </c>
      <c r="AD1909" s="5" t="str">
        <f t="shared" si="83"/>
        <v/>
      </c>
      <c r="AE1909" s="3" t="str">
        <f>IF(COUNTIF(U1909,"*搖樹*")=1,IF(Q1909&lt;&gt;2,"有搖樹行為應為猴群",""),"")</f>
        <v/>
      </c>
      <c r="AF1909" s="3"/>
      <c r="AH1909">
        <f>MATCH(ROUND(M1909,0)&amp;ROUND(N1909,0),樣點!N:N,0)</f>
        <v>661</v>
      </c>
      <c r="AI1909" s="5" t="str">
        <f>IF((F1910&amp;J1910)=(F1909&amp;J1909),ABS((DATE(G1910,H1910,I1910)&amp;TIME(O1910,P1910,0))-(DATE(G1909,H1909,I1909)&amp;TIME(O1909,P1909,0))),"")</f>
        <v/>
      </c>
    </row>
    <row r="1910" spans="3:35">
      <c r="C1910" s="246" t="s">
        <v>824</v>
      </c>
      <c r="D1910" s="246" t="s">
        <v>907</v>
      </c>
      <c r="E1910" s="246" t="s">
        <v>920</v>
      </c>
      <c r="F1910" s="246" t="s">
        <v>921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922</v>
      </c>
      <c r="L1910" s="247">
        <v>1</v>
      </c>
      <c r="M1910" s="246">
        <v>301960</v>
      </c>
      <c r="N1910" s="246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90</v>
      </c>
      <c r="T1910" s="246" t="s">
        <v>133</v>
      </c>
      <c r="U1910" s="246"/>
      <c r="V1910" t="str">
        <f>INDEX(樣區!H:H,MATCH(F1910,樣區!E:E,0))</f>
        <v>3月,5月</v>
      </c>
      <c r="W1910" s="3" t="str">
        <f>IF(ISNUMBER(AH1910),"Y","N")</f>
        <v>Y</v>
      </c>
      <c r="X1910" s="3" t="str">
        <f>IF(OR(ISBLANK(H1910),ISBLANK(I1910)),"需記錄日期","")</f>
        <v/>
      </c>
      <c r="Y1910" s="3" t="str">
        <f>IF(O1910&gt;9,"時間太晚","")</f>
        <v>時間太晚</v>
      </c>
      <c r="Z1910" s="3" t="str">
        <f>IF(ISBLANK(Q1910),"需記錄數量",IF(Q1910&gt;2,"2隻以上，請記為猴群",""))</f>
        <v/>
      </c>
      <c r="AA1910" s="3" t="str">
        <f>IF(OR(Q1910=1,Q1910=2),IF(ISTEXT(R1910),"","需記錄距離"),"")</f>
        <v/>
      </c>
      <c r="AB1910" s="249" t="str">
        <f>IF(S1910="Y",IF(Q1910&lt;&gt;2,"有叫聲應為猴群",""),"")</f>
        <v/>
      </c>
      <c r="AC1910" s="3" t="str">
        <f>IF(ISBLANK(T1910),"需記錄棲地類型",IF(LEN(T1910)&lt;&gt;2,"請填最主要的棲地類型，其餘的可在備注補充說明",""))</f>
        <v/>
      </c>
      <c r="AD1910" s="5" t="str">
        <f t="shared" si="83"/>
        <v>需計滿6分鐘</v>
      </c>
      <c r="AE1910" s="3" t="str">
        <f>IF(COUNTIF(U1910,"*搖樹*")=1,IF(Q1910&lt;&gt;2,"有搖樹行為應為猴群",""),"")</f>
        <v/>
      </c>
      <c r="AF1910" s="3"/>
      <c r="AH1910">
        <f>MATCH(ROUND(M1910,0)&amp;ROUND(N1910,0),樣點!N:N,0)</f>
        <v>662</v>
      </c>
      <c r="AI1910" s="5">
        <f>IF((F1911&amp;J1911)=(F1910&amp;J1910),ABS((DATE(G1911,H1911,I1911)&amp;TIME(O1911,P1911,0))-(DATE(G1910,H1910,I1910)&amp;TIME(O1910,P1910,0))),"")</f>
        <v>3.4722220152616501E-3</v>
      </c>
    </row>
    <row r="1911" spans="3:35">
      <c r="C1911" s="246" t="s">
        <v>824</v>
      </c>
      <c r="D1911" s="246" t="s">
        <v>907</v>
      </c>
      <c r="E1911" s="246" t="s">
        <v>920</v>
      </c>
      <c r="F1911" s="246" t="s">
        <v>921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922</v>
      </c>
      <c r="L1911" s="247">
        <v>2</v>
      </c>
      <c r="M1911" s="246">
        <v>302107</v>
      </c>
      <c r="N1911" s="246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90</v>
      </c>
      <c r="T1911" s="246" t="s">
        <v>32</v>
      </c>
      <c r="U1911" s="246"/>
      <c r="V1911" t="str">
        <f>INDEX(樣區!H:H,MATCH(F1911,樣區!E:E,0))</f>
        <v>3月,5月</v>
      </c>
      <c r="W1911" s="3" t="str">
        <f>IF(ISNUMBER(AH1911),"Y","N")</f>
        <v>Y</v>
      </c>
      <c r="X1911" s="3" t="str">
        <f>IF(OR(ISBLANK(H1911),ISBLANK(I1911)),"需記錄日期","")</f>
        <v/>
      </c>
      <c r="Y1911" s="3" t="str">
        <f>IF(O1911&gt;9,"時間太晚","")</f>
        <v>時間太晚</v>
      </c>
      <c r="Z1911" s="3" t="str">
        <f>IF(ISBLANK(Q1911),"需記錄數量",IF(Q1911&gt;2,"2隻以上，請記為猴群",""))</f>
        <v/>
      </c>
      <c r="AA1911" s="3" t="str">
        <f>IF(OR(Q1911=1,Q1911=2),IF(ISTEXT(R1911),"","需記錄距離"),"")</f>
        <v/>
      </c>
      <c r="AB1911" s="249" t="str">
        <f>IF(S1911="Y",IF(Q1911&lt;&gt;2,"有叫聲應為猴群",""),"")</f>
        <v/>
      </c>
      <c r="AC1911" s="3" t="str">
        <f>IF(ISBLANK(T1911),"需記錄棲地類型",IF(LEN(T1911)&lt;&gt;2,"請填最主要的棲地類型，其餘的可在備注補充說明",""))</f>
        <v/>
      </c>
      <c r="AD1911" s="5" t="str">
        <f t="shared" si="83"/>
        <v>需計滿6分鐘</v>
      </c>
      <c r="AE1911" s="3" t="str">
        <f>IF(COUNTIF(U1911,"*搖樹*")=1,IF(Q1911&lt;&gt;2,"有搖樹行為應為猴群",""),"")</f>
        <v/>
      </c>
      <c r="AF1911" s="3"/>
      <c r="AH1911">
        <f>MATCH(ROUND(M1911,0)&amp;ROUND(N1911,0),樣點!N:N,0)</f>
        <v>663</v>
      </c>
      <c r="AI1911" s="5">
        <f>IF((F1912&amp;J1912)=(F1911&amp;J1911),ABS((DATE(G1912,H1912,I1912)&amp;TIME(O1912,P1912,0))-(DATE(G1911,H1911,I1911)&amp;TIME(O1911,P1911,0))),"")</f>
        <v>2.0833340240642428E-3</v>
      </c>
    </row>
    <row r="1912" spans="3:35">
      <c r="C1912" s="246" t="s">
        <v>824</v>
      </c>
      <c r="D1912" s="246" t="s">
        <v>907</v>
      </c>
      <c r="E1912" s="246" t="s">
        <v>920</v>
      </c>
      <c r="F1912" s="246" t="s">
        <v>921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922</v>
      </c>
      <c r="L1912" s="247">
        <v>3</v>
      </c>
      <c r="M1912" s="246">
        <v>302256</v>
      </c>
      <c r="N1912" s="246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90</v>
      </c>
      <c r="T1912" s="246" t="s">
        <v>32</v>
      </c>
      <c r="U1912" s="246"/>
      <c r="V1912" t="str">
        <f>INDEX(樣區!H:H,MATCH(F1912,樣區!E:E,0))</f>
        <v>3月,5月</v>
      </c>
      <c r="W1912" s="3" t="str">
        <f>IF(ISNUMBER(AH1912),"Y","N")</f>
        <v>Y</v>
      </c>
      <c r="X1912" s="3" t="str">
        <f>IF(OR(ISBLANK(H1912),ISBLANK(I1912)),"需記錄日期","")</f>
        <v/>
      </c>
      <c r="Y1912" s="3" t="str">
        <f>IF(O1912&gt;9,"時間太晚","")</f>
        <v>時間太晚</v>
      </c>
      <c r="Z1912" s="3" t="str">
        <f>IF(ISBLANK(Q1912),"需記錄數量",IF(Q1912&gt;2,"2隻以上，請記為猴群",""))</f>
        <v/>
      </c>
      <c r="AA1912" s="3" t="str">
        <f>IF(OR(Q1912=1,Q1912=2),IF(ISTEXT(R1912),"","需記錄距離"),"")</f>
        <v/>
      </c>
      <c r="AB1912" s="249" t="str">
        <f>IF(S1912="Y",IF(Q1912&lt;&gt;2,"有叫聲應為猴群",""),"")</f>
        <v/>
      </c>
      <c r="AC1912" s="3" t="str">
        <f>IF(ISBLANK(T1912),"需記錄棲地類型",IF(LEN(T1912)&lt;&gt;2,"請填最主要的棲地類型，其餘的可在備注補充說明",""))</f>
        <v/>
      </c>
      <c r="AD1912" s="5" t="str">
        <f t="shared" si="83"/>
        <v>需計滿6分鐘</v>
      </c>
      <c r="AE1912" s="3" t="str">
        <f>IF(COUNTIF(U1912,"*搖樹*")=1,IF(Q1912&lt;&gt;2,"有搖樹行為應為猴群",""),"")</f>
        <v/>
      </c>
      <c r="AF1912" s="3"/>
      <c r="AH1912">
        <f>MATCH(ROUND(M1912,0)&amp;ROUND(N1912,0),樣點!N:N,0)</f>
        <v>664</v>
      </c>
      <c r="AI1912" s="5">
        <f>IF((F1913&amp;J1913)=(F1912&amp;J1912),ABS((DATE(G1913,H1913,I1913)&amp;TIME(O1913,P1913,0))-(DATE(G1912,H1912,I1912)&amp;TIME(O1912,P1912,0))),"")</f>
        <v>3.4722219570539892E-3</v>
      </c>
    </row>
    <row r="1913" spans="3:35">
      <c r="C1913" s="246" t="s">
        <v>824</v>
      </c>
      <c r="D1913" s="246" t="s">
        <v>907</v>
      </c>
      <c r="E1913" s="246" t="s">
        <v>920</v>
      </c>
      <c r="F1913" s="246" t="s">
        <v>921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922</v>
      </c>
      <c r="L1913" s="247">
        <v>4</v>
      </c>
      <c r="M1913" s="246">
        <v>302413</v>
      </c>
      <c r="N1913" s="246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90</v>
      </c>
      <c r="T1913" s="246" t="s">
        <v>26</v>
      </c>
      <c r="U1913" s="246"/>
      <c r="V1913" t="str">
        <f>INDEX(樣區!H:H,MATCH(F1913,樣區!E:E,0))</f>
        <v>3月,5月</v>
      </c>
      <c r="W1913" s="3" t="str">
        <f>IF(ISNUMBER(AH1913),"Y","N")</f>
        <v>Y</v>
      </c>
      <c r="X1913" s="3" t="str">
        <f>IF(OR(ISBLANK(H1913),ISBLANK(I1913)),"需記錄日期","")</f>
        <v/>
      </c>
      <c r="Y1913" s="3" t="str">
        <f>IF(O1913&gt;9,"時間太晚","")</f>
        <v>時間太晚</v>
      </c>
      <c r="Z1913" s="3" t="str">
        <f>IF(ISBLANK(Q1913),"需記錄數量",IF(Q1913&gt;2,"2隻以上，請記為猴群",""))</f>
        <v/>
      </c>
      <c r="AA1913" s="3" t="str">
        <f>IF(OR(Q1913=1,Q1913=2),IF(ISTEXT(R1913),"","需記錄距離"),"")</f>
        <v/>
      </c>
      <c r="AB1913" s="249" t="str">
        <f>IF(S1913="Y",IF(Q1913&lt;&gt;2,"有叫聲應為猴群",""),"")</f>
        <v/>
      </c>
      <c r="AC1913" s="3" t="str">
        <f>IF(ISBLANK(T1913),"需記錄棲地類型",IF(LEN(T1913)&lt;&gt;2,"請填最主要的棲地類型，其餘的可在備注補充說明",""))</f>
        <v/>
      </c>
      <c r="AD1913" s="5" t="str">
        <f t="shared" si="83"/>
        <v>需計滿6分鐘</v>
      </c>
      <c r="AE1913" s="3" t="str">
        <f>IF(COUNTIF(U1913,"*搖樹*")=1,IF(Q1913&lt;&gt;2,"有搖樹行為應為猴群",""),"")</f>
        <v/>
      </c>
      <c r="AF1913" s="3"/>
      <c r="AH1913">
        <f>MATCH(ROUND(M1913,0)&amp;ROUND(N1913,0),樣點!N:N,0)</f>
        <v>665</v>
      </c>
      <c r="AI1913" s="5">
        <f>IF((F1914&amp;J1914)=(F1913&amp;J1913),ABS((DATE(G1914,H1914,I1914)&amp;TIME(O1914,P1914,0))-(DATE(G1913,H1913,I1913)&amp;TIME(O1913,P1913,0))),"")</f>
        <v>2.0833330345340073E-3</v>
      </c>
    </row>
    <row r="1914" spans="3:35">
      <c r="C1914" s="246" t="s">
        <v>824</v>
      </c>
      <c r="D1914" s="246" t="s">
        <v>907</v>
      </c>
      <c r="E1914" s="246" t="s">
        <v>920</v>
      </c>
      <c r="F1914" s="246" t="s">
        <v>921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922</v>
      </c>
      <c r="L1914" s="247">
        <v>5</v>
      </c>
      <c r="M1914" s="246">
        <v>302578</v>
      </c>
      <c r="N1914" s="246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90</v>
      </c>
      <c r="T1914" s="246" t="s">
        <v>26</v>
      </c>
      <c r="U1914" s="246"/>
      <c r="V1914" t="str">
        <f>INDEX(樣區!H:H,MATCH(F1914,樣區!E:E,0))</f>
        <v>3月,5月</v>
      </c>
      <c r="W1914" s="3" t="str">
        <f>IF(ISNUMBER(AH1914),"Y","N")</f>
        <v>Y</v>
      </c>
      <c r="X1914" s="3" t="str">
        <f>IF(OR(ISBLANK(H1914),ISBLANK(I1914)),"需記錄日期","")</f>
        <v/>
      </c>
      <c r="Y1914" s="3" t="str">
        <f>IF(O1914&gt;9,"時間太晚","")</f>
        <v>時間太晚</v>
      </c>
      <c r="Z1914" s="3" t="str">
        <f>IF(ISBLANK(Q1914),"需記錄數量",IF(Q1914&gt;2,"2隻以上，請記為猴群",""))</f>
        <v/>
      </c>
      <c r="AA1914" s="3" t="str">
        <f>IF(OR(Q1914=1,Q1914=2),IF(ISTEXT(R1914),"","需記錄距離"),"")</f>
        <v/>
      </c>
      <c r="AB1914" s="249" t="str">
        <f>IF(S1914="Y",IF(Q1914&lt;&gt;2,"有叫聲應為猴群",""),"")</f>
        <v/>
      </c>
      <c r="AC1914" s="3" t="str">
        <f>IF(ISBLANK(T1914),"需記錄棲地類型",IF(LEN(T1914)&lt;&gt;2,"請填最主要的棲地類型，其餘的可在備注補充說明",""))</f>
        <v/>
      </c>
      <c r="AD1914" s="5" t="str">
        <f t="shared" si="83"/>
        <v>需計滿6分鐘</v>
      </c>
      <c r="AE1914" s="3" t="str">
        <f>IF(COUNTIF(U1914,"*搖樹*")=1,IF(Q1914&lt;&gt;2,"有搖樹行為應為猴群",""),"")</f>
        <v/>
      </c>
      <c r="AF1914" s="3"/>
      <c r="AH1914">
        <f>MATCH(ROUND(M1914,0)&amp;ROUND(N1914,0),樣點!N:N,0)</f>
        <v>666</v>
      </c>
      <c r="AI1914" s="5">
        <f>IF((F1915&amp;J1915)=(F1914&amp;J1914),ABS((DATE(G1915,H1915,I1915)&amp;TIME(O1915,P1915,0))-(DATE(G1914,H1914,I1914)&amp;TIME(O1914,P1914,0))),"")</f>
        <v>2.0833339658565819E-3</v>
      </c>
    </row>
    <row r="1915" spans="3:35">
      <c r="C1915" s="246" t="s">
        <v>824</v>
      </c>
      <c r="D1915" s="246" t="s">
        <v>907</v>
      </c>
      <c r="E1915" s="246" t="s">
        <v>920</v>
      </c>
      <c r="F1915" s="246" t="s">
        <v>921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922</v>
      </c>
      <c r="L1915" s="247">
        <v>6</v>
      </c>
      <c r="M1915" s="246">
        <v>302786</v>
      </c>
      <c r="N1915" s="246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90</v>
      </c>
      <c r="T1915" s="246" t="s">
        <v>26</v>
      </c>
      <c r="U1915" s="246"/>
      <c r="V1915" t="str">
        <f>INDEX(樣區!H:H,MATCH(F1915,樣區!E:E,0))</f>
        <v>3月,5月</v>
      </c>
      <c r="W1915" s="3" t="str">
        <f>IF(ISNUMBER(AH1915),"Y","N")</f>
        <v>Y</v>
      </c>
      <c r="X1915" s="3" t="str">
        <f>IF(OR(ISBLANK(H1915),ISBLANK(I1915)),"需記錄日期","")</f>
        <v/>
      </c>
      <c r="Y1915" s="3" t="str">
        <f>IF(O1915&gt;9,"時間太晚","")</f>
        <v>時間太晚</v>
      </c>
      <c r="Z1915" s="3" t="str">
        <f>IF(ISBLANK(Q1915),"需記錄數量",IF(Q1915&gt;2,"2隻以上，請記為猴群",""))</f>
        <v/>
      </c>
      <c r="AA1915" s="3" t="str">
        <f>IF(OR(Q1915=1,Q1915=2),IF(ISTEXT(R1915),"","需記錄距離"),"")</f>
        <v/>
      </c>
      <c r="AB1915" s="249" t="str">
        <f>IF(S1915="Y",IF(Q1915&lt;&gt;2,"有叫聲應為猴群",""),"")</f>
        <v/>
      </c>
      <c r="AC1915" s="3" t="str">
        <f>IF(ISBLANK(T1915),"需記錄棲地類型",IF(LEN(T1915)&lt;&gt;2,"請填最主要的棲地類型，其餘的可在備注補充說明",""))</f>
        <v/>
      </c>
      <c r="AD1915" s="5" t="str">
        <f t="shared" si="83"/>
        <v>需計滿6分鐘</v>
      </c>
      <c r="AE1915" s="3" t="str">
        <f>IF(COUNTIF(U1915,"*搖樹*")=1,IF(Q1915&lt;&gt;2,"有搖樹行為應為猴群",""),"")</f>
        <v/>
      </c>
      <c r="AF1915" s="3"/>
      <c r="AH1915">
        <f>MATCH(ROUND(M1915,0)&amp;ROUND(N1915,0),樣點!N:N,0)</f>
        <v>667</v>
      </c>
      <c r="AI1915" s="5">
        <f>IF((F1916&amp;J1916)=(F1915&amp;J1915),ABS((DATE(G1916,H1916,I1916)&amp;TIME(O1916,P1916,0))-(DATE(G1915,H1915,I1915)&amp;TIME(O1915,P1915,0))),"")</f>
        <v>2.7777770301327109E-3</v>
      </c>
    </row>
    <row r="1916" spans="3:35">
      <c r="C1916" s="246" t="s">
        <v>824</v>
      </c>
      <c r="D1916" s="246" t="s">
        <v>907</v>
      </c>
      <c r="E1916" s="246" t="s">
        <v>920</v>
      </c>
      <c r="F1916" s="246" t="s">
        <v>921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922</v>
      </c>
      <c r="L1916" s="247">
        <v>7</v>
      </c>
      <c r="M1916" s="246">
        <v>303011</v>
      </c>
      <c r="N1916" s="246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90</v>
      </c>
      <c r="T1916" s="246" t="s">
        <v>26</v>
      </c>
      <c r="U1916" s="246"/>
      <c r="V1916" t="str">
        <f>INDEX(樣區!H:H,MATCH(F1916,樣區!E:E,0))</f>
        <v>3月,5月</v>
      </c>
      <c r="W1916" s="3" t="str">
        <f>IF(ISNUMBER(AH1916),"Y","N")</f>
        <v>Y</v>
      </c>
      <c r="X1916" s="3" t="str">
        <f>IF(OR(ISBLANK(H1916),ISBLANK(I1916)),"需記錄日期","")</f>
        <v/>
      </c>
      <c r="Y1916" s="3" t="str">
        <f>IF(O1916&gt;9,"時間太晚","")</f>
        <v>時間太晚</v>
      </c>
      <c r="Z1916" s="3" t="str">
        <f>IF(ISBLANK(Q1916),"需記錄數量",IF(Q1916&gt;2,"2隻以上，請記為猴群",""))</f>
        <v/>
      </c>
      <c r="AA1916" s="3" t="str">
        <f>IF(OR(Q1916=1,Q1916=2),IF(ISTEXT(R1916),"","需記錄距離"),"")</f>
        <v/>
      </c>
      <c r="AB1916" s="249" t="str">
        <f>IF(S1916="Y",IF(Q1916&lt;&gt;2,"有叫聲應為猴群",""),"")</f>
        <v/>
      </c>
      <c r="AC1916" s="3" t="str">
        <f>IF(ISBLANK(T1916),"需記錄棲地類型",IF(LEN(T1916)&lt;&gt;2,"請填最主要的棲地類型，其餘的可在備注補充說明",""))</f>
        <v/>
      </c>
      <c r="AD1916" s="5" t="str">
        <f t="shared" si="83"/>
        <v/>
      </c>
      <c r="AE1916" s="3" t="str">
        <f>IF(COUNTIF(U1916,"*搖樹*")=1,IF(Q1916&lt;&gt;2,"有搖樹行為應為猴群",""),"")</f>
        <v/>
      </c>
      <c r="AF1916" s="3"/>
      <c r="AH1916">
        <f>MATCH(ROUND(M1916,0)&amp;ROUND(N1916,0),樣點!N:N,0)</f>
        <v>668</v>
      </c>
      <c r="AI1916" s="5" t="str">
        <f>IF((F1917&amp;J1917)=(F1916&amp;J1916),ABS((DATE(G1917,H1917,I1917)&amp;TIME(O1917,P1917,0))-(DATE(G1916,H1916,I1916)&amp;TIME(O1916,P1916,0))),"")</f>
        <v/>
      </c>
    </row>
    <row r="1917" spans="3:35">
      <c r="C1917" s="246" t="s">
        <v>824</v>
      </c>
      <c r="D1917" s="246" t="s">
        <v>907</v>
      </c>
      <c r="E1917" s="246" t="s">
        <v>923</v>
      </c>
      <c r="F1917" s="246" t="s">
        <v>924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925</v>
      </c>
      <c r="L1917" s="247">
        <v>1</v>
      </c>
      <c r="M1917" s="246">
        <v>302073</v>
      </c>
      <c r="N1917" s="246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90</v>
      </c>
      <c r="T1917" s="246" t="s">
        <v>926</v>
      </c>
      <c r="U1917" s="246"/>
      <c r="V1917" t="str">
        <f>INDEX(樣區!H:H,MATCH(F1917,樣區!E:E,0))</f>
        <v>3月,5月</v>
      </c>
      <c r="W1917" s="3" t="str">
        <f>IF(ISNUMBER(AH1917),"Y","N")</f>
        <v>Y</v>
      </c>
      <c r="X1917" s="3" t="str">
        <f>IF(OR(ISBLANK(H1917),ISBLANK(I1917)),"需記錄日期","")</f>
        <v/>
      </c>
      <c r="Y1917" s="3" t="str">
        <f>IF(O1917&gt;9,"時間太晚","")</f>
        <v>時間太晚</v>
      </c>
      <c r="Z1917" s="3" t="str">
        <f>IF(ISBLANK(Q1917),"需記錄數量",IF(Q1917&gt;2,"2隻以上，請記為猴群",""))</f>
        <v/>
      </c>
      <c r="AA1917" s="3" t="str">
        <f>IF(OR(Q1917=1,Q1917=2),IF(ISTEXT(R1917),"","需記錄距離"),"")</f>
        <v/>
      </c>
      <c r="AB1917" s="249" t="str">
        <f>IF(S1917="Y",IF(Q1917&lt;&gt;2,"有叫聲應為猴群",""),"")</f>
        <v/>
      </c>
      <c r="AC1917" s="3" t="str">
        <f>IF(ISBLANK(T1917),"需記錄棲地類型",IF(LEN(T1917)&lt;&gt;2,"請填最主要的棲地類型，其餘的可在備注補充說明",""))</f>
        <v>請填最主要的棲地類型，其餘的可在備注補充說明</v>
      </c>
      <c r="AD1917" s="5" t="str">
        <f t="shared" si="83"/>
        <v/>
      </c>
      <c r="AE1917" s="3" t="str">
        <f>IF(COUNTIF(U1917,"*搖樹*")=1,IF(Q1917&lt;&gt;2,"有搖樹行為應為猴群",""),"")</f>
        <v/>
      </c>
      <c r="AF1917" s="3"/>
      <c r="AH1917">
        <f>MATCH(ROUND(M1917,0)&amp;ROUND(N1917,0),樣點!N:N,0)</f>
        <v>669</v>
      </c>
      <c r="AI1917" s="5">
        <f>IF((F1918&amp;J1918)=(F1917&amp;J1917),ABS((DATE(G1918,H1918,I1918)&amp;TIME(O1918,P1918,0))-(DATE(G1917,H1917,I1917)&amp;TIME(O1917,P1917,0))),"")</f>
        <v>1.1111110972706228E-2</v>
      </c>
    </row>
    <row r="1918" spans="3:35">
      <c r="C1918" s="246" t="s">
        <v>824</v>
      </c>
      <c r="D1918" s="246" t="s">
        <v>907</v>
      </c>
      <c r="E1918" s="246" t="s">
        <v>923</v>
      </c>
      <c r="F1918" s="246" t="s">
        <v>924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925</v>
      </c>
      <c r="L1918" s="247">
        <v>2</v>
      </c>
      <c r="M1918" s="246">
        <v>301943</v>
      </c>
      <c r="N1918" s="246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90</v>
      </c>
      <c r="T1918" s="246" t="s">
        <v>26</v>
      </c>
      <c r="U1918" s="246"/>
      <c r="V1918" t="str">
        <f>INDEX(樣區!H:H,MATCH(F1918,樣區!E:E,0))</f>
        <v>3月,5月</v>
      </c>
      <c r="W1918" s="3" t="str">
        <f>IF(ISNUMBER(AH1918),"Y","N")</f>
        <v>Y</v>
      </c>
      <c r="X1918" s="3" t="str">
        <f>IF(OR(ISBLANK(H1918),ISBLANK(I1918)),"需記錄日期","")</f>
        <v/>
      </c>
      <c r="Y1918" s="3" t="str">
        <f>IF(O1918&gt;9,"時間太晚","")</f>
        <v>時間太晚</v>
      </c>
      <c r="Z1918" s="3" t="str">
        <f>IF(ISBLANK(Q1918),"需記錄數量",IF(Q1918&gt;2,"2隻以上，請記為猴群",""))</f>
        <v/>
      </c>
      <c r="AA1918" s="3" t="str">
        <f>IF(OR(Q1918=1,Q1918=2),IF(ISTEXT(R1918),"","需記錄距離"),"")</f>
        <v/>
      </c>
      <c r="AB1918" s="249" t="str">
        <f>IF(S1918="Y",IF(Q1918&lt;&gt;2,"有叫聲應為猴群",""),"")</f>
        <v/>
      </c>
      <c r="AC1918" s="3" t="str">
        <f>IF(ISBLANK(T1918),"需記錄棲地類型",IF(LEN(T1918)&lt;&gt;2,"請填最主要的棲地類型，其餘的可在備注補充說明",""))</f>
        <v/>
      </c>
      <c r="AD1918" s="5" t="str">
        <f t="shared" si="83"/>
        <v/>
      </c>
      <c r="AE1918" s="3" t="str">
        <f>IF(COUNTIF(U1918,"*搖樹*")=1,IF(Q1918&lt;&gt;2,"有搖樹行為應為猴群",""),"")</f>
        <v/>
      </c>
      <c r="AF1918" s="3"/>
      <c r="AH1918">
        <f>MATCH(ROUND(M1918,0)&amp;ROUND(N1918,0),樣點!N:N,0)</f>
        <v>670</v>
      </c>
      <c r="AI1918" s="5">
        <f>IF((F1919&amp;J1919)=(F1918&amp;J1918),ABS((DATE(G1919,H1919,I1919)&amp;TIME(O1919,P1919,0))-(DATE(G1918,H1918,I1918)&amp;TIME(O1918,P1918,0))),"")</f>
        <v>9.7222219919785857E-3</v>
      </c>
    </row>
    <row r="1919" spans="3:35">
      <c r="C1919" s="246" t="s">
        <v>824</v>
      </c>
      <c r="D1919" s="246" t="s">
        <v>907</v>
      </c>
      <c r="E1919" s="246" t="s">
        <v>923</v>
      </c>
      <c r="F1919" s="246" t="s">
        <v>924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925</v>
      </c>
      <c r="L1919" s="247">
        <v>3</v>
      </c>
      <c r="M1919" s="246">
        <v>301759</v>
      </c>
      <c r="N1919" s="246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90</v>
      </c>
      <c r="T1919" s="246" t="s">
        <v>26</v>
      </c>
      <c r="U1919" s="246"/>
      <c r="V1919" t="str">
        <f>INDEX(樣區!H:H,MATCH(F1919,樣區!E:E,0))</f>
        <v>3月,5月</v>
      </c>
      <c r="W1919" s="3" t="str">
        <f>IF(ISNUMBER(AH1919),"Y","N")</f>
        <v>Y</v>
      </c>
      <c r="X1919" s="3" t="str">
        <f>IF(OR(ISBLANK(H1919),ISBLANK(I1919)),"需記錄日期","")</f>
        <v/>
      </c>
      <c r="Y1919" s="3" t="str">
        <f>IF(O1919&gt;9,"時間太晚","")</f>
        <v>時間太晚</v>
      </c>
      <c r="Z1919" s="3" t="str">
        <f>IF(ISBLANK(Q1919),"需記錄數量",IF(Q1919&gt;2,"2隻以上，請記為猴群",""))</f>
        <v/>
      </c>
      <c r="AA1919" s="3" t="str">
        <f>IF(OR(Q1919=1,Q1919=2),IF(ISTEXT(R1919),"","需記錄距離"),"")</f>
        <v/>
      </c>
      <c r="AB1919" s="249" t="str">
        <f>IF(S1919="Y",IF(Q1919&lt;&gt;2,"有叫聲應為猴群",""),"")</f>
        <v/>
      </c>
      <c r="AC1919" s="3" t="str">
        <f>IF(ISBLANK(T1919),"需記錄棲地類型",IF(LEN(T1919)&lt;&gt;2,"請填最主要的棲地類型，其餘的可在備注補充說明",""))</f>
        <v/>
      </c>
      <c r="AD1919" s="5" t="str">
        <f t="shared" si="83"/>
        <v/>
      </c>
      <c r="AE1919" s="3" t="str">
        <f>IF(COUNTIF(U1919,"*搖樹*")=1,IF(Q1919&lt;&gt;2,"有搖樹行為應為猴群",""),"")</f>
        <v/>
      </c>
      <c r="AF1919" s="3"/>
      <c r="AH1919">
        <f>MATCH(ROUND(M1919,0)&amp;ROUND(N1919,0),樣點!N:N,0)</f>
        <v>671</v>
      </c>
      <c r="AI1919" s="5">
        <f>IF((F1920&amp;J1920)=(F1919&amp;J1919),ABS((DATE(G1920,H1920,I1920)&amp;TIME(O1920,P1920,0))-(DATE(G1919,H1919,I1919)&amp;TIME(O1919,P1919,0))),"")</f>
        <v>7.6388890156522393E-3</v>
      </c>
    </row>
    <row r="1920" spans="3:35">
      <c r="C1920" s="246" t="s">
        <v>824</v>
      </c>
      <c r="D1920" s="246" t="s">
        <v>907</v>
      </c>
      <c r="E1920" s="246" t="s">
        <v>923</v>
      </c>
      <c r="F1920" s="246" t="s">
        <v>924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925</v>
      </c>
      <c r="L1920" s="247">
        <v>4</v>
      </c>
      <c r="M1920" s="246">
        <v>301625</v>
      </c>
      <c r="N1920" s="246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90</v>
      </c>
      <c r="T1920" s="246" t="s">
        <v>926</v>
      </c>
      <c r="U1920" s="246"/>
      <c r="V1920" t="str">
        <f>INDEX(樣區!H:H,MATCH(F1920,樣區!E:E,0))</f>
        <v>3月,5月</v>
      </c>
      <c r="W1920" s="3" t="str">
        <f>IF(ISNUMBER(AH1920),"Y","N")</f>
        <v>Y</v>
      </c>
      <c r="X1920" s="3" t="str">
        <f>IF(OR(ISBLANK(H1920),ISBLANK(I1920)),"需記錄日期","")</f>
        <v/>
      </c>
      <c r="Y1920" s="3" t="str">
        <f>IF(O1920&gt;9,"時間太晚","")</f>
        <v>時間太晚</v>
      </c>
      <c r="Z1920" s="3" t="str">
        <f>IF(ISBLANK(Q1920),"需記錄數量",IF(Q1920&gt;2,"2隻以上，請記為猴群",""))</f>
        <v/>
      </c>
      <c r="AA1920" s="3" t="str">
        <f>IF(OR(Q1920=1,Q1920=2),IF(ISTEXT(R1920),"","需記錄距離"),"")</f>
        <v/>
      </c>
      <c r="AB1920" s="249" t="str">
        <f>IF(S1920="Y",IF(Q1920&lt;&gt;2,"有叫聲應為猴群",""),"")</f>
        <v/>
      </c>
      <c r="AC1920" s="3" t="str">
        <f>IF(ISBLANK(T1920),"需記錄棲地類型",IF(LEN(T1920)&lt;&gt;2,"請填最主要的棲地類型，其餘的可在備注補充說明",""))</f>
        <v>請填最主要的棲地類型，其餘的可在備注補充說明</v>
      </c>
      <c r="AD1920" s="5" t="str">
        <f t="shared" si="83"/>
        <v/>
      </c>
      <c r="AE1920" s="3" t="str">
        <f>IF(COUNTIF(U1920,"*搖樹*")=1,IF(Q1920&lt;&gt;2,"有搖樹行為應為猴群",""),"")</f>
        <v/>
      </c>
      <c r="AF1920" s="3"/>
      <c r="AH1920">
        <f>MATCH(ROUND(M1920,0)&amp;ROUND(N1920,0),樣點!N:N,0)</f>
        <v>672</v>
      </c>
      <c r="AI1920" s="5">
        <f>IF((F1921&amp;J1921)=(F1920&amp;J1920),ABS((DATE(G1921,H1921,I1921)&amp;TIME(O1921,P1921,0))-(DATE(G1920,H1920,I1920)&amp;TIME(O1920,P1920,0))),"")</f>
        <v>1.1805556016042829E-2</v>
      </c>
    </row>
    <row r="1921" spans="3:35">
      <c r="C1921" s="246" t="s">
        <v>824</v>
      </c>
      <c r="D1921" s="246" t="s">
        <v>907</v>
      </c>
      <c r="E1921" s="246" t="s">
        <v>923</v>
      </c>
      <c r="F1921" s="246" t="s">
        <v>924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925</v>
      </c>
      <c r="L1921" s="247">
        <v>5</v>
      </c>
      <c r="M1921" s="246">
        <v>301477</v>
      </c>
      <c r="N1921" s="246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90</v>
      </c>
      <c r="T1921" s="246" t="s">
        <v>26</v>
      </c>
      <c r="U1921" s="246"/>
      <c r="V1921" t="str">
        <f>INDEX(樣區!H:H,MATCH(F1921,樣區!E:E,0))</f>
        <v>3月,5月</v>
      </c>
      <c r="W1921" s="3" t="str">
        <f>IF(ISNUMBER(AH1921),"Y","N")</f>
        <v>Y</v>
      </c>
      <c r="X1921" s="3" t="str">
        <f>IF(OR(ISBLANK(H1921),ISBLANK(I1921)),"需記錄日期","")</f>
        <v/>
      </c>
      <c r="Y1921" s="3" t="str">
        <f>IF(O1921&gt;9,"時間太晚","")</f>
        <v>時間太晚</v>
      </c>
      <c r="Z1921" s="3" t="str">
        <f>IF(ISBLANK(Q1921),"需記錄數量",IF(Q1921&gt;2,"2隻以上，請記為猴群",""))</f>
        <v/>
      </c>
      <c r="AA1921" s="3" t="str">
        <f>IF(OR(Q1921=1,Q1921=2),IF(ISTEXT(R1921),"","需記錄距離"),"")</f>
        <v/>
      </c>
      <c r="AB1921" s="249" t="str">
        <f>IF(S1921="Y",IF(Q1921&lt;&gt;2,"有叫聲應為猴群",""),"")</f>
        <v/>
      </c>
      <c r="AC1921" s="3" t="str">
        <f>IF(ISBLANK(T1921),"需記錄棲地類型",IF(LEN(T1921)&lt;&gt;2,"請填最主要的棲地類型，其餘的可在備注補充說明",""))</f>
        <v/>
      </c>
      <c r="AD1921" s="5" t="str">
        <f t="shared" si="83"/>
        <v/>
      </c>
      <c r="AE1921" s="3" t="str">
        <f>IF(COUNTIF(U1921,"*搖樹*")=1,IF(Q1921&lt;&gt;2,"有搖樹行為應為猴群",""),"")</f>
        <v/>
      </c>
      <c r="AF1921" s="3"/>
      <c r="AH1921">
        <f>MATCH(ROUND(M1921,0)&amp;ROUND(N1921,0),樣點!N:N,0)</f>
        <v>673</v>
      </c>
      <c r="AI1921" s="5">
        <f>IF((F1922&amp;J1922)=(F1921&amp;J1921),ABS((DATE(G1922,H1922,I1922)&amp;TIME(O1922,P1922,0))-(DATE(G1921,H1921,I1921)&amp;TIME(O1921,P1921,0))),"")</f>
        <v>9.0277770068496466E-3</v>
      </c>
    </row>
    <row r="1922" spans="3:35">
      <c r="C1922" s="246" t="s">
        <v>824</v>
      </c>
      <c r="D1922" s="246" t="s">
        <v>907</v>
      </c>
      <c r="E1922" s="246" t="s">
        <v>923</v>
      </c>
      <c r="F1922" s="246" t="s">
        <v>924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925</v>
      </c>
      <c r="L1922" s="247">
        <v>6</v>
      </c>
      <c r="M1922" s="246">
        <v>301518</v>
      </c>
      <c r="N1922" s="246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90</v>
      </c>
      <c r="T1922" s="246" t="s">
        <v>26</v>
      </c>
      <c r="U1922" s="246"/>
      <c r="V1922" t="str">
        <f>INDEX(樣區!H:H,MATCH(F1922,樣區!E:E,0))</f>
        <v>3月,5月</v>
      </c>
      <c r="W1922" s="3" t="str">
        <f>IF(ISNUMBER(AH1922),"Y","N")</f>
        <v>Y</v>
      </c>
      <c r="X1922" s="3" t="str">
        <f>IF(OR(ISBLANK(H1922),ISBLANK(I1922)),"需記錄日期","")</f>
        <v/>
      </c>
      <c r="Y1922" s="3" t="str">
        <f>IF(O1922&gt;9,"時間太晚","")</f>
        <v>時間太晚</v>
      </c>
      <c r="Z1922" s="3" t="str">
        <f>IF(ISBLANK(Q1922),"需記錄數量",IF(Q1922&gt;2,"2隻以上，請記為猴群",""))</f>
        <v/>
      </c>
      <c r="AA1922" s="3" t="str">
        <f>IF(OR(Q1922=1,Q1922=2),IF(ISTEXT(R1922),"","需記錄距離"),"")</f>
        <v/>
      </c>
      <c r="AB1922" s="249" t="str">
        <f>IF(S1922="Y",IF(Q1922&lt;&gt;2,"有叫聲應為猴群",""),"")</f>
        <v/>
      </c>
      <c r="AC1922" s="3" t="str">
        <f>IF(ISBLANK(T1922),"需記錄棲地類型",IF(LEN(T1922)&lt;&gt;2,"請填最主要的棲地類型，其餘的可在備注補充說明",""))</f>
        <v/>
      </c>
      <c r="AD1922" s="5" t="str">
        <f t="shared" si="83"/>
        <v/>
      </c>
      <c r="AE1922" s="3" t="str">
        <f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>IF((F1923&amp;J1923)=(F1922&amp;J1922),ABS((DATE(G1923,H1923,I1923)&amp;TIME(O1923,P1923,0))-(DATE(G1922,H1922,I1922)&amp;TIME(O1922,P1922,0))),"")</f>
        <v/>
      </c>
    </row>
    <row r="1923" spans="3:35" hidden="1">
      <c r="C1923" s="246" t="s">
        <v>824</v>
      </c>
      <c r="D1923" s="246" t="s">
        <v>907</v>
      </c>
      <c r="E1923" s="246" t="s">
        <v>927</v>
      </c>
      <c r="F1923" s="246" t="s">
        <v>928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929</v>
      </c>
      <c r="L1923" s="247">
        <v>1</v>
      </c>
      <c r="M1923" s="246">
        <v>303612</v>
      </c>
      <c r="N1923" s="246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90</v>
      </c>
      <c r="T1923" s="246" t="s">
        <v>26</v>
      </c>
      <c r="U1923" s="246"/>
      <c r="V1923" t="str">
        <f>INDEX(樣區!H:H,MATCH(F1923,樣區!E:E,0))</f>
        <v>3月,5月</v>
      </c>
      <c r="W1923" s="3" t="str">
        <f>IF(ISNUMBER(AH1923),"Y","N")</f>
        <v>N</v>
      </c>
      <c r="X1923" s="3" t="str">
        <f>IF(OR(ISBLANK(H1923),ISBLANK(I1923)),"需記錄日期","")</f>
        <v/>
      </c>
      <c r="Y1923" s="3" t="str">
        <f>IF(O1923&gt;9,"時間太晚","")</f>
        <v>時間太晚</v>
      </c>
      <c r="Z1923" s="3" t="str">
        <f>IF(ISBLANK(Q1923),"需記錄數量",IF(Q1923&gt;2,"2隻以上，請記為猴群",""))</f>
        <v/>
      </c>
      <c r="AA1923" s="3" t="str">
        <f>IF(OR(Q1923=1,Q1923=2),IF(ISTEXT(R1923),"","需記錄距離"),"")</f>
        <v/>
      </c>
      <c r="AB1923" s="2" t="str">
        <f>IF(S1923="Y",IF(Q1923&lt;&gt;2,"有叫聲應為猴群",""),"")</f>
        <v/>
      </c>
      <c r="AC1923" s="3" t="str">
        <f>IF(ISBLANK(T1923),"需記錄棲地類型",IF(LEN(T1923)&lt;&gt;2,"請填最主要的棲地類型，其餘的可在備注補充說明",""))</f>
        <v/>
      </c>
      <c r="AD1923" s="5" t="str">
        <f>IF(ISBLANK(O1923),"需記錄時間",IFERROR(IF((AI1923-TIME(0,5,59))&lt;0,"需計滿6分鍾",""),""))</f>
        <v/>
      </c>
      <c r="AE1923" s="3" t="str">
        <f>IF(COUNTIF(U1923,"*搖樹*")=1,IF(Q1923&lt;&gt;2,"有搖樹行為應為猴群",""),"")</f>
        <v/>
      </c>
      <c r="AF1923" s="3"/>
      <c r="AH1923" t="e">
        <f>MATCH(ROUND(M1923,0)&amp;ROUND(N1923,0),樣點!N:N,0)</f>
        <v>#N/A</v>
      </c>
      <c r="AI1923" s="5">
        <f>IF((F1924&amp;J1924)=(F1923&amp;J1923),ABS((DATE(G1924,H1924,I1924)&amp;TIME(O1924,P1924,0))-(DATE(G1923,H1923,I1923)&amp;TIME(O1923,P1923,0))),"")</f>
        <v>1.0416666977107525E-2</v>
      </c>
    </row>
    <row r="1924" spans="3:35" hidden="1">
      <c r="C1924" s="246" t="s">
        <v>824</v>
      </c>
      <c r="D1924" s="246" t="s">
        <v>907</v>
      </c>
      <c r="E1924" s="246" t="s">
        <v>927</v>
      </c>
      <c r="F1924" s="246" t="s">
        <v>928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929</v>
      </c>
      <c r="L1924" s="247">
        <v>2</v>
      </c>
      <c r="M1924" s="246">
        <v>303450</v>
      </c>
      <c r="N1924" s="246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90</v>
      </c>
      <c r="T1924" s="246" t="s">
        <v>26</v>
      </c>
      <c r="U1924" s="246"/>
      <c r="V1924" t="str">
        <f>INDEX(樣區!H:H,MATCH(F1924,樣區!E:E,0))</f>
        <v>3月,5月</v>
      </c>
      <c r="W1924" s="3" t="str">
        <f>IF(ISNUMBER(AH1924),"Y","N")</f>
        <v>N</v>
      </c>
      <c r="X1924" s="3" t="str">
        <f>IF(OR(ISBLANK(H1924),ISBLANK(I1924)),"需記錄日期","")</f>
        <v/>
      </c>
      <c r="Y1924" s="3" t="str">
        <f>IF(O1924&gt;9,"時間太晚","")</f>
        <v>時間太晚</v>
      </c>
      <c r="Z1924" s="3" t="str">
        <f>IF(ISBLANK(Q1924),"需記錄數量",IF(Q1924&gt;2,"2隻以上，請記為猴群",""))</f>
        <v/>
      </c>
      <c r="AA1924" s="3" t="str">
        <f>IF(OR(Q1924=1,Q1924=2),IF(ISTEXT(R1924),"","需記錄距離"),"")</f>
        <v/>
      </c>
      <c r="AB1924" s="2" t="str">
        <f>IF(S1924="Y",IF(Q1924&lt;&gt;2,"有叫聲應為猴群",""),"")</f>
        <v/>
      </c>
      <c r="AC1924" s="3" t="str">
        <f>IF(ISBLANK(T1924),"需記錄棲地類型",IF(LEN(T1924)&lt;&gt;2,"請填最主要的棲地類型，其餘的可在備注補充說明",""))</f>
        <v/>
      </c>
      <c r="AD1924" s="5" t="str">
        <f>IF(ISBLANK(O1924),"需記錄時間",IFERROR(IF((AI1924-TIME(0,5,59))&lt;0,"需計滿6分鍾",""),""))</f>
        <v/>
      </c>
      <c r="AE1924" s="3" t="str">
        <f>IF(COUNTIF(U1924,"*搖樹*")=1,IF(Q1924&lt;&gt;2,"有搖樹行為應為猴群",""),"")</f>
        <v/>
      </c>
      <c r="AF1924" s="3"/>
      <c r="AH1924" t="e">
        <f>MATCH(ROUND(M1924,0)&amp;ROUND(N1924,0),樣點!N:N,0)</f>
        <v>#N/A</v>
      </c>
      <c r="AI1924" s="5">
        <f>IF((F1925&amp;J1925)=(F1924&amp;J1924),ABS((DATE(G1925,H1925,I1925)&amp;TIME(O1925,P1925,0))-(DATE(G1924,H1924,I1924)&amp;TIME(O1924,P1924,0))),"")</f>
        <v>1.5972222026903182E-2</v>
      </c>
    </row>
    <row r="1925" spans="3:35" hidden="1">
      <c r="C1925" s="246" t="s">
        <v>824</v>
      </c>
      <c r="D1925" s="246" t="s">
        <v>907</v>
      </c>
      <c r="E1925" s="246" t="s">
        <v>927</v>
      </c>
      <c r="F1925" s="246" t="s">
        <v>928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929</v>
      </c>
      <c r="L1925" s="247">
        <v>3</v>
      </c>
      <c r="M1925" s="246">
        <v>303785</v>
      </c>
      <c r="N1925" s="246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90</v>
      </c>
      <c r="T1925" s="246" t="s">
        <v>26</v>
      </c>
      <c r="U1925" s="246"/>
      <c r="V1925" t="str">
        <f>INDEX(樣區!H:H,MATCH(F1925,樣區!E:E,0))</f>
        <v>3月,5月</v>
      </c>
      <c r="W1925" s="3" t="str">
        <f>IF(ISNUMBER(AH1925),"Y","N")</f>
        <v>N</v>
      </c>
      <c r="X1925" s="3" t="str">
        <f>IF(OR(ISBLANK(H1925),ISBLANK(I1925)),"需記錄日期","")</f>
        <v/>
      </c>
      <c r="Y1925" s="3" t="str">
        <f>IF(O1925&gt;9,"時間太晚","")</f>
        <v>時間太晚</v>
      </c>
      <c r="Z1925" s="3" t="str">
        <f>IF(ISBLANK(Q1925),"需記錄數量",IF(Q1925&gt;2,"2隻以上，請記為猴群",""))</f>
        <v/>
      </c>
      <c r="AA1925" s="3" t="str">
        <f>IF(OR(Q1925=1,Q1925=2),IF(ISTEXT(R1925),"","需記錄距離"),"")</f>
        <v/>
      </c>
      <c r="AB1925" s="2" t="str">
        <f>IF(S1925="Y",IF(Q1925&lt;&gt;2,"有叫聲應為猴群",""),"")</f>
        <v/>
      </c>
      <c r="AC1925" s="3" t="str">
        <f>IF(ISBLANK(T1925),"需記錄棲地類型",IF(LEN(T1925)&lt;&gt;2,"請填最主要的棲地類型，其餘的可在備注補充說明",""))</f>
        <v/>
      </c>
      <c r="AD1925" s="5" t="str">
        <f>IF(ISBLANK(O1925),"需記錄時間",IFERROR(IF((AI1925-TIME(0,5,59))&lt;0,"需計滿6分鍾",""),""))</f>
        <v/>
      </c>
      <c r="AE1925" s="3" t="str">
        <f>IF(COUNTIF(U1925,"*搖樹*")=1,IF(Q1925&lt;&gt;2,"有搖樹行為應為猴群",""),"")</f>
        <v/>
      </c>
      <c r="AF1925" s="3"/>
      <c r="AH1925" t="e">
        <f>MATCH(ROUND(M1925,0)&amp;ROUND(N1925,0),樣點!N:N,0)</f>
        <v>#N/A</v>
      </c>
      <c r="AI1925" s="5">
        <f>IF((F1926&amp;J1926)=(F1925&amp;J1925),ABS((DATE(G1926,H1926,I1926)&amp;TIME(O1926,P1926,0))-(DATE(G1925,H1925,I1925)&amp;TIME(O1925,P1925,0))),"")</f>
        <v>1.2500000011641532E-2</v>
      </c>
    </row>
    <row r="1926" spans="3:35" hidden="1">
      <c r="C1926" s="246" t="s">
        <v>824</v>
      </c>
      <c r="D1926" s="246" t="s">
        <v>907</v>
      </c>
      <c r="E1926" s="246" t="s">
        <v>927</v>
      </c>
      <c r="F1926" s="246" t="s">
        <v>928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929</v>
      </c>
      <c r="L1926" s="247">
        <v>4</v>
      </c>
      <c r="M1926" s="246">
        <v>303728</v>
      </c>
      <c r="N1926" s="246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90</v>
      </c>
      <c r="T1926" s="246" t="s">
        <v>26</v>
      </c>
      <c r="U1926" s="246"/>
      <c r="V1926" t="str">
        <f>INDEX(樣區!H:H,MATCH(F1926,樣區!E:E,0))</f>
        <v>3月,5月</v>
      </c>
      <c r="W1926" s="3" t="str">
        <f>IF(ISNUMBER(AH1926),"Y","N")</f>
        <v>N</v>
      </c>
      <c r="X1926" s="3" t="str">
        <f>IF(OR(ISBLANK(H1926),ISBLANK(I1926)),"需記錄日期","")</f>
        <v/>
      </c>
      <c r="Y1926" s="3" t="str">
        <f>IF(O1926&gt;9,"時間太晚","")</f>
        <v>時間太晚</v>
      </c>
      <c r="Z1926" s="3" t="str">
        <f>IF(ISBLANK(Q1926),"需記錄數量",IF(Q1926&gt;2,"2隻以上，請記為猴群",""))</f>
        <v/>
      </c>
      <c r="AA1926" s="3" t="str">
        <f>IF(OR(Q1926=1,Q1926=2),IF(ISTEXT(R1926),"","需記錄距離"),"")</f>
        <v/>
      </c>
      <c r="AB1926" s="2" t="str">
        <f>IF(S1926="Y",IF(Q1926&lt;&gt;2,"有叫聲應為猴群",""),"")</f>
        <v/>
      </c>
      <c r="AC1926" s="3" t="str">
        <f>IF(ISBLANK(T1926),"需記錄棲地類型",IF(LEN(T1926)&lt;&gt;2,"請填最主要的棲地類型，其餘的可在備注補充說明",""))</f>
        <v/>
      </c>
      <c r="AD1926" s="5" t="str">
        <f>IF(ISBLANK(O1926),"需記錄時間",IFERROR(IF((AI1926-TIME(0,5,59))&lt;0,"需計滿6分鍾",""),""))</f>
        <v/>
      </c>
      <c r="AE1926" s="3" t="str">
        <f>IF(COUNTIF(U1926,"*搖樹*")=1,IF(Q1926&lt;&gt;2,"有搖樹行為應為猴群",""),"")</f>
        <v/>
      </c>
      <c r="AF1926" s="3"/>
      <c r="AH1926" t="e">
        <f>MATCH(ROUND(M1926,0)&amp;ROUND(N1926,0),樣點!N:N,0)</f>
        <v>#N/A</v>
      </c>
      <c r="AI1926" s="5">
        <f>IF((F1927&amp;J1927)=(F1926&amp;J1926),ABS((DATE(G1927,H1927,I1927)&amp;TIME(O1927,P1927,0))-(DATE(G1926,H1926,I1926)&amp;TIME(O1926,P1926,0))),"")</f>
        <v>6.3194443995598704E-2</v>
      </c>
    </row>
    <row r="1927" spans="3:35" hidden="1">
      <c r="C1927" s="246" t="s">
        <v>824</v>
      </c>
      <c r="D1927" s="246" t="s">
        <v>907</v>
      </c>
      <c r="E1927" s="246" t="s">
        <v>927</v>
      </c>
      <c r="F1927" s="246" t="s">
        <v>928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929</v>
      </c>
      <c r="L1927" s="247">
        <v>5</v>
      </c>
      <c r="M1927" s="246">
        <v>303658</v>
      </c>
      <c r="N1927" s="246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90</v>
      </c>
      <c r="T1927" s="246" t="s">
        <v>26</v>
      </c>
      <c r="U1927" s="246"/>
      <c r="V1927" t="str">
        <f>INDEX(樣區!H:H,MATCH(F1927,樣區!E:E,0))</f>
        <v>3月,5月</v>
      </c>
      <c r="W1927" s="3" t="str">
        <f>IF(ISNUMBER(AH1927),"Y","N")</f>
        <v>N</v>
      </c>
      <c r="X1927" s="3" t="str">
        <f>IF(OR(ISBLANK(H1927),ISBLANK(I1927)),"需記錄日期","")</f>
        <v/>
      </c>
      <c r="Y1927" s="3" t="str">
        <f>IF(O1927&gt;9,"時間太晚","")</f>
        <v/>
      </c>
      <c r="Z1927" s="3" t="str">
        <f>IF(ISBLANK(Q1927),"需記錄數量",IF(Q1927&gt;2,"2隻以上，請記為猴群",""))</f>
        <v/>
      </c>
      <c r="AA1927" s="3" t="str">
        <f>IF(OR(Q1927=1,Q1927=2),IF(ISTEXT(R1927),"","需記錄距離"),"")</f>
        <v/>
      </c>
      <c r="AB1927" s="2" t="str">
        <f>IF(S1927="Y",IF(Q1927&lt;&gt;2,"有叫聲應為猴群",""),"")</f>
        <v/>
      </c>
      <c r="AC1927" s="3" t="str">
        <f>IF(ISBLANK(T1927),"需記錄棲地類型",IF(LEN(T1927)&lt;&gt;2,"請填最主要的棲地類型，其餘的可在備注補充說明",""))</f>
        <v/>
      </c>
      <c r="AD1927" s="5" t="str">
        <f>IF(ISBLANK(O1927),"需記錄時間",IFERROR(IF((AI1927-TIME(0,5,59))&lt;0,"需計滿6分鍾",""),""))</f>
        <v/>
      </c>
      <c r="AE1927" s="3" t="str">
        <f>IF(COUNTIF(U1927,"*搖樹*")=1,IF(Q1927&lt;&gt;2,"有搖樹行為應為猴群",""),"")</f>
        <v/>
      </c>
      <c r="AF1927" s="3"/>
      <c r="AH1927" t="e">
        <f>MATCH(ROUND(M1927,0)&amp;ROUND(N1927,0),樣點!N:N,0)</f>
        <v>#N/A</v>
      </c>
      <c r="AI1927" s="5">
        <f>IF((F1928&amp;J1928)=(F1927&amp;J1927),ABS((DATE(G1928,H1928,I1928)&amp;TIME(O1928,P1928,0))-(DATE(G1927,H1927,I1927)&amp;TIME(O1927,P1927,0))),"")</f>
        <v>1.3888888992369175E-2</v>
      </c>
    </row>
    <row r="1928" spans="3:35" hidden="1">
      <c r="C1928" s="246" t="s">
        <v>824</v>
      </c>
      <c r="D1928" s="246" t="s">
        <v>907</v>
      </c>
      <c r="E1928" s="246" t="s">
        <v>927</v>
      </c>
      <c r="F1928" s="246" t="s">
        <v>928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929</v>
      </c>
      <c r="L1928" s="247">
        <v>6</v>
      </c>
      <c r="M1928" s="246">
        <v>303860</v>
      </c>
      <c r="N1928" s="246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90</v>
      </c>
      <c r="T1928" s="246" t="s">
        <v>26</v>
      </c>
      <c r="U1928" s="246"/>
      <c r="V1928" t="str">
        <f>INDEX(樣區!H:H,MATCH(F1928,樣區!E:E,0))</f>
        <v>3月,5月</v>
      </c>
      <c r="W1928" s="3" t="str">
        <f>IF(ISNUMBER(AH1928),"Y","N")</f>
        <v>N</v>
      </c>
      <c r="X1928" s="3" t="str">
        <f>IF(OR(ISBLANK(H1928),ISBLANK(I1928)),"需記錄日期","")</f>
        <v/>
      </c>
      <c r="Y1928" s="3" t="str">
        <f>IF(O1928&gt;9,"時間太晚","")</f>
        <v/>
      </c>
      <c r="Z1928" s="3" t="str">
        <f>IF(ISBLANK(Q1928),"需記錄數量",IF(Q1928&gt;2,"2隻以上，請記為猴群",""))</f>
        <v/>
      </c>
      <c r="AA1928" s="3" t="str">
        <f>IF(OR(Q1928=1,Q1928=2),IF(ISTEXT(R1928),"","需記錄距離"),"")</f>
        <v/>
      </c>
      <c r="AB1928" s="2" t="str">
        <f>IF(S1928="Y",IF(Q1928&lt;&gt;2,"有叫聲應為猴群",""),"")</f>
        <v/>
      </c>
      <c r="AC1928" s="3" t="str">
        <f>IF(ISBLANK(T1928),"需記錄棲地類型",IF(LEN(T1928)&lt;&gt;2,"請填最主要的棲地類型，其餘的可在備注補充說明",""))</f>
        <v/>
      </c>
      <c r="AD1928" s="5" t="str">
        <f>IF(ISBLANK(O1928),"需記錄時間",IFERROR(IF((AI1928-TIME(0,5,59))&lt;0,"需計滿6分鍾",""),""))</f>
        <v/>
      </c>
      <c r="AE1928" s="3" t="str">
        <f>IF(COUNTIF(U1928,"*搖樹*")=1,IF(Q1928&lt;&gt;2,"有搖樹行為應為猴群",""),"")</f>
        <v/>
      </c>
      <c r="AF1928" s="3"/>
      <c r="AH1928" t="e">
        <f>MATCH(ROUND(M1928,0)&amp;ROUND(N1928,0),樣點!N:N,0)</f>
        <v>#N/A</v>
      </c>
      <c r="AI1928" s="5" t="str">
        <f>IF((F1929&amp;J1929)=(F1928&amp;J1928),ABS((DATE(G1929,H1929,I1929)&amp;TIME(O1929,P1929,0))-(DATE(G1928,H1928,I1928)&amp;TIME(O1928,P1928,0))),"")</f>
        <v/>
      </c>
    </row>
    <row r="1929" spans="3:35">
      <c r="C1929" s="246" t="s">
        <v>824</v>
      </c>
      <c r="D1929" s="246" t="s">
        <v>907</v>
      </c>
      <c r="E1929" s="246" t="s">
        <v>930</v>
      </c>
      <c r="F1929" s="246" t="s">
        <v>931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932</v>
      </c>
      <c r="L1929" s="247">
        <v>1</v>
      </c>
      <c r="M1929" s="246">
        <v>299788</v>
      </c>
      <c r="N1929" s="246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90</v>
      </c>
      <c r="T1929" s="246" t="s">
        <v>26</v>
      </c>
      <c r="U1929" s="246"/>
      <c r="V1929" t="str">
        <f>INDEX(樣區!H:H,MATCH(F1929,樣區!E:E,0))</f>
        <v>3月,5月</v>
      </c>
      <c r="W1929" s="3" t="str">
        <f>IF(ISNUMBER(AH1929),"Y","N")</f>
        <v>Y</v>
      </c>
      <c r="X1929" s="3" t="str">
        <f>IF(OR(ISBLANK(H1929),ISBLANK(I1929)),"需記錄日期","")</f>
        <v/>
      </c>
      <c r="Y1929" s="3" t="str">
        <f>IF(O1929&gt;9,"時間太晚","")</f>
        <v>時間太晚</v>
      </c>
      <c r="Z1929" s="3" t="str">
        <f>IF(ISBLANK(Q1929),"需記錄數量",IF(Q1929&gt;2,"2隻以上，請記為猴群",""))</f>
        <v/>
      </c>
      <c r="AA1929" s="3" t="str">
        <f>IF(OR(Q1929=1,Q1929=2),IF(ISTEXT(R1929),"","需記錄距離"),"")</f>
        <v/>
      </c>
      <c r="AB1929" s="249" t="str">
        <f>IF(S1929="Y",IF(Q1929&lt;&gt;2,"有叫聲應為猴群",""),"")</f>
        <v/>
      </c>
      <c r="AC1929" s="3" t="str">
        <f>IF(ISBLANK(T1929),"需記錄棲地類型",IF(LEN(T1929)&lt;&gt;2,"請填最主要的棲地類型，其餘的可在備注補充說明",""))</f>
        <v/>
      </c>
      <c r="AD1929" s="5" t="str">
        <f t="shared" ref="AD1929:AD1946" si="84">IF(ISBLANK(O1929),"需記錄時間",IFERROR(IF((AI1929-TIME(0,5,59))&lt;0,"需計滿6分鐘",""),""))</f>
        <v>需計滿6分鐘</v>
      </c>
      <c r="AE1929" s="3" t="str">
        <f>IF(COUNTIF(U1929,"*搖樹*")=1,IF(Q1929&lt;&gt;2,"有搖樹行為應為猴群",""),"")</f>
        <v/>
      </c>
      <c r="AF1929" s="3"/>
      <c r="AH1929">
        <f>MATCH(ROUND(M1929,0)&amp;ROUND(N1929,0),樣點!N:N,0)</f>
        <v>681</v>
      </c>
      <c r="AI1929" s="5">
        <f>IF((F1930&amp;J1930)=(F1929&amp;J1929),ABS((DATE(G1930,H1930,I1930)&amp;TIME(O1930,P1930,0))-(DATE(G1929,H1929,I1929)&amp;TIME(O1929,P1929,0))),"")</f>
        <v>2.77777697192505E-3</v>
      </c>
    </row>
    <row r="1930" spans="3:35">
      <c r="C1930" s="246" t="s">
        <v>824</v>
      </c>
      <c r="D1930" s="246" t="s">
        <v>907</v>
      </c>
      <c r="E1930" s="246" t="s">
        <v>930</v>
      </c>
      <c r="F1930" s="246" t="s">
        <v>931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932</v>
      </c>
      <c r="L1930" s="247">
        <v>2</v>
      </c>
      <c r="M1930" s="246">
        <v>299991</v>
      </c>
      <c r="N1930" s="246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90</v>
      </c>
      <c r="T1930" s="246" t="s">
        <v>133</v>
      </c>
      <c r="U1930" s="246"/>
      <c r="V1930" t="str">
        <f>INDEX(樣區!H:H,MATCH(F1930,樣區!E:E,0))</f>
        <v>3月,5月</v>
      </c>
      <c r="W1930" s="3" t="str">
        <f>IF(ISNUMBER(AH1930),"Y","N")</f>
        <v>Y</v>
      </c>
      <c r="X1930" s="3" t="str">
        <f>IF(OR(ISBLANK(H1930),ISBLANK(I1930)),"需記錄日期","")</f>
        <v/>
      </c>
      <c r="Y1930" s="3" t="str">
        <f>IF(O1930&gt;9,"時間太晚","")</f>
        <v>時間太晚</v>
      </c>
      <c r="Z1930" s="3" t="str">
        <f>IF(ISBLANK(Q1930),"需記錄數量",IF(Q1930&gt;2,"2隻以上，請記為猴群",""))</f>
        <v/>
      </c>
      <c r="AA1930" s="3" t="str">
        <f>IF(OR(Q1930=1,Q1930=2),IF(ISTEXT(R1930),"","需記錄距離"),"")</f>
        <v/>
      </c>
      <c r="AB1930" s="249" t="str">
        <f>IF(S1930="Y",IF(Q1930&lt;&gt;2,"有叫聲應為猴群",""),"")</f>
        <v/>
      </c>
      <c r="AC1930" s="3" t="str">
        <f>IF(ISBLANK(T1930),"需記錄棲地類型",IF(LEN(T1930)&lt;&gt;2,"請填最主要的棲地類型，其餘的可在備注補充說明",""))</f>
        <v/>
      </c>
      <c r="AD1930" s="5" t="str">
        <f t="shared" si="84"/>
        <v/>
      </c>
      <c r="AE1930" s="3" t="str">
        <f>IF(COUNTIF(U1930,"*搖樹*")=1,IF(Q1930&lt;&gt;2,"有搖樹行為應為猴群",""),"")</f>
        <v/>
      </c>
      <c r="AF1930" s="3"/>
      <c r="AH1930">
        <f>MATCH(ROUND(M1930,0)&amp;ROUND(N1930,0),樣點!N:N,0)</f>
        <v>682</v>
      </c>
      <c r="AI1930" s="5">
        <f>IF((F1931&amp;J1931)=(F1930&amp;J1930),ABS((DATE(G1931,H1931,I1931)&amp;TIME(O1931,P1931,0))-(DATE(G1930,H1930,I1930)&amp;TIME(O1930,P1930,0))),"")</f>
        <v>8.3333340007811785E-3</v>
      </c>
    </row>
    <row r="1931" spans="3:35">
      <c r="C1931" s="246" t="s">
        <v>824</v>
      </c>
      <c r="D1931" s="246" t="s">
        <v>907</v>
      </c>
      <c r="E1931" s="246" t="s">
        <v>930</v>
      </c>
      <c r="F1931" s="246" t="s">
        <v>931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932</v>
      </c>
      <c r="L1931" s="247">
        <v>3</v>
      </c>
      <c r="M1931" s="246">
        <v>300435</v>
      </c>
      <c r="N1931" s="246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90</v>
      </c>
      <c r="T1931" s="246" t="s">
        <v>50</v>
      </c>
      <c r="U1931" s="246"/>
      <c r="V1931" t="str">
        <f>INDEX(樣區!H:H,MATCH(F1931,樣區!E:E,0))</f>
        <v>3月,5月</v>
      </c>
      <c r="W1931" s="3" t="str">
        <f>IF(ISNUMBER(AH1931),"Y","N")</f>
        <v>Y</v>
      </c>
      <c r="X1931" s="3" t="str">
        <f>IF(OR(ISBLANK(H1931),ISBLANK(I1931)),"需記錄日期","")</f>
        <v/>
      </c>
      <c r="Y1931" s="3" t="str">
        <f>IF(O1931&gt;9,"時間太晚","")</f>
        <v>時間太晚</v>
      </c>
      <c r="Z1931" s="3" t="str">
        <f>IF(ISBLANK(Q1931),"需記錄數量",IF(Q1931&gt;2,"2隻以上，請記為猴群",""))</f>
        <v/>
      </c>
      <c r="AA1931" s="3" t="str">
        <f>IF(OR(Q1931=1,Q1931=2),IF(ISTEXT(R1931),"","需記錄距離"),"")</f>
        <v/>
      </c>
      <c r="AB1931" s="249" t="str">
        <f>IF(S1931="Y",IF(Q1931&lt;&gt;2,"有叫聲應為猴群",""),"")</f>
        <v/>
      </c>
      <c r="AC1931" s="3" t="str">
        <f>IF(ISBLANK(T1931),"需記錄棲地類型",IF(LEN(T1931)&lt;&gt;2,"請填最主要的棲地類型，其餘的可在備注補充說明",""))</f>
        <v/>
      </c>
      <c r="AD1931" s="5" t="str">
        <f t="shared" si="84"/>
        <v/>
      </c>
      <c r="AE1931" s="3" t="str">
        <f>IF(COUNTIF(U1931,"*搖樹*")=1,IF(Q1931&lt;&gt;2,"有搖樹行為應為猴群",""),"")</f>
        <v/>
      </c>
      <c r="AF1931" s="3"/>
      <c r="AH1931">
        <f>MATCH(ROUND(M1931,0)&amp;ROUND(N1931,0),樣點!N:N,0)</f>
        <v>683</v>
      </c>
      <c r="AI1931" s="5">
        <f>IF((F1932&amp;J1932)=(F1931&amp;J1931),ABS((DATE(G1932,H1932,I1932)&amp;TIME(O1932,P1932,0))-(DATE(G1931,H1931,I1931)&amp;TIME(O1931,P1931,0))),"")</f>
        <v>4.3750000011641532E-2</v>
      </c>
    </row>
    <row r="1932" spans="3:35">
      <c r="C1932" s="246" t="s">
        <v>824</v>
      </c>
      <c r="D1932" s="246" t="s">
        <v>907</v>
      </c>
      <c r="E1932" s="246" t="s">
        <v>930</v>
      </c>
      <c r="F1932" s="246" t="s">
        <v>931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932</v>
      </c>
      <c r="L1932" s="247">
        <v>4</v>
      </c>
      <c r="M1932" s="246">
        <v>300633</v>
      </c>
      <c r="N1932" s="246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90</v>
      </c>
      <c r="T1932" s="246" t="s">
        <v>31</v>
      </c>
      <c r="U1932" s="246"/>
      <c r="V1932" t="str">
        <f>INDEX(樣區!H:H,MATCH(F1932,樣區!E:E,0))</f>
        <v>3月,5月</v>
      </c>
      <c r="W1932" s="3" t="str">
        <f>IF(ISNUMBER(AH1932),"Y","N")</f>
        <v>Y</v>
      </c>
      <c r="X1932" s="3" t="str">
        <f>IF(OR(ISBLANK(H1932),ISBLANK(I1932)),"需記錄日期","")</f>
        <v/>
      </c>
      <c r="Y1932" s="3" t="str">
        <f>IF(O1932&gt;9,"時間太晚","")</f>
        <v>時間太晚</v>
      </c>
      <c r="Z1932" s="3" t="str">
        <f>IF(ISBLANK(Q1932),"需記錄數量",IF(Q1932&gt;2,"2隻以上，請記為猴群",""))</f>
        <v/>
      </c>
      <c r="AA1932" s="3" t="str">
        <f>IF(OR(Q1932=1,Q1932=2),IF(ISTEXT(R1932),"","需記錄距離"),"")</f>
        <v/>
      </c>
      <c r="AB1932" s="249" t="str">
        <f>IF(S1932="Y",IF(Q1932&lt;&gt;2,"有叫聲應為猴群",""),"")</f>
        <v/>
      </c>
      <c r="AC1932" s="3" t="str">
        <f>IF(ISBLANK(T1932),"需記錄棲地類型",IF(LEN(T1932)&lt;&gt;2,"請填最主要的棲地類型，其餘的可在備注補充說明",""))</f>
        <v/>
      </c>
      <c r="AD1932" s="5" t="str">
        <f t="shared" si="84"/>
        <v/>
      </c>
      <c r="AE1932" s="3" t="str">
        <f>IF(COUNTIF(U1932,"*搖樹*")=1,IF(Q1932&lt;&gt;2,"有搖樹行為應為猴群",""),"")</f>
        <v/>
      </c>
      <c r="AF1932" s="3"/>
      <c r="AH1932">
        <f>MATCH(ROUND(M1932,0)&amp;ROUND(N1932,0),樣點!N:N,0)</f>
        <v>684</v>
      </c>
      <c r="AI1932" s="5">
        <f>IF((F1933&amp;J1933)=(F1932&amp;J1932),ABS((DATE(G1933,H1933,I1933)&amp;TIME(O1933,P1933,0))-(DATE(G1932,H1932,I1932)&amp;TIME(O1932,P1932,0))),"")</f>
        <v>3.9583334000781178E-2</v>
      </c>
    </row>
    <row r="1933" spans="3:35">
      <c r="C1933" s="246" t="s">
        <v>824</v>
      </c>
      <c r="D1933" s="246" t="s">
        <v>907</v>
      </c>
      <c r="E1933" s="246" t="s">
        <v>930</v>
      </c>
      <c r="F1933" s="246" t="s">
        <v>931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932</v>
      </c>
      <c r="L1933" s="247">
        <v>5</v>
      </c>
      <c r="M1933" s="246">
        <v>300820</v>
      </c>
      <c r="N1933" s="246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90</v>
      </c>
      <c r="T1933" s="246" t="s">
        <v>230</v>
      </c>
      <c r="U1933" s="246"/>
      <c r="V1933" t="str">
        <f>INDEX(樣區!H:H,MATCH(F1933,樣區!E:E,0))</f>
        <v>3月,5月</v>
      </c>
      <c r="W1933" s="3" t="str">
        <f>IF(ISNUMBER(AH1933),"Y","N")</f>
        <v>Y</v>
      </c>
      <c r="X1933" s="3" t="str">
        <f>IF(OR(ISBLANK(H1933),ISBLANK(I1933)),"需記錄日期","")</f>
        <v/>
      </c>
      <c r="Y1933" s="3" t="str">
        <f>IF(O1933&gt;9,"時間太晚","")</f>
        <v>時間太晚</v>
      </c>
      <c r="Z1933" s="3" t="str">
        <f>IF(ISBLANK(Q1933),"需記錄數量",IF(Q1933&gt;2,"2隻以上，請記為猴群",""))</f>
        <v/>
      </c>
      <c r="AA1933" s="3" t="str">
        <f>IF(OR(Q1933=1,Q1933=2),IF(ISTEXT(R1933),"","需記錄距離"),"")</f>
        <v/>
      </c>
      <c r="AB1933" s="249" t="str">
        <f>IF(S1933="Y",IF(Q1933&lt;&gt;2,"有叫聲應為猴群",""),"")</f>
        <v/>
      </c>
      <c r="AC1933" s="3" t="str">
        <f>IF(ISBLANK(T1933),"需記錄棲地類型",IF(LEN(T1933)&lt;&gt;2,"請填最主要的棲地類型，其餘的可在備注補充說明",""))</f>
        <v/>
      </c>
      <c r="AD1933" s="5" t="str">
        <f t="shared" si="84"/>
        <v/>
      </c>
      <c r="AE1933" s="3" t="str">
        <f>IF(COUNTIF(U1933,"*搖樹*")=1,IF(Q1933&lt;&gt;2,"有搖樹行為應為猴群",""),"")</f>
        <v/>
      </c>
      <c r="AF1933" s="3"/>
      <c r="AH1933">
        <f>MATCH(ROUND(M1933,0)&amp;ROUND(N1933,0),樣點!N:N,0)</f>
        <v>685</v>
      </c>
      <c r="AI1933" s="5">
        <f>IF((F1934&amp;J1934)=(F1933&amp;J1933),ABS((DATE(G1934,H1934,I1934)&amp;TIME(O1934,P1934,0))-(DATE(G1933,H1933,I1933)&amp;TIME(O1933,P1933,0))),"")</f>
        <v>4.1666670003905892E-3</v>
      </c>
    </row>
    <row r="1934" spans="3:35">
      <c r="C1934" s="246" t="s">
        <v>824</v>
      </c>
      <c r="D1934" s="246" t="s">
        <v>907</v>
      </c>
      <c r="E1934" s="246" t="s">
        <v>930</v>
      </c>
      <c r="F1934" s="246" t="s">
        <v>931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932</v>
      </c>
      <c r="L1934" s="247">
        <v>6</v>
      </c>
      <c r="M1934" s="246">
        <v>300965</v>
      </c>
      <c r="N1934" s="246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90</v>
      </c>
      <c r="T1934" s="246" t="s">
        <v>26</v>
      </c>
      <c r="U1934" s="246"/>
      <c r="V1934" t="str">
        <f>INDEX(樣區!H:H,MATCH(F1934,樣區!E:E,0))</f>
        <v>3月,5月</v>
      </c>
      <c r="W1934" s="3" t="str">
        <f>IF(ISNUMBER(AH1934),"Y","N")</f>
        <v>Y</v>
      </c>
      <c r="X1934" s="3" t="str">
        <f>IF(OR(ISBLANK(H1934),ISBLANK(I1934)),"需記錄日期","")</f>
        <v/>
      </c>
      <c r="Y1934" s="3" t="str">
        <f>IF(O1934&gt;9,"時間太晚","")</f>
        <v>時間太晚</v>
      </c>
      <c r="Z1934" s="3" t="str">
        <f>IF(ISBLANK(Q1934),"需記錄數量",IF(Q1934&gt;2,"2隻以上，請記為猴群",""))</f>
        <v/>
      </c>
      <c r="AA1934" s="3" t="str">
        <f>IF(OR(Q1934=1,Q1934=2),IF(ISTEXT(R1934),"","需記錄距離"),"")</f>
        <v/>
      </c>
      <c r="AB1934" s="249" t="str">
        <f>IF(S1934="Y",IF(Q1934&lt;&gt;2,"有叫聲應為猴群",""),"")</f>
        <v/>
      </c>
      <c r="AC1934" s="3" t="str">
        <f>IF(ISBLANK(T1934),"需記錄棲地類型",IF(LEN(T1934)&lt;&gt;2,"請填最主要的棲地類型，其餘的可在備注補充說明",""))</f>
        <v/>
      </c>
      <c r="AD1934" s="5" t="str">
        <f t="shared" si="84"/>
        <v/>
      </c>
      <c r="AE1934" s="3" t="str">
        <f>IF(COUNTIF(U1934,"*搖樹*")=1,IF(Q1934&lt;&gt;2,"有搖樹行為應為猴群",""),"")</f>
        <v/>
      </c>
      <c r="AF1934" s="3"/>
      <c r="AH1934">
        <f>MATCH(ROUND(M1934,0)&amp;ROUND(N1934,0),樣點!N:N,0)</f>
        <v>686</v>
      </c>
      <c r="AI1934" s="5" t="str">
        <f>IF((F1935&amp;J1935)=(F1934&amp;J1934),ABS((DATE(G1935,H1935,I1935)&amp;TIME(O1935,P1935,0))-(DATE(G1934,H1934,I1934)&amp;TIME(O1934,P1934,0))),"")</f>
        <v/>
      </c>
    </row>
    <row r="1935" spans="3:35">
      <c r="C1935" s="246" t="s">
        <v>824</v>
      </c>
      <c r="D1935" s="246" t="s">
        <v>907</v>
      </c>
      <c r="E1935" s="246" t="s">
        <v>933</v>
      </c>
      <c r="F1935" s="246" t="s">
        <v>934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935</v>
      </c>
      <c r="L1935" s="247">
        <v>1</v>
      </c>
      <c r="M1935" s="246">
        <v>298314</v>
      </c>
      <c r="N1935" s="246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90</v>
      </c>
      <c r="T1935" s="246" t="s">
        <v>26</v>
      </c>
      <c r="U1935" s="246"/>
      <c r="V1935" t="str">
        <f>INDEX(樣區!H:H,MATCH(F1935,樣區!E:E,0))</f>
        <v>3月,5月</v>
      </c>
      <c r="W1935" s="3" t="str">
        <f>IF(ISNUMBER(AH1935),"Y","N")</f>
        <v>Y</v>
      </c>
      <c r="X1935" s="3" t="str">
        <f>IF(OR(ISBLANK(H1935),ISBLANK(I1935)),"需記錄日期","")</f>
        <v/>
      </c>
      <c r="Y1935" s="3" t="str">
        <f>IF(O1935&gt;9,"時間太晚","")</f>
        <v>時間太晚</v>
      </c>
      <c r="Z1935" s="3" t="str">
        <f>IF(ISBLANK(Q1935),"需記錄數量",IF(Q1935&gt;2,"2隻以上，請記為猴群",""))</f>
        <v/>
      </c>
      <c r="AA1935" s="3" t="str">
        <f>IF(OR(Q1935=1,Q1935=2),IF(ISTEXT(R1935),"","需記錄距離"),"")</f>
        <v/>
      </c>
      <c r="AB1935" s="249" t="str">
        <f>IF(S1935="Y",IF(Q1935&lt;&gt;2,"有叫聲應為猴群",""),"")</f>
        <v/>
      </c>
      <c r="AC1935" s="3" t="str">
        <f>IF(ISBLANK(T1935),"需記錄棲地類型",IF(LEN(T1935)&lt;&gt;2,"請填最主要的棲地類型，其餘的可在備注補充說明",""))</f>
        <v/>
      </c>
      <c r="AD1935" s="5" t="str">
        <f t="shared" si="84"/>
        <v>需計滿6分鐘</v>
      </c>
      <c r="AE1935" s="3" t="str">
        <f>IF(COUNTIF(U1935,"*搖樹*")=1,IF(Q1935&lt;&gt;2,"有搖樹行為應為猴群",""),"")</f>
        <v/>
      </c>
      <c r="AF1935" s="3"/>
      <c r="AH1935">
        <f>MATCH(ROUND(M1935,0)&amp;ROUND(N1935,0),樣點!N:N,0)</f>
        <v>687</v>
      </c>
      <c r="AI1935" s="5">
        <f>IF((F1936&amp;J1936)=(F1935&amp;J1935),ABS((DATE(G1936,H1936,I1936)&amp;TIME(O1936,P1936,0))-(DATE(G1935,H1935,I1935)&amp;TIME(O1935,P1935,0))),"")</f>
        <v>1.3888889807276428E-3</v>
      </c>
    </row>
    <row r="1936" spans="3:35">
      <c r="C1936" s="246" t="s">
        <v>824</v>
      </c>
      <c r="D1936" s="246" t="s">
        <v>907</v>
      </c>
      <c r="E1936" s="246" t="s">
        <v>933</v>
      </c>
      <c r="F1936" s="246" t="s">
        <v>934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935</v>
      </c>
      <c r="L1936" s="247">
        <v>2</v>
      </c>
      <c r="M1936" s="246">
        <v>298435</v>
      </c>
      <c r="N1936" s="246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90</v>
      </c>
      <c r="T1936" s="246" t="s">
        <v>26</v>
      </c>
      <c r="U1936" s="246"/>
      <c r="V1936" t="str">
        <f>INDEX(樣區!H:H,MATCH(F1936,樣區!E:E,0))</f>
        <v>3月,5月</v>
      </c>
      <c r="W1936" s="3" t="str">
        <f>IF(ISNUMBER(AH1936),"Y","N")</f>
        <v>Y</v>
      </c>
      <c r="X1936" s="3" t="str">
        <f>IF(OR(ISBLANK(H1936),ISBLANK(I1936)),"需記錄日期","")</f>
        <v/>
      </c>
      <c r="Y1936" s="3" t="str">
        <f>IF(O1936&gt;9,"時間太晚","")</f>
        <v>時間太晚</v>
      </c>
      <c r="Z1936" s="3" t="str">
        <f>IF(ISBLANK(Q1936),"需記錄數量",IF(Q1936&gt;2,"2隻以上，請記為猴群",""))</f>
        <v/>
      </c>
      <c r="AA1936" s="3" t="str">
        <f>IF(OR(Q1936=1,Q1936=2),IF(ISTEXT(R1936),"","需記錄距離"),"")</f>
        <v/>
      </c>
      <c r="AB1936" s="249" t="str">
        <f>IF(S1936="Y",IF(Q1936&lt;&gt;2,"有叫聲應為猴群",""),"")</f>
        <v/>
      </c>
      <c r="AC1936" s="3" t="str">
        <f>IF(ISBLANK(T1936),"需記錄棲地類型",IF(LEN(T1936)&lt;&gt;2,"請填最主要的棲地類型，其餘的可在備注補充說明",""))</f>
        <v/>
      </c>
      <c r="AD1936" s="5" t="str">
        <f t="shared" si="84"/>
        <v>需計滿6分鐘</v>
      </c>
      <c r="AE1936" s="3" t="str">
        <f>IF(COUNTIF(U1936,"*搖樹*")=1,IF(Q1936&lt;&gt;2,"有搖樹行為應為猴群",""),"")</f>
        <v/>
      </c>
      <c r="AF1936" s="3"/>
      <c r="AH1936">
        <f>MATCH(ROUND(M1936,0)&amp;ROUND(N1936,0),樣點!N:N,0)</f>
        <v>688</v>
      </c>
      <c r="AI1936" s="5">
        <f>IF((F1937&amp;J1937)=(F1936&amp;J1936),ABS((DATE(G1937,H1937,I1937)&amp;TIME(O1937,P1937,0))-(DATE(G1936,H1936,I1936)&amp;TIME(O1936,P1936,0))),"")</f>
        <v>3.4722230047918856E-3</v>
      </c>
    </row>
    <row r="1937" spans="3:35">
      <c r="C1937" s="246" t="s">
        <v>824</v>
      </c>
      <c r="D1937" s="246" t="s">
        <v>907</v>
      </c>
      <c r="E1937" s="246" t="s">
        <v>933</v>
      </c>
      <c r="F1937" s="246" t="s">
        <v>934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935</v>
      </c>
      <c r="L1937" s="247">
        <v>3</v>
      </c>
      <c r="M1937" s="246">
        <v>298293</v>
      </c>
      <c r="N1937" s="246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90</v>
      </c>
      <c r="T1937" s="246" t="s">
        <v>26</v>
      </c>
      <c r="U1937" s="246"/>
      <c r="V1937" t="str">
        <f>INDEX(樣區!H:H,MATCH(F1937,樣區!E:E,0))</f>
        <v>3月,5月</v>
      </c>
      <c r="W1937" s="3" t="str">
        <f>IF(ISNUMBER(AH1937),"Y","N")</f>
        <v>Y</v>
      </c>
      <c r="X1937" s="3" t="str">
        <f>IF(OR(ISBLANK(H1937),ISBLANK(I1937)),"需記錄日期","")</f>
        <v/>
      </c>
      <c r="Y1937" s="3" t="str">
        <f>IF(O1937&gt;9,"時間太晚","")</f>
        <v>時間太晚</v>
      </c>
      <c r="Z1937" s="3" t="str">
        <f>IF(ISBLANK(Q1937),"需記錄數量",IF(Q1937&gt;2,"2隻以上，請記為猴群",""))</f>
        <v/>
      </c>
      <c r="AA1937" s="3" t="str">
        <f>IF(OR(Q1937=1,Q1937=2),IF(ISTEXT(R1937),"","需記錄距離"),"")</f>
        <v/>
      </c>
      <c r="AB1937" s="249" t="str">
        <f>IF(S1937="Y",IF(Q1937&lt;&gt;2,"有叫聲應為猴群",""),"")</f>
        <v/>
      </c>
      <c r="AC1937" s="3" t="str">
        <f>IF(ISBLANK(T1937),"需記錄棲地類型",IF(LEN(T1937)&lt;&gt;2,"請填最主要的棲地類型，其餘的可在備注補充說明",""))</f>
        <v/>
      </c>
      <c r="AD1937" s="5" t="str">
        <f t="shared" si="84"/>
        <v/>
      </c>
      <c r="AE1937" s="3" t="str">
        <f>IF(COUNTIF(U1937,"*搖樹*")=1,IF(Q1937&lt;&gt;2,"有搖樹行為應為猴群",""),"")</f>
        <v/>
      </c>
      <c r="AF1937" s="3"/>
      <c r="AH1937">
        <f>MATCH(ROUND(M1937,0)&amp;ROUND(N1937,0),樣點!N:N,0)</f>
        <v>689</v>
      </c>
      <c r="AI1937" s="5">
        <f>IF((F1938&amp;J1938)=(F1937&amp;J1937),ABS((DATE(G1938,H1938,I1938)&amp;TIME(O1938,P1938,0))-(DATE(G1937,H1937,I1937)&amp;TIME(O1937,P1937,0))),"")</f>
        <v>8.3333330112509429E-3</v>
      </c>
    </row>
    <row r="1938" spans="3:35">
      <c r="C1938" s="246" t="s">
        <v>824</v>
      </c>
      <c r="D1938" s="246" t="s">
        <v>907</v>
      </c>
      <c r="E1938" s="246" t="s">
        <v>933</v>
      </c>
      <c r="F1938" s="246" t="s">
        <v>934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935</v>
      </c>
      <c r="L1938" s="247">
        <v>4</v>
      </c>
      <c r="M1938" s="246">
        <v>298179</v>
      </c>
      <c r="N1938" s="246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90</v>
      </c>
      <c r="T1938" s="246" t="s">
        <v>26</v>
      </c>
      <c r="U1938" s="246"/>
      <c r="V1938" t="str">
        <f>INDEX(樣區!H:H,MATCH(F1938,樣區!E:E,0))</f>
        <v>3月,5月</v>
      </c>
      <c r="W1938" s="3" t="str">
        <f>IF(ISNUMBER(AH1938),"Y","N")</f>
        <v>Y</v>
      </c>
      <c r="X1938" s="3" t="str">
        <f>IF(OR(ISBLANK(H1938),ISBLANK(I1938)),"需記錄日期","")</f>
        <v/>
      </c>
      <c r="Y1938" s="3" t="str">
        <f>IF(O1938&gt;9,"時間太晚","")</f>
        <v>時間太晚</v>
      </c>
      <c r="Z1938" s="3" t="str">
        <f>IF(ISBLANK(Q1938),"需記錄數量",IF(Q1938&gt;2,"2隻以上，請記為猴群",""))</f>
        <v/>
      </c>
      <c r="AA1938" s="3" t="str">
        <f>IF(OR(Q1938=1,Q1938=2),IF(ISTEXT(R1938),"","需記錄距離"),"")</f>
        <v/>
      </c>
      <c r="AB1938" s="249" t="str">
        <f>IF(S1938="Y",IF(Q1938&lt;&gt;2,"有叫聲應為猴群",""),"")</f>
        <v/>
      </c>
      <c r="AC1938" s="3" t="str">
        <f>IF(ISBLANK(T1938),"需記錄棲地類型",IF(LEN(T1938)&lt;&gt;2,"請填最主要的棲地類型，其餘的可在備注補充說明",""))</f>
        <v/>
      </c>
      <c r="AD1938" s="5" t="str">
        <f t="shared" si="84"/>
        <v/>
      </c>
      <c r="AE1938" s="3" t="str">
        <f>IF(COUNTIF(U1938,"*搖樹*")=1,IF(Q1938&lt;&gt;2,"有搖樹行為應為猴群",""),"")</f>
        <v/>
      </c>
      <c r="AF1938" s="3"/>
      <c r="AH1938">
        <f>MATCH(ROUND(M1938,0)&amp;ROUND(N1938,0),樣點!N:N,0)</f>
        <v>690</v>
      </c>
      <c r="AI1938" s="5">
        <f>IF((F1939&amp;J1939)=(F1938&amp;J1938),ABS((DATE(G1939,H1939,I1939)&amp;TIME(O1939,P1939,0))-(DATE(G1938,H1938,I1938)&amp;TIME(O1938,P1938,0))),"")</f>
        <v>2.5694445008412004E-2</v>
      </c>
    </row>
    <row r="1939" spans="3:35">
      <c r="C1939" s="246" t="s">
        <v>824</v>
      </c>
      <c r="D1939" s="246" t="s">
        <v>907</v>
      </c>
      <c r="E1939" s="246" t="s">
        <v>933</v>
      </c>
      <c r="F1939" s="246" t="s">
        <v>934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935</v>
      </c>
      <c r="L1939" s="247">
        <v>5</v>
      </c>
      <c r="M1939" s="246">
        <v>296743</v>
      </c>
      <c r="N1939" s="246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90</v>
      </c>
      <c r="T1939" s="246" t="s">
        <v>26</v>
      </c>
      <c r="U1939" s="246"/>
      <c r="V1939" t="str">
        <f>INDEX(樣區!H:H,MATCH(F1939,樣區!E:E,0))</f>
        <v>3月,5月</v>
      </c>
      <c r="W1939" s="3" t="str">
        <f>IF(ISNUMBER(AH1939),"Y","N")</f>
        <v>Y</v>
      </c>
      <c r="X1939" s="3" t="str">
        <f>IF(OR(ISBLANK(H1939),ISBLANK(I1939)),"需記錄日期","")</f>
        <v/>
      </c>
      <c r="Y1939" s="3" t="str">
        <f>IF(O1939&gt;9,"時間太晚","")</f>
        <v>時間太晚</v>
      </c>
      <c r="Z1939" s="3" t="str">
        <f>IF(ISBLANK(Q1939),"需記錄數量",IF(Q1939&gt;2,"2隻以上，請記為猴群",""))</f>
        <v/>
      </c>
      <c r="AA1939" s="3" t="str">
        <f>IF(OR(Q1939=1,Q1939=2),IF(ISTEXT(R1939),"","需記錄距離"),"")</f>
        <v/>
      </c>
      <c r="AB1939" s="249" t="str">
        <f>IF(S1939="Y",IF(Q1939&lt;&gt;2,"有叫聲應為猴群",""),"")</f>
        <v/>
      </c>
      <c r="AC1939" s="3" t="str">
        <f>IF(ISBLANK(T1939),"需記錄棲地類型",IF(LEN(T1939)&lt;&gt;2,"請填最主要的棲地類型，其餘的可在備注補充說明",""))</f>
        <v/>
      </c>
      <c r="AD1939" s="5" t="str">
        <f t="shared" si="84"/>
        <v>需計滿6分鐘</v>
      </c>
      <c r="AE1939" s="3" t="str">
        <f>IF(COUNTIF(U1939,"*搖樹*")=1,IF(Q1939&lt;&gt;2,"有搖樹行為應為猴群",""),"")</f>
        <v/>
      </c>
      <c r="AF1939" s="3"/>
      <c r="AH1939">
        <f>MATCH(ROUND(M1939,0)&amp;ROUND(N1939,0),樣點!N:N,0)</f>
        <v>691</v>
      </c>
      <c r="AI1939" s="5">
        <f>IF((F1940&amp;J1940)=(F1939&amp;J1939),ABS((DATE(G1940,H1940,I1940)&amp;TIME(O1940,P1940,0))-(DATE(G1939,H1939,I1939)&amp;TIME(O1939,P1939,0))),"")</f>
        <v>2.0833340240642428E-3</v>
      </c>
    </row>
    <row r="1940" spans="3:35">
      <c r="C1940" s="246" t="s">
        <v>824</v>
      </c>
      <c r="D1940" s="246" t="s">
        <v>907</v>
      </c>
      <c r="E1940" s="246" t="s">
        <v>933</v>
      </c>
      <c r="F1940" s="246" t="s">
        <v>934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935</v>
      </c>
      <c r="L1940" s="247">
        <v>6</v>
      </c>
      <c r="M1940" s="246">
        <v>296558</v>
      </c>
      <c r="N1940" s="246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90</v>
      </c>
      <c r="T1940" s="246" t="s">
        <v>50</v>
      </c>
      <c r="U1940" s="246"/>
      <c r="V1940" t="str">
        <f>INDEX(樣區!H:H,MATCH(F1940,樣區!E:E,0))</f>
        <v>3月,5月</v>
      </c>
      <c r="W1940" s="3" t="str">
        <f>IF(ISNUMBER(AH1940),"Y","N")</f>
        <v>Y</v>
      </c>
      <c r="X1940" s="3" t="str">
        <f>IF(OR(ISBLANK(H1940),ISBLANK(I1940)),"需記錄日期","")</f>
        <v/>
      </c>
      <c r="Y1940" s="3" t="str">
        <f>IF(O1940&gt;9,"時間太晚","")</f>
        <v>時間太晚</v>
      </c>
      <c r="Z1940" s="3" t="str">
        <f>IF(ISBLANK(Q1940),"需記錄數量",IF(Q1940&gt;2,"2隻以上，請記為猴群",""))</f>
        <v/>
      </c>
      <c r="AA1940" s="3" t="str">
        <f>IF(OR(Q1940=1,Q1940=2),IF(ISTEXT(R1940),"","需記錄距離"),"")</f>
        <v/>
      </c>
      <c r="AB1940" s="249" t="str">
        <f>IF(S1940="Y",IF(Q1940&lt;&gt;2,"有叫聲應為猴群",""),"")</f>
        <v/>
      </c>
      <c r="AC1940" s="3" t="str">
        <f>IF(ISBLANK(T1940),"需記錄棲地類型",IF(LEN(T1940)&lt;&gt;2,"請填最主要的棲地類型，其餘的可在備注補充說明",""))</f>
        <v/>
      </c>
      <c r="AD1940" s="5" t="str">
        <f t="shared" si="84"/>
        <v/>
      </c>
      <c r="AE1940" s="3" t="str">
        <f>IF(COUNTIF(U1940,"*搖樹*")=1,IF(Q1940&lt;&gt;2,"有搖樹行為應為猴群",""),"")</f>
        <v/>
      </c>
      <c r="AF1940" s="3"/>
      <c r="AH1940">
        <f>MATCH(ROUND(M1940,0)&amp;ROUND(N1940,0),樣點!N:N,0)</f>
        <v>692</v>
      </c>
      <c r="AI1940" s="5" t="str">
        <f>IF((F1941&amp;J1941)=(F1940&amp;J1940),ABS((DATE(G1941,H1941,I1941)&amp;TIME(O1941,P1941,0))-(DATE(G1940,H1940,I1940)&amp;TIME(O1940,P1940,0))),"")</f>
        <v/>
      </c>
    </row>
    <row r="1941" spans="3:35">
      <c r="C1941" s="246" t="s">
        <v>824</v>
      </c>
      <c r="D1941" s="246" t="s">
        <v>907</v>
      </c>
      <c r="E1941" s="246" t="s">
        <v>936</v>
      </c>
      <c r="F1941" s="246" t="s">
        <v>937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938</v>
      </c>
      <c r="L1941" s="247">
        <v>1</v>
      </c>
      <c r="M1941" s="246">
        <v>293691</v>
      </c>
      <c r="N1941" s="246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90</v>
      </c>
      <c r="T1941" s="246" t="s">
        <v>133</v>
      </c>
      <c r="U1941" s="246"/>
      <c r="V1941" t="str">
        <f>INDEX(樣區!H:H,MATCH(F1941,樣區!E:E,0))</f>
        <v>3月,5月</v>
      </c>
      <c r="W1941" s="3" t="str">
        <f>IF(ISNUMBER(AH1941),"Y","N")</f>
        <v>Y</v>
      </c>
      <c r="X1941" s="3" t="str">
        <f>IF(OR(ISBLANK(H1941),ISBLANK(I1941)),"需記錄日期","")</f>
        <v/>
      </c>
      <c r="Y1941" s="3" t="str">
        <f>IF(O1941&gt;9,"時間太晚","")</f>
        <v>時間太晚</v>
      </c>
      <c r="Z1941" s="3" t="str">
        <f>IF(ISBLANK(Q1941),"需記錄數量",IF(Q1941&gt;2,"2隻以上，請記為猴群",""))</f>
        <v/>
      </c>
      <c r="AA1941" s="3" t="str">
        <f>IF(OR(Q1941=1,Q1941=2),IF(ISTEXT(R1941),"","需記錄距離"),"")</f>
        <v/>
      </c>
      <c r="AB1941" s="249" t="str">
        <f>IF(S1941="Y",IF(Q1941&lt;&gt;2,"有叫聲應為猴群",""),"")</f>
        <v/>
      </c>
      <c r="AC1941" s="3" t="str">
        <f>IF(ISBLANK(T1941),"需記錄棲地類型",IF(LEN(T1941)&lt;&gt;2,"請填最主要的棲地類型，其餘的可在備注補充說明",""))</f>
        <v/>
      </c>
      <c r="AD1941" s="5" t="str">
        <f t="shared" si="84"/>
        <v/>
      </c>
      <c r="AE1941" s="3" t="str">
        <f>IF(COUNTIF(U1941,"*搖樹*")=1,IF(Q1941&lt;&gt;2,"有搖樹行為應為猴群",""),"")</f>
        <v/>
      </c>
      <c r="AF1941" s="3"/>
      <c r="AH1941">
        <f>MATCH(ROUND(M1941,0)&amp;ROUND(N1941,0),樣點!N:N,0)</f>
        <v>693</v>
      </c>
      <c r="AI1941" s="5">
        <f>IF((F1942&amp;J1942)=(F1941&amp;J1941),ABS((DATE(G1942,H1942,I1942)&amp;TIME(O1942,P1942,0))-(DATE(G1941,H1941,I1941)&amp;TIME(O1941,P1941,0))),"")</f>
        <v>4.8611109959892929E-3</v>
      </c>
    </row>
    <row r="1942" spans="3:35">
      <c r="C1942" s="246" t="s">
        <v>824</v>
      </c>
      <c r="D1942" s="246" t="s">
        <v>907</v>
      </c>
      <c r="E1942" s="246" t="s">
        <v>936</v>
      </c>
      <c r="F1942" s="246" t="s">
        <v>937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938</v>
      </c>
      <c r="L1942" s="247">
        <v>2</v>
      </c>
      <c r="M1942" s="246">
        <v>293709</v>
      </c>
      <c r="N1942" s="246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90</v>
      </c>
      <c r="T1942" s="246" t="s">
        <v>31</v>
      </c>
      <c r="U1942" s="246"/>
      <c r="V1942" t="str">
        <f>INDEX(樣區!H:H,MATCH(F1942,樣區!E:E,0))</f>
        <v>3月,5月</v>
      </c>
      <c r="W1942" s="3" t="str">
        <f>IF(ISNUMBER(AH1942),"Y","N")</f>
        <v>Y</v>
      </c>
      <c r="X1942" s="3" t="str">
        <f>IF(OR(ISBLANK(H1942),ISBLANK(I1942)),"需記錄日期","")</f>
        <v/>
      </c>
      <c r="Y1942" s="3" t="str">
        <f>IF(O1942&gt;9,"時間太晚","")</f>
        <v>時間太晚</v>
      </c>
      <c r="Z1942" s="3" t="str">
        <f>IF(ISBLANK(Q1942),"需記錄數量",IF(Q1942&gt;2,"2隻以上，請記為猴群",""))</f>
        <v/>
      </c>
      <c r="AA1942" s="3" t="str">
        <f>IF(OR(Q1942=1,Q1942=2),IF(ISTEXT(R1942),"","需記錄距離"),"")</f>
        <v/>
      </c>
      <c r="AB1942" s="249" t="str">
        <f>IF(S1942="Y",IF(Q1942&lt;&gt;2,"有叫聲應為猴群",""),"")</f>
        <v/>
      </c>
      <c r="AC1942" s="3" t="str">
        <f>IF(ISBLANK(T1942),"需記錄棲地類型",IF(LEN(T1942)&lt;&gt;2,"請填最主要的棲地類型，其餘的可在備注補充說明",""))</f>
        <v/>
      </c>
      <c r="AD1942" s="5" t="str">
        <f t="shared" si="84"/>
        <v/>
      </c>
      <c r="AE1942" s="3" t="str">
        <f>IF(COUNTIF(U1942,"*搖樹*")=1,IF(Q1942&lt;&gt;2,"有搖樹行為應為猴群",""),"")</f>
        <v/>
      </c>
      <c r="AF1942" s="3"/>
      <c r="AH1942">
        <f>MATCH(ROUND(M1942,0)&amp;ROUND(N1942,0),樣點!N:N,0)</f>
        <v>694</v>
      </c>
      <c r="AI1942" s="5">
        <f>IF((F1943&amp;J1943)=(F1942&amp;J1942),ABS((DATE(G1943,H1943,I1943)&amp;TIME(O1943,P1943,0))-(DATE(G1942,H1942,I1942)&amp;TIME(O1942,P1942,0))),"")</f>
        <v>1.5972221968695521E-2</v>
      </c>
    </row>
    <row r="1943" spans="3:35">
      <c r="C1943" s="246" t="s">
        <v>824</v>
      </c>
      <c r="D1943" s="246" t="s">
        <v>907</v>
      </c>
      <c r="E1943" s="246" t="s">
        <v>936</v>
      </c>
      <c r="F1943" s="246" t="s">
        <v>937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938</v>
      </c>
      <c r="L1943" s="247">
        <v>3</v>
      </c>
      <c r="M1943" s="246">
        <v>293818</v>
      </c>
      <c r="N1943" s="246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90</v>
      </c>
      <c r="T1943" s="246" t="s">
        <v>26</v>
      </c>
      <c r="U1943" s="246"/>
      <c r="V1943" t="str">
        <f>INDEX(樣區!H:H,MATCH(F1943,樣區!E:E,0))</f>
        <v>3月,5月</v>
      </c>
      <c r="W1943" s="3" t="str">
        <f>IF(ISNUMBER(AH1943),"Y","N")</f>
        <v>Y</v>
      </c>
      <c r="X1943" s="3" t="str">
        <f>IF(OR(ISBLANK(H1943),ISBLANK(I1943)),"需記錄日期","")</f>
        <v/>
      </c>
      <c r="Y1943" s="3" t="str">
        <f>IF(O1943&gt;9,"時間太晚","")</f>
        <v>時間太晚</v>
      </c>
      <c r="Z1943" s="3" t="str">
        <f>IF(ISBLANK(Q1943),"需記錄數量",IF(Q1943&gt;2,"2隻以上，請記為猴群",""))</f>
        <v/>
      </c>
      <c r="AA1943" s="3" t="str">
        <f>IF(OR(Q1943=1,Q1943=2),IF(ISTEXT(R1943),"","需記錄距離"),"")</f>
        <v/>
      </c>
      <c r="AB1943" s="249" t="str">
        <f>IF(S1943="Y",IF(Q1943&lt;&gt;2,"有叫聲應為猴群",""),"")</f>
        <v/>
      </c>
      <c r="AC1943" s="3" t="str">
        <f>IF(ISBLANK(T1943),"需記錄棲地類型",IF(LEN(T1943)&lt;&gt;2,"請填最主要的棲地類型，其餘的可在備注補充說明",""))</f>
        <v/>
      </c>
      <c r="AD1943" s="5" t="str">
        <f t="shared" si="84"/>
        <v/>
      </c>
      <c r="AE1943" s="3" t="str">
        <f>IF(COUNTIF(U1943,"*搖樹*")=1,IF(Q1943&lt;&gt;2,"有搖樹行為應為猴群",""),"")</f>
        <v/>
      </c>
      <c r="AF1943" s="3"/>
      <c r="AH1943">
        <f>MATCH(ROUND(M1943,0)&amp;ROUND(N1943,0),樣點!N:N,0)</f>
        <v>695</v>
      </c>
      <c r="AI1943" s="5">
        <f>IF((F1944&amp;J1944)=(F1943&amp;J1943),ABS((DATE(G1944,H1944,I1944)&amp;TIME(O1944,P1944,0))-(DATE(G1943,H1943,I1943)&amp;TIME(O1943,P1943,0))),"")</f>
        <v>6.2500000349245965E-3</v>
      </c>
    </row>
    <row r="1944" spans="3:35">
      <c r="C1944" s="246" t="s">
        <v>824</v>
      </c>
      <c r="D1944" s="246" t="s">
        <v>907</v>
      </c>
      <c r="E1944" s="246" t="s">
        <v>936</v>
      </c>
      <c r="F1944" s="246" t="s">
        <v>937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938</v>
      </c>
      <c r="L1944" s="247">
        <v>4</v>
      </c>
      <c r="M1944" s="246">
        <v>294118</v>
      </c>
      <c r="N1944" s="246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90</v>
      </c>
      <c r="T1944" s="246" t="s">
        <v>32</v>
      </c>
      <c r="U1944" s="246"/>
      <c r="V1944" t="str">
        <f>INDEX(樣區!H:H,MATCH(F1944,樣區!E:E,0))</f>
        <v>3月,5月</v>
      </c>
      <c r="W1944" s="3" t="str">
        <f>IF(ISNUMBER(AH1944),"Y","N")</f>
        <v>Y</v>
      </c>
      <c r="X1944" s="3" t="str">
        <f>IF(OR(ISBLANK(H1944),ISBLANK(I1944)),"需記錄日期","")</f>
        <v/>
      </c>
      <c r="Y1944" s="3" t="str">
        <f>IF(O1944&gt;9,"時間太晚","")</f>
        <v>時間太晚</v>
      </c>
      <c r="Z1944" s="3" t="str">
        <f>IF(ISBLANK(Q1944),"需記錄數量",IF(Q1944&gt;2,"2隻以上，請記為猴群",""))</f>
        <v/>
      </c>
      <c r="AA1944" s="3" t="str">
        <f>IF(OR(Q1944=1,Q1944=2),IF(ISTEXT(R1944),"","需記錄距離"),"")</f>
        <v/>
      </c>
      <c r="AB1944" s="249" t="str">
        <f>IF(S1944="Y",IF(Q1944&lt;&gt;2,"有叫聲應為猴群",""),"")</f>
        <v/>
      </c>
      <c r="AC1944" s="3" t="str">
        <f>IF(ISBLANK(T1944),"需記錄棲地類型",IF(LEN(T1944)&lt;&gt;2,"請填最主要的棲地類型，其餘的可在備注補充說明",""))</f>
        <v/>
      </c>
      <c r="AD1944" s="5" t="str">
        <f t="shared" si="84"/>
        <v>需計滿6分鐘</v>
      </c>
      <c r="AE1944" s="3" t="str">
        <f>IF(COUNTIF(U1944,"*搖樹*")=1,IF(Q1944&lt;&gt;2,"有搖樹行為應為猴群",""),"")</f>
        <v/>
      </c>
      <c r="AF1944" s="3"/>
      <c r="AH1944">
        <f>MATCH(ROUND(M1944,0)&amp;ROUND(N1944,0),樣點!N:N,0)</f>
        <v>696</v>
      </c>
      <c r="AI1944" s="5">
        <f>IF((F1945&amp;J1945)=(F1944&amp;J1944),ABS((DATE(G1945,H1945,I1945)&amp;TIME(O1945,P1945,0))-(DATE(G1944,H1944,I1944)&amp;TIME(O1944,P1944,0))),"")</f>
        <v>1.3888889807276428E-3</v>
      </c>
    </row>
    <row r="1945" spans="3:35">
      <c r="C1945" s="246" t="s">
        <v>824</v>
      </c>
      <c r="D1945" s="246" t="s">
        <v>907</v>
      </c>
      <c r="E1945" s="246" t="s">
        <v>936</v>
      </c>
      <c r="F1945" s="246" t="s">
        <v>937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938</v>
      </c>
      <c r="L1945" s="247">
        <v>5</v>
      </c>
      <c r="M1945" s="246">
        <v>294262</v>
      </c>
      <c r="N1945" s="246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90</v>
      </c>
      <c r="T1945" s="246" t="s">
        <v>26</v>
      </c>
      <c r="U1945" s="246"/>
      <c r="V1945" t="str">
        <f>INDEX(樣區!H:H,MATCH(F1945,樣區!E:E,0))</f>
        <v>3月,5月</v>
      </c>
      <c r="W1945" s="3" t="str">
        <f>IF(ISNUMBER(AH1945),"Y","N")</f>
        <v>Y</v>
      </c>
      <c r="X1945" s="3" t="str">
        <f>IF(OR(ISBLANK(H1945),ISBLANK(I1945)),"需記錄日期","")</f>
        <v/>
      </c>
      <c r="Y1945" s="3" t="str">
        <f>IF(O1945&gt;9,"時間太晚","")</f>
        <v>時間太晚</v>
      </c>
      <c r="Z1945" s="3" t="str">
        <f>IF(ISBLANK(Q1945),"需記錄數量",IF(Q1945&gt;2,"2隻以上，請記為猴群",""))</f>
        <v/>
      </c>
      <c r="AA1945" s="3" t="str">
        <f>IF(OR(Q1945=1,Q1945=2),IF(ISTEXT(R1945),"","需記錄距離"),"")</f>
        <v/>
      </c>
      <c r="AB1945" s="249" t="str">
        <f>IF(S1945="Y",IF(Q1945&lt;&gt;2,"有叫聲應為猴群",""),"")</f>
        <v/>
      </c>
      <c r="AC1945" s="3" t="str">
        <f>IF(ISBLANK(T1945),"需記錄棲地類型",IF(LEN(T1945)&lt;&gt;2,"請填最主要的棲地類型，其餘的可在備注補充說明",""))</f>
        <v/>
      </c>
      <c r="AD1945" s="5" t="str">
        <f t="shared" si="84"/>
        <v>需計滿6分鐘</v>
      </c>
      <c r="AE1945" s="3" t="str">
        <f>IF(COUNTIF(U1945,"*搖樹*")=1,IF(Q1945&lt;&gt;2,"有搖樹行為應為猴群",""),"")</f>
        <v/>
      </c>
      <c r="AF1945" s="3"/>
      <c r="AH1945">
        <f>MATCH(ROUND(M1945,0)&amp;ROUND(N1945,0),樣點!N:N,0)</f>
        <v>697</v>
      </c>
      <c r="AI1945" s="5">
        <f>IF((F1946&amp;J1946)=(F1945&amp;J1945),ABS((DATE(G1946,H1946,I1946)&amp;TIME(O1946,P1946,0))-(DATE(G1945,H1945,I1945)&amp;TIME(O1945,P1945,0))),"")</f>
        <v>1.3888890389353037E-3</v>
      </c>
    </row>
    <row r="1946" spans="3:35">
      <c r="C1946" s="246" t="s">
        <v>824</v>
      </c>
      <c r="D1946" s="246" t="s">
        <v>907</v>
      </c>
      <c r="E1946" s="246" t="s">
        <v>936</v>
      </c>
      <c r="F1946" s="246" t="s">
        <v>937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938</v>
      </c>
      <c r="L1946" s="247">
        <v>6</v>
      </c>
      <c r="M1946" s="246">
        <v>294200</v>
      </c>
      <c r="N1946" s="246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90</v>
      </c>
      <c r="T1946" s="246" t="s">
        <v>26</v>
      </c>
      <c r="U1946" s="246"/>
      <c r="V1946" t="str">
        <f>INDEX(樣區!H:H,MATCH(F1946,樣區!E:E,0))</f>
        <v>3月,5月</v>
      </c>
      <c r="W1946" s="3" t="str">
        <f>IF(ISNUMBER(AH1946),"Y","N")</f>
        <v>Y</v>
      </c>
      <c r="X1946" s="3" t="str">
        <f>IF(OR(ISBLANK(H1946),ISBLANK(I1946)),"需記錄日期","")</f>
        <v/>
      </c>
      <c r="Y1946" s="3" t="str">
        <f>IF(O1946&gt;9,"時間太晚","")</f>
        <v>時間太晚</v>
      </c>
      <c r="Z1946" s="3" t="str">
        <f>IF(ISBLANK(Q1946),"需記錄數量",IF(Q1946&gt;2,"2隻以上，請記為猴群",""))</f>
        <v/>
      </c>
      <c r="AA1946" s="3" t="str">
        <f>IF(OR(Q1946=1,Q1946=2),IF(ISTEXT(R1946),"","需記錄距離"),"")</f>
        <v/>
      </c>
      <c r="AB1946" s="249" t="str">
        <f>IF(S1946="Y",IF(Q1946&lt;&gt;2,"有叫聲應為猴群",""),"")</f>
        <v/>
      </c>
      <c r="AC1946" s="3" t="str">
        <f>IF(ISBLANK(T1946),"需記錄棲地類型",IF(LEN(T1946)&lt;&gt;2,"請填最主要的棲地類型，其餘的可在備注補充說明",""))</f>
        <v/>
      </c>
      <c r="AD1946" s="5" t="str">
        <f t="shared" si="84"/>
        <v/>
      </c>
      <c r="AE1946" s="3" t="str">
        <f>IF(COUNTIF(U1946,"*搖樹*")=1,IF(Q1946&lt;&gt;2,"有搖樹行為應為猴群",""),"")</f>
        <v/>
      </c>
      <c r="AF1946" s="3"/>
      <c r="AH1946">
        <f>MATCH(ROUND(M1946,0)&amp;ROUND(N1946,0),樣點!N:N,0)</f>
        <v>698</v>
      </c>
      <c r="AI1946" s="5" t="str">
        <f>IF((F1947&amp;J1947)=(F1946&amp;J1946),ABS((DATE(G1947,H1947,I1947)&amp;TIME(O1947,P1947,0))-(DATE(G1946,H1946,I1946)&amp;TIME(O1946,P1946,0))),"")</f>
        <v/>
      </c>
    </row>
    <row r="1947" spans="3:35" hidden="1">
      <c r="C1947" s="246" t="s">
        <v>824</v>
      </c>
      <c r="D1947" s="246" t="s">
        <v>907</v>
      </c>
      <c r="E1947" s="246" t="s">
        <v>939</v>
      </c>
      <c r="F1947" s="246" t="s">
        <v>940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941</v>
      </c>
      <c r="L1947" s="247">
        <v>1</v>
      </c>
      <c r="M1947" s="246">
        <v>291479</v>
      </c>
      <c r="N1947" s="246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90</v>
      </c>
      <c r="T1947" s="246" t="s">
        <v>26</v>
      </c>
      <c r="U1947" s="246"/>
      <c r="V1947" t="str">
        <f>INDEX(樣區!H:H,MATCH(F1947,樣區!E:E,0))</f>
        <v>3月,5月</v>
      </c>
      <c r="W1947" s="3" t="str">
        <f>IF(ISNUMBER(AH1947),"Y","N")</f>
        <v>N</v>
      </c>
      <c r="X1947" s="3" t="str">
        <f>IF(OR(ISBLANK(H1947),ISBLANK(I1947)),"需記錄日期","")</f>
        <v/>
      </c>
      <c r="Y1947" s="3" t="str">
        <f>IF(O1947&gt;9,"時間太晚","")</f>
        <v/>
      </c>
      <c r="Z1947" s="3" t="str">
        <f>IF(ISBLANK(Q1947),"需記錄數量",IF(Q1947&gt;2,"2隻以上，請記為猴群",""))</f>
        <v/>
      </c>
      <c r="AA1947" s="3" t="str">
        <f>IF(OR(Q1947=1,Q1947=2),IF(ISTEXT(R1947),"","需記錄距離"),"")</f>
        <v/>
      </c>
      <c r="AB1947" s="2" t="str">
        <f>IF(S1947="Y",IF(Q1947&lt;&gt;2,"有叫聲應為猴群",""),"")</f>
        <v/>
      </c>
      <c r="AC1947" s="3" t="str">
        <f>IF(ISBLANK(T1947),"需記錄棲地類型",IF(LEN(T1947)&lt;&gt;2,"請填最主要的棲地類型，其餘的可在備注補充說明",""))</f>
        <v/>
      </c>
      <c r="AD1947" s="5" t="str">
        <f>IF(ISBLANK(O1947),"需記錄時間",IFERROR(IF((AI1947-TIME(0,5,59))&lt;0,"需計滿6分鍾",""),""))</f>
        <v/>
      </c>
      <c r="AE1947" s="3" t="str">
        <f>IF(COUNTIF(U1947,"*搖樹*")=1,IF(Q1947&lt;&gt;2,"有搖樹行為應為猴群",""),"")</f>
        <v/>
      </c>
      <c r="AF1947" s="3"/>
      <c r="AH1947" t="e">
        <f>MATCH(ROUND(M1947,0)&amp;ROUND(N1947,0),樣點!N:N,0)</f>
        <v>#N/A</v>
      </c>
      <c r="AI1947" s="5">
        <f>IF((F1948&amp;J1948)=(F1947&amp;J1947),ABS((DATE(G1948,H1948,I1948)&amp;TIME(O1948,P1948,0))-(DATE(G1947,H1947,I1947)&amp;TIME(O1947,P1947,0))),"")</f>
        <v>9.0277779963798821E-3</v>
      </c>
    </row>
    <row r="1948" spans="3:35">
      <c r="C1948" s="246" t="s">
        <v>824</v>
      </c>
      <c r="D1948" s="246" t="s">
        <v>907</v>
      </c>
      <c r="E1948" s="246" t="s">
        <v>939</v>
      </c>
      <c r="F1948" s="246" t="s">
        <v>940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941</v>
      </c>
      <c r="L1948" s="247">
        <v>2</v>
      </c>
      <c r="M1948" s="246">
        <v>291565</v>
      </c>
      <c r="N1948" s="246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90</v>
      </c>
      <c r="T1948" s="246" t="s">
        <v>26</v>
      </c>
      <c r="U1948" s="246"/>
      <c r="V1948" t="str">
        <f>INDEX(樣區!H:H,MATCH(F1948,樣區!E:E,0))</f>
        <v>3月,5月</v>
      </c>
      <c r="W1948" s="3" t="str">
        <f>IF(ISNUMBER(AH1948),"Y","N")</f>
        <v>Y</v>
      </c>
      <c r="X1948" s="3" t="str">
        <f>IF(OR(ISBLANK(H1948),ISBLANK(I1948)),"需記錄日期","")</f>
        <v/>
      </c>
      <c r="Y1948" s="3" t="str">
        <f>IF(O1948&gt;9,"時間太晚","")</f>
        <v/>
      </c>
      <c r="Z1948" s="3" t="str">
        <f>IF(ISBLANK(Q1948),"需記錄數量",IF(Q1948&gt;2,"2隻以上，請記為猴群",""))</f>
        <v/>
      </c>
      <c r="AA1948" s="3" t="str">
        <f>IF(OR(Q1948=1,Q1948=2),IF(ISTEXT(R1948),"","需記錄距離"),"")</f>
        <v/>
      </c>
      <c r="AB1948" s="249" t="str">
        <f>IF(S1948="Y",IF(Q1948&lt;&gt;2,"有叫聲應為猴群",""),"")</f>
        <v/>
      </c>
      <c r="AC1948" s="3" t="str">
        <f>IF(ISBLANK(T1948),"需記錄棲地類型",IF(LEN(T1948)&lt;&gt;2,"請填最主要的棲地類型，其餘的可在備注補充說明",""))</f>
        <v/>
      </c>
      <c r="AD1948" s="5" t="str">
        <f t="shared" ref="AD1948:AD1980" si="85">IF(ISBLANK(O1948),"需記錄時間",IFERROR(IF((AI1948-TIME(0,5,59))&lt;0,"需計滿6分鐘",""),""))</f>
        <v/>
      </c>
      <c r="AE1948" s="3" t="str">
        <f>IF(COUNTIF(U1948,"*搖樹*")=1,IF(Q1948&lt;&gt;2,"有搖樹行為應為猴群",""),"")</f>
        <v/>
      </c>
      <c r="AF1948" s="3"/>
      <c r="AH1948">
        <f>MATCH(ROUND(M1948,0)&amp;ROUND(N1948,0),樣點!N:N,0)</f>
        <v>700</v>
      </c>
      <c r="AI1948" s="5">
        <f>IF((F1949&amp;J1949)=(F1948&amp;J1948),ABS((DATE(G1949,H1949,I1949)&amp;TIME(O1949,P1949,0))-(DATE(G1948,H1948,I1948)&amp;TIME(O1948,P1948,0))),"")</f>
        <v>1.0416667035315186E-2</v>
      </c>
    </row>
    <row r="1949" spans="3:35">
      <c r="C1949" s="246" t="s">
        <v>824</v>
      </c>
      <c r="D1949" s="246" t="s">
        <v>907</v>
      </c>
      <c r="E1949" s="246" t="s">
        <v>939</v>
      </c>
      <c r="F1949" s="246" t="s">
        <v>940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941</v>
      </c>
      <c r="L1949" s="247">
        <v>3</v>
      </c>
      <c r="M1949" s="246">
        <v>291751</v>
      </c>
      <c r="N1949" s="246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90</v>
      </c>
      <c r="T1949" s="246" t="s">
        <v>26</v>
      </c>
      <c r="U1949" s="246"/>
      <c r="V1949" t="str">
        <f>INDEX(樣區!H:H,MATCH(F1949,樣區!E:E,0))</f>
        <v>3月,5月</v>
      </c>
      <c r="W1949" s="3" t="str">
        <f>IF(ISNUMBER(AH1949),"Y","N")</f>
        <v>Y</v>
      </c>
      <c r="X1949" s="3" t="str">
        <f>IF(OR(ISBLANK(H1949),ISBLANK(I1949)),"需記錄日期","")</f>
        <v/>
      </c>
      <c r="Y1949" s="3" t="str">
        <f>IF(O1949&gt;9,"時間太晚","")</f>
        <v>時間太晚</v>
      </c>
      <c r="Z1949" s="3" t="str">
        <f>IF(ISBLANK(Q1949),"需記錄數量",IF(Q1949&gt;2,"2隻以上，請記為猴群",""))</f>
        <v/>
      </c>
      <c r="AA1949" s="3" t="str">
        <f>IF(OR(Q1949=1,Q1949=2),IF(ISTEXT(R1949),"","需記錄距離"),"")</f>
        <v/>
      </c>
      <c r="AB1949" s="249" t="str">
        <f>IF(S1949="Y",IF(Q1949&lt;&gt;2,"有叫聲應為猴群",""),"")</f>
        <v/>
      </c>
      <c r="AC1949" s="3" t="str">
        <f>IF(ISBLANK(T1949),"需記錄棲地類型",IF(LEN(T1949)&lt;&gt;2,"請填最主要的棲地類型，其餘的可在備注補充說明",""))</f>
        <v/>
      </c>
      <c r="AD1949" s="5" t="str">
        <f t="shared" si="85"/>
        <v/>
      </c>
      <c r="AE1949" s="3" t="str">
        <f>IF(COUNTIF(U1949,"*搖樹*")=1,IF(Q1949&lt;&gt;2,"有搖樹行為應為猴群",""),"")</f>
        <v/>
      </c>
      <c r="AF1949" s="3"/>
      <c r="AH1949">
        <f>MATCH(ROUND(M1949,0)&amp;ROUND(N1949,0),樣點!N:N,0)</f>
        <v>701</v>
      </c>
      <c r="AI1949" s="5">
        <f>IF((F1950&amp;J1950)=(F1949&amp;J1949),ABS((DATE(G1950,H1950,I1950)&amp;TIME(O1950,P1950,0))-(DATE(G1949,H1949,I1949)&amp;TIME(O1949,P1949,0))),"")</f>
        <v>8.3333330112509429E-3</v>
      </c>
    </row>
    <row r="1950" spans="3:35">
      <c r="C1950" s="246" t="s">
        <v>824</v>
      </c>
      <c r="D1950" s="246" t="s">
        <v>907</v>
      </c>
      <c r="E1950" s="246" t="s">
        <v>939</v>
      </c>
      <c r="F1950" s="246" t="s">
        <v>940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941</v>
      </c>
      <c r="L1950" s="247">
        <v>4</v>
      </c>
      <c r="M1950" s="246">
        <v>291840</v>
      </c>
      <c r="N1950" s="246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90</v>
      </c>
      <c r="T1950" s="246" t="s">
        <v>26</v>
      </c>
      <c r="U1950" s="246"/>
      <c r="V1950" t="str">
        <f>INDEX(樣區!H:H,MATCH(F1950,樣區!E:E,0))</f>
        <v>3月,5月</v>
      </c>
      <c r="W1950" s="3" t="str">
        <f>IF(ISNUMBER(AH1950),"Y","N")</f>
        <v>Y</v>
      </c>
      <c r="X1950" s="3" t="str">
        <f>IF(OR(ISBLANK(H1950),ISBLANK(I1950)),"需記錄日期","")</f>
        <v/>
      </c>
      <c r="Y1950" s="3" t="str">
        <f>IF(O1950&gt;9,"時間太晚","")</f>
        <v>時間太晚</v>
      </c>
      <c r="Z1950" s="3" t="str">
        <f>IF(ISBLANK(Q1950),"需記錄數量",IF(Q1950&gt;2,"2隻以上，請記為猴群",""))</f>
        <v/>
      </c>
      <c r="AA1950" s="3" t="str">
        <f>IF(OR(Q1950=1,Q1950=2),IF(ISTEXT(R1950),"","需記錄距離"),"")</f>
        <v/>
      </c>
      <c r="AB1950" s="249" t="str">
        <f>IF(S1950="Y",IF(Q1950&lt;&gt;2,"有叫聲應為猴群",""),"")</f>
        <v/>
      </c>
      <c r="AC1950" s="3" t="str">
        <f>IF(ISBLANK(T1950),"需記錄棲地類型",IF(LEN(T1950)&lt;&gt;2,"請填最主要的棲地類型，其餘的可在備注補充說明",""))</f>
        <v/>
      </c>
      <c r="AD1950" s="5" t="str">
        <f t="shared" si="85"/>
        <v/>
      </c>
      <c r="AE1950" s="3" t="str">
        <f>IF(COUNTIF(U1950,"*搖樹*")=1,IF(Q1950&lt;&gt;2,"有搖樹行為應為猴群",""),"")</f>
        <v/>
      </c>
      <c r="AF1950" s="3"/>
      <c r="AH1950">
        <f>MATCH(ROUND(M1950,0)&amp;ROUND(N1950,0),樣點!N:N,0)</f>
        <v>702</v>
      </c>
      <c r="AI1950" s="5">
        <f>IF((F1951&amp;J1951)=(F1950&amp;J1950),ABS((DATE(G1951,H1951,I1951)&amp;TIME(O1951,P1951,0))-(DATE(G1950,H1950,I1950)&amp;TIME(O1950,P1950,0))),"")</f>
        <v>9.7222219919785857E-3</v>
      </c>
    </row>
    <row r="1951" spans="3:35">
      <c r="C1951" s="246" t="s">
        <v>824</v>
      </c>
      <c r="D1951" s="246" t="s">
        <v>907</v>
      </c>
      <c r="E1951" s="246" t="s">
        <v>939</v>
      </c>
      <c r="F1951" s="246" t="s">
        <v>940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941</v>
      </c>
      <c r="L1951" s="247">
        <v>5</v>
      </c>
      <c r="M1951" s="246">
        <v>291952</v>
      </c>
      <c r="N1951" s="246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90</v>
      </c>
      <c r="T1951" s="246" t="s">
        <v>26</v>
      </c>
      <c r="U1951" s="246"/>
      <c r="V1951" t="str">
        <f>INDEX(樣區!H:H,MATCH(F1951,樣區!E:E,0))</f>
        <v>3月,5月</v>
      </c>
      <c r="W1951" s="3" t="str">
        <f>IF(ISNUMBER(AH1951),"Y","N")</f>
        <v>Y</v>
      </c>
      <c r="X1951" s="3" t="str">
        <f>IF(OR(ISBLANK(H1951),ISBLANK(I1951)),"需記錄日期","")</f>
        <v/>
      </c>
      <c r="Y1951" s="3" t="str">
        <f>IF(O1951&gt;9,"時間太晚","")</f>
        <v>時間太晚</v>
      </c>
      <c r="Z1951" s="3" t="str">
        <f>IF(ISBLANK(Q1951),"需記錄數量",IF(Q1951&gt;2,"2隻以上，請記為猴群",""))</f>
        <v/>
      </c>
      <c r="AA1951" s="3" t="str">
        <f>IF(OR(Q1951=1,Q1951=2),IF(ISTEXT(R1951),"","需記錄距離"),"")</f>
        <v/>
      </c>
      <c r="AB1951" s="249" t="str">
        <f>IF(S1951="Y",IF(Q1951&lt;&gt;2,"有叫聲應為猴群",""),"")</f>
        <v/>
      </c>
      <c r="AC1951" s="3" t="str">
        <f>IF(ISBLANK(T1951),"需記錄棲地類型",IF(LEN(T1951)&lt;&gt;2,"請填最主要的棲地類型，其餘的可在備注補充說明",""))</f>
        <v/>
      </c>
      <c r="AD1951" s="5" t="str">
        <f t="shared" si="85"/>
        <v/>
      </c>
      <c r="AE1951" s="3" t="str">
        <f>IF(COUNTIF(U1951,"*搖樹*")=1,IF(Q1951&lt;&gt;2,"有搖樹行為應為猴群",""),"")</f>
        <v/>
      </c>
      <c r="AF1951" s="3"/>
      <c r="AH1951">
        <f>MATCH(ROUND(M1951,0)&amp;ROUND(N1951,0),樣點!N:N,0)</f>
        <v>703</v>
      </c>
      <c r="AI1951" s="5">
        <f>IF((F1952&amp;J1952)=(F1951&amp;J1951),ABS((DATE(G1952,H1952,I1952)&amp;TIME(O1952,P1952,0))-(DATE(G1951,H1951,I1951)&amp;TIME(O1951,P1951,0))),"")</f>
        <v>9.7222219919785857E-3</v>
      </c>
    </row>
    <row r="1952" spans="3:35">
      <c r="C1952" s="246" t="s">
        <v>824</v>
      </c>
      <c r="D1952" s="246" t="s">
        <v>907</v>
      </c>
      <c r="E1952" s="246" t="s">
        <v>939</v>
      </c>
      <c r="F1952" s="246" t="s">
        <v>940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941</v>
      </c>
      <c r="L1952" s="247">
        <v>6</v>
      </c>
      <c r="M1952" s="246">
        <v>292159</v>
      </c>
      <c r="N1952" s="246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90</v>
      </c>
      <c r="T1952" s="246" t="s">
        <v>133</v>
      </c>
      <c r="U1952" s="246"/>
      <c r="V1952" t="str">
        <f>INDEX(樣區!H:H,MATCH(F1952,樣區!E:E,0))</f>
        <v>3月,5月</v>
      </c>
      <c r="W1952" s="3" t="str">
        <f>IF(ISNUMBER(AH1952),"Y","N")</f>
        <v>Y</v>
      </c>
      <c r="X1952" s="3" t="str">
        <f>IF(OR(ISBLANK(H1952),ISBLANK(I1952)),"需記錄日期","")</f>
        <v/>
      </c>
      <c r="Y1952" s="3" t="str">
        <f>IF(O1952&gt;9,"時間太晚","")</f>
        <v>時間太晚</v>
      </c>
      <c r="Z1952" s="3" t="str">
        <f>IF(ISBLANK(Q1952),"需記錄數量",IF(Q1952&gt;2,"2隻以上，請記為猴群",""))</f>
        <v/>
      </c>
      <c r="AA1952" s="3" t="str">
        <f>IF(OR(Q1952=1,Q1952=2),IF(ISTEXT(R1952),"","需記錄距離"),"")</f>
        <v/>
      </c>
      <c r="AB1952" s="249" t="str">
        <f>IF(S1952="Y",IF(Q1952&lt;&gt;2,"有叫聲應為猴群",""),"")</f>
        <v/>
      </c>
      <c r="AC1952" s="3" t="str">
        <f>IF(ISBLANK(T1952),"需記錄棲地類型",IF(LEN(T1952)&lt;&gt;2,"請填最主要的棲地類型，其餘的可在備注補充說明",""))</f>
        <v/>
      </c>
      <c r="AD1952" s="5" t="str">
        <f t="shared" si="85"/>
        <v/>
      </c>
      <c r="AE1952" s="3" t="str">
        <f>IF(COUNTIF(U1952,"*搖樹*")=1,IF(Q1952&lt;&gt;2,"有搖樹行為應為猴群",""),"")</f>
        <v/>
      </c>
      <c r="AF1952" s="3"/>
      <c r="AH1952">
        <f>MATCH(ROUND(M1952,0)&amp;ROUND(N1952,0),樣點!N:N,0)</f>
        <v>704</v>
      </c>
      <c r="AI1952" s="5" t="str">
        <f>IF((F1953&amp;J1953)=(F1952&amp;J1952),ABS((DATE(G1953,H1953,I1953)&amp;TIME(O1953,P1953,0))-(DATE(G1952,H1952,I1952)&amp;TIME(O1952,P1952,0))),"")</f>
        <v/>
      </c>
    </row>
    <row r="1953" spans="3:35">
      <c r="C1953" s="246" t="s">
        <v>824</v>
      </c>
      <c r="D1953" s="246" t="s">
        <v>907</v>
      </c>
      <c r="E1953" s="246" t="s">
        <v>942</v>
      </c>
      <c r="F1953" s="246" t="s">
        <v>943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944</v>
      </c>
      <c r="L1953" s="247">
        <v>1</v>
      </c>
      <c r="M1953" s="246">
        <v>296984</v>
      </c>
      <c r="N1953" s="246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90</v>
      </c>
      <c r="T1953" s="246" t="s">
        <v>26</v>
      </c>
      <c r="U1953" s="246"/>
      <c r="V1953" t="str">
        <f>INDEX(樣區!H:H,MATCH(F1953,樣區!E:E,0))</f>
        <v>3月,5月</v>
      </c>
      <c r="W1953" s="3" t="str">
        <f>IF(ISNUMBER(AH1953),"Y","N")</f>
        <v>Y</v>
      </c>
      <c r="X1953" s="3" t="str">
        <f>IF(OR(ISBLANK(H1953),ISBLANK(I1953)),"需記錄日期","")</f>
        <v/>
      </c>
      <c r="Y1953" s="3" t="str">
        <f>IF(O1953&gt;9,"時間太晚","")</f>
        <v>時間太晚</v>
      </c>
      <c r="Z1953" s="3" t="str">
        <f>IF(ISBLANK(Q1953),"需記錄數量",IF(Q1953&gt;2,"2隻以上，請記為猴群",""))</f>
        <v/>
      </c>
      <c r="AA1953" s="3" t="str">
        <f>IF(OR(Q1953=1,Q1953=2),IF(ISTEXT(R1953),"","需記錄距離"),"")</f>
        <v/>
      </c>
      <c r="AB1953" s="249" t="str">
        <f>IF(S1953="Y",IF(Q1953&lt;&gt;2,"有叫聲應為猴群",""),"")</f>
        <v/>
      </c>
      <c r="AC1953" s="3" t="str">
        <f>IF(ISBLANK(T1953),"需記錄棲地類型",IF(LEN(T1953)&lt;&gt;2,"請填最主要的棲地類型，其餘的可在備注補充說明",""))</f>
        <v/>
      </c>
      <c r="AD1953" s="5" t="str">
        <f t="shared" si="85"/>
        <v/>
      </c>
      <c r="AE1953" s="3" t="str">
        <f>IF(COUNTIF(U1953,"*搖樹*")=1,IF(Q1953&lt;&gt;2,"有搖樹行為應為猴群",""),"")</f>
        <v/>
      </c>
      <c r="AF1953" s="3"/>
      <c r="AH1953">
        <f>MATCH(ROUND(M1953,0)&amp;ROUND(N1953,0),樣點!N:N,0)</f>
        <v>705</v>
      </c>
      <c r="AI1953" s="5">
        <f>IF((F1954&amp;J1954)=(F1953&amp;J1953),ABS((DATE(G1954,H1954,I1954)&amp;TIME(O1954,P1954,0))-(DATE(G1953,H1953,I1953)&amp;TIME(O1953,P1953,0))),"")</f>
        <v>9.7222219919785857E-3</v>
      </c>
    </row>
    <row r="1954" spans="3:35">
      <c r="C1954" s="246" t="s">
        <v>824</v>
      </c>
      <c r="D1954" s="246" t="s">
        <v>907</v>
      </c>
      <c r="E1954" s="246" t="s">
        <v>942</v>
      </c>
      <c r="F1954" s="246" t="s">
        <v>943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944</v>
      </c>
      <c r="L1954" s="247">
        <v>2</v>
      </c>
      <c r="M1954" s="246">
        <v>296984</v>
      </c>
      <c r="N1954" s="246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90</v>
      </c>
      <c r="T1954" s="246" t="s">
        <v>26</v>
      </c>
      <c r="U1954" s="246"/>
      <c r="V1954" t="str">
        <f>INDEX(樣區!H:H,MATCH(F1954,樣區!E:E,0))</f>
        <v>3月,5月</v>
      </c>
      <c r="W1954" s="3" t="str">
        <f>IF(ISNUMBER(AH1954),"Y","N")</f>
        <v>Y</v>
      </c>
      <c r="X1954" s="3" t="str">
        <f>IF(OR(ISBLANK(H1954),ISBLANK(I1954)),"需記錄日期","")</f>
        <v/>
      </c>
      <c r="Y1954" s="3" t="str">
        <f>IF(O1954&gt;9,"時間太晚","")</f>
        <v>時間太晚</v>
      </c>
      <c r="Z1954" s="3" t="str">
        <f>IF(ISBLANK(Q1954),"需記錄數量",IF(Q1954&gt;2,"2隻以上，請記為猴群",""))</f>
        <v/>
      </c>
      <c r="AA1954" s="3" t="str">
        <f>IF(OR(Q1954=1,Q1954=2),IF(ISTEXT(R1954),"","需記錄距離"),"")</f>
        <v/>
      </c>
      <c r="AB1954" s="249" t="str">
        <f>IF(S1954="Y",IF(Q1954&lt;&gt;2,"有叫聲應為猴群",""),"")</f>
        <v/>
      </c>
      <c r="AC1954" s="3" t="str">
        <f>IF(ISBLANK(T1954),"需記錄棲地類型",IF(LEN(T1954)&lt;&gt;2,"請填最主要的棲地類型，其餘的可在備注補充說明",""))</f>
        <v/>
      </c>
      <c r="AD1954" s="5" t="str">
        <f t="shared" si="85"/>
        <v/>
      </c>
      <c r="AE1954" s="3" t="str">
        <f>IF(COUNTIF(U1954,"*搖樹*")=1,IF(Q1954&lt;&gt;2,"有搖樹行為應為猴群",""),"")</f>
        <v/>
      </c>
      <c r="AF1954" s="3"/>
      <c r="AH1954">
        <f>MATCH(ROUND(M1954,0)&amp;ROUND(N1954,0),樣點!N:N,0)</f>
        <v>706</v>
      </c>
      <c r="AI1954" s="5">
        <f>IF((F1955&amp;J1955)=(F1954&amp;J1954),ABS((DATE(G1955,H1955,I1955)&amp;TIME(O1955,P1955,0))-(DATE(G1954,H1954,I1954)&amp;TIME(O1954,P1954,0))),"")</f>
        <v>1.4583332987967879E-2</v>
      </c>
    </row>
    <row r="1955" spans="3:35">
      <c r="C1955" s="246" t="s">
        <v>824</v>
      </c>
      <c r="D1955" s="246" t="s">
        <v>907</v>
      </c>
      <c r="E1955" s="246" t="s">
        <v>942</v>
      </c>
      <c r="F1955" s="246" t="s">
        <v>943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944</v>
      </c>
      <c r="L1955" s="247">
        <v>3</v>
      </c>
      <c r="M1955" s="246">
        <v>297184</v>
      </c>
      <c r="N1955" s="246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90</v>
      </c>
      <c r="T1955" s="246" t="s">
        <v>26</v>
      </c>
      <c r="U1955" s="246"/>
      <c r="V1955" t="str">
        <f>INDEX(樣區!H:H,MATCH(F1955,樣區!E:E,0))</f>
        <v>3月,5月</v>
      </c>
      <c r="W1955" s="3" t="str">
        <f>IF(ISNUMBER(AH1955),"Y","N")</f>
        <v>Y</v>
      </c>
      <c r="X1955" s="3" t="str">
        <f>IF(OR(ISBLANK(H1955),ISBLANK(I1955)),"需記錄日期","")</f>
        <v/>
      </c>
      <c r="Y1955" s="3" t="str">
        <f>IF(O1955&gt;9,"時間太晚","")</f>
        <v>時間太晚</v>
      </c>
      <c r="Z1955" s="3" t="str">
        <f>IF(ISBLANK(Q1955),"需記錄數量",IF(Q1955&gt;2,"2隻以上，請記為猴群",""))</f>
        <v/>
      </c>
      <c r="AA1955" s="3" t="str">
        <f>IF(OR(Q1955=1,Q1955=2),IF(ISTEXT(R1955),"","需記錄距離"),"")</f>
        <v/>
      </c>
      <c r="AB1955" s="249" t="str">
        <f>IF(S1955="Y",IF(Q1955&lt;&gt;2,"有叫聲應為猴群",""),"")</f>
        <v/>
      </c>
      <c r="AC1955" s="3" t="str">
        <f>IF(ISBLANK(T1955),"需記錄棲地類型",IF(LEN(T1955)&lt;&gt;2,"請填最主要的棲地類型，其餘的可在備注補充說明",""))</f>
        <v/>
      </c>
      <c r="AD1955" s="5" t="str">
        <f t="shared" si="85"/>
        <v/>
      </c>
      <c r="AE1955" s="3" t="str">
        <f>IF(COUNTIF(U1955,"*搖樹*")=1,IF(Q1955&lt;&gt;2,"有搖樹行為應為猴群",""),"")</f>
        <v/>
      </c>
      <c r="AF1955" s="3"/>
      <c r="AH1955">
        <f>MATCH(ROUND(M1955,0)&amp;ROUND(N1955,0),樣點!N:N,0)</f>
        <v>707</v>
      </c>
      <c r="AI1955" s="5">
        <f>IF((F1956&amp;J1956)=(F1955&amp;J1955),ABS((DATE(G1956,H1956,I1956)&amp;TIME(O1956,P1956,0))-(DATE(G1955,H1955,I1955)&amp;TIME(O1955,P1955,0))),"")</f>
        <v>1.9444443983957171E-2</v>
      </c>
    </row>
    <row r="1956" spans="3:35">
      <c r="C1956" s="246" t="s">
        <v>824</v>
      </c>
      <c r="D1956" s="246" t="s">
        <v>907</v>
      </c>
      <c r="E1956" s="246" t="s">
        <v>942</v>
      </c>
      <c r="F1956" s="246" t="s">
        <v>943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944</v>
      </c>
      <c r="L1956" s="247">
        <v>4</v>
      </c>
      <c r="M1956" s="246">
        <v>297184</v>
      </c>
      <c r="N1956" s="246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90</v>
      </c>
      <c r="T1956" s="246" t="s">
        <v>26</v>
      </c>
      <c r="U1956" s="246"/>
      <c r="V1956" t="str">
        <f>INDEX(樣區!H:H,MATCH(F1956,樣區!E:E,0))</f>
        <v>3月,5月</v>
      </c>
      <c r="W1956" s="3" t="str">
        <f>IF(ISNUMBER(AH1956),"Y","N")</f>
        <v>Y</v>
      </c>
      <c r="X1956" s="3" t="str">
        <f>IF(OR(ISBLANK(H1956),ISBLANK(I1956)),"需記錄日期","")</f>
        <v/>
      </c>
      <c r="Y1956" s="3" t="str">
        <f>IF(O1956&gt;9,"時間太晚","")</f>
        <v>時間太晚</v>
      </c>
      <c r="Z1956" s="3" t="str">
        <f>IF(ISBLANK(Q1956),"需記錄數量",IF(Q1956&gt;2,"2隻以上，請記為猴群",""))</f>
        <v/>
      </c>
      <c r="AA1956" s="3" t="str">
        <f>IF(OR(Q1956=1,Q1956=2),IF(ISTEXT(R1956),"","需記錄距離"),"")</f>
        <v/>
      </c>
      <c r="AB1956" s="249" t="str">
        <f>IF(S1956="Y",IF(Q1956&lt;&gt;2,"有叫聲應為猴群",""),"")</f>
        <v/>
      </c>
      <c r="AC1956" s="3" t="str">
        <f>IF(ISBLANK(T1956),"需記錄棲地類型",IF(LEN(T1956)&lt;&gt;2,"請填最主要的棲地類型，其餘的可在備注補充說明",""))</f>
        <v/>
      </c>
      <c r="AD1956" s="5" t="str">
        <f t="shared" si="85"/>
        <v/>
      </c>
      <c r="AE1956" s="3" t="str">
        <f>IF(COUNTIF(U1956,"*搖樹*")=1,IF(Q1956&lt;&gt;2,"有搖樹行為應為猴群",""),"")</f>
        <v/>
      </c>
      <c r="AF1956" s="3"/>
      <c r="AH1956">
        <f>MATCH(ROUND(M1956,0)&amp;ROUND(N1956,0),樣點!N:N,0)</f>
        <v>708</v>
      </c>
      <c r="AI1956" s="5">
        <f>IF((F1957&amp;J1957)=(F1956&amp;J1956),ABS((DATE(G1957,H1957,I1957)&amp;TIME(O1957,P1957,0))-(DATE(G1956,H1956,I1956)&amp;TIME(O1956,P1956,0))),"")</f>
        <v>4.8611109959892929E-3</v>
      </c>
    </row>
    <row r="1957" spans="3:35">
      <c r="C1957" s="246" t="s">
        <v>824</v>
      </c>
      <c r="D1957" s="246" t="s">
        <v>907</v>
      </c>
      <c r="E1957" s="246" t="s">
        <v>942</v>
      </c>
      <c r="F1957" s="246" t="s">
        <v>943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944</v>
      </c>
      <c r="L1957" s="247">
        <v>5</v>
      </c>
      <c r="M1957" s="246">
        <v>297184</v>
      </c>
      <c r="N1957" s="246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90</v>
      </c>
      <c r="T1957" s="246" t="s">
        <v>26</v>
      </c>
      <c r="U1957" s="246"/>
      <c r="V1957" t="str">
        <f>INDEX(樣區!H:H,MATCH(F1957,樣區!E:E,0))</f>
        <v>3月,5月</v>
      </c>
      <c r="W1957" s="3" t="str">
        <f>IF(ISNUMBER(AH1957),"Y","N")</f>
        <v>Y</v>
      </c>
      <c r="X1957" s="3" t="str">
        <f>IF(OR(ISBLANK(H1957),ISBLANK(I1957)),"需記錄日期","")</f>
        <v/>
      </c>
      <c r="Y1957" s="3" t="str">
        <f>IF(O1957&gt;9,"時間太晚","")</f>
        <v>時間太晚</v>
      </c>
      <c r="Z1957" s="3" t="str">
        <f>IF(ISBLANK(Q1957),"需記錄數量",IF(Q1957&gt;2,"2隻以上，請記為猴群",""))</f>
        <v/>
      </c>
      <c r="AA1957" s="3" t="str">
        <f>IF(OR(Q1957=1,Q1957=2),IF(ISTEXT(R1957),"","需記錄距離"),"")</f>
        <v/>
      </c>
      <c r="AB1957" s="249" t="str">
        <f>IF(S1957="Y",IF(Q1957&lt;&gt;2,"有叫聲應為猴群",""),"")</f>
        <v/>
      </c>
      <c r="AC1957" s="3" t="str">
        <f>IF(ISBLANK(T1957),"需記錄棲地類型",IF(LEN(T1957)&lt;&gt;2,"請填最主要的棲地類型，其餘的可在備注補充說明",""))</f>
        <v/>
      </c>
      <c r="AD1957" s="5" t="str">
        <f t="shared" si="85"/>
        <v/>
      </c>
      <c r="AE1957" s="3" t="str">
        <f>IF(COUNTIF(U1957,"*搖樹*")=1,IF(Q1957&lt;&gt;2,"有搖樹行為應為猴群",""),"")</f>
        <v/>
      </c>
      <c r="AF1957" s="3"/>
      <c r="AH1957">
        <f>MATCH(ROUND(M1957,0)&amp;ROUND(N1957,0),樣點!N:N,0)</f>
        <v>709</v>
      </c>
      <c r="AI1957" s="5">
        <f>IF((F1958&amp;J1958)=(F1957&amp;J1957),ABS((DATE(G1958,H1958,I1958)&amp;TIME(O1958,P1958,0))-(DATE(G1957,H1957,I1957)&amp;TIME(O1957,P1957,0))),"")</f>
        <v>2.5694445008412004E-2</v>
      </c>
    </row>
    <row r="1958" spans="3:35">
      <c r="C1958" s="246" t="s">
        <v>824</v>
      </c>
      <c r="D1958" s="246" t="s">
        <v>907</v>
      </c>
      <c r="E1958" s="246" t="s">
        <v>942</v>
      </c>
      <c r="F1958" s="246" t="s">
        <v>943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944</v>
      </c>
      <c r="L1958" s="247">
        <v>6</v>
      </c>
      <c r="M1958" s="246">
        <v>296784</v>
      </c>
      <c r="N1958" s="246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90</v>
      </c>
      <c r="T1958" s="246" t="s">
        <v>133</v>
      </c>
      <c r="U1958" s="246"/>
      <c r="V1958" t="str">
        <f>INDEX(樣區!H:H,MATCH(F1958,樣區!E:E,0))</f>
        <v>3月,5月</v>
      </c>
      <c r="W1958" s="3" t="str">
        <f>IF(ISNUMBER(AH1958),"Y","N")</f>
        <v>Y</v>
      </c>
      <c r="X1958" s="3" t="str">
        <f>IF(OR(ISBLANK(H1958),ISBLANK(I1958)),"需記錄日期","")</f>
        <v/>
      </c>
      <c r="Y1958" s="3" t="str">
        <f>IF(O1958&gt;9,"時間太晚","")</f>
        <v>時間太晚</v>
      </c>
      <c r="Z1958" s="3" t="str">
        <f>IF(ISBLANK(Q1958),"需記錄數量",IF(Q1958&gt;2,"2隻以上，請記為猴群",""))</f>
        <v/>
      </c>
      <c r="AA1958" s="3" t="str">
        <f>IF(OR(Q1958=1,Q1958=2),IF(ISTEXT(R1958),"","需記錄距離"),"")</f>
        <v/>
      </c>
      <c r="AB1958" s="249" t="str">
        <f>IF(S1958="Y",IF(Q1958&lt;&gt;2,"有叫聲應為猴群",""),"")</f>
        <v/>
      </c>
      <c r="AC1958" s="3" t="str">
        <f>IF(ISBLANK(T1958),"需記錄棲地類型",IF(LEN(T1958)&lt;&gt;2,"請填最主要的棲地類型，其餘的可在備注補充說明",""))</f>
        <v/>
      </c>
      <c r="AD1958" s="5" t="str">
        <f t="shared" si="85"/>
        <v/>
      </c>
      <c r="AE1958" s="3" t="str">
        <f>IF(COUNTIF(U1958,"*搖樹*")=1,IF(Q1958&lt;&gt;2,"有搖樹行為應為猴群",""),"")</f>
        <v/>
      </c>
      <c r="AF1958" s="3"/>
      <c r="AH1958">
        <f>MATCH(ROUND(M1958,0)&amp;ROUND(N1958,0),樣點!N:N,0)</f>
        <v>710</v>
      </c>
      <c r="AI1958" s="5" t="str">
        <f>IF((F1959&amp;J1959)=(F1958&amp;J1958),ABS((DATE(G1959,H1959,I1959)&amp;TIME(O1959,P1959,0))-(DATE(G1958,H1958,I1958)&amp;TIME(O1958,P1958,0))),"")</f>
        <v/>
      </c>
    </row>
    <row r="1959" spans="3:35">
      <c r="C1959" s="246" t="s">
        <v>824</v>
      </c>
      <c r="D1959" s="246" t="s">
        <v>907</v>
      </c>
      <c r="E1959" s="246" t="s">
        <v>945</v>
      </c>
      <c r="F1959" s="246" t="s">
        <v>946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947</v>
      </c>
      <c r="L1959" s="247">
        <v>1</v>
      </c>
      <c r="M1959" s="246">
        <v>295379</v>
      </c>
      <c r="N1959" s="246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90</v>
      </c>
      <c r="T1959" s="246" t="s">
        <v>26</v>
      </c>
      <c r="U1959" s="246"/>
      <c r="V1959" t="str">
        <f>INDEX(樣區!H:H,MATCH(F1959,樣區!E:E,0))</f>
        <v>3月,5月</v>
      </c>
      <c r="W1959" s="3" t="str">
        <f>IF(ISNUMBER(AH1959),"Y","N")</f>
        <v>Y</v>
      </c>
      <c r="X1959" s="3" t="str">
        <f>IF(OR(ISBLANK(H1959),ISBLANK(I1959)),"需記錄日期","")</f>
        <v/>
      </c>
      <c r="Y1959" s="3" t="str">
        <f>IF(O1959&gt;9,"時間太晚","")</f>
        <v>時間太晚</v>
      </c>
      <c r="Z1959" s="3" t="str">
        <f>IF(ISBLANK(Q1959),"需記錄數量",IF(Q1959&gt;2,"2隻以上，請記為猴群",""))</f>
        <v/>
      </c>
      <c r="AA1959" s="3" t="str">
        <f>IF(OR(Q1959=1,Q1959=2),IF(ISTEXT(R1959),"","需記錄距離"),"")</f>
        <v/>
      </c>
      <c r="AB1959" s="249" t="str">
        <f>IF(S1959="Y",IF(Q1959&lt;&gt;2,"有叫聲應為猴群",""),"")</f>
        <v/>
      </c>
      <c r="AC1959" s="3" t="str">
        <f>IF(ISBLANK(T1959),"需記錄棲地類型",IF(LEN(T1959)&lt;&gt;2,"請填最主要的棲地類型，其餘的可在備注補充說明",""))</f>
        <v/>
      </c>
      <c r="AD1959" s="5" t="str">
        <f t="shared" si="85"/>
        <v/>
      </c>
      <c r="AE1959" s="3" t="str">
        <f>IF(COUNTIF(U1959,"*搖樹*")=1,IF(Q1959&lt;&gt;2,"有搖樹行為應為猴群",""),"")</f>
        <v/>
      </c>
      <c r="AF1959" s="3"/>
      <c r="AH1959">
        <f>MATCH(ROUND(M1959,0)&amp;ROUND(N1959,0),樣點!N:N,0)</f>
        <v>711</v>
      </c>
      <c r="AI1959" s="5">
        <f>IF((F1960&amp;J1960)=(F1959&amp;J1959),ABS((DATE(G1960,H1960,I1960)&amp;TIME(O1960,P1960,0))-(DATE(G1959,H1959,I1959)&amp;TIME(O1959,P1959,0))),"")</f>
        <v>1.5972221968695521E-2</v>
      </c>
    </row>
    <row r="1960" spans="3:35">
      <c r="C1960" s="246" t="s">
        <v>824</v>
      </c>
      <c r="D1960" s="246" t="s">
        <v>907</v>
      </c>
      <c r="E1960" s="246" t="s">
        <v>945</v>
      </c>
      <c r="F1960" s="246" t="s">
        <v>946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947</v>
      </c>
      <c r="L1960" s="247">
        <v>2</v>
      </c>
      <c r="M1960" s="246">
        <v>295224</v>
      </c>
      <c r="N1960" s="246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90</v>
      </c>
      <c r="T1960" s="246" t="s">
        <v>26</v>
      </c>
      <c r="U1960" s="246"/>
      <c r="V1960" t="str">
        <f>INDEX(樣區!H:H,MATCH(F1960,樣區!E:E,0))</f>
        <v>3月,5月</v>
      </c>
      <c r="W1960" s="3" t="str">
        <f>IF(ISNUMBER(AH1960),"Y","N")</f>
        <v>Y</v>
      </c>
      <c r="X1960" s="3" t="str">
        <f>IF(OR(ISBLANK(H1960),ISBLANK(I1960)),"需記錄日期","")</f>
        <v/>
      </c>
      <c r="Y1960" s="3" t="str">
        <f>IF(O1960&gt;9,"時間太晚","")</f>
        <v>時間太晚</v>
      </c>
      <c r="Z1960" s="3" t="str">
        <f>IF(ISBLANK(Q1960),"需記錄數量",IF(Q1960&gt;2,"2隻以上，請記為猴群",""))</f>
        <v/>
      </c>
      <c r="AA1960" s="3" t="str">
        <f>IF(OR(Q1960=1,Q1960=2),IF(ISTEXT(R1960),"","需記錄距離"),"")</f>
        <v/>
      </c>
      <c r="AB1960" s="249" t="str">
        <f>IF(S1960="Y",IF(Q1960&lt;&gt;2,"有叫聲應為猴群",""),"")</f>
        <v/>
      </c>
      <c r="AC1960" s="3" t="str">
        <f>IF(ISBLANK(T1960),"需記錄棲地類型",IF(LEN(T1960)&lt;&gt;2,"請填最主要的棲地類型，其餘的可在備注補充說明",""))</f>
        <v/>
      </c>
      <c r="AD1960" s="5" t="str">
        <f t="shared" si="85"/>
        <v/>
      </c>
      <c r="AE1960" s="3" t="str">
        <f>IF(COUNTIF(U1960,"*搖樹*")=1,IF(Q1960&lt;&gt;2,"有搖樹行為應為猴群",""),"")</f>
        <v/>
      </c>
      <c r="AF1960" s="3"/>
      <c r="AH1960">
        <f>MATCH(ROUND(M1960,0)&amp;ROUND(N1960,0),樣點!N:N,0)</f>
        <v>712</v>
      </c>
      <c r="AI1960" s="5">
        <f>IF((F1961&amp;J1961)=(F1960&amp;J1960),ABS((DATE(G1961,H1961,I1961)&amp;TIME(O1961,P1961,0))-(DATE(G1960,H1960,I1960)&amp;TIME(O1960,P1960,0))),"")</f>
        <v>9.7222220501862466E-3</v>
      </c>
    </row>
    <row r="1961" spans="3:35">
      <c r="C1961" s="246" t="s">
        <v>824</v>
      </c>
      <c r="D1961" s="246" t="s">
        <v>907</v>
      </c>
      <c r="E1961" s="246" t="s">
        <v>945</v>
      </c>
      <c r="F1961" s="246" t="s">
        <v>946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947</v>
      </c>
      <c r="L1961" s="247">
        <v>3</v>
      </c>
      <c r="M1961" s="246">
        <v>295021</v>
      </c>
      <c r="N1961" s="246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90</v>
      </c>
      <c r="T1961" s="246" t="s">
        <v>26</v>
      </c>
      <c r="U1961" s="246"/>
      <c r="V1961" t="str">
        <f>INDEX(樣區!H:H,MATCH(F1961,樣區!E:E,0))</f>
        <v>3月,5月</v>
      </c>
      <c r="W1961" s="3" t="str">
        <f>IF(ISNUMBER(AH1961),"Y","N")</f>
        <v>Y</v>
      </c>
      <c r="X1961" s="3" t="str">
        <f>IF(OR(ISBLANK(H1961),ISBLANK(I1961)),"需記錄日期","")</f>
        <v/>
      </c>
      <c r="Y1961" s="3" t="str">
        <f>IF(O1961&gt;9,"時間太晚","")</f>
        <v>時間太晚</v>
      </c>
      <c r="Z1961" s="3" t="str">
        <f>IF(ISBLANK(Q1961),"需記錄數量",IF(Q1961&gt;2,"2隻以上，請記為猴群",""))</f>
        <v/>
      </c>
      <c r="AA1961" s="3" t="str">
        <f>IF(OR(Q1961=1,Q1961=2),IF(ISTEXT(R1961),"","需記錄距離"),"")</f>
        <v/>
      </c>
      <c r="AB1961" s="249" t="str">
        <f>IF(S1961="Y",IF(Q1961&lt;&gt;2,"有叫聲應為猴群",""),"")</f>
        <v/>
      </c>
      <c r="AC1961" s="3" t="str">
        <f>IF(ISBLANK(T1961),"需記錄棲地類型",IF(LEN(T1961)&lt;&gt;2,"請填最主要的棲地類型，其餘的可在備注補充說明",""))</f>
        <v/>
      </c>
      <c r="AD1961" s="5" t="str">
        <f t="shared" si="85"/>
        <v/>
      </c>
      <c r="AE1961" s="3" t="str">
        <f>IF(COUNTIF(U1961,"*搖樹*")=1,IF(Q1961&lt;&gt;2,"有搖樹行為應為猴群",""),"")</f>
        <v/>
      </c>
      <c r="AF1961" s="3"/>
      <c r="AH1961">
        <f>MATCH(ROUND(M1961,0)&amp;ROUND(N1961,0),樣點!N:N,0)</f>
        <v>713</v>
      </c>
      <c r="AI1961" s="5">
        <f>IF((F1962&amp;J1962)=(F1961&amp;J1961),ABS((DATE(G1962,H1962,I1962)&amp;TIME(O1962,P1962,0))-(DATE(G1961,H1961,I1961)&amp;TIME(O1961,P1961,0))),"")</f>
        <v>9.7222229815088212E-3</v>
      </c>
    </row>
    <row r="1962" spans="3:35">
      <c r="C1962" s="246" t="s">
        <v>824</v>
      </c>
      <c r="D1962" s="246" t="s">
        <v>907</v>
      </c>
      <c r="E1962" s="246" t="s">
        <v>945</v>
      </c>
      <c r="F1962" s="246" t="s">
        <v>946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947</v>
      </c>
      <c r="L1962" s="247">
        <v>4</v>
      </c>
      <c r="M1962" s="246">
        <v>295002</v>
      </c>
      <c r="N1962" s="246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90</v>
      </c>
      <c r="T1962" s="246" t="s">
        <v>26</v>
      </c>
      <c r="U1962" s="246"/>
      <c r="V1962" t="str">
        <f>INDEX(樣區!H:H,MATCH(F1962,樣區!E:E,0))</f>
        <v>3月,5月</v>
      </c>
      <c r="W1962" s="3" t="str">
        <f>IF(ISNUMBER(AH1962),"Y","N")</f>
        <v>Y</v>
      </c>
      <c r="X1962" s="3" t="str">
        <f>IF(OR(ISBLANK(H1962),ISBLANK(I1962)),"需記錄日期","")</f>
        <v/>
      </c>
      <c r="Y1962" s="3" t="str">
        <f>IF(O1962&gt;9,"時間太晚","")</f>
        <v>時間太晚</v>
      </c>
      <c r="Z1962" s="3" t="str">
        <f>IF(ISBLANK(Q1962),"需記錄數量",IF(Q1962&gt;2,"2隻以上，請記為猴群",""))</f>
        <v/>
      </c>
      <c r="AA1962" s="3" t="str">
        <f>IF(OR(Q1962=1,Q1962=2),IF(ISTEXT(R1962),"","需記錄距離"),"")</f>
        <v/>
      </c>
      <c r="AB1962" s="249" t="str">
        <f>IF(S1962="Y",IF(Q1962&lt;&gt;2,"有叫聲應為猴群",""),"")</f>
        <v/>
      </c>
      <c r="AC1962" s="3" t="str">
        <f>IF(ISBLANK(T1962),"需記錄棲地類型",IF(LEN(T1962)&lt;&gt;2,"請填最主要的棲地類型，其餘的可在備注補充說明",""))</f>
        <v/>
      </c>
      <c r="AD1962" s="5" t="str">
        <f t="shared" si="85"/>
        <v/>
      </c>
      <c r="AE1962" s="3" t="str">
        <f>IF(COUNTIF(U1962,"*搖樹*")=1,IF(Q1962&lt;&gt;2,"有搖樹行為應為猴群",""),"")</f>
        <v/>
      </c>
      <c r="AF1962" s="3"/>
      <c r="AH1962">
        <f>MATCH(ROUND(M1962,0)&amp;ROUND(N1962,0),樣點!N:N,0)</f>
        <v>714</v>
      </c>
      <c r="AI1962" s="5">
        <f>IF((F1963&amp;J1963)=(F1962&amp;J1962),ABS((DATE(G1963,H1963,I1963)&amp;TIME(O1963,P1963,0))-(DATE(G1962,H1962,I1962)&amp;TIME(O1962,P1962,0))),"")</f>
        <v>1.1805554968304932E-2</v>
      </c>
    </row>
    <row r="1963" spans="3:35">
      <c r="C1963" s="246" t="s">
        <v>824</v>
      </c>
      <c r="D1963" s="246" t="s">
        <v>907</v>
      </c>
      <c r="E1963" s="246" t="s">
        <v>945</v>
      </c>
      <c r="F1963" s="246" t="s">
        <v>946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947</v>
      </c>
      <c r="L1963" s="247">
        <v>5</v>
      </c>
      <c r="M1963" s="246">
        <v>294814</v>
      </c>
      <c r="N1963" s="246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90</v>
      </c>
      <c r="T1963" s="246" t="s">
        <v>26</v>
      </c>
      <c r="U1963" s="246"/>
      <c r="V1963" t="str">
        <f>INDEX(樣區!H:H,MATCH(F1963,樣區!E:E,0))</f>
        <v>3月,5月</v>
      </c>
      <c r="W1963" s="3" t="str">
        <f>IF(ISNUMBER(AH1963),"Y","N")</f>
        <v>Y</v>
      </c>
      <c r="X1963" s="3" t="str">
        <f>IF(OR(ISBLANK(H1963),ISBLANK(I1963)),"需記錄日期","")</f>
        <v/>
      </c>
      <c r="Y1963" s="3" t="str">
        <f>IF(O1963&gt;9,"時間太晚","")</f>
        <v>時間太晚</v>
      </c>
      <c r="Z1963" s="3" t="str">
        <f>IF(ISBLANK(Q1963),"需記錄數量",IF(Q1963&gt;2,"2隻以上，請記為猴群",""))</f>
        <v/>
      </c>
      <c r="AA1963" s="3" t="str">
        <f>IF(OR(Q1963=1,Q1963=2),IF(ISTEXT(R1963),"","需記錄距離"),"")</f>
        <v/>
      </c>
      <c r="AB1963" s="249" t="str">
        <f>IF(S1963="Y",IF(Q1963&lt;&gt;2,"有叫聲應為猴群",""),"")</f>
        <v/>
      </c>
      <c r="AC1963" s="3" t="str">
        <f>IF(ISBLANK(T1963),"需記錄棲地類型",IF(LEN(T1963)&lt;&gt;2,"請填最主要的棲地類型，其餘的可在備注補充說明",""))</f>
        <v/>
      </c>
      <c r="AD1963" s="5" t="str">
        <f t="shared" si="85"/>
        <v/>
      </c>
      <c r="AE1963" s="3" t="str">
        <f>IF(COUNTIF(U1963,"*搖樹*")=1,IF(Q1963&lt;&gt;2,"有搖樹行為應為猴群",""),"")</f>
        <v/>
      </c>
      <c r="AF1963" s="3"/>
      <c r="AH1963">
        <f>MATCH(ROUND(M1963,0)&amp;ROUND(N1963,0),樣點!N:N,0)</f>
        <v>715</v>
      </c>
      <c r="AI1963" s="5">
        <f>IF((F1964&amp;J1964)=(F1963&amp;J1963),ABS((DATE(G1964,H1964,I1964)&amp;TIME(O1964,P1964,0))-(DATE(G1963,H1963,I1963)&amp;TIME(O1963,P1963,0))),"")</f>
        <v>7.6388890156522393E-3</v>
      </c>
    </row>
    <row r="1964" spans="3:35">
      <c r="C1964" s="246" t="s">
        <v>824</v>
      </c>
      <c r="D1964" s="246" t="s">
        <v>907</v>
      </c>
      <c r="E1964" s="246" t="s">
        <v>945</v>
      </c>
      <c r="F1964" s="246" t="s">
        <v>946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947</v>
      </c>
      <c r="L1964" s="247">
        <v>6</v>
      </c>
      <c r="M1964" s="246">
        <v>294710</v>
      </c>
      <c r="N1964" s="246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90</v>
      </c>
      <c r="T1964" s="246" t="s">
        <v>32</v>
      </c>
      <c r="U1964" s="246"/>
      <c r="V1964" t="str">
        <f>INDEX(樣區!H:H,MATCH(F1964,樣區!E:E,0))</f>
        <v>3月,5月</v>
      </c>
      <c r="W1964" s="3" t="str">
        <f>IF(ISNUMBER(AH1964),"Y","N")</f>
        <v>Y</v>
      </c>
      <c r="X1964" s="3" t="str">
        <f>IF(OR(ISBLANK(H1964),ISBLANK(I1964)),"需記錄日期","")</f>
        <v/>
      </c>
      <c r="Y1964" s="3" t="str">
        <f>IF(O1964&gt;9,"時間太晚","")</f>
        <v>時間太晚</v>
      </c>
      <c r="Z1964" s="3" t="str">
        <f>IF(ISBLANK(Q1964),"需記錄數量",IF(Q1964&gt;2,"2隻以上，請記為猴群",""))</f>
        <v/>
      </c>
      <c r="AA1964" s="3" t="str">
        <f>IF(OR(Q1964=1,Q1964=2),IF(ISTEXT(R1964),"","需記錄距離"),"")</f>
        <v/>
      </c>
      <c r="AB1964" s="249" t="str">
        <f>IF(S1964="Y",IF(Q1964&lt;&gt;2,"有叫聲應為猴群",""),"")</f>
        <v/>
      </c>
      <c r="AC1964" s="3" t="str">
        <f>IF(ISBLANK(T1964),"需記錄棲地類型",IF(LEN(T1964)&lt;&gt;2,"請填最主要的棲地類型，其餘的可在備注補充說明",""))</f>
        <v/>
      </c>
      <c r="AD1964" s="5" t="str">
        <f t="shared" si="85"/>
        <v/>
      </c>
      <c r="AE1964" s="3" t="str">
        <f>IF(COUNTIF(U1964,"*搖樹*")=1,IF(Q1964&lt;&gt;2,"有搖樹行為應為猴群",""),"")</f>
        <v/>
      </c>
      <c r="AF1964" s="3"/>
      <c r="AH1964">
        <f>MATCH(ROUND(M1964,0)&amp;ROUND(N1964,0),樣點!N:N,0)</f>
        <v>716</v>
      </c>
      <c r="AI1964" s="5" t="str">
        <f>IF((F1965&amp;J1965)=(F1964&amp;J1964),ABS((DATE(G1965,H1965,I1965)&amp;TIME(O1965,P1965,0))-(DATE(G1964,H1964,I1964)&amp;TIME(O1964,P1964,0))),"")</f>
        <v/>
      </c>
    </row>
    <row r="1965" spans="3:35">
      <c r="C1965" s="246" t="s">
        <v>824</v>
      </c>
      <c r="D1965" s="246" t="s">
        <v>907</v>
      </c>
      <c r="E1965" s="246" t="s">
        <v>948</v>
      </c>
      <c r="F1965" s="246" t="s">
        <v>949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950</v>
      </c>
      <c r="L1965" s="247">
        <v>1</v>
      </c>
      <c r="M1965" s="246">
        <v>289775</v>
      </c>
      <c r="N1965" s="246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90</v>
      </c>
      <c r="T1965" s="246" t="s">
        <v>26</v>
      </c>
      <c r="U1965" s="246"/>
      <c r="V1965" t="str">
        <f>INDEX(樣區!H:H,MATCH(F1965,樣區!E:E,0))</f>
        <v>3月,5月</v>
      </c>
      <c r="W1965" s="3" t="str">
        <f>IF(ISNUMBER(AH1965),"Y","N")</f>
        <v>Y</v>
      </c>
      <c r="X1965" s="3" t="str">
        <f>IF(OR(ISBLANK(H1965),ISBLANK(I1965)),"需記錄日期","")</f>
        <v/>
      </c>
      <c r="Y1965" s="3" t="str">
        <f>IF(O1965&gt;9,"時間太晚","")</f>
        <v>時間太晚</v>
      </c>
      <c r="Z1965" s="3" t="str">
        <f>IF(ISBLANK(Q1965),"需記錄數量",IF(Q1965&gt;2,"2隻以上，請記為猴群",""))</f>
        <v/>
      </c>
      <c r="AA1965" s="3" t="str">
        <f>IF(OR(Q1965=1,Q1965=2),IF(ISTEXT(R1965),"","需記錄距離"),"")</f>
        <v/>
      </c>
      <c r="AB1965" s="249" t="str">
        <f>IF(S1965="Y",IF(Q1965&lt;&gt;2,"有叫聲應為猴群",""),"")</f>
        <v/>
      </c>
      <c r="AC1965" s="3" t="str">
        <f>IF(ISBLANK(T1965),"需記錄棲地類型",IF(LEN(T1965)&lt;&gt;2,"請填最主要的棲地類型，其餘的可在備注補充說明",""))</f>
        <v/>
      </c>
      <c r="AD1965" s="5" t="str">
        <f t="shared" si="85"/>
        <v/>
      </c>
      <c r="AE1965" s="3" t="str">
        <f>IF(COUNTIF(U1965,"*搖樹*")=1,IF(Q1965&lt;&gt;2,"有搖樹行為應為猴群",""),"")</f>
        <v/>
      </c>
      <c r="AF1965" s="3"/>
      <c r="AH1965">
        <f>MATCH(ROUND(M1965,0)&amp;ROUND(N1965,0),樣點!N:N,0)</f>
        <v>717</v>
      </c>
      <c r="AI1965" s="5">
        <f>IF((F1966&amp;J1966)=(F1965&amp;J1965),ABS((DATE(G1966,H1966,I1966)&amp;TIME(O1966,P1966,0))-(DATE(G1965,H1965,I1965)&amp;TIME(O1965,P1965,0))),"")</f>
        <v>1.1111110972706228E-2</v>
      </c>
    </row>
    <row r="1966" spans="3:35">
      <c r="C1966" s="246" t="s">
        <v>824</v>
      </c>
      <c r="D1966" s="246" t="s">
        <v>907</v>
      </c>
      <c r="E1966" s="246" t="s">
        <v>948</v>
      </c>
      <c r="F1966" s="246" t="s">
        <v>949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950</v>
      </c>
      <c r="L1966" s="247">
        <v>2</v>
      </c>
      <c r="M1966" s="246">
        <v>289418</v>
      </c>
      <c r="N1966" s="246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90</v>
      </c>
      <c r="T1966" s="246" t="s">
        <v>26</v>
      </c>
      <c r="U1966" s="246"/>
      <c r="V1966" t="str">
        <f>INDEX(樣區!H:H,MATCH(F1966,樣區!E:E,0))</f>
        <v>3月,5月</v>
      </c>
      <c r="W1966" s="3" t="str">
        <f>IF(ISNUMBER(AH1966),"Y","N")</f>
        <v>Y</v>
      </c>
      <c r="X1966" s="3" t="str">
        <f>IF(OR(ISBLANK(H1966),ISBLANK(I1966)),"需記錄日期","")</f>
        <v/>
      </c>
      <c r="Y1966" s="3" t="str">
        <f>IF(O1966&gt;9,"時間太晚","")</f>
        <v>時間太晚</v>
      </c>
      <c r="Z1966" s="3" t="str">
        <f>IF(ISBLANK(Q1966),"需記錄數量",IF(Q1966&gt;2,"2隻以上，請記為猴群",""))</f>
        <v/>
      </c>
      <c r="AA1966" s="3" t="str">
        <f>IF(OR(Q1966=1,Q1966=2),IF(ISTEXT(R1966),"","需記錄距離"),"")</f>
        <v/>
      </c>
      <c r="AB1966" s="249" t="str">
        <f>IF(S1966="Y",IF(Q1966&lt;&gt;2,"有叫聲應為猴群",""),"")</f>
        <v/>
      </c>
      <c r="AC1966" s="3" t="str">
        <f>IF(ISBLANK(T1966),"需記錄棲地類型",IF(LEN(T1966)&lt;&gt;2,"請填最主要的棲地類型，其餘的可在備注補充說明",""))</f>
        <v/>
      </c>
      <c r="AD1966" s="5" t="str">
        <f t="shared" si="85"/>
        <v/>
      </c>
      <c r="AE1966" s="3" t="str">
        <f>IF(COUNTIF(U1966,"*搖樹*")=1,IF(Q1966&lt;&gt;2,"有搖樹行為應為猴群",""),"")</f>
        <v/>
      </c>
      <c r="AF1966" s="3"/>
      <c r="AH1966">
        <f>MATCH(ROUND(M1966,0)&amp;ROUND(N1966,0),樣點!N:N,0)</f>
        <v>718</v>
      </c>
      <c r="AI1966" s="5">
        <f>IF((F1967&amp;J1967)=(F1966&amp;J1966),ABS((DATE(G1967,H1967,I1967)&amp;TIME(O1967,P1967,0))-(DATE(G1966,H1966,I1966)&amp;TIME(O1966,P1966,0))),"")</f>
        <v>5.555555981118232E-3</v>
      </c>
    </row>
    <row r="1967" spans="3:35">
      <c r="C1967" s="246" t="s">
        <v>824</v>
      </c>
      <c r="D1967" s="246" t="s">
        <v>907</v>
      </c>
      <c r="E1967" s="246" t="s">
        <v>948</v>
      </c>
      <c r="F1967" s="246" t="s">
        <v>949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950</v>
      </c>
      <c r="L1967" s="247">
        <v>3</v>
      </c>
      <c r="M1967" s="246">
        <v>289872</v>
      </c>
      <c r="N1967" s="246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90</v>
      </c>
      <c r="T1967" s="246" t="s">
        <v>26</v>
      </c>
      <c r="U1967" s="246"/>
      <c r="V1967" t="str">
        <f>INDEX(樣區!H:H,MATCH(F1967,樣區!E:E,0))</f>
        <v>3月,5月</v>
      </c>
      <c r="W1967" s="3" t="str">
        <f>IF(ISNUMBER(AH1967),"Y","N")</f>
        <v>Y</v>
      </c>
      <c r="X1967" s="3" t="str">
        <f>IF(OR(ISBLANK(H1967),ISBLANK(I1967)),"需記錄日期","")</f>
        <v/>
      </c>
      <c r="Y1967" s="3" t="str">
        <f>IF(O1967&gt;9,"時間太晚","")</f>
        <v>時間太晚</v>
      </c>
      <c r="Z1967" s="3" t="str">
        <f>IF(ISBLANK(Q1967),"需記錄數量",IF(Q1967&gt;2,"2隻以上，請記為猴群",""))</f>
        <v/>
      </c>
      <c r="AA1967" s="3" t="str">
        <f>IF(OR(Q1967=1,Q1967=2),IF(ISTEXT(R1967),"","需記錄距離"),"")</f>
        <v/>
      </c>
      <c r="AB1967" s="249" t="str">
        <f>IF(S1967="Y",IF(Q1967&lt;&gt;2,"有叫聲應為猴群",""),"")</f>
        <v/>
      </c>
      <c r="AC1967" s="3" t="str">
        <f>IF(ISBLANK(T1967),"需記錄棲地類型",IF(LEN(T1967)&lt;&gt;2,"請填最主要的棲地類型，其餘的可在備注補充說明",""))</f>
        <v/>
      </c>
      <c r="AD1967" s="5" t="str">
        <f t="shared" si="85"/>
        <v/>
      </c>
      <c r="AE1967" s="3" t="str">
        <f>IF(COUNTIF(U1967,"*搖樹*")=1,IF(Q1967&lt;&gt;2,"有搖樹行為應為猴群",""),"")</f>
        <v/>
      </c>
      <c r="AF1967" s="3"/>
      <c r="AH1967">
        <f>MATCH(ROUND(M1967,0)&amp;ROUND(N1967,0),樣點!N:N,0)</f>
        <v>719</v>
      </c>
      <c r="AI1967" s="5">
        <f>IF((F1968&amp;J1968)=(F1967&amp;J1967),ABS((DATE(G1968,H1968,I1968)&amp;TIME(O1968,P1968,0))-(DATE(G1967,H1967,I1967)&amp;TIME(O1967,P1967,0))),"")</f>
        <v>1.1111111030913889E-2</v>
      </c>
    </row>
    <row r="1968" spans="3:35">
      <c r="C1968" s="246" t="s">
        <v>824</v>
      </c>
      <c r="D1968" s="246" t="s">
        <v>907</v>
      </c>
      <c r="E1968" s="246" t="s">
        <v>948</v>
      </c>
      <c r="F1968" s="246" t="s">
        <v>949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950</v>
      </c>
      <c r="L1968" s="247">
        <v>4</v>
      </c>
      <c r="M1968" s="246">
        <v>291687</v>
      </c>
      <c r="N1968" s="246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90</v>
      </c>
      <c r="T1968" s="246" t="s">
        <v>32</v>
      </c>
      <c r="U1968" s="246"/>
      <c r="V1968" t="str">
        <f>INDEX(樣區!H:H,MATCH(F1968,樣區!E:E,0))</f>
        <v>3月,5月</v>
      </c>
      <c r="W1968" s="3" t="str">
        <f>IF(ISNUMBER(AH1968),"Y","N")</f>
        <v>Y</v>
      </c>
      <c r="X1968" s="3" t="str">
        <f>IF(OR(ISBLANK(H1968),ISBLANK(I1968)),"需記錄日期","")</f>
        <v/>
      </c>
      <c r="Y1968" s="3" t="str">
        <f>IF(O1968&gt;9,"時間太晚","")</f>
        <v>時間太晚</v>
      </c>
      <c r="Z1968" s="3" t="str">
        <f>IF(ISBLANK(Q1968),"需記錄數量",IF(Q1968&gt;2,"2隻以上，請記為猴群",""))</f>
        <v/>
      </c>
      <c r="AA1968" s="3" t="str">
        <f>IF(OR(Q1968=1,Q1968=2),IF(ISTEXT(R1968),"","需記錄距離"),"")</f>
        <v/>
      </c>
      <c r="AB1968" s="249" t="str">
        <f>IF(S1968="Y",IF(Q1968&lt;&gt;2,"有叫聲應為猴群",""),"")</f>
        <v/>
      </c>
      <c r="AC1968" s="3" t="str">
        <f>IF(ISBLANK(T1968),"需記錄棲地類型",IF(LEN(T1968)&lt;&gt;2,"請填最主要的棲地類型，其餘的可在備注補充說明",""))</f>
        <v/>
      </c>
      <c r="AD1968" s="5" t="str">
        <f t="shared" si="85"/>
        <v>需計滿6分鐘</v>
      </c>
      <c r="AE1968" s="3" t="str">
        <f>IF(COUNTIF(U1968,"*搖樹*")=1,IF(Q1968&lt;&gt;2,"有搖樹行為應為猴群",""),"")</f>
        <v/>
      </c>
      <c r="AF1968" s="3"/>
      <c r="AH1968">
        <f>MATCH(ROUND(M1968,0)&amp;ROUND(N1968,0),樣點!N:N,0)</f>
        <v>720</v>
      </c>
      <c r="AI1968" s="5">
        <f>IF((F1969&amp;J1969)=(F1968&amp;J1968),ABS((DATE(G1969,H1969,I1969)&amp;TIME(O1969,P1969,0))-(DATE(G1968,H1968,I1968)&amp;TIME(O1968,P1968,0))),"")</f>
        <v>3.4722220152616501E-3</v>
      </c>
    </row>
    <row r="1969" spans="3:35">
      <c r="C1969" s="246" t="s">
        <v>824</v>
      </c>
      <c r="D1969" s="246" t="s">
        <v>907</v>
      </c>
      <c r="E1969" s="246" t="s">
        <v>948</v>
      </c>
      <c r="F1969" s="246" t="s">
        <v>949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950</v>
      </c>
      <c r="L1969" s="247">
        <v>5</v>
      </c>
      <c r="M1969" s="246">
        <v>291490</v>
      </c>
      <c r="N1969" s="246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90</v>
      </c>
      <c r="T1969" s="246" t="s">
        <v>32</v>
      </c>
      <c r="U1969" s="246"/>
      <c r="V1969" t="str">
        <f>INDEX(樣區!H:H,MATCH(F1969,樣區!E:E,0))</f>
        <v>3月,5月</v>
      </c>
      <c r="W1969" s="3" t="str">
        <f>IF(ISNUMBER(AH1969),"Y","N")</f>
        <v>Y</v>
      </c>
      <c r="X1969" s="3" t="str">
        <f>IF(OR(ISBLANK(H1969),ISBLANK(I1969)),"需記錄日期","")</f>
        <v/>
      </c>
      <c r="Y1969" s="3" t="str">
        <f>IF(O1969&gt;9,"時間太晚","")</f>
        <v>時間太晚</v>
      </c>
      <c r="Z1969" s="3" t="str">
        <f>IF(ISBLANK(Q1969),"需記錄數量",IF(Q1969&gt;2,"2隻以上，請記為猴群",""))</f>
        <v/>
      </c>
      <c r="AA1969" s="3" t="str">
        <f>IF(OR(Q1969=1,Q1969=2),IF(ISTEXT(R1969),"","需記錄距離"),"")</f>
        <v/>
      </c>
      <c r="AB1969" s="249" t="str">
        <f>IF(S1969="Y",IF(Q1969&lt;&gt;2,"有叫聲應為猴群",""),"")</f>
        <v/>
      </c>
      <c r="AC1969" s="3" t="str">
        <f>IF(ISBLANK(T1969),"需記錄棲地類型",IF(LEN(T1969)&lt;&gt;2,"請填最主要的棲地類型，其餘的可在備注補充說明",""))</f>
        <v/>
      </c>
      <c r="AD1969" s="5" t="str">
        <f t="shared" si="85"/>
        <v/>
      </c>
      <c r="AE1969" s="3" t="str">
        <f>IF(COUNTIF(U1969,"*搖樹*")=1,IF(Q1969&lt;&gt;2,"有搖樹行為應為猴群",""),"")</f>
        <v/>
      </c>
      <c r="AF1969" s="3"/>
      <c r="AH1969">
        <f>MATCH(ROUND(M1969,0)&amp;ROUND(N1969,0),樣點!N:N,0)</f>
        <v>721</v>
      </c>
      <c r="AI1969" s="5">
        <f>IF((F1970&amp;J1970)=(F1969&amp;J1969),ABS((DATE(G1970,H1970,I1970)&amp;TIME(O1970,P1970,0))-(DATE(G1969,H1969,I1969)&amp;TIME(O1969,P1969,0))),"")</f>
        <v>1.9444444973487407E-2</v>
      </c>
    </row>
    <row r="1970" spans="3:35">
      <c r="C1970" s="246" t="s">
        <v>824</v>
      </c>
      <c r="D1970" s="246" t="s">
        <v>907</v>
      </c>
      <c r="E1970" s="246" t="s">
        <v>948</v>
      </c>
      <c r="F1970" s="246" t="s">
        <v>949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950</v>
      </c>
      <c r="L1970" s="247">
        <v>6</v>
      </c>
      <c r="M1970" s="246">
        <v>293031</v>
      </c>
      <c r="N1970" s="246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90</v>
      </c>
      <c r="T1970" s="246" t="s">
        <v>32</v>
      </c>
      <c r="U1970" s="246"/>
      <c r="V1970" t="str">
        <f>INDEX(樣區!H:H,MATCH(F1970,樣區!E:E,0))</f>
        <v>3月,5月</v>
      </c>
      <c r="W1970" s="3" t="str">
        <f>IF(ISNUMBER(AH1970),"Y","N")</f>
        <v>Y</v>
      </c>
      <c r="X1970" s="3" t="str">
        <f>IF(OR(ISBLANK(H1970),ISBLANK(I1970)),"需記錄日期","")</f>
        <v/>
      </c>
      <c r="Y1970" s="3" t="str">
        <f>IF(O1970&gt;9,"時間太晚","")</f>
        <v>時間太晚</v>
      </c>
      <c r="Z1970" s="3" t="str">
        <f>IF(ISBLANK(Q1970),"需記錄數量",IF(Q1970&gt;2,"2隻以上，請記為猴群",""))</f>
        <v/>
      </c>
      <c r="AA1970" s="3" t="str">
        <f>IF(OR(Q1970=1,Q1970=2),IF(ISTEXT(R1970),"","需記錄距離"),"")</f>
        <v/>
      </c>
      <c r="AB1970" s="249" t="str">
        <f>IF(S1970="Y",IF(Q1970&lt;&gt;2,"有叫聲應為猴群",""),"")</f>
        <v/>
      </c>
      <c r="AC1970" s="3" t="str">
        <f>IF(ISBLANK(T1970),"需記錄棲地類型",IF(LEN(T1970)&lt;&gt;2,"請填最主要的棲地類型，其餘的可在備注補充說明",""))</f>
        <v/>
      </c>
      <c r="AD1970" s="5" t="str">
        <f t="shared" si="85"/>
        <v/>
      </c>
      <c r="AE1970" s="3" t="str">
        <f>IF(COUNTIF(U1970,"*搖樹*")=1,IF(Q1970&lt;&gt;2,"有搖樹行為應為猴群",""),"")</f>
        <v/>
      </c>
      <c r="AF1970" s="3"/>
      <c r="AH1970">
        <f>MATCH(ROUND(M1970,0)&amp;ROUND(N1970,0),樣點!N:N,0)</f>
        <v>722</v>
      </c>
      <c r="AI1970" s="5" t="str">
        <f>IF((F1971&amp;J1971)=(F1970&amp;J1970),ABS((DATE(G1971,H1971,I1971)&amp;TIME(O1971,P1971,0))-(DATE(G1970,H1970,I1970)&amp;TIME(O1970,P1970,0))),"")</f>
        <v/>
      </c>
    </row>
    <row r="1971" spans="3:35">
      <c r="C1971" s="246" t="s">
        <v>824</v>
      </c>
      <c r="D1971" s="246" t="s">
        <v>907</v>
      </c>
      <c r="E1971" s="246" t="s">
        <v>951</v>
      </c>
      <c r="F1971" s="246" t="s">
        <v>952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953</v>
      </c>
      <c r="L1971" s="247">
        <v>1</v>
      </c>
      <c r="M1971" s="246">
        <v>287063</v>
      </c>
      <c r="N1971" s="246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90</v>
      </c>
      <c r="T1971" s="246" t="s">
        <v>32</v>
      </c>
      <c r="U1971" s="246"/>
      <c r="V1971" t="str">
        <f>INDEX(樣區!H:H,MATCH(F1971,樣區!E:E,0))</f>
        <v>3月,5月</v>
      </c>
      <c r="W1971" s="3" t="str">
        <f>IF(ISNUMBER(AH1971),"Y","N")</f>
        <v>Y</v>
      </c>
      <c r="X1971" s="3" t="str">
        <f>IF(OR(ISBLANK(H1971),ISBLANK(I1971)),"需記錄日期","")</f>
        <v/>
      </c>
      <c r="Y1971" s="3" t="str">
        <f>IF(O1971&gt;9,"時間太晚","")</f>
        <v/>
      </c>
      <c r="Z1971" s="3" t="str">
        <f>IF(ISBLANK(Q1971),"需記錄數量",IF(Q1971&gt;2,"2隻以上，請記為猴群",""))</f>
        <v/>
      </c>
      <c r="AA1971" s="3" t="str">
        <f>IF(OR(Q1971=1,Q1971=2),IF(ISTEXT(R1971),"","需記錄距離"),"")</f>
        <v/>
      </c>
      <c r="AB1971" s="249" t="str">
        <f>IF(S1971="Y",IF(Q1971&lt;&gt;2,"有叫聲應為猴群",""),"")</f>
        <v/>
      </c>
      <c r="AC1971" s="3" t="str">
        <f>IF(ISBLANK(T1971),"需記錄棲地類型",IF(LEN(T1971)&lt;&gt;2,"請填最主要的棲地類型，其餘的可在備注補充說明",""))</f>
        <v/>
      </c>
      <c r="AD1971" s="5" t="str">
        <f t="shared" si="85"/>
        <v/>
      </c>
      <c r="AE1971" s="3" t="str">
        <f>IF(COUNTIF(U1971,"*搖樹*")=1,IF(Q1971&lt;&gt;2,"有搖樹行為應為猴群",""),"")</f>
        <v/>
      </c>
      <c r="AF1971" s="3"/>
      <c r="AH1971">
        <f>MATCH(ROUND(M1971,0)&amp;ROUND(N1971,0),樣點!N:N,0)</f>
        <v>723</v>
      </c>
      <c r="AI1971" s="5">
        <f>IF((F1972&amp;J1972)=(F1971&amp;J1971),ABS((DATE(G1972,H1972,I1972)&amp;TIME(O1972,P1972,0))-(DATE(G1971,H1971,I1971)&amp;TIME(O1971,P1971,0))),"")</f>
        <v>1.0416666977107525E-2</v>
      </c>
    </row>
    <row r="1972" spans="3:35">
      <c r="C1972" s="246" t="s">
        <v>824</v>
      </c>
      <c r="D1972" s="246" t="s">
        <v>907</v>
      </c>
      <c r="E1972" s="246" t="s">
        <v>951</v>
      </c>
      <c r="F1972" s="246" t="s">
        <v>952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953</v>
      </c>
      <c r="L1972" s="247">
        <v>2</v>
      </c>
      <c r="M1972" s="246">
        <v>287417</v>
      </c>
      <c r="N1972" s="246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90</v>
      </c>
      <c r="T1972" s="246" t="s">
        <v>133</v>
      </c>
      <c r="U1972" s="246"/>
      <c r="V1972" t="str">
        <f>INDEX(樣區!H:H,MATCH(F1972,樣區!E:E,0))</f>
        <v>3月,5月</v>
      </c>
      <c r="W1972" s="3" t="str">
        <f>IF(ISNUMBER(AH1972),"Y","N")</f>
        <v>Y</v>
      </c>
      <c r="X1972" s="3" t="str">
        <f>IF(OR(ISBLANK(H1972),ISBLANK(I1972)),"需記錄日期","")</f>
        <v/>
      </c>
      <c r="Y1972" s="3" t="str">
        <f>IF(O1972&gt;9,"時間太晚","")</f>
        <v>時間太晚</v>
      </c>
      <c r="Z1972" s="3" t="str">
        <f>IF(ISBLANK(Q1972),"需記錄數量",IF(Q1972&gt;2,"2隻以上，請記為猴群",""))</f>
        <v/>
      </c>
      <c r="AA1972" s="3" t="str">
        <f>IF(OR(Q1972=1,Q1972=2),IF(ISTEXT(R1972),"","需記錄距離"),"")</f>
        <v/>
      </c>
      <c r="AB1972" s="249" t="str">
        <f>IF(S1972="Y",IF(Q1972&lt;&gt;2,"有叫聲應為猴群",""),"")</f>
        <v/>
      </c>
      <c r="AC1972" s="3" t="str">
        <f>IF(ISBLANK(T1972),"需記錄棲地類型",IF(LEN(T1972)&lt;&gt;2,"請填最主要的棲地類型，其餘的可在備注補充說明",""))</f>
        <v/>
      </c>
      <c r="AD1972" s="5" t="str">
        <f t="shared" si="85"/>
        <v/>
      </c>
      <c r="AE1972" s="3" t="str">
        <f>IF(COUNTIF(U1972,"*搖樹*")=1,IF(Q1972&lt;&gt;2,"有搖樹行為應為猴群",""),"")</f>
        <v/>
      </c>
      <c r="AF1972" s="3"/>
      <c r="AH1972">
        <f>MATCH(ROUND(M1972,0)&amp;ROUND(N1972,0),樣點!N:N,0)</f>
        <v>724</v>
      </c>
      <c r="AI1972" s="5">
        <f>IF((F1973&amp;J1973)=(F1972&amp;J1972),ABS((DATE(G1973,H1973,I1973)&amp;TIME(O1973,P1973,0))-(DATE(G1972,H1972,I1972)&amp;TIME(O1972,P1972,0))),"")</f>
        <v>5.5555560393258929E-3</v>
      </c>
    </row>
    <row r="1973" spans="3:35">
      <c r="C1973" s="246" t="s">
        <v>824</v>
      </c>
      <c r="D1973" s="246" t="s">
        <v>907</v>
      </c>
      <c r="E1973" s="246" t="s">
        <v>951</v>
      </c>
      <c r="F1973" s="246" t="s">
        <v>952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953</v>
      </c>
      <c r="L1973" s="247">
        <v>3</v>
      </c>
      <c r="M1973" s="246">
        <v>287492</v>
      </c>
      <c r="N1973" s="246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90</v>
      </c>
      <c r="T1973" s="246" t="s">
        <v>30</v>
      </c>
      <c r="U1973" s="246"/>
      <c r="V1973" t="str">
        <f>INDEX(樣區!H:H,MATCH(F1973,樣區!E:E,0))</f>
        <v>3月,5月</v>
      </c>
      <c r="W1973" s="3" t="str">
        <f>IF(ISNUMBER(AH1973),"Y","N")</f>
        <v>Y</v>
      </c>
      <c r="X1973" s="3" t="str">
        <f>IF(OR(ISBLANK(H1973),ISBLANK(I1973)),"需記錄日期","")</f>
        <v/>
      </c>
      <c r="Y1973" s="3" t="str">
        <f>IF(O1973&gt;9,"時間太晚","")</f>
        <v>時間太晚</v>
      </c>
      <c r="Z1973" s="3" t="str">
        <f>IF(ISBLANK(Q1973),"需記錄數量",IF(Q1973&gt;2,"2隻以上，請記為猴群",""))</f>
        <v/>
      </c>
      <c r="AA1973" s="3" t="str">
        <f>IF(OR(Q1973=1,Q1973=2),IF(ISTEXT(R1973),"","需記錄距離"),"")</f>
        <v/>
      </c>
      <c r="AB1973" s="249" t="str">
        <f>IF(S1973="Y",IF(Q1973&lt;&gt;2,"有叫聲應為猴群",""),"")</f>
        <v/>
      </c>
      <c r="AC1973" s="3" t="str">
        <f>IF(ISBLANK(T1973),"需記錄棲地類型",IF(LEN(T1973)&lt;&gt;2,"請填最主要的棲地類型，其餘的可在備注補充說明",""))</f>
        <v/>
      </c>
      <c r="AD1973" s="5" t="str">
        <f t="shared" si="85"/>
        <v/>
      </c>
      <c r="AE1973" s="3" t="str">
        <f>IF(COUNTIF(U1973,"*搖樹*")=1,IF(Q1973&lt;&gt;2,"有搖樹行為應為猴群",""),"")</f>
        <v/>
      </c>
      <c r="AF1973" s="3"/>
      <c r="AH1973">
        <f>MATCH(ROUND(M1973,0)&amp;ROUND(N1973,0),樣點!N:N,0)</f>
        <v>725</v>
      </c>
      <c r="AI1973" s="5">
        <f>IF((F1974&amp;J1974)=(F1973&amp;J1973),ABS((DATE(G1974,H1974,I1974)&amp;TIME(O1974,P1974,0))-(DATE(G1973,H1973,I1973)&amp;TIME(O1973,P1973,0))),"")</f>
        <v>1.1111110972706228E-2</v>
      </c>
    </row>
    <row r="1974" spans="3:35">
      <c r="C1974" s="246" t="s">
        <v>824</v>
      </c>
      <c r="D1974" s="246" t="s">
        <v>907</v>
      </c>
      <c r="E1974" s="246" t="s">
        <v>951</v>
      </c>
      <c r="F1974" s="246" t="s">
        <v>952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953</v>
      </c>
      <c r="L1974" s="247">
        <v>4</v>
      </c>
      <c r="M1974" s="246">
        <v>287708</v>
      </c>
      <c r="N1974" s="246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90</v>
      </c>
      <c r="T1974" s="246" t="s">
        <v>133</v>
      </c>
      <c r="U1974" s="246"/>
      <c r="V1974" t="str">
        <f>INDEX(樣區!H:H,MATCH(F1974,樣區!E:E,0))</f>
        <v>3月,5月</v>
      </c>
      <c r="W1974" s="3" t="str">
        <f>IF(ISNUMBER(AH1974),"Y","N")</f>
        <v>Y</v>
      </c>
      <c r="X1974" s="3" t="str">
        <f>IF(OR(ISBLANK(H1974),ISBLANK(I1974)),"需記錄日期","")</f>
        <v/>
      </c>
      <c r="Y1974" s="3" t="str">
        <f>IF(O1974&gt;9,"時間太晚","")</f>
        <v>時間太晚</v>
      </c>
      <c r="Z1974" s="3" t="str">
        <f>IF(ISBLANK(Q1974),"需記錄數量",IF(Q1974&gt;2,"2隻以上，請記為猴群",""))</f>
        <v/>
      </c>
      <c r="AA1974" s="3" t="str">
        <f>IF(OR(Q1974=1,Q1974=2),IF(ISTEXT(R1974),"","需記錄距離"),"")</f>
        <v/>
      </c>
      <c r="AB1974" s="249" t="str">
        <f>IF(S1974="Y",IF(Q1974&lt;&gt;2,"有叫聲應為猴群",""),"")</f>
        <v/>
      </c>
      <c r="AC1974" s="3" t="str">
        <f>IF(ISBLANK(T1974),"需記錄棲地類型",IF(LEN(T1974)&lt;&gt;2,"請填最主要的棲地類型，其餘的可在備注補充說明",""))</f>
        <v/>
      </c>
      <c r="AD1974" s="5" t="str">
        <f t="shared" si="85"/>
        <v/>
      </c>
      <c r="AE1974" s="3" t="str">
        <f>IF(COUNTIF(U1974,"*搖樹*")=1,IF(Q1974&lt;&gt;2,"有搖樹行為應為猴群",""),"")</f>
        <v/>
      </c>
      <c r="AF1974" s="3"/>
      <c r="AH1974">
        <f>MATCH(ROUND(M1974,0)&amp;ROUND(N1974,0),樣點!N:N,0)</f>
        <v>726</v>
      </c>
      <c r="AI1974" s="5">
        <f>IF((F1975&amp;J1975)=(F1974&amp;J1974),ABS((DATE(G1975,H1975,I1975)&amp;TIME(O1975,P1975,0))-(DATE(G1974,H1974,I1974)&amp;TIME(O1974,P1974,0))),"")</f>
        <v>9.0277770068496466E-3</v>
      </c>
    </row>
    <row r="1975" spans="3:35">
      <c r="C1975" s="246" t="s">
        <v>824</v>
      </c>
      <c r="D1975" s="246" t="s">
        <v>907</v>
      </c>
      <c r="E1975" s="246" t="s">
        <v>951</v>
      </c>
      <c r="F1975" s="246" t="s">
        <v>952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953</v>
      </c>
      <c r="L1975" s="247">
        <v>5</v>
      </c>
      <c r="M1975" s="246">
        <v>287658</v>
      </c>
      <c r="N1975" s="246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90</v>
      </c>
      <c r="T1975" s="246" t="s">
        <v>50</v>
      </c>
      <c r="U1975" s="246"/>
      <c r="V1975" t="str">
        <f>INDEX(樣區!H:H,MATCH(F1975,樣區!E:E,0))</f>
        <v>3月,5月</v>
      </c>
      <c r="W1975" s="3" t="str">
        <f>IF(ISNUMBER(AH1975),"Y","N")</f>
        <v>Y</v>
      </c>
      <c r="X1975" s="3" t="str">
        <f>IF(OR(ISBLANK(H1975),ISBLANK(I1975)),"需記錄日期","")</f>
        <v/>
      </c>
      <c r="Y1975" s="3" t="str">
        <f>IF(O1975&gt;9,"時間太晚","")</f>
        <v>時間太晚</v>
      </c>
      <c r="Z1975" s="3" t="str">
        <f>IF(ISBLANK(Q1975),"需記錄數量",IF(Q1975&gt;2,"2隻以上，請記為猴群",""))</f>
        <v/>
      </c>
      <c r="AA1975" s="3" t="str">
        <f>IF(OR(Q1975=1,Q1975=2),IF(ISTEXT(R1975),"","需記錄距離"),"")</f>
        <v/>
      </c>
      <c r="AB1975" s="249" t="str">
        <f>IF(S1975="Y",IF(Q1975&lt;&gt;2,"有叫聲應為猴群",""),"")</f>
        <v/>
      </c>
      <c r="AC1975" s="3" t="str">
        <f>IF(ISBLANK(T1975),"需記錄棲地類型",IF(LEN(T1975)&lt;&gt;2,"請填最主要的棲地類型，其餘的可在備注補充說明",""))</f>
        <v/>
      </c>
      <c r="AD1975" s="5" t="str">
        <f t="shared" si="85"/>
        <v/>
      </c>
      <c r="AE1975" s="3" t="str">
        <f>IF(COUNTIF(U1975,"*搖樹*")=1,IF(Q1975&lt;&gt;2,"有搖樹行為應為猴群",""),"")</f>
        <v/>
      </c>
      <c r="AF1975" s="3"/>
      <c r="AH1975">
        <f>MATCH(ROUND(M1975,0)&amp;ROUND(N1975,0),樣點!N:N,0)</f>
        <v>727</v>
      </c>
      <c r="AI1975" s="5">
        <f>IF((F1976&amp;J1976)=(F1975&amp;J1975),ABS((DATE(G1976,H1976,I1976)&amp;TIME(O1976,P1976,0))-(DATE(G1975,H1975,I1975)&amp;TIME(O1975,P1975,0))),"")</f>
        <v>8.3333340007811785E-3</v>
      </c>
    </row>
    <row r="1976" spans="3:35">
      <c r="C1976" s="246" t="s">
        <v>824</v>
      </c>
      <c r="D1976" s="246" t="s">
        <v>907</v>
      </c>
      <c r="E1976" s="246" t="s">
        <v>951</v>
      </c>
      <c r="F1976" s="246" t="s">
        <v>952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953</v>
      </c>
      <c r="L1976" s="247">
        <v>6</v>
      </c>
      <c r="M1976" s="246">
        <v>287825</v>
      </c>
      <c r="N1976" s="246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90</v>
      </c>
      <c r="T1976" s="246" t="s">
        <v>133</v>
      </c>
      <c r="U1976" s="246"/>
      <c r="V1976" t="str">
        <f>INDEX(樣區!H:H,MATCH(F1976,樣區!E:E,0))</f>
        <v>3月,5月</v>
      </c>
      <c r="W1976" s="3" t="str">
        <f>IF(ISNUMBER(AH1976),"Y","N")</f>
        <v>Y</v>
      </c>
      <c r="X1976" s="3" t="str">
        <f>IF(OR(ISBLANK(H1976),ISBLANK(I1976)),"需記錄日期","")</f>
        <v/>
      </c>
      <c r="Y1976" s="3" t="str">
        <f>IF(O1976&gt;9,"時間太晚","")</f>
        <v>時間太晚</v>
      </c>
      <c r="Z1976" s="3" t="str">
        <f>IF(ISBLANK(Q1976),"需記錄數量",IF(Q1976&gt;2,"2隻以上，請記為猴群",""))</f>
        <v/>
      </c>
      <c r="AA1976" s="3" t="str">
        <f>IF(OR(Q1976=1,Q1976=2),IF(ISTEXT(R1976),"","需記錄距離"),"")</f>
        <v/>
      </c>
      <c r="AB1976" s="249" t="str">
        <f>IF(S1976="Y",IF(Q1976&lt;&gt;2,"有叫聲應為猴群",""),"")</f>
        <v/>
      </c>
      <c r="AC1976" s="3" t="str">
        <f>IF(ISBLANK(T1976),"需記錄棲地類型",IF(LEN(T1976)&lt;&gt;2,"請填最主要的棲地類型，其餘的可在備注補充說明",""))</f>
        <v/>
      </c>
      <c r="AD1976" s="5" t="str">
        <f t="shared" si="85"/>
        <v/>
      </c>
      <c r="AE1976" s="3" t="str">
        <f>IF(COUNTIF(U1976,"*搖樹*")=1,IF(Q1976&lt;&gt;2,"有搖樹行為應為猴群",""),"")</f>
        <v/>
      </c>
      <c r="AF1976" s="3"/>
      <c r="AH1976">
        <f>MATCH(ROUND(M1976,0)&amp;ROUND(N1976,0),樣點!N:N,0)</f>
        <v>728</v>
      </c>
      <c r="AI1976" s="5" t="str">
        <f>IF((F1977&amp;J1977)=(F1976&amp;J1976),ABS((DATE(G1977,H1977,I1977)&amp;TIME(O1977,P1977,0))-(DATE(G1976,H1976,I1976)&amp;TIME(O1976,P1976,0))),"")</f>
        <v/>
      </c>
    </row>
    <row r="1977" spans="3:35">
      <c r="C1977" s="246" t="s">
        <v>824</v>
      </c>
      <c r="D1977" s="246" t="s">
        <v>828</v>
      </c>
      <c r="E1977" s="246" t="s">
        <v>954</v>
      </c>
      <c r="F1977" s="246" t="s">
        <v>955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844</v>
      </c>
      <c r="L1977" s="247">
        <v>1</v>
      </c>
      <c r="M1977" s="246">
        <v>289130</v>
      </c>
      <c r="N1977" s="246">
        <v>2714285</v>
      </c>
      <c r="O1977" s="246">
        <v>9</v>
      </c>
      <c r="P1977" s="246">
        <v>6</v>
      </c>
      <c r="Q1977" s="246">
        <v>0</v>
      </c>
      <c r="R1977" s="246"/>
      <c r="S1977" s="246" t="s">
        <v>90</v>
      </c>
      <c r="T1977" s="246" t="s">
        <v>54</v>
      </c>
      <c r="U1977" s="246"/>
      <c r="V1977" t="str">
        <f>INDEX(樣區!H:H,MATCH(F1977,樣區!E:E,0))</f>
        <v>4月,6月</v>
      </c>
      <c r="W1977" s="3" t="str">
        <f>IF(ISNUMBER(AH1977),"Y","N")</f>
        <v>Y</v>
      </c>
      <c r="X1977" s="3" t="str">
        <f>IF(OR(ISBLANK(H1977),ISBLANK(I1977)),"需記錄日期","")</f>
        <v/>
      </c>
      <c r="Y1977" s="3" t="str">
        <f>IF(O1977&gt;9,"時間太晚","")</f>
        <v/>
      </c>
      <c r="Z1977" s="3" t="str">
        <f>IF(ISBLANK(Q1977),"需記錄數量",IF(Q1977&gt;2,"2隻以上，請記為猴群",""))</f>
        <v/>
      </c>
      <c r="AA1977" s="3" t="str">
        <f>IF(OR(Q1977=1,Q1977=2),IF(ISTEXT(R1977),"","需記錄距離"),"")</f>
        <v/>
      </c>
      <c r="AB1977" s="249" t="str">
        <f>IF(S1977="Y",IF(Q1977&lt;&gt;2,"有叫聲應為猴群",""),"")</f>
        <v/>
      </c>
      <c r="AC1977" s="3" t="str">
        <f>IF(ISBLANK(T1977),"需記錄棲地類型",IF(LEN(T1977)&lt;&gt;2,"請填最主要的棲地類型，其餘的可在備注補充說明",""))</f>
        <v/>
      </c>
      <c r="AD1977" s="5" t="str">
        <f t="shared" si="85"/>
        <v/>
      </c>
      <c r="AE1977" s="3" t="str">
        <f>IF(COUNTIF(U1977,"*搖樹*")=1,IF(Q1977&lt;&gt;2,"有搖樹行為應為猴群",""),"")</f>
        <v/>
      </c>
      <c r="AF1977" s="3"/>
      <c r="AH1977">
        <f>MATCH(ROUND(M1977,0)&amp;ROUND(N1977,0),樣點!N:N,0)</f>
        <v>785</v>
      </c>
      <c r="AI1977" s="5">
        <f>IF((F1978&amp;J1978)=(F1977&amp;J1977),ABS((DATE(G1978,H1978,I1978)&amp;TIME(O1978,P1978,0))-(DATE(G1977,H1977,I1977)&amp;TIME(O1977,P1977,0))),"")</f>
        <v>1.1805556016042829E-2</v>
      </c>
    </row>
    <row r="1978" spans="3:35">
      <c r="C1978" s="246" t="s">
        <v>824</v>
      </c>
      <c r="D1978" s="246" t="s">
        <v>828</v>
      </c>
      <c r="E1978" s="246" t="s">
        <v>954</v>
      </c>
      <c r="F1978" s="246" t="s">
        <v>955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844</v>
      </c>
      <c r="L1978" s="247">
        <v>2</v>
      </c>
      <c r="M1978" s="246">
        <v>289229</v>
      </c>
      <c r="N1978" s="246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90</v>
      </c>
      <c r="T1978" s="246" t="s">
        <v>54</v>
      </c>
      <c r="U1978" s="246"/>
      <c r="V1978" t="str">
        <f>INDEX(樣區!H:H,MATCH(F1978,樣區!E:E,0))</f>
        <v>4月,6月</v>
      </c>
      <c r="W1978" s="3" t="str">
        <f>IF(ISNUMBER(AH1978),"Y","N")</f>
        <v>Y</v>
      </c>
      <c r="X1978" s="3" t="str">
        <f>IF(OR(ISBLANK(H1978),ISBLANK(I1978)),"需記錄日期","")</f>
        <v/>
      </c>
      <c r="Y1978" s="3" t="str">
        <f>IF(O1978&gt;9,"時間太晚","")</f>
        <v/>
      </c>
      <c r="Z1978" s="3" t="str">
        <f>IF(ISBLANK(Q1978),"需記錄數量",IF(Q1978&gt;2,"2隻以上，請記為猴群",""))</f>
        <v/>
      </c>
      <c r="AA1978" s="3" t="str">
        <f>IF(OR(Q1978=1,Q1978=2),IF(ISTEXT(R1978),"","需記錄距離"),"")</f>
        <v/>
      </c>
      <c r="AB1978" s="249" t="str">
        <f>IF(S1978="Y",IF(Q1978&lt;&gt;2,"有叫聲應為猴群",""),"")</f>
        <v/>
      </c>
      <c r="AC1978" s="3" t="str">
        <f>IF(ISBLANK(T1978),"需記錄棲地類型",IF(LEN(T1978)&lt;&gt;2,"請填最主要的棲地類型，其餘的可在備注補充說明",""))</f>
        <v/>
      </c>
      <c r="AD1978" s="5" t="str">
        <f t="shared" si="85"/>
        <v/>
      </c>
      <c r="AE1978" s="3" t="str">
        <f>IF(COUNTIF(U1978,"*搖樹*")=1,IF(Q1978&lt;&gt;2,"有搖樹行為應為猴群",""),"")</f>
        <v/>
      </c>
      <c r="AF1978" s="3"/>
      <c r="AH1978">
        <f>MATCH(ROUND(M1978,0)&amp;ROUND(N1978,0),樣點!N:N,0)</f>
        <v>786</v>
      </c>
      <c r="AI1978" s="5">
        <f>IF((F1979&amp;J1979)=(F1978&amp;J1978),ABS((DATE(G1979,H1979,I1979)&amp;TIME(O1979,P1979,0))-(DATE(G1978,H1978,I1978)&amp;TIME(O1978,P1978,0))),"")</f>
        <v>9.7222219919785857E-3</v>
      </c>
    </row>
    <row r="1979" spans="3:35">
      <c r="C1979" s="246" t="s">
        <v>824</v>
      </c>
      <c r="D1979" s="246" t="s">
        <v>828</v>
      </c>
      <c r="E1979" s="246" t="s">
        <v>954</v>
      </c>
      <c r="F1979" s="246" t="s">
        <v>955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844</v>
      </c>
      <c r="L1979" s="247">
        <v>3</v>
      </c>
      <c r="M1979" s="246">
        <v>289192</v>
      </c>
      <c r="N1979" s="246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90</v>
      </c>
      <c r="T1979" s="246" t="s">
        <v>54</v>
      </c>
      <c r="U1979" s="246"/>
      <c r="V1979" t="str">
        <f>INDEX(樣區!H:H,MATCH(F1979,樣區!E:E,0))</f>
        <v>4月,6月</v>
      </c>
      <c r="W1979" s="3" t="str">
        <f>IF(ISNUMBER(AH1979),"Y","N")</f>
        <v>Y</v>
      </c>
      <c r="X1979" s="3" t="str">
        <f>IF(OR(ISBLANK(H1979),ISBLANK(I1979)),"需記錄日期","")</f>
        <v/>
      </c>
      <c r="Y1979" s="3" t="str">
        <f>IF(O1979&gt;9,"時間太晚","")</f>
        <v/>
      </c>
      <c r="Z1979" s="3" t="str">
        <f>IF(ISBLANK(Q1979),"需記錄數量",IF(Q1979&gt;2,"2隻以上，請記為猴群",""))</f>
        <v/>
      </c>
      <c r="AA1979" s="3" t="str">
        <f>IF(OR(Q1979=1,Q1979=2),IF(ISTEXT(R1979),"","需記錄距離"),"")</f>
        <v/>
      </c>
      <c r="AB1979" s="249" t="str">
        <f>IF(S1979="Y",IF(Q1979&lt;&gt;2,"有叫聲應為猴群",""),"")</f>
        <v/>
      </c>
      <c r="AC1979" s="3" t="str">
        <f>IF(ISBLANK(T1979),"需記錄棲地類型",IF(LEN(T1979)&lt;&gt;2,"請填最主要的棲地類型，其餘的可在備注補充說明",""))</f>
        <v/>
      </c>
      <c r="AD1979" s="5" t="str">
        <f t="shared" si="85"/>
        <v/>
      </c>
      <c r="AE1979" s="3" t="str">
        <f>IF(COUNTIF(U1979,"*搖樹*")=1,IF(Q1979&lt;&gt;2,"有搖樹行為應為猴群",""),"")</f>
        <v/>
      </c>
      <c r="AF1979" s="3"/>
      <c r="AH1979">
        <f>MATCH(ROUND(M1979,0)&amp;ROUND(N1979,0),樣點!N:N,0)</f>
        <v>787</v>
      </c>
      <c r="AI1979" s="5">
        <f>IF((F1980&amp;J1980)=(F1979&amp;J1979),ABS((DATE(G1980,H1980,I1980)&amp;TIME(O1980,P1980,0))-(DATE(G1979,H1979,I1979)&amp;TIME(O1979,P1979,0))),"")</f>
        <v>9.7222219919785857E-3</v>
      </c>
    </row>
    <row r="1980" spans="3:35">
      <c r="C1980" s="246" t="s">
        <v>824</v>
      </c>
      <c r="D1980" s="246" t="s">
        <v>828</v>
      </c>
      <c r="E1980" s="246" t="s">
        <v>954</v>
      </c>
      <c r="F1980" s="246" t="s">
        <v>955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844</v>
      </c>
      <c r="L1980" s="247">
        <v>4</v>
      </c>
      <c r="M1980" s="246">
        <v>288933</v>
      </c>
      <c r="N1980" s="246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90</v>
      </c>
      <c r="T1980" s="246" t="s">
        <v>54</v>
      </c>
      <c r="U1980" s="246"/>
      <c r="V1980" t="str">
        <f>INDEX(樣區!H:H,MATCH(F1980,樣區!E:E,0))</f>
        <v>4月,6月</v>
      </c>
      <c r="W1980" s="3" t="str">
        <f>IF(ISNUMBER(AH1980),"Y","N")</f>
        <v>Y</v>
      </c>
      <c r="X1980" s="3" t="str">
        <f>IF(OR(ISBLANK(H1980),ISBLANK(I1980)),"需記錄日期","")</f>
        <v/>
      </c>
      <c r="Y1980" s="3" t="str">
        <f>IF(O1980&gt;9,"時間太晚","")</f>
        <v/>
      </c>
      <c r="Z1980" s="3" t="str">
        <f>IF(ISBLANK(Q1980),"需記錄數量",IF(Q1980&gt;2,"2隻以上，請記為猴群",""))</f>
        <v/>
      </c>
      <c r="AA1980" s="3" t="str">
        <f>IF(OR(Q1980=1,Q1980=2),IF(ISTEXT(R1980),"","需記錄距離"),"")</f>
        <v/>
      </c>
      <c r="AB1980" s="249" t="str">
        <f>IF(S1980="Y",IF(Q1980&lt;&gt;2,"有叫聲應為猴群",""),"")</f>
        <v/>
      </c>
      <c r="AC1980" s="3" t="str">
        <f>IF(ISBLANK(T1980),"需記錄棲地類型",IF(LEN(T1980)&lt;&gt;2,"請填最主要的棲地類型，其餘的可在備注補充說明",""))</f>
        <v/>
      </c>
      <c r="AD1980" s="5" t="str">
        <f t="shared" si="85"/>
        <v/>
      </c>
      <c r="AE1980" s="3" t="str">
        <f>IF(COUNTIF(U1980,"*搖樹*")=1,IF(Q1980&lt;&gt;2,"有搖樹行為應為猴群",""),"")</f>
        <v/>
      </c>
      <c r="AF1980" s="3"/>
      <c r="AH1980">
        <f>MATCH(ROUND(M1980,0)&amp;ROUND(N1980,0),樣點!N:N,0)</f>
        <v>788</v>
      </c>
      <c r="AI1980" s="5">
        <f>IF((F1981&amp;J1981)=(F1980&amp;J1980),ABS((DATE(G1981,H1981,I1981)&amp;TIME(O1981,P1981,0))-(DATE(G1980,H1980,I1980)&amp;TIME(O1980,P1980,0))),"")</f>
        <v>1.0416666977107525E-2</v>
      </c>
    </row>
    <row r="1981" spans="3:35" hidden="1">
      <c r="C1981" s="246" t="s">
        <v>824</v>
      </c>
      <c r="D1981" s="246" t="s">
        <v>828</v>
      </c>
      <c r="E1981" s="246" t="s">
        <v>954</v>
      </c>
      <c r="F1981" s="246" t="s">
        <v>955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844</v>
      </c>
      <c r="L1981" s="247">
        <v>5</v>
      </c>
      <c r="M1981" s="246">
        <v>288427</v>
      </c>
      <c r="N1981" s="246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90</v>
      </c>
      <c r="T1981" s="246" t="s">
        <v>54</v>
      </c>
      <c r="U1981" s="246"/>
      <c r="V1981" t="str">
        <f>INDEX(樣區!H:H,MATCH(F1981,樣區!E:E,0))</f>
        <v>4月,6月</v>
      </c>
      <c r="W1981" s="3" t="str">
        <f>IF(ISNUMBER(AH1981),"Y","N")</f>
        <v>N</v>
      </c>
      <c r="X1981" s="3" t="str">
        <f>IF(OR(ISBLANK(H1981),ISBLANK(I1981)),"需記錄日期","")</f>
        <v/>
      </c>
      <c r="Y1981" s="3" t="str">
        <f>IF(O1981&gt;9,"時間太晚","")</f>
        <v>時間太晚</v>
      </c>
      <c r="Z1981" s="3" t="str">
        <f>IF(ISBLANK(Q1981),"需記錄數量",IF(Q1981&gt;2,"2隻以上，請記為猴群",""))</f>
        <v/>
      </c>
      <c r="AA1981" s="3" t="str">
        <f>IF(OR(Q1981=1,Q1981=2),IF(ISTEXT(R1981),"","需記錄距離"),"")</f>
        <v/>
      </c>
      <c r="AB1981" s="2" t="str">
        <f>IF(S1981="Y",IF(Q1981&lt;&gt;2,"有叫聲應為猴群",""),"")</f>
        <v/>
      </c>
      <c r="AC1981" s="3" t="str">
        <f>IF(ISBLANK(T1981),"需記錄棲地類型",IF(LEN(T1981)&lt;&gt;2,"請填最主要的棲地類型，其餘的可在備注補充說明",""))</f>
        <v/>
      </c>
      <c r="AD1981" s="5" t="str">
        <f>IF(ISBLANK(O1981),"需記錄時間",IFERROR(IF((AI1981-TIME(0,5,59))&lt;0,"需計滿6分鍾",""),""))</f>
        <v/>
      </c>
      <c r="AE1981" s="3" t="str">
        <f>IF(COUNTIF(U1981,"*搖樹*")=1,IF(Q1981&lt;&gt;2,"有搖樹行為應為猴群",""),"")</f>
        <v/>
      </c>
      <c r="AF1981" s="3"/>
      <c r="AH1981" t="e">
        <f>MATCH(ROUND(M1981,0)&amp;ROUND(N1981,0),樣點!N:N,0)</f>
        <v>#N/A</v>
      </c>
      <c r="AI1981" s="5">
        <f>IF((F1982&amp;J1982)=(F1981&amp;J1981),ABS((DATE(G1982,H1982,I1982)&amp;TIME(O1982,P1982,0))-(DATE(G1981,H1981,I1981)&amp;TIME(O1981,P1981,0))),"")</f>
        <v>1.1111111030913889E-2</v>
      </c>
    </row>
    <row r="1982" spans="3:35" hidden="1">
      <c r="C1982" s="246" t="s">
        <v>824</v>
      </c>
      <c r="D1982" s="246" t="s">
        <v>828</v>
      </c>
      <c r="E1982" s="246" t="s">
        <v>954</v>
      </c>
      <c r="F1982" s="246" t="s">
        <v>955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844</v>
      </c>
      <c r="L1982" s="247">
        <v>6</v>
      </c>
      <c r="M1982" s="246">
        <v>288610</v>
      </c>
      <c r="N1982" s="246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90</v>
      </c>
      <c r="T1982" s="246" t="s">
        <v>54</v>
      </c>
      <c r="U1982" s="246"/>
      <c r="V1982" t="str">
        <f>INDEX(樣區!H:H,MATCH(F1982,樣區!E:E,0))</f>
        <v>4月,6月</v>
      </c>
      <c r="W1982" s="3" t="str">
        <f>IF(ISNUMBER(AH1982),"Y","N")</f>
        <v>N</v>
      </c>
      <c r="X1982" s="3" t="str">
        <f>IF(OR(ISBLANK(H1982),ISBLANK(I1982)),"需記錄日期","")</f>
        <v/>
      </c>
      <c r="Y1982" s="3" t="str">
        <f>IF(O1982&gt;9,"時間太晚","")</f>
        <v>時間太晚</v>
      </c>
      <c r="Z1982" s="3" t="str">
        <f>IF(ISBLANK(Q1982),"需記錄數量",IF(Q1982&gt;2,"2隻以上，請記為猴群",""))</f>
        <v/>
      </c>
      <c r="AA1982" s="3" t="str">
        <f>IF(OR(Q1982=1,Q1982=2),IF(ISTEXT(R1982),"","需記錄距離"),"")</f>
        <v/>
      </c>
      <c r="AB1982" s="2" t="str">
        <f>IF(S1982="Y",IF(Q1982&lt;&gt;2,"有叫聲應為猴群",""),"")</f>
        <v/>
      </c>
      <c r="AC1982" s="3" t="str">
        <f>IF(ISBLANK(T1982),"需記錄棲地類型",IF(LEN(T1982)&lt;&gt;2,"請填最主要的棲地類型，其餘的可在備注補充說明",""))</f>
        <v/>
      </c>
      <c r="AD1982" s="5" t="str">
        <f>IF(ISBLANK(O1982),"需記錄時間",IFERROR(IF((AI1982-TIME(0,5,59))&lt;0,"需計滿6分鍾",""),""))</f>
        <v/>
      </c>
      <c r="AE1982" s="3" t="str">
        <f>IF(COUNTIF(U1982,"*搖樹*")=1,IF(Q1982&lt;&gt;2,"有搖樹行為應為猴群",""),"")</f>
        <v/>
      </c>
      <c r="AF1982" s="3"/>
      <c r="AH1982" t="e">
        <f>MATCH(ROUND(M1982,0)&amp;ROUND(N1982,0),樣點!N:N,0)</f>
        <v>#N/A</v>
      </c>
      <c r="AI1982" s="5" t="str">
        <f>IF((F1983&amp;J1983)=(F1982&amp;J1982),ABS((DATE(G1983,H1983,I1983)&amp;TIME(O1983,P1983,0))-(DATE(G1982,H1982,I1982)&amp;TIME(O1982,P1982,0))),"")</f>
        <v/>
      </c>
    </row>
    <row r="1983" spans="3:35">
      <c r="C1983" s="246" t="s">
        <v>824</v>
      </c>
      <c r="D1983" s="246" t="s">
        <v>828</v>
      </c>
      <c r="E1983" s="246" t="s">
        <v>956</v>
      </c>
      <c r="F1983" s="246" t="s">
        <v>957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844</v>
      </c>
      <c r="L1983" s="247">
        <v>1</v>
      </c>
      <c r="M1983" s="246">
        <v>289653</v>
      </c>
      <c r="N1983" s="246">
        <v>2713344</v>
      </c>
      <c r="O1983" s="246">
        <v>7</v>
      </c>
      <c r="P1983" s="246">
        <v>9</v>
      </c>
      <c r="Q1983" s="246">
        <v>0</v>
      </c>
      <c r="R1983" s="246"/>
      <c r="S1983" s="246" t="s">
        <v>90</v>
      </c>
      <c r="T1983" s="246" t="s">
        <v>32</v>
      </c>
      <c r="U1983" s="246"/>
      <c r="V1983" t="str">
        <f>INDEX(樣區!H:H,MATCH(F1983,樣區!E:E,0))</f>
        <v>4月,6月</v>
      </c>
      <c r="W1983" s="3" t="str">
        <f>IF(ISNUMBER(AH1983),"Y","N")</f>
        <v>Y</v>
      </c>
      <c r="X1983" s="3" t="str">
        <f>IF(OR(ISBLANK(H1983),ISBLANK(I1983)),"需記錄日期","")</f>
        <v/>
      </c>
      <c r="Y1983" s="3" t="str">
        <f>IF(O1983&gt;9,"時間太晚","")</f>
        <v/>
      </c>
      <c r="Z1983" s="3" t="str">
        <f>IF(ISBLANK(Q1983),"需記錄數量",IF(Q1983&gt;2,"2隻以上，請記為猴群",""))</f>
        <v/>
      </c>
      <c r="AA1983" s="3" t="str">
        <f>IF(OR(Q1983=1,Q1983=2),IF(ISTEXT(R1983),"","需記錄距離"),"")</f>
        <v/>
      </c>
      <c r="AB1983" s="249" t="str">
        <f>IF(S1983="Y",IF(Q1983&lt;&gt;2,"有叫聲應為猴群",""),"")</f>
        <v/>
      </c>
      <c r="AC1983" s="3" t="str">
        <f>IF(ISBLANK(T1983),"需記錄棲地類型",IF(LEN(T1983)&lt;&gt;2,"請填最主要的棲地類型，其餘的可在備注補充說明",""))</f>
        <v/>
      </c>
      <c r="AD1983" s="5" t="str">
        <f t="shared" ref="AD1983:AD1986" si="86">IF(ISBLANK(O1983),"需記錄時間",IFERROR(IF((AI1983-TIME(0,5,59))&lt;0,"需計滿6分鐘",""),""))</f>
        <v/>
      </c>
      <c r="AE1983" s="3" t="str">
        <f>IF(COUNTIF(U1983,"*搖樹*")=1,IF(Q1983&lt;&gt;2,"有搖樹行為應為猴群",""),"")</f>
        <v/>
      </c>
      <c r="AF1983" s="3"/>
      <c r="AH1983">
        <f>MATCH(ROUND(M1983,0)&amp;ROUND(N1983,0),樣點!N:N,0)</f>
        <v>797</v>
      </c>
      <c r="AI1983" s="5">
        <f>IF((F1984&amp;J1984)=(F1983&amp;J1983),ABS((DATE(G1984,H1984,I1984)&amp;TIME(O1984,P1984,0))-(DATE(G1983,H1983,I1983)&amp;TIME(O1983,P1983,0))),"")</f>
        <v>8.3333340007811785E-3</v>
      </c>
    </row>
    <row r="1984" spans="3:35">
      <c r="C1984" s="246" t="s">
        <v>824</v>
      </c>
      <c r="D1984" s="246" t="s">
        <v>828</v>
      </c>
      <c r="E1984" s="246" t="s">
        <v>956</v>
      </c>
      <c r="F1984" s="246" t="s">
        <v>957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844</v>
      </c>
      <c r="L1984" s="247">
        <v>2</v>
      </c>
      <c r="M1984" s="246">
        <v>289452</v>
      </c>
      <c r="N1984" s="246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90</v>
      </c>
      <c r="T1984" s="246" t="s">
        <v>32</v>
      </c>
      <c r="U1984" s="246"/>
      <c r="V1984" t="str">
        <f>INDEX(樣區!H:H,MATCH(F1984,樣區!E:E,0))</f>
        <v>4月,6月</v>
      </c>
      <c r="W1984" s="3" t="str">
        <f>IF(ISNUMBER(AH1984),"Y","N")</f>
        <v>Y</v>
      </c>
      <c r="X1984" s="3" t="str">
        <f>IF(OR(ISBLANK(H1984),ISBLANK(I1984)),"需記錄日期","")</f>
        <v/>
      </c>
      <c r="Y1984" s="3" t="str">
        <f>IF(O1984&gt;9,"時間太晚","")</f>
        <v/>
      </c>
      <c r="Z1984" s="3" t="str">
        <f>IF(ISBLANK(Q1984),"需記錄數量",IF(Q1984&gt;2,"2隻以上，請記為猴群",""))</f>
        <v/>
      </c>
      <c r="AA1984" s="3" t="str">
        <f>IF(OR(Q1984=1,Q1984=2),IF(ISTEXT(R1984),"","需記錄距離"),"")</f>
        <v/>
      </c>
      <c r="AB1984" s="249" t="str">
        <f>IF(S1984="Y",IF(Q1984&lt;&gt;2,"有叫聲應為猴群",""),"")</f>
        <v/>
      </c>
      <c r="AC1984" s="3" t="str">
        <f>IF(ISBLANK(T1984),"需記錄棲地類型",IF(LEN(T1984)&lt;&gt;2,"請填最主要的棲地類型，其餘的可在備注補充說明",""))</f>
        <v/>
      </c>
      <c r="AD1984" s="5" t="str">
        <f t="shared" si="86"/>
        <v/>
      </c>
      <c r="AE1984" s="3" t="str">
        <f>IF(COUNTIF(U1984,"*搖樹*")=1,IF(Q1984&lt;&gt;2,"有搖樹行為應為猴群",""),"")</f>
        <v/>
      </c>
      <c r="AF1984" s="3"/>
      <c r="AH1984">
        <f>MATCH(ROUND(M1984,0)&amp;ROUND(N1984,0),樣點!N:N,0)</f>
        <v>798</v>
      </c>
      <c r="AI1984" s="5">
        <f>IF((F1985&amp;J1985)=(F1984&amp;J1984),ABS((DATE(G1985,H1985,I1985)&amp;TIME(O1985,P1985,0))-(DATE(G1984,H1984,I1984)&amp;TIME(O1984,P1984,0))),"")</f>
        <v>1.1111110972706228E-2</v>
      </c>
    </row>
    <row r="1985" spans="3:35">
      <c r="C1985" s="246" t="s">
        <v>824</v>
      </c>
      <c r="D1985" s="246" t="s">
        <v>828</v>
      </c>
      <c r="E1985" s="246" t="s">
        <v>956</v>
      </c>
      <c r="F1985" s="246" t="s">
        <v>957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844</v>
      </c>
      <c r="L1985" s="247">
        <v>3</v>
      </c>
      <c r="M1985" s="246">
        <v>289358</v>
      </c>
      <c r="N1985" s="246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90</v>
      </c>
      <c r="T1985" s="246" t="s">
        <v>32</v>
      </c>
      <c r="U1985" s="246"/>
      <c r="V1985" t="str">
        <f>INDEX(樣區!H:H,MATCH(F1985,樣區!E:E,0))</f>
        <v>4月,6月</v>
      </c>
      <c r="W1985" s="3" t="str">
        <f>IF(ISNUMBER(AH1985),"Y","N")</f>
        <v>Y</v>
      </c>
      <c r="X1985" s="3" t="str">
        <f>IF(OR(ISBLANK(H1985),ISBLANK(I1985)),"需記錄日期","")</f>
        <v/>
      </c>
      <c r="Y1985" s="3" t="str">
        <f>IF(O1985&gt;9,"時間太晚","")</f>
        <v/>
      </c>
      <c r="Z1985" s="3" t="str">
        <f>IF(ISBLANK(Q1985),"需記錄數量",IF(Q1985&gt;2,"2隻以上，請記為猴群",""))</f>
        <v/>
      </c>
      <c r="AA1985" s="3" t="str">
        <f>IF(OR(Q1985=1,Q1985=2),IF(ISTEXT(R1985),"","需記錄距離"),"")</f>
        <v/>
      </c>
      <c r="AB1985" s="249" t="str">
        <f>IF(S1985="Y",IF(Q1985&lt;&gt;2,"有叫聲應為猴群",""),"")</f>
        <v/>
      </c>
      <c r="AC1985" s="3" t="str">
        <f>IF(ISBLANK(T1985),"需記錄棲地類型",IF(LEN(T1985)&lt;&gt;2,"請填最主要的棲地類型，其餘的可在備注補充說明",""))</f>
        <v/>
      </c>
      <c r="AD1985" s="5" t="str">
        <f t="shared" si="86"/>
        <v/>
      </c>
      <c r="AE1985" s="3" t="str">
        <f>IF(COUNTIF(U1985,"*搖樹*")=1,IF(Q1985&lt;&gt;2,"有搖樹行為應為猴群",""),"")</f>
        <v/>
      </c>
      <c r="AF1985" s="3"/>
      <c r="AH1985">
        <f>MATCH(ROUND(M1985,0)&amp;ROUND(N1985,0),樣點!N:N,0)</f>
        <v>799</v>
      </c>
      <c r="AI1985" s="5">
        <f>IF((F1986&amp;J1986)=(F1985&amp;J1985),ABS((DATE(G1986,H1986,I1986)&amp;TIME(O1986,P1986,0))-(DATE(G1985,H1985,I1985)&amp;TIME(O1985,P1985,0))),"")</f>
        <v>9.0277770068496466E-3</v>
      </c>
    </row>
    <row r="1986" spans="3:35">
      <c r="C1986" s="246" t="s">
        <v>824</v>
      </c>
      <c r="D1986" s="246" t="s">
        <v>828</v>
      </c>
      <c r="E1986" s="246" t="s">
        <v>956</v>
      </c>
      <c r="F1986" s="246" t="s">
        <v>957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844</v>
      </c>
      <c r="L1986" s="247">
        <v>4</v>
      </c>
      <c r="M1986" s="246">
        <v>289008</v>
      </c>
      <c r="N1986" s="246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90</v>
      </c>
      <c r="T1986" s="246" t="s">
        <v>54</v>
      </c>
      <c r="U1986" s="246"/>
      <c r="V1986" t="str">
        <f>INDEX(樣區!H:H,MATCH(F1986,樣區!E:E,0))</f>
        <v>4月,6月</v>
      </c>
      <c r="W1986" s="3" t="str">
        <f>IF(ISNUMBER(AH1986),"Y","N")</f>
        <v>Y</v>
      </c>
      <c r="X1986" s="3" t="str">
        <f>IF(OR(ISBLANK(H1986),ISBLANK(I1986)),"需記錄日期","")</f>
        <v/>
      </c>
      <c r="Y1986" s="3" t="str">
        <f>IF(O1986&gt;9,"時間太晚","")</f>
        <v/>
      </c>
      <c r="Z1986" s="3" t="str">
        <f>IF(ISBLANK(Q1986),"需記錄數量",IF(Q1986&gt;2,"2隻以上，請記為猴群",""))</f>
        <v/>
      </c>
      <c r="AA1986" s="3" t="str">
        <f>IF(OR(Q1986=1,Q1986=2),IF(ISTEXT(R1986),"","需記錄距離"),"")</f>
        <v/>
      </c>
      <c r="AB1986" s="249" t="str">
        <f>IF(S1986="Y",IF(Q1986&lt;&gt;2,"有叫聲應為猴群",""),"")</f>
        <v/>
      </c>
      <c r="AC1986" s="3" t="str">
        <f>IF(ISBLANK(T1986),"需記錄棲地類型",IF(LEN(T1986)&lt;&gt;2,"請填最主要的棲地類型，其餘的可在備注補充說明",""))</f>
        <v/>
      </c>
      <c r="AD1986" s="5" t="str">
        <f t="shared" si="86"/>
        <v/>
      </c>
      <c r="AE1986" s="3" t="str">
        <f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>IF((F1987&amp;J1987)=(F1986&amp;J1986),ABS((DATE(G1987,H1987,I1987)&amp;TIME(O1987,P1987,0))-(DATE(G1986,H1986,I1986)&amp;TIME(O1986,P1986,0))),"")</f>
        <v>1.1111112020444125E-2</v>
      </c>
    </row>
    <row r="1987" spans="3:35" hidden="1">
      <c r="C1987" s="246" t="s">
        <v>824</v>
      </c>
      <c r="D1987" s="246" t="s">
        <v>828</v>
      </c>
      <c r="E1987" s="246" t="s">
        <v>956</v>
      </c>
      <c r="F1987" s="246" t="s">
        <v>957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844</v>
      </c>
      <c r="L1987" s="247">
        <v>5</v>
      </c>
      <c r="M1987" s="246">
        <v>288905</v>
      </c>
      <c r="N1987" s="246">
        <v>2813321</v>
      </c>
      <c r="O1987" s="246">
        <v>8</v>
      </c>
      <c r="P1987" s="246">
        <v>6</v>
      </c>
      <c r="Q1987" s="246">
        <v>0</v>
      </c>
      <c r="R1987" s="246"/>
      <c r="S1987" s="246" t="s">
        <v>90</v>
      </c>
      <c r="T1987" s="246" t="s">
        <v>32</v>
      </c>
      <c r="U1987" s="246"/>
      <c r="V1987" t="str">
        <f>INDEX(樣區!H:H,MATCH(F1987,樣區!E:E,0))</f>
        <v>4月,6月</v>
      </c>
      <c r="W1987" s="3" t="str">
        <f>IF(ISNUMBER(AH1987),"Y","N")</f>
        <v>N</v>
      </c>
      <c r="X1987" s="3" t="str">
        <f>IF(OR(ISBLANK(H1987),ISBLANK(I1987)),"需記錄日期","")</f>
        <v/>
      </c>
      <c r="Y1987" s="3" t="str">
        <f>IF(O1987&gt;9,"時間太晚","")</f>
        <v/>
      </c>
      <c r="Z1987" s="3" t="str">
        <f>IF(ISBLANK(Q1987),"需記錄數量",IF(Q1987&gt;2,"2隻以上，請記為猴群",""))</f>
        <v/>
      </c>
      <c r="AA1987" s="3" t="str">
        <f>IF(OR(Q1987=1,Q1987=2),IF(ISTEXT(R1987),"","需記錄距離"),"")</f>
        <v/>
      </c>
      <c r="AB1987" s="2" t="str">
        <f>IF(S1987="Y",IF(Q1987&lt;&gt;2,"有叫聲應為猴群",""),"")</f>
        <v/>
      </c>
      <c r="AC1987" s="3" t="str">
        <f>IF(ISBLANK(T1987),"需記錄棲地類型",IF(LEN(T1987)&lt;&gt;2,"請填最主要的棲地類型，其餘的可在備注補充說明",""))</f>
        <v/>
      </c>
      <c r="AD1987" s="5" t="str">
        <f>IF(ISBLANK(O1987),"需記錄時間",IFERROR(IF((AI1987-TIME(0,5,59))&lt;0,"需計滿6分鍾",""),""))</f>
        <v/>
      </c>
      <c r="AE1987" s="3" t="str">
        <f>IF(COUNTIF(U1987,"*搖樹*")=1,IF(Q1987&lt;&gt;2,"有搖樹行為應為猴群",""),"")</f>
        <v/>
      </c>
      <c r="AF1987" s="3"/>
      <c r="AH1987" t="e">
        <f>MATCH(ROUND(M1987,0)&amp;ROUND(N1987,0),樣點!N:N,0)</f>
        <v>#N/A</v>
      </c>
      <c r="AI1987" s="5">
        <f>IF((F1988&amp;J1988)=(F1987&amp;J1987),ABS((DATE(G1988,H1988,I1988)&amp;TIME(O1988,P1988,0))-(DATE(G1987,H1987,I1987)&amp;TIME(O1987,P1987,0))),"")</f>
        <v>1.1805554968304932E-2</v>
      </c>
    </row>
    <row r="1988" spans="3:35">
      <c r="C1988" s="246" t="s">
        <v>824</v>
      </c>
      <c r="D1988" s="246" t="s">
        <v>828</v>
      </c>
      <c r="E1988" s="246" t="s">
        <v>956</v>
      </c>
      <c r="F1988" s="246" t="s">
        <v>957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844</v>
      </c>
      <c r="L1988" s="247">
        <v>6</v>
      </c>
      <c r="M1988" s="246">
        <v>288757</v>
      </c>
      <c r="N1988" s="246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90</v>
      </c>
      <c r="T1988" s="246" t="s">
        <v>32</v>
      </c>
      <c r="U1988" s="246"/>
      <c r="V1988" t="str">
        <f>INDEX(樣區!H:H,MATCH(F1988,樣區!E:E,0))</f>
        <v>4月,6月</v>
      </c>
      <c r="W1988" s="3" t="str">
        <f>IF(ISNUMBER(AH1988),"Y","N")</f>
        <v>Y</v>
      </c>
      <c r="X1988" s="3" t="str">
        <f>IF(OR(ISBLANK(H1988),ISBLANK(I1988)),"需記錄日期","")</f>
        <v/>
      </c>
      <c r="Y1988" s="3" t="str">
        <f>IF(O1988&gt;9,"時間太晚","")</f>
        <v/>
      </c>
      <c r="Z1988" s="3" t="str">
        <f>IF(ISBLANK(Q1988),"需記錄數量",IF(Q1988&gt;2,"2隻以上，請記為猴群",""))</f>
        <v/>
      </c>
      <c r="AA1988" s="3" t="str">
        <f>IF(OR(Q1988=1,Q1988=2),IF(ISTEXT(R1988),"","需記錄距離"),"")</f>
        <v/>
      </c>
      <c r="AB1988" s="249" t="str">
        <f>IF(S1988="Y",IF(Q1988&lt;&gt;2,"有叫聲應為猴群",""),"")</f>
        <v/>
      </c>
      <c r="AC1988" s="3" t="str">
        <f>IF(ISBLANK(T1988),"需記錄棲地類型",IF(LEN(T1988)&lt;&gt;2,"請填最主要的棲地類型，其餘的可在備注補充說明",""))</f>
        <v/>
      </c>
      <c r="AD1988" s="5" t="str">
        <f>IF(ISBLANK(O1988),"需記錄時間",IFERROR(IF((AI1988-TIME(0,5,59))&lt;0,"需計滿6分鐘",""),""))</f>
        <v/>
      </c>
      <c r="AE1988" s="3" t="str">
        <f>IF(COUNTIF(U1988,"*搖樹*")=1,IF(Q1988&lt;&gt;2,"有搖樹行為應為猴群",""),"")</f>
        <v/>
      </c>
      <c r="AF1988" s="3"/>
      <c r="AH1988">
        <f>MATCH(ROUND(M1988,0)&amp;ROUND(N1988,0),樣點!N:N,0)</f>
        <v>802</v>
      </c>
      <c r="AI1988" s="5" t="str">
        <f>IF((F1989&amp;J1989)=(F1988&amp;J1988),ABS((DATE(G1989,H1989,I1989)&amp;TIME(O1989,P1989,0))-(DATE(G1988,H1988,I1988)&amp;TIME(O1988,P1988,0))),"")</f>
        <v/>
      </c>
    </row>
    <row r="1989" spans="3:35" hidden="1">
      <c r="C1989" s="246" t="s">
        <v>824</v>
      </c>
      <c r="D1989" s="246" t="s">
        <v>828</v>
      </c>
      <c r="E1989" s="246" t="s">
        <v>958</v>
      </c>
      <c r="F1989" s="246" t="s">
        <v>959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844</v>
      </c>
      <c r="L1989" s="247">
        <v>1</v>
      </c>
      <c r="M1989" s="246">
        <v>290277</v>
      </c>
      <c r="N1989" s="246">
        <v>2714410</v>
      </c>
      <c r="O1989" s="246">
        <v>7</v>
      </c>
      <c r="P1989" s="246">
        <v>9</v>
      </c>
      <c r="Q1989" s="246">
        <v>0</v>
      </c>
      <c r="R1989" s="246"/>
      <c r="S1989" s="246" t="s">
        <v>90</v>
      </c>
      <c r="T1989" s="246" t="s">
        <v>54</v>
      </c>
      <c r="U1989" s="246"/>
      <c r="V1989" t="str">
        <f>INDEX(樣區!H:H,MATCH(F1989,樣區!E:E,0))</f>
        <v>4月,6月</v>
      </c>
      <c r="W1989" s="3" t="str">
        <f>IF(ISNUMBER(AH1989),"Y","N")</f>
        <v>N</v>
      </c>
      <c r="X1989" s="3" t="str">
        <f>IF(OR(ISBLANK(H1989),ISBLANK(I1989)),"需記錄日期","")</f>
        <v/>
      </c>
      <c r="Y1989" s="3" t="str">
        <f>IF(O1989&gt;9,"時間太晚","")</f>
        <v/>
      </c>
      <c r="Z1989" s="3" t="str">
        <f>IF(ISBLANK(Q1989),"需記錄數量",IF(Q1989&gt;2,"2隻以上，請記為猴群",""))</f>
        <v/>
      </c>
      <c r="AA1989" s="3" t="str">
        <f>IF(OR(Q1989=1,Q1989=2),IF(ISTEXT(R1989),"","需記錄距離"),"")</f>
        <v/>
      </c>
      <c r="AB1989" s="2" t="str">
        <f>IF(S1989="Y",IF(Q1989&lt;&gt;2,"有叫聲應為猴群",""),"")</f>
        <v/>
      </c>
      <c r="AC1989" s="3" t="str">
        <f>IF(ISBLANK(T1989),"需記錄棲地類型",IF(LEN(T1989)&lt;&gt;2,"請填最主要的棲地類型，其餘的可在備注補充說明",""))</f>
        <v/>
      </c>
      <c r="AD1989" s="5" t="str">
        <f>IF(ISBLANK(O1989),"需記錄時間",IFERROR(IF((AI1989-TIME(0,5,59))&lt;0,"需計滿6分鍾",""),""))</f>
        <v/>
      </c>
      <c r="AE1989" s="3" t="str">
        <f>IF(COUNTIF(U1989,"*搖樹*")=1,IF(Q1989&lt;&gt;2,"有搖樹行為應為猴群",""),"")</f>
        <v/>
      </c>
      <c r="AF1989" s="3"/>
      <c r="AH1989" t="e">
        <f>MATCH(ROUND(M1989,0)&amp;ROUND(N1989,0),樣點!N:N,0)</f>
        <v>#N/A</v>
      </c>
      <c r="AI1989" s="5">
        <f>IF((F1990&amp;J1990)=(F1989&amp;J1989),ABS((DATE(G1990,H1990,I1990)&amp;TIME(O1990,P1990,0))-(DATE(G1989,H1989,I1989)&amp;TIME(O1989,P1989,0))),"")</f>
        <v>9.0277779963798821E-3</v>
      </c>
    </row>
    <row r="1990" spans="3:35">
      <c r="C1990" s="246" t="s">
        <v>824</v>
      </c>
      <c r="D1990" s="246" t="s">
        <v>828</v>
      </c>
      <c r="E1990" s="246" t="s">
        <v>958</v>
      </c>
      <c r="F1990" s="246" t="s">
        <v>959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844</v>
      </c>
      <c r="L1990" s="247">
        <v>2</v>
      </c>
      <c r="M1990" s="246">
        <v>290229</v>
      </c>
      <c r="N1990" s="246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90</v>
      </c>
      <c r="T1990" s="246" t="s">
        <v>54</v>
      </c>
      <c r="U1990" s="246"/>
      <c r="V1990" t="str">
        <f>INDEX(樣區!H:H,MATCH(F1990,樣區!E:E,0))</f>
        <v>4月,6月</v>
      </c>
      <c r="W1990" s="3" t="str">
        <f>IF(ISNUMBER(AH1990),"Y","N")</f>
        <v>Y</v>
      </c>
      <c r="X1990" s="3" t="str">
        <f>IF(OR(ISBLANK(H1990),ISBLANK(I1990)),"需記錄日期","")</f>
        <v/>
      </c>
      <c r="Y1990" s="3" t="str">
        <f>IF(O1990&gt;9,"時間太晚","")</f>
        <v/>
      </c>
      <c r="Z1990" s="3" t="str">
        <f>IF(ISBLANK(Q1990),"需記錄數量",IF(Q1990&gt;2,"2隻以上，請記為猴群",""))</f>
        <v/>
      </c>
      <c r="AA1990" s="3" t="str">
        <f>IF(OR(Q1990=1,Q1990=2),IF(ISTEXT(R1990),"","需記錄距離"),"")</f>
        <v/>
      </c>
      <c r="AB1990" s="249" t="str">
        <f>IF(S1990="Y",IF(Q1990&lt;&gt;2,"有叫聲應為猴群",""),"")</f>
        <v/>
      </c>
      <c r="AC1990" s="3" t="str">
        <f>IF(ISBLANK(T1990),"需記錄棲地類型",IF(LEN(T1990)&lt;&gt;2,"請填最主要的棲地類型，其餘的可在備注補充說明",""))</f>
        <v/>
      </c>
      <c r="AD1990" s="5" t="str">
        <f t="shared" ref="AD1990:AD1992" si="87">IF(ISBLANK(O1990),"需記錄時間",IFERROR(IF((AI1990-TIME(0,5,59))&lt;0,"需計滿6分鐘",""),""))</f>
        <v/>
      </c>
      <c r="AE1990" s="3" t="str">
        <f>IF(COUNTIF(U1990,"*搖樹*")=1,IF(Q1990&lt;&gt;2,"有搖樹行為應為猴群",""),"")</f>
        <v/>
      </c>
      <c r="AF1990" s="3"/>
      <c r="AH1990">
        <f>MATCH(ROUND(M1990,0)&amp;ROUND(N1990,0),樣點!N:N,0)</f>
        <v>792</v>
      </c>
      <c r="AI1990" s="5">
        <f>IF((F1991&amp;J1991)=(F1990&amp;J1990),ABS((DATE(G1991,H1991,I1991)&amp;TIME(O1991,P1991,0))-(DATE(G1990,H1990,I1990)&amp;TIME(O1990,P1990,0))),"")</f>
        <v>1.1805555957835168E-2</v>
      </c>
    </row>
    <row r="1991" spans="3:35">
      <c r="C1991" s="246" t="s">
        <v>824</v>
      </c>
      <c r="D1991" s="246" t="s">
        <v>828</v>
      </c>
      <c r="E1991" s="246" t="s">
        <v>958</v>
      </c>
      <c r="F1991" s="246" t="s">
        <v>959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844</v>
      </c>
      <c r="L1991" s="247">
        <v>3</v>
      </c>
      <c r="M1991" s="246">
        <v>290212</v>
      </c>
      <c r="N1991" s="246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90</v>
      </c>
      <c r="T1991" s="246" t="s">
        <v>54</v>
      </c>
      <c r="U1991" s="246"/>
      <c r="V1991" t="str">
        <f>INDEX(樣區!H:H,MATCH(F1991,樣區!E:E,0))</f>
        <v>4月,6月</v>
      </c>
      <c r="W1991" s="3" t="str">
        <f>IF(ISNUMBER(AH1991),"Y","N")</f>
        <v>Y</v>
      </c>
      <c r="X1991" s="3" t="str">
        <f>IF(OR(ISBLANK(H1991),ISBLANK(I1991)),"需記錄日期","")</f>
        <v/>
      </c>
      <c r="Y1991" s="3" t="str">
        <f>IF(O1991&gt;9,"時間太晚","")</f>
        <v/>
      </c>
      <c r="Z1991" s="3" t="str">
        <f>IF(ISBLANK(Q1991),"需記錄數量",IF(Q1991&gt;2,"2隻以上，請記為猴群",""))</f>
        <v/>
      </c>
      <c r="AA1991" s="3" t="str">
        <f>IF(OR(Q1991=1,Q1991=2),IF(ISTEXT(R1991),"","需記錄距離"),"")</f>
        <v/>
      </c>
      <c r="AB1991" s="249" t="str">
        <f>IF(S1991="Y",IF(Q1991&lt;&gt;2,"有叫聲應為猴群",""),"")</f>
        <v/>
      </c>
      <c r="AC1991" s="3" t="str">
        <f>IF(ISBLANK(T1991),"需記錄棲地類型",IF(LEN(T1991)&lt;&gt;2,"請填最主要的棲地類型，其餘的可在備注補充說明",""))</f>
        <v/>
      </c>
      <c r="AD1991" s="5" t="str">
        <f t="shared" si="87"/>
        <v/>
      </c>
      <c r="AE1991" s="3" t="str">
        <f>IF(COUNTIF(U1991,"*搖樹*")=1,IF(Q1991&lt;&gt;2,"有搖樹行為應為猴群",""),"")</f>
        <v/>
      </c>
      <c r="AF1991" s="3"/>
      <c r="AH1991">
        <f>MATCH(ROUND(M1991,0)&amp;ROUND(N1991,0),樣點!N:N,0)</f>
        <v>793</v>
      </c>
      <c r="AI1991" s="5">
        <f>IF((F1992&amp;J1992)=(F1991&amp;J1991),ABS((DATE(G1992,H1992,I1992)&amp;TIME(O1992,P1992,0))-(DATE(G1991,H1991,I1991)&amp;TIME(O1991,P1991,0))),"")</f>
        <v>9.0277770068496466E-3</v>
      </c>
    </row>
    <row r="1992" spans="3:35">
      <c r="C1992" s="246" t="s">
        <v>824</v>
      </c>
      <c r="D1992" s="246" t="s">
        <v>828</v>
      </c>
      <c r="E1992" s="246" t="s">
        <v>958</v>
      </c>
      <c r="F1992" s="246" t="s">
        <v>959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844</v>
      </c>
      <c r="L1992" s="247">
        <v>4</v>
      </c>
      <c r="M1992" s="246">
        <v>289934</v>
      </c>
      <c r="N1992" s="246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90</v>
      </c>
      <c r="T1992" s="246" t="s">
        <v>54</v>
      </c>
      <c r="U1992" s="246"/>
      <c r="V1992" t="str">
        <f>INDEX(樣區!H:H,MATCH(F1992,樣區!E:E,0))</f>
        <v>4月,6月</v>
      </c>
      <c r="W1992" s="3" t="str">
        <f>IF(ISNUMBER(AH1992),"Y","N")</f>
        <v>Y</v>
      </c>
      <c r="X1992" s="3" t="str">
        <f>IF(OR(ISBLANK(H1992),ISBLANK(I1992)),"需記錄日期","")</f>
        <v/>
      </c>
      <c r="Y1992" s="3" t="str">
        <f>IF(O1992&gt;9,"時間太晚","")</f>
        <v/>
      </c>
      <c r="Z1992" s="3" t="str">
        <f>IF(ISBLANK(Q1992),"需記錄數量",IF(Q1992&gt;2,"2隻以上，請記為猴群",""))</f>
        <v/>
      </c>
      <c r="AA1992" s="3" t="str">
        <f>IF(OR(Q1992=1,Q1992=2),IF(ISTEXT(R1992),"","需記錄距離"),"")</f>
        <v/>
      </c>
      <c r="AB1992" s="249" t="str">
        <f>IF(S1992="Y",IF(Q1992&lt;&gt;2,"有叫聲應為猴群",""),"")</f>
        <v/>
      </c>
      <c r="AC1992" s="3" t="str">
        <f>IF(ISBLANK(T1992),"需記錄棲地類型",IF(LEN(T1992)&lt;&gt;2,"請填最主要的棲地類型，其餘的可在備注補充說明",""))</f>
        <v/>
      </c>
      <c r="AD1992" s="5" t="str">
        <f t="shared" si="87"/>
        <v/>
      </c>
      <c r="AE1992" s="3" t="str">
        <f>IF(COUNTIF(U1992,"*搖樹*")=1,IF(Q1992&lt;&gt;2,"有搖樹行為應為猴群",""),"")</f>
        <v/>
      </c>
      <c r="AF1992" s="3"/>
      <c r="AH1992">
        <f>MATCH(ROUND(M1992,0)&amp;ROUND(N1992,0),樣點!N:N,0)</f>
        <v>794</v>
      </c>
      <c r="AI1992" s="5">
        <f>IF((F1993&amp;J1993)=(F1992&amp;J1992),ABS((DATE(G1993,H1993,I1993)&amp;TIME(O1993,P1993,0))-(DATE(G1992,H1992,I1992)&amp;TIME(O1992,P1992,0))),"")</f>
        <v>1.4583334035705775E-2</v>
      </c>
    </row>
    <row r="1993" spans="3:35" hidden="1">
      <c r="C1993" s="246" t="s">
        <v>824</v>
      </c>
      <c r="D1993" s="246" t="s">
        <v>828</v>
      </c>
      <c r="E1993" s="246" t="s">
        <v>958</v>
      </c>
      <c r="F1993" s="246" t="s">
        <v>959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844</v>
      </c>
      <c r="L1993" s="247">
        <v>5</v>
      </c>
      <c r="M1993" s="246">
        <v>289870</v>
      </c>
      <c r="N1993" s="246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90</v>
      </c>
      <c r="T1993" s="246" t="s">
        <v>54</v>
      </c>
      <c r="U1993" s="246"/>
      <c r="V1993" t="str">
        <f>INDEX(樣區!H:H,MATCH(F1993,樣區!E:E,0))</f>
        <v>4月,6月</v>
      </c>
      <c r="W1993" s="3" t="str">
        <f>IF(ISNUMBER(AH1993),"Y","N")</f>
        <v>N</v>
      </c>
      <c r="X1993" s="3" t="str">
        <f>IF(OR(ISBLANK(H1993),ISBLANK(I1993)),"需記錄日期","")</f>
        <v/>
      </c>
      <c r="Y1993" s="3" t="str">
        <f>IF(O1993&gt;9,"時間太晚","")</f>
        <v/>
      </c>
      <c r="Z1993" s="3" t="str">
        <f>IF(ISBLANK(Q1993),"需記錄數量",IF(Q1993&gt;2,"2隻以上，請記為猴群",""))</f>
        <v/>
      </c>
      <c r="AA1993" s="3" t="str">
        <f>IF(OR(Q1993=1,Q1993=2),IF(ISTEXT(R1993),"","需記錄距離"),"")</f>
        <v/>
      </c>
      <c r="AB1993" s="2" t="str">
        <f>IF(S1993="Y",IF(Q1993&lt;&gt;2,"有叫聲應為猴群",""),"")</f>
        <v/>
      </c>
      <c r="AC1993" s="3" t="str">
        <f>IF(ISBLANK(T1993),"需記錄棲地類型",IF(LEN(T1993)&lt;&gt;2,"請填最主要的棲地類型，其餘的可在備注補充說明",""))</f>
        <v/>
      </c>
      <c r="AD1993" s="5" t="str">
        <f>IF(ISBLANK(O1993),"需記錄時間",IFERROR(IF((AI1993-TIME(0,5,59))&lt;0,"需計滿6分鍾",""),""))</f>
        <v/>
      </c>
      <c r="AE1993" s="3" t="str">
        <f>IF(COUNTIF(U1993,"*搖樹*")=1,IF(Q1993&lt;&gt;2,"有搖樹行為應為猴群",""),"")</f>
        <v/>
      </c>
      <c r="AF1993" s="3"/>
      <c r="AH1993" t="e">
        <f>MATCH(ROUND(M1993,0)&amp;ROUND(N1993,0),樣點!N:N,0)</f>
        <v>#N/A</v>
      </c>
      <c r="AI1993" s="5">
        <f>IF((F1994&amp;J1994)=(F1993&amp;J1993),ABS((DATE(G1994,H1994,I1994)&amp;TIME(O1994,P1994,0))-(DATE(G1993,H1993,I1993)&amp;TIME(O1993,P1993,0))),"")</f>
        <v>1.2499999953433871E-2</v>
      </c>
    </row>
    <row r="1994" spans="3:35">
      <c r="C1994" s="246" t="s">
        <v>824</v>
      </c>
      <c r="D1994" s="246" t="s">
        <v>828</v>
      </c>
      <c r="E1994" s="246" t="s">
        <v>958</v>
      </c>
      <c r="F1994" s="246" t="s">
        <v>959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844</v>
      </c>
      <c r="L1994" s="247">
        <v>6</v>
      </c>
      <c r="M1994" s="246">
        <v>289787</v>
      </c>
      <c r="N1994" s="246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90</v>
      </c>
      <c r="T1994" s="246" t="s">
        <v>54</v>
      </c>
      <c r="U1994" s="246"/>
      <c r="V1994" t="str">
        <f>INDEX(樣區!H:H,MATCH(F1994,樣區!E:E,0))</f>
        <v>4月,6月</v>
      </c>
      <c r="W1994" s="3" t="str">
        <f>IF(ISNUMBER(AH1994),"Y","N")</f>
        <v>Y</v>
      </c>
      <c r="X1994" s="3" t="str">
        <f>IF(OR(ISBLANK(H1994),ISBLANK(I1994)),"需記錄日期","")</f>
        <v/>
      </c>
      <c r="Y1994" s="3" t="str">
        <f>IF(O1994&gt;9,"時間太晚","")</f>
        <v/>
      </c>
      <c r="Z1994" s="3" t="str">
        <f>IF(ISBLANK(Q1994),"需記錄數量",IF(Q1994&gt;2,"2隻以上，請記為猴群",""))</f>
        <v/>
      </c>
      <c r="AA1994" s="3" t="str">
        <f>IF(OR(Q1994=1,Q1994=2),IF(ISTEXT(R1994),"","需記錄距離"),"")</f>
        <v/>
      </c>
      <c r="AB1994" s="249" t="str">
        <f>IF(S1994="Y",IF(Q1994&lt;&gt;2,"有叫聲應為猴群",""),"")</f>
        <v/>
      </c>
      <c r="AC1994" s="3" t="str">
        <f>IF(ISBLANK(T1994),"需記錄棲地類型",IF(LEN(T1994)&lt;&gt;2,"請填最主要的棲地類型，其餘的可在備注補充說明",""))</f>
        <v/>
      </c>
      <c r="AD1994" s="5" t="str">
        <f t="shared" ref="AD1994:AD2004" si="88">IF(ISBLANK(O1994),"需記錄時間",IFERROR(IF((AI1994-TIME(0,5,59))&lt;0,"需計滿6分鐘",""),""))</f>
        <v/>
      </c>
      <c r="AE1994" s="3" t="str">
        <f>IF(COUNTIF(U1994,"*搖樹*")=1,IF(Q1994&lt;&gt;2,"有搖樹行為應為猴群",""),"")</f>
        <v/>
      </c>
      <c r="AF1994" s="3"/>
      <c r="AH1994">
        <f>MATCH(ROUND(M1994,0)&amp;ROUND(N1994,0),樣點!N:N,0)</f>
        <v>796</v>
      </c>
      <c r="AI1994" s="5" t="str">
        <f>IF((F1995&amp;J1995)=(F1994&amp;J1994),ABS((DATE(G1995,H1995,I1995)&amp;TIME(O1995,P1995,0))-(DATE(G1994,H1994,I1994)&amp;TIME(O1994,P1994,0))),"")</f>
        <v/>
      </c>
    </row>
    <row r="1995" spans="3:35">
      <c r="C1995" s="246" t="s">
        <v>1324</v>
      </c>
      <c r="D1995" s="246" t="s">
        <v>960</v>
      </c>
      <c r="E1995" s="246" t="s">
        <v>961</v>
      </c>
      <c r="F1995" s="246" t="s">
        <v>962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963</v>
      </c>
      <c r="L1995" s="247">
        <v>1</v>
      </c>
      <c r="M1995" s="246">
        <v>231396</v>
      </c>
      <c r="N1995" s="246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90</v>
      </c>
      <c r="T1995" s="246" t="s">
        <v>32</v>
      </c>
      <c r="U1995" s="246"/>
      <c r="V1995" t="str">
        <f>INDEX(樣區!H:H,MATCH(F1995,樣區!E:E,0))</f>
        <v>4月,6月</v>
      </c>
      <c r="W1995" s="3" t="str">
        <f>IF(ISNUMBER(AH1995),"Y","N")</f>
        <v>Y</v>
      </c>
      <c r="X1995" s="3" t="str">
        <f>IF(OR(ISBLANK(H1995),ISBLANK(I1995)),"需記錄日期","")</f>
        <v/>
      </c>
      <c r="Y1995" s="3" t="str">
        <f>IF(O1995&gt;9,"時間太晚","")</f>
        <v/>
      </c>
      <c r="Z1995" s="3" t="str">
        <f>IF(ISBLANK(Q1995),"需記錄數量",IF(Q1995&gt;2,"2隻以上，請記為猴群",""))</f>
        <v/>
      </c>
      <c r="AA1995" s="3" t="str">
        <f>IF(OR(Q1995=1,Q1995=2),IF(ISTEXT(R1995),"","需記錄距離"),"")</f>
        <v/>
      </c>
      <c r="AB1995" s="249" t="str">
        <f>IF(S1995="Y",IF(Q1995&lt;&gt;2,"有叫聲應為猴群",""),"")</f>
        <v/>
      </c>
      <c r="AC1995" s="3" t="str">
        <f>IF(ISBLANK(T1995),"需記錄棲地類型",IF(LEN(T1995)&lt;&gt;2,"請填最主要的棲地類型，其餘的可在備注補充說明",""))</f>
        <v/>
      </c>
      <c r="AD1995" s="5" t="str">
        <f t="shared" si="88"/>
        <v>需計滿6分鐘</v>
      </c>
      <c r="AE1995" s="3" t="str">
        <f>IF(COUNTIF(U1995,"*搖樹*")=1,IF(Q1995&lt;&gt;2,"有搖樹行為應為猴群",""),"")</f>
        <v/>
      </c>
      <c r="AF1995" s="3"/>
      <c r="AH1995">
        <f>MATCH(ROUND(M1995,0)&amp;ROUND(N1995,0),樣點!N:N,0)</f>
        <v>323</v>
      </c>
      <c r="AI1995" s="5">
        <f>IF((F1996&amp;J1996)=(F1995&amp;J1995),ABS((DATE(G1996,H1996,I1996)&amp;TIME(O1996,P1996,0))-(DATE(G1995,H1995,I1995)&amp;TIME(O1995,P1995,0))),"")</f>
        <v>3.4722220152616501E-3</v>
      </c>
    </row>
    <row r="1996" spans="3:35">
      <c r="C1996" s="246" t="s">
        <v>1324</v>
      </c>
      <c r="D1996" s="246" t="s">
        <v>960</v>
      </c>
      <c r="E1996" s="246" t="s">
        <v>961</v>
      </c>
      <c r="F1996" s="246" t="s">
        <v>962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963</v>
      </c>
      <c r="L1996" s="247">
        <v>2</v>
      </c>
      <c r="M1996" s="246">
        <v>231570</v>
      </c>
      <c r="N1996" s="246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90</v>
      </c>
      <c r="T1996" s="246" t="s">
        <v>32</v>
      </c>
      <c r="U1996" s="246"/>
      <c r="V1996" t="str">
        <f>INDEX(樣區!H:H,MATCH(F1996,樣區!E:E,0))</f>
        <v>4月,6月</v>
      </c>
      <c r="W1996" s="3" t="str">
        <f>IF(ISNUMBER(AH1996),"Y","N")</f>
        <v>Y</v>
      </c>
      <c r="X1996" s="3" t="str">
        <f>IF(OR(ISBLANK(H1996),ISBLANK(I1996)),"需記錄日期","")</f>
        <v/>
      </c>
      <c r="Y1996" s="3" t="str">
        <f>IF(O1996&gt;9,"時間太晚","")</f>
        <v/>
      </c>
      <c r="Z1996" s="3" t="str">
        <f>IF(ISBLANK(Q1996),"需記錄數量",IF(Q1996&gt;2,"2隻以上，請記為猴群",""))</f>
        <v/>
      </c>
      <c r="AA1996" s="3" t="str">
        <f>IF(OR(Q1996=1,Q1996=2),IF(ISTEXT(R1996),"","需記錄距離"),"")</f>
        <v/>
      </c>
      <c r="AB1996" s="249" t="str">
        <f>IF(S1996="Y",IF(Q1996&lt;&gt;2,"有叫聲應為猴群",""),"")</f>
        <v/>
      </c>
      <c r="AC1996" s="3" t="str">
        <f>IF(ISBLANK(T1996),"需記錄棲地類型",IF(LEN(T1996)&lt;&gt;2,"請填最主要的棲地類型，其餘的可在備注補充說明",""))</f>
        <v/>
      </c>
      <c r="AD1996" s="5" t="str">
        <f t="shared" si="88"/>
        <v>需計滿6分鐘</v>
      </c>
      <c r="AE1996" s="3" t="str">
        <f>IF(COUNTIF(U1996,"*搖樹*")=1,IF(Q1996&lt;&gt;2,"有搖樹行為應為猴群",""),"")</f>
        <v/>
      </c>
      <c r="AF1996" s="3"/>
      <c r="AH1996">
        <f>MATCH(ROUND(M1996,0)&amp;ROUND(N1996,0),樣點!N:N,0)</f>
        <v>324</v>
      </c>
      <c r="AI1996" s="5">
        <f>IF((F1997&amp;J1997)=(F1996&amp;J1996),ABS((DATE(G1997,H1997,I1997)&amp;TIME(O1997,P1997,0))-(DATE(G1996,H1996,I1996)&amp;TIME(O1996,P1996,0))),"")</f>
        <v>2.7777780196629465E-3</v>
      </c>
    </row>
    <row r="1997" spans="3:35">
      <c r="C1997" s="246" t="s">
        <v>1324</v>
      </c>
      <c r="D1997" s="246" t="s">
        <v>960</v>
      </c>
      <c r="E1997" s="246" t="s">
        <v>961</v>
      </c>
      <c r="F1997" s="246" t="s">
        <v>962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963</v>
      </c>
      <c r="L1997" s="247">
        <v>3</v>
      </c>
      <c r="M1997" s="246">
        <v>231799</v>
      </c>
      <c r="N1997" s="246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90</v>
      </c>
      <c r="T1997" s="246" t="s">
        <v>32</v>
      </c>
      <c r="U1997" s="246"/>
      <c r="V1997" t="str">
        <f>INDEX(樣區!H:H,MATCH(F1997,樣區!E:E,0))</f>
        <v>4月,6月</v>
      </c>
      <c r="W1997" s="3" t="str">
        <f>IF(ISNUMBER(AH1997),"Y","N")</f>
        <v>Y</v>
      </c>
      <c r="X1997" s="3" t="str">
        <f>IF(OR(ISBLANK(H1997),ISBLANK(I1997)),"需記錄日期","")</f>
        <v/>
      </c>
      <c r="Y1997" s="3" t="str">
        <f>IF(O1997&gt;9,"時間太晚","")</f>
        <v/>
      </c>
      <c r="Z1997" s="3" t="str">
        <f>IF(ISBLANK(Q1997),"需記錄數量",IF(Q1997&gt;2,"2隻以上，請記為猴群",""))</f>
        <v/>
      </c>
      <c r="AA1997" s="3" t="str">
        <f>IF(OR(Q1997=1,Q1997=2),IF(ISTEXT(R1997),"","需記錄距離"),"")</f>
        <v/>
      </c>
      <c r="AB1997" s="249" t="str">
        <f>IF(S1997="Y",IF(Q1997&lt;&gt;2,"有叫聲應為猴群",""),"")</f>
        <v/>
      </c>
      <c r="AC1997" s="3" t="str">
        <f>IF(ISBLANK(T1997),"需記錄棲地類型",IF(LEN(T1997)&lt;&gt;2,"請填最主要的棲地類型，其餘的可在備注補充說明",""))</f>
        <v/>
      </c>
      <c r="AD1997" s="5" t="str">
        <f t="shared" si="88"/>
        <v>需計滿6分鐘</v>
      </c>
      <c r="AE1997" s="3" t="str">
        <f>IF(COUNTIF(U1997,"*搖樹*")=1,IF(Q1997&lt;&gt;2,"有搖樹行為應為猴群",""),"")</f>
        <v/>
      </c>
      <c r="AF1997" s="3"/>
      <c r="AH1997">
        <f>MATCH(ROUND(M1997,0)&amp;ROUND(N1997,0),樣點!N:N,0)</f>
        <v>325</v>
      </c>
      <c r="AI1997" s="5">
        <f>IF((F1998&amp;J1998)=(F1997&amp;J1997),ABS((DATE(G1998,H1998,I1998)&amp;TIME(O1998,P1998,0))-(DATE(G1997,H1997,I1997)&amp;TIME(O1997,P1997,0))),"")</f>
        <v>2.0833329763263464E-3</v>
      </c>
    </row>
    <row r="1998" spans="3:35">
      <c r="C1998" s="246" t="s">
        <v>1324</v>
      </c>
      <c r="D1998" s="246" t="s">
        <v>960</v>
      </c>
      <c r="E1998" s="246" t="s">
        <v>961</v>
      </c>
      <c r="F1998" s="246" t="s">
        <v>962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963</v>
      </c>
      <c r="L1998" s="247">
        <v>4</v>
      </c>
      <c r="M1998" s="246">
        <v>231607</v>
      </c>
      <c r="N1998" s="246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90</v>
      </c>
      <c r="T1998" s="246" t="s">
        <v>32</v>
      </c>
      <c r="U1998" s="246"/>
      <c r="V1998" t="str">
        <f>INDEX(樣區!H:H,MATCH(F1998,樣區!E:E,0))</f>
        <v>4月,6月</v>
      </c>
      <c r="W1998" s="3" t="str">
        <f>IF(ISNUMBER(AH1998),"Y","N")</f>
        <v>Y</v>
      </c>
      <c r="X1998" s="3" t="str">
        <f>IF(OR(ISBLANK(H1998),ISBLANK(I1998)),"需記錄日期","")</f>
        <v/>
      </c>
      <c r="Y1998" s="3" t="str">
        <f>IF(O1998&gt;9,"時間太晚","")</f>
        <v/>
      </c>
      <c r="Z1998" s="3" t="str">
        <f>IF(ISBLANK(Q1998),"需記錄數量",IF(Q1998&gt;2,"2隻以上，請記為猴群",""))</f>
        <v/>
      </c>
      <c r="AA1998" s="3" t="str">
        <f>IF(OR(Q1998=1,Q1998=2),IF(ISTEXT(R1998),"","需記錄距離"),"")</f>
        <v/>
      </c>
      <c r="AB1998" s="249" t="str">
        <f>IF(S1998="Y",IF(Q1998&lt;&gt;2,"有叫聲應為猴群",""),"")</f>
        <v/>
      </c>
      <c r="AC1998" s="3" t="str">
        <f>IF(ISBLANK(T1998),"需記錄棲地類型",IF(LEN(T1998)&lt;&gt;2,"請填最主要的棲地類型，其餘的可在備注補充說明",""))</f>
        <v/>
      </c>
      <c r="AD1998" s="5" t="str">
        <f t="shared" si="88"/>
        <v>需計滿6分鐘</v>
      </c>
      <c r="AE1998" s="3" t="str">
        <f>IF(COUNTIF(U1998,"*搖樹*")=1,IF(Q1998&lt;&gt;2,"有搖樹行為應為猴群",""),"")</f>
        <v/>
      </c>
      <c r="AF1998" s="3"/>
      <c r="AH1998">
        <f>MATCH(ROUND(M1998,0)&amp;ROUND(N1998,0),樣點!N:N,0)</f>
        <v>326</v>
      </c>
      <c r="AI1998" s="5">
        <f>IF((F1999&amp;J1999)=(F1998&amp;J1998),ABS((DATE(G1999,H1999,I1999)&amp;TIME(O1999,P1999,0))-(DATE(G1998,H1998,I1998)&amp;TIME(O1998,P1998,0))),"")</f>
        <v>2.7777780196629465E-3</v>
      </c>
    </row>
    <row r="1999" spans="3:35">
      <c r="C1999" s="246" t="s">
        <v>1324</v>
      </c>
      <c r="D1999" s="246" t="s">
        <v>960</v>
      </c>
      <c r="E1999" s="246" t="s">
        <v>961</v>
      </c>
      <c r="F1999" s="246" t="s">
        <v>962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963</v>
      </c>
      <c r="L1999" s="247">
        <v>5</v>
      </c>
      <c r="M1999" s="246">
        <v>231459</v>
      </c>
      <c r="N1999" s="246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90</v>
      </c>
      <c r="T1999" s="246" t="s">
        <v>32</v>
      </c>
      <c r="U1999" s="246"/>
      <c r="V1999" t="str">
        <f>INDEX(樣區!H:H,MATCH(F1999,樣區!E:E,0))</f>
        <v>4月,6月</v>
      </c>
      <c r="W1999" s="3" t="str">
        <f>IF(ISNUMBER(AH1999),"Y","N")</f>
        <v>Y</v>
      </c>
      <c r="X1999" s="3" t="str">
        <f>IF(OR(ISBLANK(H1999),ISBLANK(I1999)),"需記錄日期","")</f>
        <v/>
      </c>
      <c r="Y1999" s="3" t="str">
        <f>IF(O1999&gt;9,"時間太晚","")</f>
        <v/>
      </c>
      <c r="Z1999" s="3" t="str">
        <f>IF(ISBLANK(Q1999),"需記錄數量",IF(Q1999&gt;2,"2隻以上，請記為猴群",""))</f>
        <v/>
      </c>
      <c r="AA1999" s="3" t="str">
        <f>IF(OR(Q1999=1,Q1999=2),IF(ISTEXT(R1999),"","需記錄距離"),"")</f>
        <v/>
      </c>
      <c r="AB1999" s="249" t="str">
        <f>IF(S1999="Y",IF(Q1999&lt;&gt;2,"有叫聲應為猴群",""),"")</f>
        <v/>
      </c>
      <c r="AC1999" s="3" t="str">
        <f>IF(ISBLANK(T1999),"需記錄棲地類型",IF(LEN(T1999)&lt;&gt;2,"請填最主要的棲地類型，其餘的可在備注補充說明",""))</f>
        <v/>
      </c>
      <c r="AD1999" s="5" t="str">
        <f t="shared" si="88"/>
        <v>需計滿6分鐘</v>
      </c>
      <c r="AE1999" s="3" t="str">
        <f>IF(COUNTIF(U1999,"*搖樹*")=1,IF(Q1999&lt;&gt;2,"有搖樹行為應為猴群",""),"")</f>
        <v/>
      </c>
      <c r="AF1999" s="3"/>
      <c r="AH1999">
        <f>MATCH(ROUND(M1999,0)&amp;ROUND(N1999,0),樣點!N:N,0)</f>
        <v>327</v>
      </c>
      <c r="AI1999" s="5">
        <f>IF((F2000&amp;J2000)=(F1999&amp;J1999),ABS((DATE(G2000,H2000,I2000)&amp;TIME(O2000,P2000,0))-(DATE(G1999,H1999,I1999)&amp;TIME(O1999,P1999,0))),"")</f>
        <v>2.7777780196629465E-3</v>
      </c>
    </row>
    <row r="2000" spans="3:35">
      <c r="C2000" s="246" t="s">
        <v>1324</v>
      </c>
      <c r="D2000" s="246" t="s">
        <v>960</v>
      </c>
      <c r="E2000" s="246" t="s">
        <v>961</v>
      </c>
      <c r="F2000" s="246" t="s">
        <v>962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963</v>
      </c>
      <c r="L2000" s="247">
        <v>6</v>
      </c>
      <c r="M2000" s="246">
        <v>231663</v>
      </c>
      <c r="N2000" s="246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90</v>
      </c>
      <c r="T2000" s="246" t="s">
        <v>32</v>
      </c>
      <c r="U2000" s="246"/>
      <c r="V2000" t="str">
        <f>INDEX(樣區!H:H,MATCH(F2000,樣區!E:E,0))</f>
        <v>4月,6月</v>
      </c>
      <c r="W2000" s="3" t="str">
        <f>IF(ISNUMBER(AH2000),"Y","N")</f>
        <v>Y</v>
      </c>
      <c r="X2000" s="3" t="str">
        <f>IF(OR(ISBLANK(H2000),ISBLANK(I2000)),"需記錄日期","")</f>
        <v/>
      </c>
      <c r="Y2000" s="3" t="str">
        <f>IF(O2000&gt;9,"時間太晚","")</f>
        <v/>
      </c>
      <c r="Z2000" s="3" t="str">
        <f>IF(ISBLANK(Q2000),"需記錄數量",IF(Q2000&gt;2,"2隻以上，請記為猴群",""))</f>
        <v/>
      </c>
      <c r="AA2000" s="3" t="str">
        <f>IF(OR(Q2000=1,Q2000=2),IF(ISTEXT(R2000),"","需記錄距離"),"")</f>
        <v/>
      </c>
      <c r="AB2000" s="249" t="str">
        <f>IF(S2000="Y",IF(Q2000&lt;&gt;2,"有叫聲應為猴群",""),"")</f>
        <v/>
      </c>
      <c r="AC2000" s="3" t="str">
        <f>IF(ISBLANK(T2000),"需記錄棲地類型",IF(LEN(T2000)&lt;&gt;2,"請填最主要的棲地類型，其餘的可在備注補充說明",""))</f>
        <v/>
      </c>
      <c r="AD2000" s="5" t="str">
        <f t="shared" si="88"/>
        <v/>
      </c>
      <c r="AE2000" s="3" t="str">
        <f>IF(COUNTIF(U2000,"*搖樹*")=1,IF(Q2000&lt;&gt;2,"有搖樹行為應為猴群",""),"")</f>
        <v/>
      </c>
      <c r="AF2000" s="3"/>
      <c r="AH2000">
        <f>MATCH(ROUND(M2000,0)&amp;ROUND(N2000,0),樣點!N:N,0)</f>
        <v>328</v>
      </c>
      <c r="AI2000" s="5" t="str">
        <f>IF((F2001&amp;J2001)=(F2000&amp;J2000),ABS((DATE(G2001,H2001,I2001)&amp;TIME(O2001,P2001,0))-(DATE(G2000,H2000,I2000)&amp;TIME(O2000,P2000,0))),"")</f>
        <v/>
      </c>
    </row>
    <row r="2001" spans="3:35">
      <c r="C2001" s="246" t="s">
        <v>1324</v>
      </c>
      <c r="D2001" s="246" t="s">
        <v>960</v>
      </c>
      <c r="E2001" s="246" t="s">
        <v>964</v>
      </c>
      <c r="F2001" s="246" t="s">
        <v>965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966</v>
      </c>
      <c r="L2001" s="247">
        <v>1</v>
      </c>
      <c r="M2001" s="246">
        <v>228293</v>
      </c>
      <c r="N2001" s="246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90</v>
      </c>
      <c r="T2001" s="246" t="s">
        <v>26</v>
      </c>
      <c r="U2001" s="246"/>
      <c r="V2001" t="str">
        <f>INDEX(樣區!H:H,MATCH(F2001,樣區!E:E,0))</f>
        <v>4月,6月</v>
      </c>
      <c r="W2001" s="3" t="str">
        <f>IF(ISNUMBER(AH2001),"Y","N")</f>
        <v>Y</v>
      </c>
      <c r="X2001" s="3" t="str">
        <f>IF(OR(ISBLANK(H2001),ISBLANK(I2001)),"需記錄日期","")</f>
        <v/>
      </c>
      <c r="Y2001" s="3" t="str">
        <f>IF(O2001&gt;9,"時間太晚","")</f>
        <v/>
      </c>
      <c r="Z2001" s="3" t="str">
        <f>IF(ISBLANK(Q2001),"需記錄數量",IF(Q2001&gt;2,"2隻以上，請記為猴群",""))</f>
        <v/>
      </c>
      <c r="AA2001" s="3" t="str">
        <f>IF(OR(Q2001=1,Q2001=2),IF(ISTEXT(R2001),"","需記錄距離"),"")</f>
        <v/>
      </c>
      <c r="AB2001" s="249" t="str">
        <f>IF(S2001="Y",IF(Q2001&lt;&gt;2,"有叫聲應為猴群",""),"")</f>
        <v/>
      </c>
      <c r="AC2001" s="3" t="str">
        <f>IF(ISBLANK(T2001),"需記錄棲地類型",IF(LEN(T2001)&lt;&gt;2,"請填最主要的棲地類型，其餘的可在備注補充說明",""))</f>
        <v/>
      </c>
      <c r="AD2001" s="5" t="str">
        <f t="shared" si="88"/>
        <v/>
      </c>
      <c r="AE2001" s="3" t="str">
        <f>IF(COUNTIF(U2001,"*搖樹*")=1,IF(Q2001&lt;&gt;2,"有搖樹行為應為猴群",""),"")</f>
        <v/>
      </c>
      <c r="AF2001" s="3"/>
      <c r="AH2001">
        <f>MATCH(ROUND(M2001,0)&amp;ROUND(N2001,0),樣點!N:N,0)</f>
        <v>329</v>
      </c>
      <c r="AI2001" s="5">
        <f>IF((F2002&amp;J2002)=(F2001&amp;J2001),ABS((DATE(G2002,H2002,I2002)&amp;TIME(O2002,P2002,0))-(DATE(G2001,H2001,I2001)&amp;TIME(O2001,P2001,0))),"")</f>
        <v>9.0277779963798821E-3</v>
      </c>
    </row>
    <row r="2002" spans="3:35">
      <c r="C2002" s="246" t="s">
        <v>1324</v>
      </c>
      <c r="D2002" s="246" t="s">
        <v>960</v>
      </c>
      <c r="E2002" s="246" t="s">
        <v>964</v>
      </c>
      <c r="F2002" s="246" t="s">
        <v>965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966</v>
      </c>
      <c r="L2002" s="247">
        <v>2</v>
      </c>
      <c r="M2002" s="246">
        <v>228692</v>
      </c>
      <c r="N2002" s="246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90</v>
      </c>
      <c r="T2002" s="246" t="s">
        <v>32</v>
      </c>
      <c r="U2002" s="246"/>
      <c r="V2002" t="str">
        <f>INDEX(樣區!H:H,MATCH(F2002,樣區!E:E,0))</f>
        <v>4月,6月</v>
      </c>
      <c r="W2002" s="3" t="str">
        <f>IF(ISNUMBER(AH2002),"Y","N")</f>
        <v>Y</v>
      </c>
      <c r="X2002" s="3" t="str">
        <f>IF(OR(ISBLANK(H2002),ISBLANK(I2002)),"需記錄日期","")</f>
        <v/>
      </c>
      <c r="Y2002" s="3" t="str">
        <f>IF(O2002&gt;9,"時間太晚","")</f>
        <v/>
      </c>
      <c r="Z2002" s="3" t="str">
        <f>IF(ISBLANK(Q2002),"需記錄數量",IF(Q2002&gt;2,"2隻以上，請記為猴群",""))</f>
        <v/>
      </c>
      <c r="AA2002" s="3" t="str">
        <f>IF(OR(Q2002=1,Q2002=2),IF(ISTEXT(R2002),"","需記錄距離"),"")</f>
        <v/>
      </c>
      <c r="AB2002" s="249" t="str">
        <f>IF(S2002="Y",IF(Q2002&lt;&gt;2,"有叫聲應為猴群",""),"")</f>
        <v/>
      </c>
      <c r="AC2002" s="3" t="str">
        <f>IF(ISBLANK(T2002),"需記錄棲地類型",IF(LEN(T2002)&lt;&gt;2,"請填最主要的棲地類型，其餘的可在備注補充說明",""))</f>
        <v/>
      </c>
      <c r="AD2002" s="5" t="str">
        <f t="shared" si="88"/>
        <v/>
      </c>
      <c r="AE2002" s="3" t="str">
        <f>IF(COUNTIF(U2002,"*搖樹*")=1,IF(Q2002&lt;&gt;2,"有搖樹行為應為猴群",""),"")</f>
        <v/>
      </c>
      <c r="AF2002" s="3"/>
      <c r="AH2002">
        <f>MATCH(ROUND(M2002,0)&amp;ROUND(N2002,0),樣點!N:N,0)</f>
        <v>330</v>
      </c>
      <c r="AI2002" s="5">
        <f>IF((F2003&amp;J2003)=(F2002&amp;J2002),ABS((DATE(G2003,H2003,I2003)&amp;TIME(O2003,P2003,0))-(DATE(G2002,H2002,I2002)&amp;TIME(O2002,P2002,0))),"")</f>
        <v>8.3333340007811785E-3</v>
      </c>
    </row>
    <row r="2003" spans="3:35">
      <c r="C2003" s="246" t="s">
        <v>1324</v>
      </c>
      <c r="D2003" s="246" t="s">
        <v>960</v>
      </c>
      <c r="E2003" s="246" t="s">
        <v>964</v>
      </c>
      <c r="F2003" s="246" t="s">
        <v>965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966</v>
      </c>
      <c r="L2003" s="247">
        <v>3</v>
      </c>
      <c r="M2003" s="246">
        <v>228839</v>
      </c>
      <c r="N2003" s="246">
        <v>2599051</v>
      </c>
      <c r="O2003" s="246">
        <v>9</v>
      </c>
      <c r="P2003" s="246">
        <v>0</v>
      </c>
      <c r="Q2003" s="246">
        <v>0</v>
      </c>
      <c r="R2003" s="246"/>
      <c r="S2003" s="246" t="s">
        <v>90</v>
      </c>
      <c r="T2003" s="246" t="s">
        <v>32</v>
      </c>
      <c r="U2003" s="246"/>
      <c r="V2003" t="str">
        <f>INDEX(樣區!H:H,MATCH(F2003,樣區!E:E,0))</f>
        <v>4月,6月</v>
      </c>
      <c r="W2003" s="3" t="str">
        <f>IF(ISNUMBER(AH2003),"Y","N")</f>
        <v>Y</v>
      </c>
      <c r="X2003" s="3" t="str">
        <f>IF(OR(ISBLANK(H2003),ISBLANK(I2003)),"需記錄日期","")</f>
        <v/>
      </c>
      <c r="Y2003" s="3" t="str">
        <f>IF(O2003&gt;9,"時間太晚","")</f>
        <v/>
      </c>
      <c r="Z2003" s="3" t="str">
        <f>IF(ISBLANK(Q2003),"需記錄數量",IF(Q2003&gt;2,"2隻以上，請記為猴群",""))</f>
        <v/>
      </c>
      <c r="AA2003" s="3" t="str">
        <f>IF(OR(Q2003=1,Q2003=2),IF(ISTEXT(R2003),"","需記錄距離"),"")</f>
        <v/>
      </c>
      <c r="AB2003" s="249" t="str">
        <f>IF(S2003="Y",IF(Q2003&lt;&gt;2,"有叫聲應為猴群",""),"")</f>
        <v/>
      </c>
      <c r="AC2003" s="3" t="str">
        <f>IF(ISBLANK(T2003),"需記錄棲地類型",IF(LEN(T2003)&lt;&gt;2,"請填最主要的棲地類型，其餘的可在備注補充說明",""))</f>
        <v/>
      </c>
      <c r="AD2003" s="5" t="str">
        <f t="shared" si="88"/>
        <v/>
      </c>
      <c r="AE2003" s="3" t="str">
        <f>IF(COUNTIF(U2003,"*搖樹*")=1,IF(Q2003&lt;&gt;2,"有搖樹行為應為猴群",""),"")</f>
        <v/>
      </c>
      <c r="AF2003" s="3"/>
      <c r="AH2003">
        <f>MATCH(ROUND(M2003,0)&amp;ROUND(N2003,0),樣點!N:N,0)</f>
        <v>331</v>
      </c>
      <c r="AI2003" s="5">
        <f>IF((F2004&amp;J2004)=(F2003&amp;J2003),ABS((DATE(G2004,H2004,I2004)&amp;TIME(O2004,P2004,0))-(DATE(G2003,H2003,I2003)&amp;TIME(O2003,P2003,0))),"")</f>
        <v>5.5555549915879965E-3</v>
      </c>
    </row>
    <row r="2004" spans="3:35">
      <c r="C2004" s="246" t="s">
        <v>1324</v>
      </c>
      <c r="D2004" s="246" t="s">
        <v>960</v>
      </c>
      <c r="E2004" s="246" t="s">
        <v>964</v>
      </c>
      <c r="F2004" s="246" t="s">
        <v>965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966</v>
      </c>
      <c r="L2004" s="247">
        <v>4</v>
      </c>
      <c r="M2004" s="246">
        <v>228958</v>
      </c>
      <c r="N2004" s="246">
        <v>2599715</v>
      </c>
      <c r="O2004" s="246">
        <v>9</v>
      </c>
      <c r="P2004" s="246">
        <v>8</v>
      </c>
      <c r="Q2004" s="246">
        <v>0</v>
      </c>
      <c r="R2004" s="246"/>
      <c r="S2004" s="246" t="s">
        <v>90</v>
      </c>
      <c r="T2004" s="246" t="s">
        <v>32</v>
      </c>
      <c r="U2004" s="246"/>
      <c r="V2004" t="str">
        <f>INDEX(樣區!H:H,MATCH(F2004,樣區!E:E,0))</f>
        <v>4月,6月</v>
      </c>
      <c r="W2004" s="3" t="str">
        <f>IF(ISNUMBER(AH2004),"Y","N")</f>
        <v>Y</v>
      </c>
      <c r="X2004" s="3" t="str">
        <f>IF(OR(ISBLANK(H2004),ISBLANK(I2004)),"需記錄日期","")</f>
        <v/>
      </c>
      <c r="Y2004" s="3" t="str">
        <f>IF(O2004&gt;9,"時間太晚","")</f>
        <v/>
      </c>
      <c r="Z2004" s="3" t="str">
        <f>IF(ISBLANK(Q2004),"需記錄數量",IF(Q2004&gt;2,"2隻以上，請記為猴群",""))</f>
        <v/>
      </c>
      <c r="AA2004" s="3" t="str">
        <f>IF(OR(Q2004=1,Q2004=2),IF(ISTEXT(R2004),"","需記錄距離"),"")</f>
        <v/>
      </c>
      <c r="AB2004" s="249" t="str">
        <f>IF(S2004="Y",IF(Q2004&lt;&gt;2,"有叫聲應為猴群",""),"")</f>
        <v/>
      </c>
      <c r="AC2004" s="3" t="str">
        <f>IF(ISBLANK(T2004),"需記錄棲地類型",IF(LEN(T2004)&lt;&gt;2,"請填最主要的棲地類型，其餘的可在備注補充說明",""))</f>
        <v/>
      </c>
      <c r="AD2004" s="5" t="str">
        <f t="shared" si="88"/>
        <v/>
      </c>
      <c r="AE2004" s="3" t="str">
        <f>IF(COUNTIF(U2004,"*搖樹*")=1,IF(Q2004&lt;&gt;2,"有搖樹行為應為猴群",""),"")</f>
        <v/>
      </c>
      <c r="AF2004" s="3"/>
      <c r="AH2004">
        <f>MATCH(ROUND(M2004,0)&amp;ROUND(N2004,0),樣點!N:N,0)</f>
        <v>334</v>
      </c>
      <c r="AI2004" s="5">
        <f>IF((F2005&amp;J2005)=(F2004&amp;J2004),ABS((DATE(G2005,H2005,I2005)&amp;TIME(O2005,P2005,0))-(DATE(G2004,H2004,I2004)&amp;TIME(O2004,P2004,0))),"")</f>
        <v>4.8611109959892929E-3</v>
      </c>
    </row>
    <row r="2005" spans="3:35" hidden="1">
      <c r="C2005" s="246" t="s">
        <v>1324</v>
      </c>
      <c r="D2005" s="246" t="s">
        <v>960</v>
      </c>
      <c r="E2005" s="246" t="s">
        <v>964</v>
      </c>
      <c r="F2005" s="246" t="s">
        <v>965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966</v>
      </c>
      <c r="L2005" s="247">
        <v>5</v>
      </c>
      <c r="M2005" s="246">
        <v>228687</v>
      </c>
      <c r="N2005" s="246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90</v>
      </c>
      <c r="T2005" s="246" t="s">
        <v>54</v>
      </c>
      <c r="U2005" s="246"/>
      <c r="V2005" t="str">
        <f>INDEX(樣區!H:H,MATCH(F2005,樣區!E:E,0))</f>
        <v>4月,6月</v>
      </c>
      <c r="W2005" s="3" t="str">
        <f>IF(ISNUMBER(AH2005),"Y","N")</f>
        <v>N</v>
      </c>
      <c r="X2005" s="3" t="str">
        <f>IF(OR(ISBLANK(H2005),ISBLANK(I2005)),"需記錄日期","")</f>
        <v/>
      </c>
      <c r="Y2005" s="3" t="str">
        <f>IF(O2005&gt;9,"時間太晚","")</f>
        <v/>
      </c>
      <c r="Z2005" s="3" t="str">
        <f>IF(ISBLANK(Q2005),"需記錄數量",IF(Q2005&gt;2,"2隻以上，請記為猴群",""))</f>
        <v/>
      </c>
      <c r="AA2005" s="3" t="str">
        <f>IF(OR(Q2005=1,Q2005=2),IF(ISTEXT(R2005),"","需記錄距離"),"")</f>
        <v/>
      </c>
      <c r="AB2005" s="2" t="str">
        <f>IF(S2005="Y",IF(Q2005&lt;&gt;2,"有叫聲應為猴群",""),"")</f>
        <v/>
      </c>
      <c r="AC2005" s="3" t="str">
        <f>IF(ISBLANK(T2005),"需記錄棲地類型",IF(LEN(T2005)&lt;&gt;2,"請填最主要的棲地類型，其餘的可在備注補充說明",""))</f>
        <v/>
      </c>
      <c r="AD2005" s="5" t="str">
        <f>IF(ISBLANK(O2005),"需記錄時間",IFERROR(IF((AI2005-TIME(0,5,59))&lt;0,"需計滿6分鍾",""),""))</f>
        <v/>
      </c>
      <c r="AE2005" s="3" t="str">
        <f>IF(COUNTIF(U2005,"*搖樹*")=1,IF(Q2005&lt;&gt;2,"有搖樹行為應為猴群",""),"")</f>
        <v/>
      </c>
      <c r="AF2005" s="3"/>
      <c r="AH2005" t="e">
        <f>MATCH(ROUND(M2005,0)&amp;ROUND(N2005,0),樣點!N:N,0)</f>
        <v>#N/A</v>
      </c>
      <c r="AI2005" s="5">
        <f>IF((F2006&amp;J2006)=(F2005&amp;J2005),ABS((DATE(G2006,H2006,I2006)&amp;TIME(O2006,P2006,0))-(DATE(G2005,H2005,I2005)&amp;TIME(O2005,P2005,0))),"")</f>
        <v>6.9444450200535357E-3</v>
      </c>
    </row>
    <row r="2006" spans="3:35" hidden="1">
      <c r="C2006" s="246" t="s">
        <v>1324</v>
      </c>
      <c r="D2006" s="246" t="s">
        <v>960</v>
      </c>
      <c r="E2006" s="246" t="s">
        <v>964</v>
      </c>
      <c r="F2006" s="246" t="s">
        <v>965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966</v>
      </c>
      <c r="L2006" s="247">
        <v>6</v>
      </c>
      <c r="M2006" s="246">
        <v>228938</v>
      </c>
      <c r="N2006" s="246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90</v>
      </c>
      <c r="T2006" s="246" t="s">
        <v>32</v>
      </c>
      <c r="U2006" s="246"/>
      <c r="V2006" t="str">
        <f>INDEX(樣區!H:H,MATCH(F2006,樣區!E:E,0))</f>
        <v>4月,6月</v>
      </c>
      <c r="W2006" s="3" t="str">
        <f>IF(ISNUMBER(AH2006),"Y","N")</f>
        <v>N</v>
      </c>
      <c r="X2006" s="3" t="str">
        <f>IF(OR(ISBLANK(H2006),ISBLANK(I2006)),"需記錄日期","")</f>
        <v/>
      </c>
      <c r="Y2006" s="3" t="str">
        <f>IF(O2006&gt;9,"時間太晚","")</f>
        <v/>
      </c>
      <c r="Z2006" s="3" t="str">
        <f>IF(ISBLANK(Q2006),"需記錄數量",IF(Q2006&gt;2,"2隻以上，請記為猴群",""))</f>
        <v/>
      </c>
      <c r="AA2006" s="3" t="str">
        <f>IF(OR(Q2006=1,Q2006=2),IF(ISTEXT(R2006),"","需記錄距離"),"")</f>
        <v/>
      </c>
      <c r="AB2006" s="2" t="str">
        <f>IF(S2006="Y",IF(Q2006&lt;&gt;2,"有叫聲應為猴群",""),"")</f>
        <v/>
      </c>
      <c r="AC2006" s="3" t="str">
        <f>IF(ISBLANK(T2006),"需記錄棲地類型",IF(LEN(T2006)&lt;&gt;2,"請填最主要的棲地類型，其餘的可在備注補充說明",""))</f>
        <v/>
      </c>
      <c r="AD2006" s="5" t="str">
        <f>IF(ISBLANK(O2006),"需記錄時間",IFERROR(IF((AI2006-TIME(0,5,59))&lt;0,"需計滿6分鍾",""),""))</f>
        <v/>
      </c>
      <c r="AE2006" s="3" t="str">
        <f>IF(COUNTIF(U2006,"*搖樹*")=1,IF(Q2006&lt;&gt;2,"有搖樹行為應為猴群",""),"")</f>
        <v/>
      </c>
      <c r="AF2006" s="3"/>
      <c r="AH2006" t="e">
        <f>MATCH(ROUND(M2006,0)&amp;ROUND(N2006,0),樣點!N:N,0)</f>
        <v>#N/A</v>
      </c>
      <c r="AI2006" s="5" t="str">
        <f>IF((F2007&amp;J2007)=(F2006&amp;J2006),ABS((DATE(G2007,H2007,I2007)&amp;TIME(O2007,P2007,0))-(DATE(G2006,H2006,I2006)&amp;TIME(O2006,P2006,0))),"")</f>
        <v/>
      </c>
    </row>
    <row r="2007" spans="3:35">
      <c r="C2007" s="246" t="s">
        <v>1324</v>
      </c>
      <c r="D2007" s="246" t="s">
        <v>960</v>
      </c>
      <c r="E2007" s="246" t="s">
        <v>967</v>
      </c>
      <c r="F2007" s="246" t="s">
        <v>968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966</v>
      </c>
      <c r="L2007" s="247">
        <v>1</v>
      </c>
      <c r="M2007" s="246">
        <v>228634</v>
      </c>
      <c r="N2007" s="246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90</v>
      </c>
      <c r="T2007" s="246" t="s">
        <v>32</v>
      </c>
      <c r="U2007" s="246"/>
      <c r="V2007" t="str">
        <f>INDEX(樣區!H:H,MATCH(F2007,樣區!E:E,0))</f>
        <v>4月,6月</v>
      </c>
      <c r="W2007" s="3" t="str">
        <f>IF(ISNUMBER(AH2007),"Y","N")</f>
        <v>Y</v>
      </c>
      <c r="X2007" s="3" t="str">
        <f>IF(OR(ISBLANK(H2007),ISBLANK(I2007)),"需記錄日期","")</f>
        <v/>
      </c>
      <c r="Y2007" s="3" t="str">
        <f>IF(O2007&gt;9,"時間太晚","")</f>
        <v/>
      </c>
      <c r="Z2007" s="3" t="str">
        <f>IF(ISBLANK(Q2007),"需記錄數量",IF(Q2007&gt;2,"2隻以上，請記為猴群",""))</f>
        <v/>
      </c>
      <c r="AA2007" s="3" t="str">
        <f>IF(OR(Q2007=1,Q2007=2),IF(ISTEXT(R2007),"","需記錄距離"),"")</f>
        <v/>
      </c>
      <c r="AB2007" s="249" t="str">
        <f>IF(S2007="Y",IF(Q2007&lt;&gt;2,"有叫聲應為猴群",""),"")</f>
        <v/>
      </c>
      <c r="AC2007" s="3" t="str">
        <f>IF(ISBLANK(T2007),"需記錄棲地類型",IF(LEN(T2007)&lt;&gt;2,"請填最主要的棲地類型，其餘的可在備注補充說明",""))</f>
        <v/>
      </c>
      <c r="AD2007" s="5" t="str">
        <f t="shared" ref="AD2007:AD2021" si="89">IF(ISBLANK(O2007),"需記錄時間",IFERROR(IF((AI2007-TIME(0,5,59))&lt;0,"需計滿6分鐘",""),""))</f>
        <v/>
      </c>
      <c r="AE2007" s="3" t="str">
        <f>IF(COUNTIF(U2007,"*搖樹*")=1,IF(Q2007&lt;&gt;2,"有搖樹行為應為猴群",""),"")</f>
        <v/>
      </c>
      <c r="AF2007" s="3"/>
      <c r="AH2007">
        <f>MATCH(ROUND(M2007,0)&amp;ROUND(N2007,0),樣點!N:N,0)</f>
        <v>335</v>
      </c>
      <c r="AI2007" s="5">
        <f>IF((F2008&amp;J2008)=(F2007&amp;J2007),ABS((DATE(G2008,H2008,I2008)&amp;TIME(O2008,P2008,0))-(DATE(G2007,H2007,I2007)&amp;TIME(O2007,P2007,0))),"")</f>
        <v>6.9444450200535357E-3</v>
      </c>
    </row>
    <row r="2008" spans="3:35">
      <c r="C2008" s="246" t="s">
        <v>1324</v>
      </c>
      <c r="D2008" s="246" t="s">
        <v>960</v>
      </c>
      <c r="E2008" s="246" t="s">
        <v>967</v>
      </c>
      <c r="F2008" s="246" t="s">
        <v>968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966</v>
      </c>
      <c r="L2008" s="247">
        <v>2</v>
      </c>
      <c r="M2008" s="246">
        <v>228420</v>
      </c>
      <c r="N2008" s="246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90</v>
      </c>
      <c r="T2008" s="246" t="s">
        <v>32</v>
      </c>
      <c r="U2008" s="246"/>
      <c r="V2008" t="str">
        <f>INDEX(樣區!H:H,MATCH(F2008,樣區!E:E,0))</f>
        <v>4月,6月</v>
      </c>
      <c r="W2008" s="3" t="str">
        <f>IF(ISNUMBER(AH2008),"Y","N")</f>
        <v>Y</v>
      </c>
      <c r="X2008" s="3" t="str">
        <f>IF(OR(ISBLANK(H2008),ISBLANK(I2008)),"需記錄日期","")</f>
        <v/>
      </c>
      <c r="Y2008" s="3" t="str">
        <f>IF(O2008&gt;9,"時間太晚","")</f>
        <v/>
      </c>
      <c r="Z2008" s="3" t="str">
        <f>IF(ISBLANK(Q2008),"需記錄數量",IF(Q2008&gt;2,"2隻以上，請記為猴群",""))</f>
        <v/>
      </c>
      <c r="AA2008" s="3" t="str">
        <f>IF(OR(Q2008=1,Q2008=2),IF(ISTEXT(R2008),"","需記錄距離"),"")</f>
        <v/>
      </c>
      <c r="AB2008" s="249" t="str">
        <f>IF(S2008="Y",IF(Q2008&lt;&gt;2,"有叫聲應為猴群",""),"")</f>
        <v/>
      </c>
      <c r="AC2008" s="3" t="str">
        <f>IF(ISBLANK(T2008),"需記錄棲地類型",IF(LEN(T2008)&lt;&gt;2,"請填最主要的棲地類型，其餘的可在備注補充說明",""))</f>
        <v/>
      </c>
      <c r="AD2008" s="5" t="str">
        <f t="shared" si="89"/>
        <v/>
      </c>
      <c r="AE2008" s="3" t="str">
        <f>IF(COUNTIF(U2008,"*搖樹*")=1,IF(Q2008&lt;&gt;2,"有搖樹行為應為猴群",""),"")</f>
        <v/>
      </c>
      <c r="AF2008" s="3"/>
      <c r="AH2008">
        <f>MATCH(ROUND(M2008,0)&amp;ROUND(N2008,0),樣點!N:N,0)</f>
        <v>336</v>
      </c>
      <c r="AI2008" s="5">
        <f>IF((F2009&amp;J2009)=(F2008&amp;J2008),ABS((DATE(G2009,H2009,I2009)&amp;TIME(O2009,P2009,0))-(DATE(G2008,H2008,I2008)&amp;TIME(O2008,P2008,0))),"")</f>
        <v>1.0416665987577289E-2</v>
      </c>
    </row>
    <row r="2009" spans="3:35">
      <c r="C2009" s="246" t="s">
        <v>1324</v>
      </c>
      <c r="D2009" s="246" t="s">
        <v>960</v>
      </c>
      <c r="E2009" s="246" t="s">
        <v>967</v>
      </c>
      <c r="F2009" s="246" t="s">
        <v>968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966</v>
      </c>
      <c r="L2009" s="247">
        <v>3</v>
      </c>
      <c r="M2009" s="246">
        <v>228155</v>
      </c>
      <c r="N2009" s="246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90</v>
      </c>
      <c r="T2009" s="246" t="s">
        <v>32</v>
      </c>
      <c r="U2009" s="246"/>
      <c r="V2009" t="str">
        <f>INDEX(樣區!H:H,MATCH(F2009,樣區!E:E,0))</f>
        <v>4月,6月</v>
      </c>
      <c r="W2009" s="3" t="str">
        <f>IF(ISNUMBER(AH2009),"Y","N")</f>
        <v>Y</v>
      </c>
      <c r="X2009" s="3" t="str">
        <f>IF(OR(ISBLANK(H2009),ISBLANK(I2009)),"需記錄日期","")</f>
        <v/>
      </c>
      <c r="Y2009" s="3" t="str">
        <f>IF(O2009&gt;9,"時間太晚","")</f>
        <v>時間太晚</v>
      </c>
      <c r="Z2009" s="3" t="str">
        <f>IF(ISBLANK(Q2009),"需記錄數量",IF(Q2009&gt;2,"2隻以上，請記為猴群",""))</f>
        <v/>
      </c>
      <c r="AA2009" s="3" t="str">
        <f>IF(OR(Q2009=1,Q2009=2),IF(ISTEXT(R2009),"","需記錄距離"),"")</f>
        <v/>
      </c>
      <c r="AB2009" s="249" t="str">
        <f>IF(S2009="Y",IF(Q2009&lt;&gt;2,"有叫聲應為猴群",""),"")</f>
        <v/>
      </c>
      <c r="AC2009" s="3" t="str">
        <f>IF(ISBLANK(T2009),"需記錄棲地類型",IF(LEN(T2009)&lt;&gt;2,"請填最主要的棲地類型，其餘的可在備注補充說明",""))</f>
        <v/>
      </c>
      <c r="AD2009" s="5" t="str">
        <f t="shared" si="89"/>
        <v/>
      </c>
      <c r="AE2009" s="3" t="str">
        <f>IF(COUNTIF(U2009,"*搖樹*")=1,IF(Q2009&lt;&gt;2,"有搖樹行為應為猴群",""),"")</f>
        <v/>
      </c>
      <c r="AF2009" s="3"/>
      <c r="AH2009">
        <f>MATCH(ROUND(M2009,0)&amp;ROUND(N2009,0),樣點!N:N,0)</f>
        <v>337</v>
      </c>
      <c r="AI2009" s="5">
        <f>IF((F2010&amp;J2010)=(F2009&amp;J2009),ABS((DATE(G2010,H2010,I2010)&amp;TIME(O2010,P2010,0))-(DATE(G2009,H2009,I2009)&amp;TIME(O2009,P2009,0))),"")</f>
        <v>8.3333340007811785E-3</v>
      </c>
    </row>
    <row r="2010" spans="3:35">
      <c r="C2010" s="246" t="s">
        <v>1324</v>
      </c>
      <c r="D2010" s="246" t="s">
        <v>960</v>
      </c>
      <c r="E2010" s="246" t="s">
        <v>967</v>
      </c>
      <c r="F2010" s="246" t="s">
        <v>968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966</v>
      </c>
      <c r="L2010" s="247">
        <v>4</v>
      </c>
      <c r="M2010" s="246">
        <v>227852</v>
      </c>
      <c r="N2010" s="246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90</v>
      </c>
      <c r="T2010" s="246" t="s">
        <v>32</v>
      </c>
      <c r="U2010" s="246"/>
      <c r="V2010" t="str">
        <f>INDEX(樣區!H:H,MATCH(F2010,樣區!E:E,0))</f>
        <v>4月,6月</v>
      </c>
      <c r="W2010" s="3" t="str">
        <f>IF(ISNUMBER(AH2010),"Y","N")</f>
        <v>Y</v>
      </c>
      <c r="X2010" s="3" t="str">
        <f>IF(OR(ISBLANK(H2010),ISBLANK(I2010)),"需記錄日期","")</f>
        <v/>
      </c>
      <c r="Y2010" s="3" t="str">
        <f>IF(O2010&gt;9,"時間太晚","")</f>
        <v>時間太晚</v>
      </c>
      <c r="Z2010" s="3" t="str">
        <f>IF(ISBLANK(Q2010),"需記錄數量",IF(Q2010&gt;2,"2隻以上，請記為猴群",""))</f>
        <v/>
      </c>
      <c r="AA2010" s="3" t="str">
        <f>IF(OR(Q2010=1,Q2010=2),IF(ISTEXT(R2010),"","需記錄距離"),"")</f>
        <v/>
      </c>
      <c r="AB2010" s="249" t="str">
        <f>IF(S2010="Y",IF(Q2010&lt;&gt;2,"有叫聲應為猴群",""),"")</f>
        <v/>
      </c>
      <c r="AC2010" s="3" t="str">
        <f>IF(ISBLANK(T2010),"需記錄棲地類型",IF(LEN(T2010)&lt;&gt;2,"請填最主要的棲地類型，其餘的可在備注補充說明",""))</f>
        <v/>
      </c>
      <c r="AD2010" s="5" t="str">
        <f t="shared" si="89"/>
        <v/>
      </c>
      <c r="AE2010" s="3" t="str">
        <f>IF(COUNTIF(U2010,"*搖樹*")=1,IF(Q2010&lt;&gt;2,"有搖樹行為應為猴群",""),"")</f>
        <v/>
      </c>
      <c r="AF2010" s="3"/>
      <c r="AH2010">
        <f>MATCH(ROUND(M2010,0)&amp;ROUND(N2010,0),樣點!N:N,0)</f>
        <v>338</v>
      </c>
      <c r="AI2010" s="5">
        <f>IF((F2011&amp;J2011)=(F2010&amp;J2010),ABS((DATE(G2011,H2011,I2011)&amp;TIME(O2011,P2011,0))-(DATE(G2010,H2010,I2010)&amp;TIME(O2010,P2010,0))),"")</f>
        <v>5.5555549915879965E-3</v>
      </c>
    </row>
    <row r="2011" spans="3:35">
      <c r="C2011" s="246" t="s">
        <v>1324</v>
      </c>
      <c r="D2011" s="246" t="s">
        <v>960</v>
      </c>
      <c r="E2011" s="246" t="s">
        <v>967</v>
      </c>
      <c r="F2011" s="246" t="s">
        <v>968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966</v>
      </c>
      <c r="L2011" s="247">
        <v>5</v>
      </c>
      <c r="M2011" s="246">
        <v>227858</v>
      </c>
      <c r="N2011" s="246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90</v>
      </c>
      <c r="T2011" s="246" t="s">
        <v>26</v>
      </c>
      <c r="U2011" s="246"/>
      <c r="V2011" t="str">
        <f>INDEX(樣區!H:H,MATCH(F2011,樣區!E:E,0))</f>
        <v>4月,6月</v>
      </c>
      <c r="W2011" s="3" t="str">
        <f>IF(ISNUMBER(AH2011),"Y","N")</f>
        <v>Y</v>
      </c>
      <c r="X2011" s="3" t="str">
        <f>IF(OR(ISBLANK(H2011),ISBLANK(I2011)),"需記錄日期","")</f>
        <v/>
      </c>
      <c r="Y2011" s="3" t="str">
        <f>IF(O2011&gt;9,"時間太晚","")</f>
        <v>時間太晚</v>
      </c>
      <c r="Z2011" s="3" t="str">
        <f>IF(ISBLANK(Q2011),"需記錄數量",IF(Q2011&gt;2,"2隻以上，請記為猴群",""))</f>
        <v/>
      </c>
      <c r="AA2011" s="3" t="str">
        <f>IF(OR(Q2011=1,Q2011=2),IF(ISTEXT(R2011),"","需記錄距離"),"")</f>
        <v/>
      </c>
      <c r="AB2011" s="249" t="str">
        <f>IF(S2011="Y",IF(Q2011&lt;&gt;2,"有叫聲應為猴群",""),"")</f>
        <v/>
      </c>
      <c r="AC2011" s="3" t="str">
        <f>IF(ISBLANK(T2011),"需記錄棲地類型",IF(LEN(T2011)&lt;&gt;2,"請填最主要的棲地類型，其餘的可在備注補充說明",""))</f>
        <v/>
      </c>
      <c r="AD2011" s="5" t="str">
        <f t="shared" si="89"/>
        <v/>
      </c>
      <c r="AE2011" s="3" t="str">
        <f>IF(COUNTIF(U2011,"*搖樹*")=1,IF(Q2011&lt;&gt;2,"有搖樹行為應為猴群",""),"")</f>
        <v/>
      </c>
      <c r="AF2011" s="3"/>
      <c r="AH2011">
        <f>MATCH(ROUND(M2011,0)&amp;ROUND(N2011,0),樣點!N:N,0)</f>
        <v>339</v>
      </c>
      <c r="AI2011" s="5">
        <f>IF((F2012&amp;J2012)=(F2011&amp;J2011),ABS((DATE(G2012,H2012,I2012)&amp;TIME(O2012,P2012,0))-(DATE(G2011,H2011,I2011)&amp;TIME(O2011,P2011,0))),"")</f>
        <v>6.9444450200535357E-3</v>
      </c>
    </row>
    <row r="2012" spans="3:35">
      <c r="C2012" s="246" t="s">
        <v>1324</v>
      </c>
      <c r="D2012" s="246" t="s">
        <v>960</v>
      </c>
      <c r="E2012" s="246" t="s">
        <v>967</v>
      </c>
      <c r="F2012" s="246" t="s">
        <v>968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966</v>
      </c>
      <c r="L2012" s="247">
        <v>6</v>
      </c>
      <c r="M2012" s="246">
        <v>227945</v>
      </c>
      <c r="N2012" s="246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90</v>
      </c>
      <c r="T2012" s="246" t="s">
        <v>26</v>
      </c>
      <c r="U2012" s="246"/>
      <c r="V2012" t="str">
        <f>INDEX(樣區!H:H,MATCH(F2012,樣區!E:E,0))</f>
        <v>4月,6月</v>
      </c>
      <c r="W2012" s="3" t="str">
        <f>IF(ISNUMBER(AH2012),"Y","N")</f>
        <v>Y</v>
      </c>
      <c r="X2012" s="3" t="str">
        <f>IF(OR(ISBLANK(H2012),ISBLANK(I2012)),"需記錄日期","")</f>
        <v/>
      </c>
      <c r="Y2012" s="3" t="str">
        <f>IF(O2012&gt;9,"時間太晚","")</f>
        <v>時間太晚</v>
      </c>
      <c r="Z2012" s="3" t="str">
        <f>IF(ISBLANK(Q2012),"需記錄數量",IF(Q2012&gt;2,"2隻以上，請記為猴群",""))</f>
        <v/>
      </c>
      <c r="AA2012" s="3" t="str">
        <f>IF(OR(Q2012=1,Q2012=2),IF(ISTEXT(R2012),"","需記錄距離"),"")</f>
        <v/>
      </c>
      <c r="AB2012" s="249" t="str">
        <f>IF(S2012="Y",IF(Q2012&lt;&gt;2,"有叫聲應為猴群",""),"")</f>
        <v/>
      </c>
      <c r="AC2012" s="3" t="str">
        <f>IF(ISBLANK(T2012),"需記錄棲地類型",IF(LEN(T2012)&lt;&gt;2,"請填最主要的棲地類型，其餘的可在備注補充說明",""))</f>
        <v/>
      </c>
      <c r="AD2012" s="5" t="str">
        <f t="shared" si="89"/>
        <v/>
      </c>
      <c r="AE2012" s="3" t="str">
        <f>IF(COUNTIF(U2012,"*搖樹*")=1,IF(Q2012&lt;&gt;2,"有搖樹行為應為猴群",""),"")</f>
        <v/>
      </c>
      <c r="AF2012" s="3"/>
      <c r="AH2012">
        <f>MATCH(ROUND(M2012,0)&amp;ROUND(N2012,0),樣點!N:N,0)</f>
        <v>340</v>
      </c>
      <c r="AI2012" s="5" t="str">
        <f>IF((F2013&amp;J2013)=(F2012&amp;J2012),ABS((DATE(G2013,H2013,I2013)&amp;TIME(O2013,P2013,0))-(DATE(G2012,H2012,I2012)&amp;TIME(O2012,P2012,0))),"")</f>
        <v/>
      </c>
    </row>
    <row r="2013" spans="3:35">
      <c r="C2013" s="246" t="s">
        <v>1324</v>
      </c>
      <c r="D2013" s="246" t="s">
        <v>960</v>
      </c>
      <c r="E2013" s="246" t="s">
        <v>969</v>
      </c>
      <c r="F2013" s="246" t="s">
        <v>970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971</v>
      </c>
      <c r="L2013" s="247">
        <v>1</v>
      </c>
      <c r="M2013" s="246">
        <v>229141</v>
      </c>
      <c r="N2013" s="246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90</v>
      </c>
      <c r="T2013" s="246" t="s">
        <v>54</v>
      </c>
      <c r="U2013" s="246"/>
      <c r="V2013" t="str">
        <f>INDEX(樣區!H:H,MATCH(F2013,樣區!E:E,0))</f>
        <v>4月,6月</v>
      </c>
      <c r="W2013" s="3" t="str">
        <f>IF(ISNUMBER(AH2013),"Y","N")</f>
        <v>Y</v>
      </c>
      <c r="X2013" s="3" t="str">
        <f>IF(OR(ISBLANK(H2013),ISBLANK(I2013)),"需記錄日期","")</f>
        <v/>
      </c>
      <c r="Y2013" s="3" t="str">
        <f>IF(O2013&gt;9,"時間太晚","")</f>
        <v/>
      </c>
      <c r="Z2013" s="3" t="str">
        <f>IF(ISBLANK(Q2013),"需記錄數量",IF(Q2013&gt;2,"2隻以上，請記為猴群",""))</f>
        <v/>
      </c>
      <c r="AA2013" s="3" t="str">
        <f>IF(OR(Q2013=1,Q2013=2),IF(ISTEXT(R2013),"","需記錄距離"),"")</f>
        <v/>
      </c>
      <c r="AB2013" s="249" t="str">
        <f>IF(S2013="Y",IF(Q2013&lt;&gt;2,"有叫聲應為猴群",""),"")</f>
        <v/>
      </c>
      <c r="AC2013" s="3" t="str">
        <f>IF(ISBLANK(T2013),"需記錄棲地類型",IF(LEN(T2013)&lt;&gt;2,"請填最主要的棲地類型，其餘的可在備注補充說明",""))</f>
        <v/>
      </c>
      <c r="AD2013" s="5" t="str">
        <f t="shared" si="89"/>
        <v/>
      </c>
      <c r="AE2013" s="3" t="str">
        <f>IF(COUNTIF(U2013,"*搖樹*")=1,IF(Q2013&lt;&gt;2,"有搖樹行為應為猴群",""),"")</f>
        <v/>
      </c>
      <c r="AF2013" s="3"/>
      <c r="AH2013">
        <f>MATCH(ROUND(M2013,0)&amp;ROUND(N2013,0),樣點!N:N,0)</f>
        <v>341</v>
      </c>
      <c r="AI2013" s="5">
        <f>IF((F2014&amp;J2014)=(F2013&amp;J2013),ABS((DATE(G2014,H2014,I2014)&amp;TIME(O2014,P2014,0))-(DATE(G2013,H2013,I2013)&amp;TIME(O2013,P2013,0))),"")</f>
        <v>7.6388890156522393E-3</v>
      </c>
    </row>
    <row r="2014" spans="3:35">
      <c r="C2014" s="246" t="s">
        <v>1324</v>
      </c>
      <c r="D2014" s="246" t="s">
        <v>960</v>
      </c>
      <c r="E2014" s="246" t="s">
        <v>969</v>
      </c>
      <c r="F2014" s="246" t="s">
        <v>970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971</v>
      </c>
      <c r="L2014" s="247">
        <v>2</v>
      </c>
      <c r="M2014" s="246">
        <v>229353</v>
      </c>
      <c r="N2014" s="246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90</v>
      </c>
      <c r="T2014" s="246" t="s">
        <v>54</v>
      </c>
      <c r="U2014" s="246"/>
      <c r="V2014" t="str">
        <f>INDEX(樣區!H:H,MATCH(F2014,樣區!E:E,0))</f>
        <v>4月,6月</v>
      </c>
      <c r="W2014" s="3" t="str">
        <f>IF(ISNUMBER(AH2014),"Y","N")</f>
        <v>Y</v>
      </c>
      <c r="X2014" s="3" t="str">
        <f>IF(OR(ISBLANK(H2014),ISBLANK(I2014)),"需記錄日期","")</f>
        <v/>
      </c>
      <c r="Y2014" s="3" t="str">
        <f>IF(O2014&gt;9,"時間太晚","")</f>
        <v/>
      </c>
      <c r="Z2014" s="3" t="str">
        <f>IF(ISBLANK(Q2014),"需記錄數量",IF(Q2014&gt;2,"2隻以上，請記為猴群",""))</f>
        <v/>
      </c>
      <c r="AA2014" s="3" t="str">
        <f>IF(OR(Q2014=1,Q2014=2),IF(ISTEXT(R2014),"","需記錄距離"),"")</f>
        <v/>
      </c>
      <c r="AB2014" s="249" t="str">
        <f>IF(S2014="Y",IF(Q2014&lt;&gt;2,"有叫聲應為猴群",""),"")</f>
        <v/>
      </c>
      <c r="AC2014" s="3" t="str">
        <f>IF(ISBLANK(T2014),"需記錄棲地類型",IF(LEN(T2014)&lt;&gt;2,"請填最主要的棲地類型，其餘的可在備注補充說明",""))</f>
        <v/>
      </c>
      <c r="AD2014" s="5" t="str">
        <f t="shared" si="89"/>
        <v/>
      </c>
      <c r="AE2014" s="3" t="str">
        <f>IF(COUNTIF(U2014,"*搖樹*")=1,IF(Q2014&lt;&gt;2,"有搖樹行為應為猴群",""),"")</f>
        <v/>
      </c>
      <c r="AF2014" s="3"/>
      <c r="AH2014">
        <f>MATCH(ROUND(M2014,0)&amp;ROUND(N2014,0),樣點!N:N,0)</f>
        <v>342</v>
      </c>
      <c r="AI2014" s="5">
        <f>IF((F2015&amp;J2015)=(F2014&amp;J2014),ABS((DATE(G2015,H2015,I2015)&amp;TIME(O2015,P2015,0))-(DATE(G2014,H2014,I2014)&amp;TIME(O2014,P2014,0))),"")</f>
        <v>9.7222219919785857E-3</v>
      </c>
    </row>
    <row r="2015" spans="3:35">
      <c r="C2015" s="246" t="s">
        <v>1324</v>
      </c>
      <c r="D2015" s="246" t="s">
        <v>960</v>
      </c>
      <c r="E2015" s="246" t="s">
        <v>969</v>
      </c>
      <c r="F2015" s="246" t="s">
        <v>970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971</v>
      </c>
      <c r="L2015" s="247">
        <v>3</v>
      </c>
      <c r="M2015" s="246">
        <v>229614</v>
      </c>
      <c r="N2015" s="246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90</v>
      </c>
      <c r="T2015" s="246" t="s">
        <v>32</v>
      </c>
      <c r="U2015" s="246"/>
      <c r="V2015" t="str">
        <f>INDEX(樣區!H:H,MATCH(F2015,樣區!E:E,0))</f>
        <v>4月,6月</v>
      </c>
      <c r="W2015" s="3" t="str">
        <f>IF(ISNUMBER(AH2015),"Y","N")</f>
        <v>Y</v>
      </c>
      <c r="X2015" s="3" t="str">
        <f>IF(OR(ISBLANK(H2015),ISBLANK(I2015)),"需記錄日期","")</f>
        <v/>
      </c>
      <c r="Y2015" s="3" t="str">
        <f>IF(O2015&gt;9,"時間太晚","")</f>
        <v>時間太晚</v>
      </c>
      <c r="Z2015" s="3" t="str">
        <f>IF(ISBLANK(Q2015),"需記錄數量",IF(Q2015&gt;2,"2隻以上，請記為猴群",""))</f>
        <v/>
      </c>
      <c r="AA2015" s="3" t="str">
        <f>IF(OR(Q2015=1,Q2015=2),IF(ISTEXT(R2015),"","需記錄距離"),"")</f>
        <v/>
      </c>
      <c r="AB2015" s="249" t="str">
        <f>IF(S2015="Y",IF(Q2015&lt;&gt;2,"有叫聲應為猴群",""),"")</f>
        <v/>
      </c>
      <c r="AC2015" s="3" t="str">
        <f>IF(ISBLANK(T2015),"需記錄棲地類型",IF(LEN(T2015)&lt;&gt;2,"請填最主要的棲地類型，其餘的可在備注補充說明",""))</f>
        <v/>
      </c>
      <c r="AD2015" s="5" t="str">
        <f t="shared" si="89"/>
        <v/>
      </c>
      <c r="AE2015" s="3" t="str">
        <f>IF(COUNTIF(U2015,"*搖樹*")=1,IF(Q2015&lt;&gt;2,"有搖樹行為應為猴群",""),"")</f>
        <v/>
      </c>
      <c r="AF2015" s="3"/>
      <c r="AH2015">
        <f>MATCH(ROUND(M2015,0)&amp;ROUND(N2015,0),樣點!N:N,0)</f>
        <v>343</v>
      </c>
      <c r="AI2015" s="5">
        <f>IF((F2016&amp;J2016)=(F2015&amp;J2015),ABS((DATE(G2016,H2016,I2016)&amp;TIME(O2016,P2016,0))-(DATE(G2015,H2015,I2015)&amp;TIME(O2015,P2015,0))),"")</f>
        <v>1.0416667035315186E-2</v>
      </c>
    </row>
    <row r="2016" spans="3:35">
      <c r="C2016" s="246" t="s">
        <v>1324</v>
      </c>
      <c r="D2016" s="246" t="s">
        <v>960</v>
      </c>
      <c r="E2016" s="246" t="s">
        <v>969</v>
      </c>
      <c r="F2016" s="246" t="s">
        <v>970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971</v>
      </c>
      <c r="L2016" s="247">
        <v>4</v>
      </c>
      <c r="M2016" s="246">
        <v>229315</v>
      </c>
      <c r="N2016" s="246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90</v>
      </c>
      <c r="T2016" s="246" t="s">
        <v>26</v>
      </c>
      <c r="U2016" s="246"/>
      <c r="V2016" t="str">
        <f>INDEX(樣區!H:H,MATCH(F2016,樣區!E:E,0))</f>
        <v>4月,6月</v>
      </c>
      <c r="W2016" s="3" t="str">
        <f>IF(ISNUMBER(AH2016),"Y","N")</f>
        <v>Y</v>
      </c>
      <c r="X2016" s="3" t="str">
        <f>IF(OR(ISBLANK(H2016),ISBLANK(I2016)),"需記錄日期","")</f>
        <v/>
      </c>
      <c r="Y2016" s="3" t="str">
        <f>IF(O2016&gt;9,"時間太晚","")</f>
        <v>時間太晚</v>
      </c>
      <c r="Z2016" s="3" t="str">
        <f>IF(ISBLANK(Q2016),"需記錄數量",IF(Q2016&gt;2,"2隻以上，請記為猴群",""))</f>
        <v/>
      </c>
      <c r="AA2016" s="3" t="str">
        <f>IF(OR(Q2016=1,Q2016=2),IF(ISTEXT(R2016),"","需記錄距離"),"")</f>
        <v/>
      </c>
      <c r="AB2016" s="249" t="str">
        <f>IF(S2016="Y",IF(Q2016&lt;&gt;2,"有叫聲應為猴群",""),"")</f>
        <v/>
      </c>
      <c r="AC2016" s="3" t="str">
        <f>IF(ISBLANK(T2016),"需記錄棲地類型",IF(LEN(T2016)&lt;&gt;2,"請填最主要的棲地類型，其餘的可在備注補充說明",""))</f>
        <v/>
      </c>
      <c r="AD2016" s="5" t="str">
        <f t="shared" si="89"/>
        <v/>
      </c>
      <c r="AE2016" s="3" t="str">
        <f>IF(COUNTIF(U2016,"*搖樹*")=1,IF(Q2016&lt;&gt;2,"有搖樹行為應為猴群",""),"")</f>
        <v/>
      </c>
      <c r="AF2016" s="3"/>
      <c r="AH2016">
        <f>MATCH(ROUND(M2016,0)&amp;ROUND(N2016,0),樣點!N:N,0)</f>
        <v>344</v>
      </c>
      <c r="AI2016" s="5">
        <f>IF((F2017&amp;J2017)=(F2016&amp;J2016),ABS((DATE(G2017,H2017,I2017)&amp;TIME(O2017,P2017,0))-(DATE(G2016,H2016,I2016)&amp;TIME(O2016,P2016,0))),"")</f>
        <v>8.333332953043282E-3</v>
      </c>
    </row>
    <row r="2017" spans="3:35">
      <c r="C2017" s="246" t="s">
        <v>1324</v>
      </c>
      <c r="D2017" s="246" t="s">
        <v>960</v>
      </c>
      <c r="E2017" s="246" t="s">
        <v>969</v>
      </c>
      <c r="F2017" s="246" t="s">
        <v>970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971</v>
      </c>
      <c r="L2017" s="247">
        <v>5</v>
      </c>
      <c r="M2017" s="246">
        <v>229279</v>
      </c>
      <c r="N2017" s="246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90</v>
      </c>
      <c r="T2017" s="246" t="s">
        <v>32</v>
      </c>
      <c r="U2017" s="246"/>
      <c r="V2017" t="str">
        <f>INDEX(樣區!H:H,MATCH(F2017,樣區!E:E,0))</f>
        <v>4月,6月</v>
      </c>
      <c r="W2017" s="3" t="str">
        <f>IF(ISNUMBER(AH2017),"Y","N")</f>
        <v>Y</v>
      </c>
      <c r="X2017" s="3" t="str">
        <f>IF(OR(ISBLANK(H2017),ISBLANK(I2017)),"需記錄日期","")</f>
        <v/>
      </c>
      <c r="Y2017" s="3" t="str">
        <f>IF(O2017&gt;9,"時間太晚","")</f>
        <v>時間太晚</v>
      </c>
      <c r="Z2017" s="3" t="str">
        <f>IF(ISBLANK(Q2017),"需記錄數量",IF(Q2017&gt;2,"2隻以上，請記為猴群",""))</f>
        <v/>
      </c>
      <c r="AA2017" s="3" t="str">
        <f>IF(OR(Q2017=1,Q2017=2),IF(ISTEXT(R2017),"","需記錄距離"),"")</f>
        <v/>
      </c>
      <c r="AB2017" s="249" t="str">
        <f>IF(S2017="Y",IF(Q2017&lt;&gt;2,"有叫聲應為猴群",""),"")</f>
        <v/>
      </c>
      <c r="AC2017" s="3" t="str">
        <f>IF(ISBLANK(T2017),"需記錄棲地類型",IF(LEN(T2017)&lt;&gt;2,"請填最主要的棲地類型，其餘的可在備注補充說明",""))</f>
        <v/>
      </c>
      <c r="AD2017" s="5" t="str">
        <f t="shared" si="89"/>
        <v/>
      </c>
      <c r="AE2017" s="3" t="str">
        <f>IF(COUNTIF(U2017,"*搖樹*")=1,IF(Q2017&lt;&gt;2,"有搖樹行為應為猴群",""),"")</f>
        <v/>
      </c>
      <c r="AF2017" s="3"/>
      <c r="AH2017">
        <f>MATCH(ROUND(M2017,0)&amp;ROUND(N2017,0),樣點!N:N,0)</f>
        <v>345</v>
      </c>
      <c r="AI2017" s="5">
        <f>IF((F2018&amp;J2018)=(F2017&amp;J2017),ABS((DATE(G2018,H2018,I2018)&amp;TIME(O2018,P2018,0))-(DATE(G2017,H2017,I2017)&amp;TIME(O2017,P2017,0))),"")</f>
        <v>1.0416667035315186E-2</v>
      </c>
    </row>
    <row r="2018" spans="3:35">
      <c r="C2018" s="246" t="s">
        <v>1324</v>
      </c>
      <c r="D2018" s="246" t="s">
        <v>960</v>
      </c>
      <c r="E2018" s="246" t="s">
        <v>969</v>
      </c>
      <c r="F2018" s="246" t="s">
        <v>970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971</v>
      </c>
      <c r="L2018" s="247">
        <v>6</v>
      </c>
      <c r="M2018" s="246">
        <v>229500</v>
      </c>
      <c r="N2018" s="246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90</v>
      </c>
      <c r="T2018" s="246" t="s">
        <v>32</v>
      </c>
      <c r="U2018" s="246"/>
      <c r="V2018" t="str">
        <f>INDEX(樣區!H:H,MATCH(F2018,樣區!E:E,0))</f>
        <v>4月,6月</v>
      </c>
      <c r="W2018" s="3" t="str">
        <f>IF(ISNUMBER(AH2018),"Y","N")</f>
        <v>Y</v>
      </c>
      <c r="X2018" s="3" t="str">
        <f>IF(OR(ISBLANK(H2018),ISBLANK(I2018)),"需記錄日期","")</f>
        <v/>
      </c>
      <c r="Y2018" s="3" t="str">
        <f>IF(O2018&gt;9,"時間太晚","")</f>
        <v>時間太晚</v>
      </c>
      <c r="Z2018" s="3" t="str">
        <f>IF(ISBLANK(Q2018),"需記錄數量",IF(Q2018&gt;2,"2隻以上，請記為猴群",""))</f>
        <v/>
      </c>
      <c r="AA2018" s="3" t="str">
        <f>IF(OR(Q2018=1,Q2018=2),IF(ISTEXT(R2018),"","需記錄距離"),"")</f>
        <v/>
      </c>
      <c r="AB2018" s="249" t="str">
        <f>IF(S2018="Y",IF(Q2018&lt;&gt;2,"有叫聲應為猴群",""),"")</f>
        <v/>
      </c>
      <c r="AC2018" s="3" t="str">
        <f>IF(ISBLANK(T2018),"需記錄棲地類型",IF(LEN(T2018)&lt;&gt;2,"請填最主要的棲地類型，其餘的可在備注補充說明",""))</f>
        <v/>
      </c>
      <c r="AD2018" s="5" t="str">
        <f t="shared" si="89"/>
        <v/>
      </c>
      <c r="AE2018" s="3" t="str">
        <f>IF(COUNTIF(U2018,"*搖樹*")=1,IF(Q2018&lt;&gt;2,"有搖樹行為應為猴群",""),"")</f>
        <v/>
      </c>
      <c r="AF2018" s="3"/>
      <c r="AH2018">
        <f>MATCH(ROUND(M2018,0)&amp;ROUND(N2018,0),樣點!N:N,0)</f>
        <v>346</v>
      </c>
      <c r="AI2018" s="5" t="str">
        <f>IF((F2019&amp;J2019)=(F2018&amp;J2018),ABS((DATE(G2019,H2019,I2019)&amp;TIME(O2019,P2019,0))-(DATE(G2018,H2018,I2018)&amp;TIME(O2018,P2018,0))),"")</f>
        <v/>
      </c>
    </row>
    <row r="2019" spans="3:35">
      <c r="C2019" s="246" t="s">
        <v>1324</v>
      </c>
      <c r="D2019" s="246" t="s">
        <v>960</v>
      </c>
      <c r="E2019" s="246" t="s">
        <v>972</v>
      </c>
      <c r="F2019" s="246" t="s">
        <v>973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974</v>
      </c>
      <c r="L2019" s="247">
        <v>1</v>
      </c>
      <c r="M2019" s="246">
        <v>235880</v>
      </c>
      <c r="N2019" s="246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90</v>
      </c>
      <c r="T2019" s="246" t="s">
        <v>32</v>
      </c>
      <c r="U2019" s="246"/>
      <c r="V2019" t="str">
        <f>INDEX(樣區!H:H,MATCH(F2019,樣區!E:E,0))</f>
        <v>4月,6月</v>
      </c>
      <c r="W2019" s="3" t="str">
        <f>IF(ISNUMBER(AH2019),"Y","N")</f>
        <v>Y</v>
      </c>
      <c r="X2019" s="3" t="str">
        <f>IF(OR(ISBLANK(H2019),ISBLANK(I2019)),"需記錄日期","")</f>
        <v/>
      </c>
      <c r="Y2019" s="3" t="str">
        <f>IF(O2019&gt;9,"時間太晚","")</f>
        <v/>
      </c>
      <c r="Z2019" s="3" t="str">
        <f>IF(ISBLANK(Q2019),"需記錄數量",IF(Q2019&gt;2,"2隻以上，請記為猴群",""))</f>
        <v/>
      </c>
      <c r="AA2019" s="3" t="str">
        <f>IF(OR(Q2019=1,Q2019=2),IF(ISTEXT(R2019),"","需記錄距離"),"")</f>
        <v/>
      </c>
      <c r="AB2019" s="249" t="str">
        <f>IF(S2019="Y",IF(Q2019&lt;&gt;2,"有叫聲應為猴群",""),"")</f>
        <v/>
      </c>
      <c r="AC2019" s="3" t="str">
        <f>IF(ISBLANK(T2019),"需記錄棲地類型",IF(LEN(T2019)&lt;&gt;2,"請填最主要的棲地類型，其餘的可在備注補充說明",""))</f>
        <v/>
      </c>
      <c r="AD2019" s="5" t="str">
        <f t="shared" si="89"/>
        <v/>
      </c>
      <c r="AE2019" s="3" t="str">
        <f>IF(COUNTIF(U2019,"*搖樹*")=1,IF(Q2019&lt;&gt;2,"有搖樹行為應為猴群",""),"")</f>
        <v/>
      </c>
      <c r="AF2019" s="3"/>
      <c r="AH2019">
        <f>MATCH(ROUND(M2019,0)&amp;ROUND(N2019,0),樣點!N:N,0)</f>
        <v>350</v>
      </c>
      <c r="AI2019" s="5">
        <f>IF((F2020&amp;J2020)=(F2019&amp;J2019),ABS((DATE(G2020,H2020,I2020)&amp;TIME(O2020,P2020,0))-(DATE(G2019,H2019,I2019)&amp;TIME(O2019,P2019,0))),"")</f>
        <v>4.8611109959892929E-3</v>
      </c>
    </row>
    <row r="2020" spans="3:35">
      <c r="C2020" s="246" t="s">
        <v>1324</v>
      </c>
      <c r="D2020" s="246" t="s">
        <v>960</v>
      </c>
      <c r="E2020" s="246" t="s">
        <v>972</v>
      </c>
      <c r="F2020" s="246" t="s">
        <v>973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974</v>
      </c>
      <c r="L2020" s="247">
        <v>2</v>
      </c>
      <c r="M2020" s="246">
        <v>236114</v>
      </c>
      <c r="N2020" s="246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90</v>
      </c>
      <c r="T2020" s="246" t="s">
        <v>32</v>
      </c>
      <c r="U2020" s="246"/>
      <c r="V2020" t="str">
        <f>INDEX(樣區!H:H,MATCH(F2020,樣區!E:E,0))</f>
        <v>4月,6月</v>
      </c>
      <c r="W2020" s="3" t="str">
        <f>IF(ISNUMBER(AH2020),"Y","N")</f>
        <v>Y</v>
      </c>
      <c r="X2020" s="3" t="str">
        <f>IF(OR(ISBLANK(H2020),ISBLANK(I2020)),"需記錄日期","")</f>
        <v/>
      </c>
      <c r="Y2020" s="3" t="str">
        <f>IF(O2020&gt;9,"時間太晚","")</f>
        <v/>
      </c>
      <c r="Z2020" s="3" t="str">
        <f>IF(ISBLANK(Q2020),"需記錄數量",IF(Q2020&gt;2,"2隻以上，請記為猴群",""))</f>
        <v/>
      </c>
      <c r="AA2020" s="3" t="str">
        <f>IF(OR(Q2020=1,Q2020=2),IF(ISTEXT(R2020),"","需記錄距離"),"")</f>
        <v/>
      </c>
      <c r="AB2020" s="249" t="str">
        <f>IF(S2020="Y",IF(Q2020&lt;&gt;2,"有叫聲應為猴群",""),"")</f>
        <v/>
      </c>
      <c r="AC2020" s="3" t="str">
        <f>IF(ISBLANK(T2020),"需記錄棲地類型",IF(LEN(T2020)&lt;&gt;2,"請填最主要的棲地類型，其餘的可在備注補充說明",""))</f>
        <v/>
      </c>
      <c r="AD2020" s="5" t="str">
        <f t="shared" si="89"/>
        <v/>
      </c>
      <c r="AE2020" s="3" t="str">
        <f>IF(COUNTIF(U2020,"*搖樹*")=1,IF(Q2020&lt;&gt;2,"有搖樹行為應為猴群",""),"")</f>
        <v/>
      </c>
      <c r="AF2020" s="3"/>
      <c r="AH2020">
        <f>MATCH(ROUND(M2020,0)&amp;ROUND(N2020,0),樣點!N:N,0)</f>
        <v>351</v>
      </c>
      <c r="AI2020" s="5">
        <f>IF((F2021&amp;J2021)=(F2020&amp;J2020),ABS((DATE(G2021,H2021,I2021)&amp;TIME(O2021,P2021,0))-(DATE(G2020,H2020,I2020)&amp;TIME(O2020,P2020,0))),"")</f>
        <v>6.2500000349245965E-3</v>
      </c>
    </row>
    <row r="2021" spans="3:35">
      <c r="C2021" s="246" t="s">
        <v>1324</v>
      </c>
      <c r="D2021" s="246" t="s">
        <v>960</v>
      </c>
      <c r="E2021" s="246" t="s">
        <v>972</v>
      </c>
      <c r="F2021" s="246" t="s">
        <v>973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974</v>
      </c>
      <c r="L2021" s="247">
        <v>3</v>
      </c>
      <c r="M2021" s="246">
        <v>236370</v>
      </c>
      <c r="N2021" s="246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90</v>
      </c>
      <c r="T2021" s="246" t="s">
        <v>32</v>
      </c>
      <c r="U2021" s="246"/>
      <c r="V2021" t="str">
        <f>INDEX(樣區!H:H,MATCH(F2021,樣區!E:E,0))</f>
        <v>4月,6月</v>
      </c>
      <c r="W2021" s="3" t="str">
        <f>IF(ISNUMBER(AH2021),"Y","N")</f>
        <v>Y</v>
      </c>
      <c r="X2021" s="3" t="str">
        <f>IF(OR(ISBLANK(H2021),ISBLANK(I2021)),"需記錄日期","")</f>
        <v/>
      </c>
      <c r="Y2021" s="3" t="str">
        <f>IF(O2021&gt;9,"時間太晚","")</f>
        <v/>
      </c>
      <c r="Z2021" s="3" t="str">
        <f>IF(ISBLANK(Q2021),"需記錄數量",IF(Q2021&gt;2,"2隻以上，請記為猴群",""))</f>
        <v/>
      </c>
      <c r="AA2021" s="3" t="str">
        <f>IF(OR(Q2021=1,Q2021=2),IF(ISTEXT(R2021),"","需記錄距離"),"")</f>
        <v/>
      </c>
      <c r="AB2021" s="249" t="str">
        <f>IF(S2021="Y",IF(Q2021&lt;&gt;2,"有叫聲應為猴群",""),"")</f>
        <v/>
      </c>
      <c r="AC2021" s="3" t="str">
        <f>IF(ISBLANK(T2021),"需記錄棲地類型",IF(LEN(T2021)&lt;&gt;2,"請填最主要的棲地類型，其餘的可在備注補充說明",""))</f>
        <v/>
      </c>
      <c r="AD2021" s="5" t="str">
        <f t="shared" si="89"/>
        <v/>
      </c>
      <c r="AE2021" s="3" t="str">
        <f>IF(COUNTIF(U2021,"*搖樹*")=1,IF(Q2021&lt;&gt;2,"有搖樹行為應為猴群",""),"")</f>
        <v/>
      </c>
      <c r="AF2021" s="3"/>
      <c r="AH2021">
        <f>MATCH(ROUND(M2021,0)&amp;ROUND(N2021,0),樣點!N:N,0)</f>
        <v>352</v>
      </c>
      <c r="AI2021" s="5">
        <f>IF((F2022&amp;J2022)=(F2021&amp;J2021),ABS((DATE(G2022,H2022,I2022)&amp;TIME(O2022,P2022,0))-(DATE(G2021,H2021,I2021)&amp;TIME(O2021,P2021,0))),"")</f>
        <v>5.5555549915879965E-3</v>
      </c>
    </row>
    <row r="2022" spans="3:35" hidden="1">
      <c r="C2022" s="246" t="s">
        <v>1324</v>
      </c>
      <c r="D2022" s="246" t="s">
        <v>960</v>
      </c>
      <c r="E2022" s="246" t="s">
        <v>972</v>
      </c>
      <c r="F2022" s="246" t="s">
        <v>973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974</v>
      </c>
      <c r="L2022" s="247">
        <v>4</v>
      </c>
      <c r="M2022" s="246">
        <v>236500</v>
      </c>
      <c r="N2022" s="246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90</v>
      </c>
      <c r="T2022" s="246" t="s">
        <v>32</v>
      </c>
      <c r="U2022" s="246"/>
      <c r="V2022" t="str">
        <f>INDEX(樣區!H:H,MATCH(F2022,樣區!E:E,0))</f>
        <v>4月,6月</v>
      </c>
      <c r="W2022" s="3" t="str">
        <f>IF(ISNUMBER(AH2022),"Y","N")</f>
        <v>N</v>
      </c>
      <c r="X2022" s="3" t="str">
        <f>IF(OR(ISBLANK(H2022),ISBLANK(I2022)),"需記錄日期","")</f>
        <v/>
      </c>
      <c r="Y2022" s="3" t="str">
        <f>IF(O2022&gt;9,"時間太晚","")</f>
        <v/>
      </c>
      <c r="Z2022" s="3" t="str">
        <f>IF(ISBLANK(Q2022),"需記錄數量",IF(Q2022&gt;2,"2隻以上，請記為猴群",""))</f>
        <v/>
      </c>
      <c r="AA2022" s="3" t="str">
        <f>IF(OR(Q2022=1,Q2022=2),IF(ISTEXT(R2022),"","需記錄距離"),"")</f>
        <v/>
      </c>
      <c r="AB2022" s="2" t="str">
        <f>IF(S2022="Y",IF(Q2022&lt;&gt;2,"有叫聲應為猴群",""),"")</f>
        <v/>
      </c>
      <c r="AC2022" s="3" t="str">
        <f>IF(ISBLANK(T2022),"需記錄棲地類型",IF(LEN(T2022)&lt;&gt;2,"請填最主要的棲地類型，其餘的可在備注補充說明",""))</f>
        <v/>
      </c>
      <c r="AD2022" s="5" t="str">
        <f>IF(ISBLANK(O2022),"需記錄時間",IFERROR(IF((AI2022-TIME(0,5,59))&lt;0,"需計滿6分鍾",""),""))</f>
        <v/>
      </c>
      <c r="AE2022" s="3" t="str">
        <f>IF(COUNTIF(U2022,"*搖樹*")=1,IF(Q2022&lt;&gt;2,"有搖樹行為應為猴群",""),"")</f>
        <v/>
      </c>
      <c r="AF2022" s="3"/>
      <c r="AH2022" t="e">
        <f>MATCH(ROUND(M2022,0)&amp;ROUND(N2022,0),樣點!N:N,0)</f>
        <v>#N/A</v>
      </c>
      <c r="AI2022" s="5">
        <f>IF((F2023&amp;J2023)=(F2022&amp;J2022),ABS((DATE(G2023,H2023,I2023)&amp;TIME(O2023,P2023,0))-(DATE(G2022,H2022,I2022)&amp;TIME(O2022,P2022,0))),"")</f>
        <v>6.2499999767169356E-3</v>
      </c>
    </row>
    <row r="2023" spans="3:35" hidden="1">
      <c r="C2023" s="246" t="s">
        <v>1324</v>
      </c>
      <c r="D2023" s="246" t="s">
        <v>960</v>
      </c>
      <c r="E2023" s="246" t="s">
        <v>972</v>
      </c>
      <c r="F2023" s="246" t="s">
        <v>973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974</v>
      </c>
      <c r="L2023" s="247">
        <v>5</v>
      </c>
      <c r="M2023" s="246">
        <v>236744</v>
      </c>
      <c r="N2023" s="246">
        <v>2597212</v>
      </c>
      <c r="O2023" s="246">
        <v>9</v>
      </c>
      <c r="P2023" s="246">
        <v>2</v>
      </c>
      <c r="Q2023" s="246">
        <v>0</v>
      </c>
      <c r="R2023" s="246"/>
      <c r="S2023" s="246" t="s">
        <v>90</v>
      </c>
      <c r="T2023" s="246" t="s">
        <v>32</v>
      </c>
      <c r="U2023" s="246"/>
      <c r="V2023" t="str">
        <f>INDEX(樣區!H:H,MATCH(F2023,樣區!E:E,0))</f>
        <v>4月,6月</v>
      </c>
      <c r="W2023" s="3" t="str">
        <f>IF(ISNUMBER(AH2023),"Y","N")</f>
        <v>N</v>
      </c>
      <c r="X2023" s="3" t="str">
        <f>IF(OR(ISBLANK(H2023),ISBLANK(I2023)),"需記錄日期","")</f>
        <v/>
      </c>
      <c r="Y2023" s="3" t="str">
        <f>IF(O2023&gt;9,"時間太晚","")</f>
        <v/>
      </c>
      <c r="Z2023" s="3" t="str">
        <f>IF(ISBLANK(Q2023),"需記錄數量",IF(Q2023&gt;2,"2隻以上，請記為猴群",""))</f>
        <v/>
      </c>
      <c r="AA2023" s="3" t="str">
        <f>IF(OR(Q2023=1,Q2023=2),IF(ISTEXT(R2023),"","需記錄距離"),"")</f>
        <v/>
      </c>
      <c r="AB2023" s="2" t="str">
        <f>IF(S2023="Y",IF(Q2023&lt;&gt;2,"有叫聲應為猴群",""),"")</f>
        <v/>
      </c>
      <c r="AC2023" s="3" t="str">
        <f>IF(ISBLANK(T2023),"需記錄棲地類型",IF(LEN(T2023)&lt;&gt;2,"請填最主要的棲地類型，其餘的可在備注補充說明",""))</f>
        <v/>
      </c>
      <c r="AD2023" s="5" t="str">
        <f>IF(ISBLANK(O2023),"需記錄時間",IFERROR(IF((AI2023-TIME(0,5,59))&lt;0,"需計滿6分鍾",""),""))</f>
        <v/>
      </c>
      <c r="AE2023" s="3" t="str">
        <f>IF(COUNTIF(U2023,"*搖樹*")=1,IF(Q2023&lt;&gt;2,"有搖樹行為應為猴群",""),"")</f>
        <v/>
      </c>
      <c r="AF2023" s="3"/>
      <c r="AH2023" t="e">
        <f>MATCH(ROUND(M2023,0)&amp;ROUND(N2023,0),樣點!N:N,0)</f>
        <v>#N/A</v>
      </c>
      <c r="AI2023" s="5">
        <f>IF((F2024&amp;J2024)=(F2023&amp;J2023),ABS((DATE(G2024,H2024,I2024)&amp;TIME(O2024,P2024,0))-(DATE(G2023,H2023,I2023)&amp;TIME(O2023,P2023,0))),"")</f>
        <v>4.8611119855195284E-3</v>
      </c>
    </row>
    <row r="2024" spans="3:35" hidden="1">
      <c r="C2024" s="246" t="s">
        <v>1324</v>
      </c>
      <c r="D2024" s="246" t="s">
        <v>960</v>
      </c>
      <c r="E2024" s="246" t="s">
        <v>972</v>
      </c>
      <c r="F2024" s="246" t="s">
        <v>973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974</v>
      </c>
      <c r="L2024" s="247">
        <v>6</v>
      </c>
      <c r="M2024" s="246">
        <v>236830</v>
      </c>
      <c r="N2024" s="246">
        <v>2596928</v>
      </c>
      <c r="O2024" s="246">
        <v>9</v>
      </c>
      <c r="P2024" s="246">
        <v>9</v>
      </c>
      <c r="Q2024" s="246">
        <v>0</v>
      </c>
      <c r="R2024" s="246"/>
      <c r="S2024" s="246" t="s">
        <v>90</v>
      </c>
      <c r="T2024" s="246" t="s">
        <v>32</v>
      </c>
      <c r="U2024" s="246"/>
      <c r="V2024" t="str">
        <f>INDEX(樣區!H:H,MATCH(F2024,樣區!E:E,0))</f>
        <v>4月,6月</v>
      </c>
      <c r="W2024" s="3" t="str">
        <f>IF(ISNUMBER(AH2024),"Y","N")</f>
        <v>N</v>
      </c>
      <c r="X2024" s="3" t="str">
        <f>IF(OR(ISBLANK(H2024),ISBLANK(I2024)),"需記錄日期","")</f>
        <v/>
      </c>
      <c r="Y2024" s="3" t="str">
        <f>IF(O2024&gt;9,"時間太晚","")</f>
        <v/>
      </c>
      <c r="Z2024" s="3" t="str">
        <f>IF(ISBLANK(Q2024),"需記錄數量",IF(Q2024&gt;2,"2隻以上，請記為猴群",""))</f>
        <v/>
      </c>
      <c r="AA2024" s="3" t="str">
        <f>IF(OR(Q2024=1,Q2024=2),IF(ISTEXT(R2024),"","需記錄距離"),"")</f>
        <v/>
      </c>
      <c r="AB2024" s="2" t="str">
        <f>IF(S2024="Y",IF(Q2024&lt;&gt;2,"有叫聲應為猴群",""),"")</f>
        <v/>
      </c>
      <c r="AC2024" s="3" t="str">
        <f>IF(ISBLANK(T2024),"需記錄棲地類型",IF(LEN(T2024)&lt;&gt;2,"請填最主要的棲地類型，其餘的可在備注補充說明",""))</f>
        <v/>
      </c>
      <c r="AD2024" s="5" t="str">
        <f>IF(ISBLANK(O2024),"需記錄時間",IFERROR(IF((AI2024-TIME(0,5,59))&lt;0,"需計滿6分鍾",""),""))</f>
        <v/>
      </c>
      <c r="AE2024" s="3" t="str">
        <f>IF(COUNTIF(U2024,"*搖樹*")=1,IF(Q2024&lt;&gt;2,"有搖樹行為應為猴群",""),"")</f>
        <v/>
      </c>
      <c r="AF2024" s="3"/>
      <c r="AH2024" t="e">
        <f>MATCH(ROUND(M2024,0)&amp;ROUND(N2024,0),樣點!N:N,0)</f>
        <v>#N/A</v>
      </c>
      <c r="AI2024" s="5" t="str">
        <f>IF((F2025&amp;J2025)=(F2024&amp;J2024),ABS((DATE(G2025,H2025,I2025)&amp;TIME(O2025,P2025,0))-(DATE(G2024,H2024,I2024)&amp;TIME(O2024,P2024,0))),"")</f>
        <v/>
      </c>
    </row>
    <row r="2025" spans="3:35">
      <c r="C2025" s="246" t="s">
        <v>1324</v>
      </c>
      <c r="D2025" s="246" t="s">
        <v>960</v>
      </c>
      <c r="E2025" s="246" t="s">
        <v>975</v>
      </c>
      <c r="F2025" s="246" t="s">
        <v>976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974</v>
      </c>
      <c r="L2025" s="247">
        <v>1</v>
      </c>
      <c r="M2025" s="246">
        <v>238685</v>
      </c>
      <c r="N2025" s="246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90</v>
      </c>
      <c r="T2025" s="246" t="s">
        <v>32</v>
      </c>
      <c r="U2025" s="246"/>
      <c r="V2025" t="str">
        <f>INDEX(樣區!H:H,MATCH(F2025,樣區!E:E,0))</f>
        <v>5月,6月</v>
      </c>
      <c r="W2025" s="3" t="str">
        <f>IF(ISNUMBER(AH2025),"Y","N")</f>
        <v>Y</v>
      </c>
      <c r="X2025" s="3" t="str">
        <f>IF(OR(ISBLANK(H2025),ISBLANK(I2025)),"需記錄日期","")</f>
        <v/>
      </c>
      <c r="Y2025" s="3" t="str">
        <f>IF(O2025&gt;9,"時間太晚","")</f>
        <v/>
      </c>
      <c r="Z2025" s="3" t="str">
        <f>IF(ISBLANK(Q2025),"需記錄數量",IF(Q2025&gt;2,"2隻以上，請記為猴群",""))</f>
        <v/>
      </c>
      <c r="AA2025" s="3" t="str">
        <f>IF(OR(Q2025=1,Q2025=2),IF(ISTEXT(R2025),"","需記錄距離"),"")</f>
        <v/>
      </c>
      <c r="AB2025" s="249" t="str">
        <f>IF(S2025="Y",IF(Q2025&lt;&gt;2,"有叫聲應為猴群",""),"")</f>
        <v/>
      </c>
      <c r="AC2025" s="3" t="str">
        <f>IF(ISBLANK(T2025),"需記錄棲地類型",IF(LEN(T2025)&lt;&gt;2,"請填最主要的棲地類型，其餘的可在備注補充說明",""))</f>
        <v/>
      </c>
      <c r="AD2025" s="5" t="str">
        <f t="shared" ref="AD2025:AD2029" si="90">IF(ISBLANK(O2025),"需記錄時間",IFERROR(IF((AI2025-TIME(0,5,59))&lt;0,"需計滿6分鐘",""),""))</f>
        <v/>
      </c>
      <c r="AE2025" s="3" t="str">
        <f>IF(COUNTIF(U2025,"*搖樹*")=1,IF(Q2025&lt;&gt;2,"有搖樹行為應為猴群",""),"")</f>
        <v/>
      </c>
      <c r="AF2025" s="3"/>
      <c r="AH2025">
        <f>MATCH(ROUND(M2025,0)&amp;ROUND(N2025,0),樣點!N:N,0)</f>
        <v>353</v>
      </c>
      <c r="AI2025" s="5">
        <f>IF((F2026&amp;J2026)=(F2025&amp;J2025),ABS((DATE(G2026,H2026,I2026)&amp;TIME(O2026,P2026,0))-(DATE(G2025,H2025,I2025)&amp;TIME(O2025,P2025,0))),"")</f>
        <v>6.2499999767169356E-3</v>
      </c>
    </row>
    <row r="2026" spans="3:35">
      <c r="C2026" s="246" t="s">
        <v>1324</v>
      </c>
      <c r="D2026" s="246" t="s">
        <v>960</v>
      </c>
      <c r="E2026" s="246" t="s">
        <v>975</v>
      </c>
      <c r="F2026" s="246" t="s">
        <v>976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974</v>
      </c>
      <c r="L2026" s="247">
        <v>2</v>
      </c>
      <c r="M2026" s="246">
        <v>238433</v>
      </c>
      <c r="N2026" s="246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90</v>
      </c>
      <c r="T2026" s="246" t="s">
        <v>32</v>
      </c>
      <c r="U2026" s="246"/>
      <c r="V2026" t="str">
        <f>INDEX(樣區!H:H,MATCH(F2026,樣區!E:E,0))</f>
        <v>5月,6月</v>
      </c>
      <c r="W2026" s="3" t="str">
        <f>IF(ISNUMBER(AH2026),"Y","N")</f>
        <v>Y</v>
      </c>
      <c r="X2026" s="3" t="str">
        <f>IF(OR(ISBLANK(H2026),ISBLANK(I2026)),"需記錄日期","")</f>
        <v/>
      </c>
      <c r="Y2026" s="3" t="str">
        <f>IF(O2026&gt;9,"時間太晚","")</f>
        <v/>
      </c>
      <c r="Z2026" s="3" t="str">
        <f>IF(ISBLANK(Q2026),"需記錄數量",IF(Q2026&gt;2,"2隻以上，請記為猴群",""))</f>
        <v/>
      </c>
      <c r="AA2026" s="3" t="str">
        <f>IF(OR(Q2026=1,Q2026=2),IF(ISTEXT(R2026),"","需記錄距離"),"")</f>
        <v/>
      </c>
      <c r="AB2026" s="249" t="str">
        <f>IF(S2026="Y",IF(Q2026&lt;&gt;2,"有叫聲應為猴群",""),"")</f>
        <v/>
      </c>
      <c r="AC2026" s="3" t="str">
        <f>IF(ISBLANK(T2026),"需記錄棲地類型",IF(LEN(T2026)&lt;&gt;2,"請填最主要的棲地類型，其餘的可在備注補充說明",""))</f>
        <v/>
      </c>
      <c r="AD2026" s="5" t="str">
        <f t="shared" si="90"/>
        <v/>
      </c>
      <c r="AE2026" s="3" t="str">
        <f>IF(COUNTIF(U2026,"*搖樹*")=1,IF(Q2026&lt;&gt;2,"有搖樹行為應為猴群",""),"")</f>
        <v/>
      </c>
      <c r="AF2026" s="3"/>
      <c r="AH2026">
        <f>MATCH(ROUND(M2026,0)&amp;ROUND(N2026,0),樣點!N:N,0)</f>
        <v>354</v>
      </c>
      <c r="AI2026" s="5">
        <f>IF((F2027&amp;J2027)=(F2026&amp;J2026),ABS((DATE(G2027,H2027,I2027)&amp;TIME(O2027,P2027,0))-(DATE(G2026,H2026,I2026)&amp;TIME(O2026,P2026,0))),"")</f>
        <v>6.2500000349245965E-3</v>
      </c>
    </row>
    <row r="2027" spans="3:35">
      <c r="C2027" s="246" t="s">
        <v>1324</v>
      </c>
      <c r="D2027" s="246" t="s">
        <v>960</v>
      </c>
      <c r="E2027" s="246" t="s">
        <v>975</v>
      </c>
      <c r="F2027" s="246" t="s">
        <v>976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974</v>
      </c>
      <c r="L2027" s="247">
        <v>3</v>
      </c>
      <c r="M2027" s="246">
        <v>238183</v>
      </c>
      <c r="N2027" s="246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90</v>
      </c>
      <c r="T2027" s="246" t="s">
        <v>32</v>
      </c>
      <c r="U2027" s="246"/>
      <c r="V2027" t="str">
        <f>INDEX(樣區!H:H,MATCH(F2027,樣區!E:E,0))</f>
        <v>5月,6月</v>
      </c>
      <c r="W2027" s="3" t="str">
        <f>IF(ISNUMBER(AH2027),"Y","N")</f>
        <v>Y</v>
      </c>
      <c r="X2027" s="3" t="str">
        <f>IF(OR(ISBLANK(H2027),ISBLANK(I2027)),"需記錄日期","")</f>
        <v/>
      </c>
      <c r="Y2027" s="3" t="str">
        <f>IF(O2027&gt;9,"時間太晚","")</f>
        <v>時間太晚</v>
      </c>
      <c r="Z2027" s="3" t="str">
        <f>IF(ISBLANK(Q2027),"需記錄數量",IF(Q2027&gt;2,"2隻以上，請記為猴群",""))</f>
        <v/>
      </c>
      <c r="AA2027" s="3" t="str">
        <f>IF(OR(Q2027=1,Q2027=2),IF(ISTEXT(R2027),"","需記錄距離"),"")</f>
        <v/>
      </c>
      <c r="AB2027" s="249" t="str">
        <f>IF(S2027="Y",IF(Q2027&lt;&gt;2,"有叫聲應為猴群",""),"")</f>
        <v/>
      </c>
      <c r="AC2027" s="3" t="str">
        <f>IF(ISBLANK(T2027),"需記錄棲地類型",IF(LEN(T2027)&lt;&gt;2,"請填最主要的棲地類型，其餘的可在備注補充說明",""))</f>
        <v/>
      </c>
      <c r="AD2027" s="5" t="str">
        <f t="shared" si="90"/>
        <v/>
      </c>
      <c r="AE2027" s="3" t="str">
        <f>IF(COUNTIF(U2027,"*搖樹*")=1,IF(Q2027&lt;&gt;2,"有搖樹行為應為猴群",""),"")</f>
        <v/>
      </c>
      <c r="AF2027" s="3"/>
      <c r="AH2027">
        <f>MATCH(ROUND(M2027,0)&amp;ROUND(N2027,0),樣點!N:N,0)</f>
        <v>355</v>
      </c>
      <c r="AI2027" s="5">
        <f>IF((F2028&amp;J2028)=(F2027&amp;J2027),ABS((DATE(G2028,H2028,I2028)&amp;TIME(O2028,P2028,0))-(DATE(G2027,H2027,I2027)&amp;TIME(O2027,P2027,0))),"")</f>
        <v>5.5555549915879965E-3</v>
      </c>
    </row>
    <row r="2028" spans="3:35">
      <c r="C2028" s="246" t="s">
        <v>1324</v>
      </c>
      <c r="D2028" s="246" t="s">
        <v>960</v>
      </c>
      <c r="E2028" s="246" t="s">
        <v>975</v>
      </c>
      <c r="F2028" s="246" t="s">
        <v>976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974</v>
      </c>
      <c r="L2028" s="247">
        <v>4</v>
      </c>
      <c r="M2028" s="246">
        <v>238020</v>
      </c>
      <c r="N2028" s="246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90</v>
      </c>
      <c r="T2028" s="246" t="s">
        <v>32</v>
      </c>
      <c r="U2028" s="246"/>
      <c r="V2028" t="str">
        <f>INDEX(樣區!H:H,MATCH(F2028,樣區!E:E,0))</f>
        <v>5月,6月</v>
      </c>
      <c r="W2028" s="3" t="str">
        <f>IF(ISNUMBER(AH2028),"Y","N")</f>
        <v>Y</v>
      </c>
      <c r="X2028" s="3" t="str">
        <f>IF(OR(ISBLANK(H2028),ISBLANK(I2028)),"需記錄日期","")</f>
        <v/>
      </c>
      <c r="Y2028" s="3" t="str">
        <f>IF(O2028&gt;9,"時間太晚","")</f>
        <v>時間太晚</v>
      </c>
      <c r="Z2028" s="3" t="str">
        <f>IF(ISBLANK(Q2028),"需記錄數量",IF(Q2028&gt;2,"2隻以上，請記為猴群",""))</f>
        <v/>
      </c>
      <c r="AA2028" s="3" t="str">
        <f>IF(OR(Q2028=1,Q2028=2),IF(ISTEXT(R2028),"","需記錄距離"),"")</f>
        <v/>
      </c>
      <c r="AB2028" s="249" t="str">
        <f>IF(S2028="Y",IF(Q2028&lt;&gt;2,"有叫聲應為猴群",""),"")</f>
        <v/>
      </c>
      <c r="AC2028" s="3" t="str">
        <f>IF(ISBLANK(T2028),"需記錄棲地類型",IF(LEN(T2028)&lt;&gt;2,"請填最主要的棲地類型，其餘的可在備注補充說明",""))</f>
        <v/>
      </c>
      <c r="AD2028" s="5" t="str">
        <f t="shared" si="90"/>
        <v/>
      </c>
      <c r="AE2028" s="3" t="str">
        <f>IF(COUNTIF(U2028,"*搖樹*")=1,IF(Q2028&lt;&gt;2,"有搖樹行為應為猴群",""),"")</f>
        <v/>
      </c>
      <c r="AF2028" s="3"/>
      <c r="AH2028">
        <f>MATCH(ROUND(M2028,0)&amp;ROUND(N2028,0),樣點!N:N,0)</f>
        <v>356</v>
      </c>
      <c r="AI2028" s="5">
        <f>IF((F2029&amp;J2029)=(F2028&amp;J2028),ABS((DATE(G2029,H2029,I2029)&amp;TIME(O2029,P2029,0))-(DATE(G2028,H2028,I2028)&amp;TIME(O2028,P2028,0))),"")</f>
        <v>5.555555981118232E-3</v>
      </c>
    </row>
    <row r="2029" spans="3:35">
      <c r="C2029" s="246" t="s">
        <v>1324</v>
      </c>
      <c r="D2029" s="246" t="s">
        <v>960</v>
      </c>
      <c r="E2029" s="246" t="s">
        <v>975</v>
      </c>
      <c r="F2029" s="246" t="s">
        <v>976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974</v>
      </c>
      <c r="L2029" s="247">
        <v>5</v>
      </c>
      <c r="M2029" s="246">
        <v>237815</v>
      </c>
      <c r="N2029" s="246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90</v>
      </c>
      <c r="T2029" s="246" t="s">
        <v>32</v>
      </c>
      <c r="U2029" s="246"/>
      <c r="V2029" t="str">
        <f>INDEX(樣區!H:H,MATCH(F2029,樣區!E:E,0))</f>
        <v>5月,6月</v>
      </c>
      <c r="W2029" s="3" t="str">
        <f>IF(ISNUMBER(AH2029),"Y","N")</f>
        <v>Y</v>
      </c>
      <c r="X2029" s="3" t="str">
        <f>IF(OR(ISBLANK(H2029),ISBLANK(I2029)),"需記錄日期","")</f>
        <v/>
      </c>
      <c r="Y2029" s="3" t="str">
        <f>IF(O2029&gt;9,"時間太晚","")</f>
        <v>時間太晚</v>
      </c>
      <c r="Z2029" s="3" t="str">
        <f>IF(ISBLANK(Q2029),"需記錄數量",IF(Q2029&gt;2,"2隻以上，請記為猴群",""))</f>
        <v/>
      </c>
      <c r="AA2029" s="3" t="str">
        <f>IF(OR(Q2029=1,Q2029=2),IF(ISTEXT(R2029),"","需記錄距離"),"")</f>
        <v/>
      </c>
      <c r="AB2029" s="249" t="str">
        <f>IF(S2029="Y",IF(Q2029&lt;&gt;2,"有叫聲應為猴群",""),"")</f>
        <v/>
      </c>
      <c r="AC2029" s="3" t="str">
        <f>IF(ISBLANK(T2029),"需記錄棲地類型",IF(LEN(T2029)&lt;&gt;2,"請填最主要的棲地類型，其餘的可在備注補充說明",""))</f>
        <v/>
      </c>
      <c r="AD2029" s="5" t="str">
        <f t="shared" si="90"/>
        <v/>
      </c>
      <c r="AE2029" s="3" t="str">
        <f>IF(COUNTIF(U2029,"*搖樹*")=1,IF(Q2029&lt;&gt;2,"有搖樹行為應為猴群",""),"")</f>
        <v/>
      </c>
      <c r="AF2029" s="3"/>
      <c r="AH2029">
        <f>MATCH(ROUND(M2029,0)&amp;ROUND(N2029,0),樣點!N:N,0)</f>
        <v>357</v>
      </c>
      <c r="AI2029" s="5">
        <f>IF((F2030&amp;J2030)=(F2029&amp;J2029),ABS((DATE(G2030,H2030,I2030)&amp;TIME(O2030,P2030,0))-(DATE(G2029,H2029,I2029)&amp;TIME(O2029,P2029,0))),"")</f>
        <v>6.2500000349245965E-3</v>
      </c>
    </row>
    <row r="2030" spans="3:35" hidden="1">
      <c r="C2030" s="246" t="s">
        <v>1324</v>
      </c>
      <c r="D2030" s="246" t="s">
        <v>960</v>
      </c>
      <c r="E2030" s="246" t="s">
        <v>975</v>
      </c>
      <c r="F2030" s="246" t="s">
        <v>976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974</v>
      </c>
      <c r="L2030" s="247">
        <v>6</v>
      </c>
      <c r="M2030" s="246">
        <v>2237500</v>
      </c>
      <c r="N2030" s="246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90</v>
      </c>
      <c r="T2030" s="246" t="s">
        <v>32</v>
      </c>
      <c r="U2030" s="246"/>
      <c r="V2030" t="str">
        <f>INDEX(樣區!H:H,MATCH(F2030,樣區!E:E,0))</f>
        <v>5月,6月</v>
      </c>
      <c r="W2030" s="3" t="str">
        <f>IF(ISNUMBER(AH2030),"Y","N")</f>
        <v>N</v>
      </c>
      <c r="X2030" s="3" t="str">
        <f>IF(OR(ISBLANK(H2030),ISBLANK(I2030)),"需記錄日期","")</f>
        <v/>
      </c>
      <c r="Y2030" s="3" t="str">
        <f>IF(O2030&gt;9,"時間太晚","")</f>
        <v>時間太晚</v>
      </c>
      <c r="Z2030" s="3" t="str">
        <f>IF(ISBLANK(Q2030),"需記錄數量",IF(Q2030&gt;2,"2隻以上，請記為猴群",""))</f>
        <v/>
      </c>
      <c r="AA2030" s="3" t="str">
        <f>IF(OR(Q2030=1,Q2030=2),IF(ISTEXT(R2030),"","需記錄距離"),"")</f>
        <v/>
      </c>
      <c r="AB2030" s="2" t="str">
        <f>IF(S2030="Y",IF(Q2030&lt;&gt;2,"有叫聲應為猴群",""),"")</f>
        <v/>
      </c>
      <c r="AC2030" s="3" t="str">
        <f>IF(ISBLANK(T2030),"需記錄棲地類型",IF(LEN(T2030)&lt;&gt;2,"請填最主要的棲地類型，其餘的可在備注補充說明",""))</f>
        <v/>
      </c>
      <c r="AD2030" s="5" t="str">
        <f>IF(ISBLANK(O2030),"需記錄時間",IFERROR(IF((AI2030-TIME(0,5,59))&lt;0,"需計滿6分鍾",""),""))</f>
        <v/>
      </c>
      <c r="AE2030" s="3" t="str">
        <f>IF(COUNTIF(U2030,"*搖樹*")=1,IF(Q2030&lt;&gt;2,"有搖樹行為應為猴群",""),"")</f>
        <v/>
      </c>
      <c r="AF2030" s="3"/>
      <c r="AH2030" t="e">
        <f>MATCH(ROUND(M2030,0)&amp;ROUND(N2030,0),樣點!N:N,0)</f>
        <v>#N/A</v>
      </c>
      <c r="AI2030" s="5" t="str">
        <f>IF((F2031&amp;J2031)=(F2030&amp;J2030),ABS((DATE(G2031,H2031,I2031)&amp;TIME(O2031,P2031,0))-(DATE(G2030,H2030,I2030)&amp;TIME(O2030,P2030,0))),"")</f>
        <v/>
      </c>
    </row>
    <row r="2031" spans="3:35">
      <c r="C2031" s="246" t="s">
        <v>1324</v>
      </c>
      <c r="D2031" s="246" t="s">
        <v>960</v>
      </c>
      <c r="E2031" s="246" t="s">
        <v>977</v>
      </c>
      <c r="F2031" s="246" t="s">
        <v>978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979</v>
      </c>
      <c r="L2031" s="247">
        <v>1</v>
      </c>
      <c r="M2031" s="246">
        <v>232617</v>
      </c>
      <c r="N2031" s="246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90</v>
      </c>
      <c r="T2031" s="246" t="s">
        <v>54</v>
      </c>
      <c r="U2031" s="246"/>
      <c r="V2031" t="str">
        <f>INDEX(樣區!H:H,MATCH(F2031,樣區!E:E,0))</f>
        <v>4月,6月</v>
      </c>
      <c r="W2031" s="3" t="str">
        <f>IF(ISNUMBER(AH2031),"Y","N")</f>
        <v>Y</v>
      </c>
      <c r="X2031" s="3" t="str">
        <f>IF(OR(ISBLANK(H2031),ISBLANK(I2031)),"需記錄日期","")</f>
        <v/>
      </c>
      <c r="Y2031" s="3" t="str">
        <f>IF(O2031&gt;9,"時間太晚","")</f>
        <v/>
      </c>
      <c r="Z2031" s="3" t="str">
        <f>IF(ISBLANK(Q2031),"需記錄數量",IF(Q2031&gt;2,"2隻以上，請記為猴群",""))</f>
        <v/>
      </c>
      <c r="AA2031" s="3" t="str">
        <f>IF(OR(Q2031=1,Q2031=2),IF(ISTEXT(R2031),"","需記錄距離"),"")</f>
        <v/>
      </c>
      <c r="AB2031" s="249" t="str">
        <f>IF(S2031="Y",IF(Q2031&lt;&gt;2,"有叫聲應為猴群",""),"")</f>
        <v/>
      </c>
      <c r="AC2031" s="3" t="str">
        <f>IF(ISBLANK(T2031),"需記錄棲地類型",IF(LEN(T2031)&lt;&gt;2,"請填最主要的棲地類型，其餘的可在備注補充說明",""))</f>
        <v/>
      </c>
      <c r="AD2031" s="5" t="str">
        <f t="shared" ref="AD2031:AD2041" si="91">IF(ISBLANK(O2031),"需記錄時間",IFERROR(IF((AI2031-TIME(0,5,59))&lt;0,"需計滿6分鐘",""),""))</f>
        <v/>
      </c>
      <c r="AE2031" s="3" t="str">
        <f>IF(COUNTIF(U2031,"*搖樹*")=1,IF(Q2031&lt;&gt;2,"有搖樹行為應為猴群",""),"")</f>
        <v/>
      </c>
      <c r="AF2031" s="3"/>
      <c r="AH2031">
        <f>MATCH(ROUND(M2031,0)&amp;ROUND(N2031,0),樣點!N:N,0)</f>
        <v>359</v>
      </c>
      <c r="AI2031" s="5">
        <f>IF((F2032&amp;J2032)=(F2031&amp;J2031),ABS((DATE(G2032,H2032,I2032)&amp;TIME(O2032,P2032,0))-(DATE(G2031,H2031,I2031)&amp;TIME(O2031,P2031,0))),"")</f>
        <v>4.1666670003905892E-3</v>
      </c>
    </row>
    <row r="2032" spans="3:35">
      <c r="C2032" s="246" t="s">
        <v>1324</v>
      </c>
      <c r="D2032" s="246" t="s">
        <v>960</v>
      </c>
      <c r="E2032" s="246" t="s">
        <v>977</v>
      </c>
      <c r="F2032" s="246" t="s">
        <v>978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979</v>
      </c>
      <c r="L2032" s="247">
        <v>2</v>
      </c>
      <c r="M2032" s="246">
        <v>232403</v>
      </c>
      <c r="N2032" s="246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90</v>
      </c>
      <c r="T2032" s="246" t="s">
        <v>54</v>
      </c>
      <c r="U2032" s="246"/>
      <c r="V2032" t="str">
        <f>INDEX(樣區!H:H,MATCH(F2032,樣區!E:E,0))</f>
        <v>4月,6月</v>
      </c>
      <c r="W2032" s="3" t="str">
        <f>IF(ISNUMBER(AH2032),"Y","N")</f>
        <v>Y</v>
      </c>
      <c r="X2032" s="3" t="str">
        <f>IF(OR(ISBLANK(H2032),ISBLANK(I2032)),"需記錄日期","")</f>
        <v/>
      </c>
      <c r="Y2032" s="3" t="str">
        <f>IF(O2032&gt;9,"時間太晚","")</f>
        <v/>
      </c>
      <c r="Z2032" s="3" t="str">
        <f>IF(ISBLANK(Q2032),"需記錄數量",IF(Q2032&gt;2,"2隻以上，請記為猴群",""))</f>
        <v/>
      </c>
      <c r="AA2032" s="3" t="str">
        <f>IF(OR(Q2032=1,Q2032=2),IF(ISTEXT(R2032),"","需記錄距離"),"")</f>
        <v/>
      </c>
      <c r="AB2032" s="249" t="str">
        <f>IF(S2032="Y",IF(Q2032&lt;&gt;2,"有叫聲應為猴群",""),"")</f>
        <v/>
      </c>
      <c r="AC2032" s="3" t="str">
        <f>IF(ISBLANK(T2032),"需記錄棲地類型",IF(LEN(T2032)&lt;&gt;2,"請填最主要的棲地類型，其餘的可在備注補充說明",""))</f>
        <v/>
      </c>
      <c r="AD2032" s="5" t="str">
        <f t="shared" si="91"/>
        <v/>
      </c>
      <c r="AE2032" s="3" t="str">
        <f>IF(COUNTIF(U2032,"*搖樹*")=1,IF(Q2032&lt;&gt;2,"有搖樹行為應為猴群",""),"")</f>
        <v/>
      </c>
      <c r="AF2032" s="3"/>
      <c r="AH2032">
        <f>MATCH(ROUND(M2032,0)&amp;ROUND(N2032,0),樣點!N:N,0)</f>
        <v>360</v>
      </c>
      <c r="AI2032" s="5">
        <f>IF((F2033&amp;J2033)=(F2032&amp;J2032),ABS((DATE(G2033,H2033,I2033)&amp;TIME(O2033,P2033,0))-(DATE(G2032,H2032,I2032)&amp;TIME(O2032,P2032,0))),"")</f>
        <v>4.8611109959892929E-3</v>
      </c>
    </row>
    <row r="2033" spans="3:35">
      <c r="C2033" s="246" t="s">
        <v>1324</v>
      </c>
      <c r="D2033" s="246" t="s">
        <v>960</v>
      </c>
      <c r="E2033" s="246" t="s">
        <v>977</v>
      </c>
      <c r="F2033" s="246" t="s">
        <v>978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979</v>
      </c>
      <c r="L2033" s="247">
        <v>3</v>
      </c>
      <c r="M2033" s="246">
        <v>232188</v>
      </c>
      <c r="N2033" s="246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90</v>
      </c>
      <c r="T2033" s="246" t="s">
        <v>54</v>
      </c>
      <c r="U2033" s="246"/>
      <c r="V2033" t="str">
        <f>INDEX(樣區!H:H,MATCH(F2033,樣區!E:E,0))</f>
        <v>4月,6月</v>
      </c>
      <c r="W2033" s="3" t="str">
        <f>IF(ISNUMBER(AH2033),"Y","N")</f>
        <v>Y</v>
      </c>
      <c r="X2033" s="3" t="str">
        <f>IF(OR(ISBLANK(H2033),ISBLANK(I2033)),"需記錄日期","")</f>
        <v/>
      </c>
      <c r="Y2033" s="3" t="str">
        <f>IF(O2033&gt;9,"時間太晚","")</f>
        <v/>
      </c>
      <c r="Z2033" s="3" t="str">
        <f>IF(ISBLANK(Q2033),"需記錄數量",IF(Q2033&gt;2,"2隻以上，請記為猴群",""))</f>
        <v/>
      </c>
      <c r="AA2033" s="3" t="str">
        <f>IF(OR(Q2033=1,Q2033=2),IF(ISTEXT(R2033),"","需記錄距離"),"")</f>
        <v/>
      </c>
      <c r="AB2033" s="249" t="str">
        <f>IF(S2033="Y",IF(Q2033&lt;&gt;2,"有叫聲應為猴群",""),"")</f>
        <v/>
      </c>
      <c r="AC2033" s="3" t="str">
        <f>IF(ISBLANK(T2033),"需記錄棲地類型",IF(LEN(T2033)&lt;&gt;2,"請填最主要的棲地類型，其餘的可在備注補充說明",""))</f>
        <v/>
      </c>
      <c r="AD2033" s="5" t="str">
        <f t="shared" si="91"/>
        <v/>
      </c>
      <c r="AE2033" s="3" t="str">
        <f>IF(COUNTIF(U2033,"*搖樹*")=1,IF(Q2033&lt;&gt;2,"有搖樹行為應為猴群",""),"")</f>
        <v/>
      </c>
      <c r="AF2033" s="3"/>
      <c r="AH2033">
        <f>MATCH(ROUND(M2033,0)&amp;ROUND(N2033,0),樣點!N:N,0)</f>
        <v>361</v>
      </c>
      <c r="AI2033" s="5">
        <f>IF((F2034&amp;J2034)=(F2033&amp;J2033),ABS((DATE(G2034,H2034,I2034)&amp;TIME(O2034,P2034,0))-(DATE(G2033,H2033,I2033)&amp;TIME(O2033,P2033,0))),"")</f>
        <v>6.9444439723156393E-3</v>
      </c>
    </row>
    <row r="2034" spans="3:35">
      <c r="C2034" s="246" t="s">
        <v>1324</v>
      </c>
      <c r="D2034" s="246" t="s">
        <v>960</v>
      </c>
      <c r="E2034" s="246" t="s">
        <v>977</v>
      </c>
      <c r="F2034" s="246" t="s">
        <v>978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979</v>
      </c>
      <c r="L2034" s="247">
        <v>4</v>
      </c>
      <c r="M2034" s="246">
        <v>232065</v>
      </c>
      <c r="N2034" s="246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90</v>
      </c>
      <c r="T2034" s="246" t="s">
        <v>32</v>
      </c>
      <c r="U2034" s="246"/>
      <c r="V2034" t="str">
        <f>INDEX(樣區!H:H,MATCH(F2034,樣區!E:E,0))</f>
        <v>4月,6月</v>
      </c>
      <c r="W2034" s="3" t="str">
        <f>IF(ISNUMBER(AH2034),"Y","N")</f>
        <v>Y</v>
      </c>
      <c r="X2034" s="3" t="str">
        <f>IF(OR(ISBLANK(H2034),ISBLANK(I2034)),"需記錄日期","")</f>
        <v/>
      </c>
      <c r="Y2034" s="3" t="str">
        <f>IF(O2034&gt;9,"時間太晚","")</f>
        <v>時間太晚</v>
      </c>
      <c r="Z2034" s="3" t="str">
        <f>IF(ISBLANK(Q2034),"需記錄數量",IF(Q2034&gt;2,"2隻以上，請記為猴群",""))</f>
        <v/>
      </c>
      <c r="AA2034" s="3" t="str">
        <f>IF(OR(Q2034=1,Q2034=2),IF(ISTEXT(R2034),"","需記錄距離"),"")</f>
        <v/>
      </c>
      <c r="AB2034" s="249" t="str">
        <f>IF(S2034="Y",IF(Q2034&lt;&gt;2,"有叫聲應為猴群",""),"")</f>
        <v/>
      </c>
      <c r="AC2034" s="3" t="str">
        <f>IF(ISBLANK(T2034),"需記錄棲地類型",IF(LEN(T2034)&lt;&gt;2,"請填最主要的棲地類型，其餘的可在備注補充說明",""))</f>
        <v/>
      </c>
      <c r="AD2034" s="5" t="str">
        <f t="shared" si="91"/>
        <v/>
      </c>
      <c r="AE2034" s="3" t="str">
        <f>IF(COUNTIF(U2034,"*搖樹*")=1,IF(Q2034&lt;&gt;2,"有搖樹行為應為猴群",""),"")</f>
        <v/>
      </c>
      <c r="AF2034" s="3"/>
      <c r="AH2034">
        <f>MATCH(ROUND(M2034,0)&amp;ROUND(N2034,0),樣點!N:N,0)</f>
        <v>362</v>
      </c>
      <c r="AI2034" s="5">
        <f>IF((F2035&amp;J2035)=(F2034&amp;J2034),ABS((DATE(G2035,H2035,I2035)&amp;TIME(O2035,P2035,0))-(DATE(G2034,H2034,I2034)&amp;TIME(O2034,P2034,0))),"")</f>
        <v>6.9444450200535357E-3</v>
      </c>
    </row>
    <row r="2035" spans="3:35">
      <c r="C2035" s="246" t="s">
        <v>1324</v>
      </c>
      <c r="D2035" s="246" t="s">
        <v>960</v>
      </c>
      <c r="E2035" s="246" t="s">
        <v>977</v>
      </c>
      <c r="F2035" s="246" t="s">
        <v>978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979</v>
      </c>
      <c r="L2035" s="247">
        <v>5</v>
      </c>
      <c r="M2035" s="246">
        <v>232205</v>
      </c>
      <c r="N2035" s="246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90</v>
      </c>
      <c r="T2035" s="246" t="s">
        <v>32</v>
      </c>
      <c r="U2035" s="246"/>
      <c r="V2035" t="str">
        <f>INDEX(樣區!H:H,MATCH(F2035,樣區!E:E,0))</f>
        <v>4月,6月</v>
      </c>
      <c r="W2035" s="3" t="str">
        <f>IF(ISNUMBER(AH2035),"Y","N")</f>
        <v>Y</v>
      </c>
      <c r="X2035" s="3" t="str">
        <f>IF(OR(ISBLANK(H2035),ISBLANK(I2035)),"需記錄日期","")</f>
        <v/>
      </c>
      <c r="Y2035" s="3" t="str">
        <f>IF(O2035&gt;9,"時間太晚","")</f>
        <v>時間太晚</v>
      </c>
      <c r="Z2035" s="3" t="str">
        <f>IF(ISBLANK(Q2035),"需記錄數量",IF(Q2035&gt;2,"2隻以上，請記為猴群",""))</f>
        <v/>
      </c>
      <c r="AA2035" s="3" t="str">
        <f>IF(OR(Q2035=1,Q2035=2),IF(ISTEXT(R2035),"","需記錄距離"),"")</f>
        <v/>
      </c>
      <c r="AB2035" s="249" t="str">
        <f>IF(S2035="Y",IF(Q2035&lt;&gt;2,"有叫聲應為猴群",""),"")</f>
        <v/>
      </c>
      <c r="AC2035" s="3" t="str">
        <f>IF(ISBLANK(T2035),"需記錄棲地類型",IF(LEN(T2035)&lt;&gt;2,"請填最主要的棲地類型，其餘的可在備注補充說明",""))</f>
        <v/>
      </c>
      <c r="AD2035" s="5" t="str">
        <f t="shared" si="91"/>
        <v/>
      </c>
      <c r="AE2035" s="3" t="str">
        <f>IF(COUNTIF(U2035,"*搖樹*")=1,IF(Q2035&lt;&gt;2,"有搖樹行為應為猴群",""),"")</f>
        <v/>
      </c>
      <c r="AF2035" s="3"/>
      <c r="AH2035">
        <f>MATCH(ROUND(M2035,0)&amp;ROUND(N2035,0),樣點!N:N,0)</f>
        <v>363</v>
      </c>
      <c r="AI2035" s="5">
        <f>IF((F2036&amp;J2036)=(F2035&amp;J2035),ABS((DATE(G2036,H2036,I2036)&amp;TIME(O2036,P2036,0))-(DATE(G2035,H2035,I2035)&amp;TIME(O2035,P2035,0))),"")</f>
        <v>7.6388890156522393E-3</v>
      </c>
    </row>
    <row r="2036" spans="3:35">
      <c r="C2036" s="246" t="s">
        <v>1324</v>
      </c>
      <c r="D2036" s="246" t="s">
        <v>960</v>
      </c>
      <c r="E2036" s="246" t="s">
        <v>977</v>
      </c>
      <c r="F2036" s="246" t="s">
        <v>978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979</v>
      </c>
      <c r="L2036" s="247">
        <v>6</v>
      </c>
      <c r="M2036" s="246">
        <v>231780</v>
      </c>
      <c r="N2036" s="246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90</v>
      </c>
      <c r="T2036" s="246" t="s">
        <v>32</v>
      </c>
      <c r="U2036" s="246"/>
      <c r="V2036" t="str">
        <f>INDEX(樣區!H:H,MATCH(F2036,樣區!E:E,0))</f>
        <v>4月,6月</v>
      </c>
      <c r="W2036" s="3" t="str">
        <f>IF(ISNUMBER(AH2036),"Y","N")</f>
        <v>Y</v>
      </c>
      <c r="X2036" s="3" t="str">
        <f>IF(OR(ISBLANK(H2036),ISBLANK(I2036)),"需記錄日期","")</f>
        <v/>
      </c>
      <c r="Y2036" s="3" t="str">
        <f>IF(O2036&gt;9,"時間太晚","")</f>
        <v>時間太晚</v>
      </c>
      <c r="Z2036" s="3" t="str">
        <f>IF(ISBLANK(Q2036),"需記錄數量",IF(Q2036&gt;2,"2隻以上，請記為猴群",""))</f>
        <v/>
      </c>
      <c r="AA2036" s="3" t="str">
        <f>IF(OR(Q2036=1,Q2036=2),IF(ISTEXT(R2036),"","需記錄距離"),"")</f>
        <v/>
      </c>
      <c r="AB2036" s="249" t="str">
        <f>IF(S2036="Y",IF(Q2036&lt;&gt;2,"有叫聲應為猴群",""),"")</f>
        <v/>
      </c>
      <c r="AC2036" s="3" t="str">
        <f>IF(ISBLANK(T2036),"需記錄棲地類型",IF(LEN(T2036)&lt;&gt;2,"請填最主要的棲地類型，其餘的可在備注補充說明",""))</f>
        <v/>
      </c>
      <c r="AD2036" s="5" t="str">
        <f t="shared" si="91"/>
        <v/>
      </c>
      <c r="AE2036" s="3" t="str">
        <f>IF(COUNTIF(U2036,"*搖樹*")=1,IF(Q2036&lt;&gt;2,"有搖樹行為應為猴群",""),"")</f>
        <v/>
      </c>
      <c r="AF2036" s="3"/>
      <c r="AH2036">
        <f>MATCH(ROUND(M2036,0)&amp;ROUND(N2036,0),樣點!N:N,0)</f>
        <v>364</v>
      </c>
      <c r="AI2036" s="5" t="str">
        <f>IF((F2037&amp;J2037)=(F2036&amp;J2036),ABS((DATE(G2037,H2037,I2037)&amp;TIME(O2037,P2037,0))-(DATE(G2036,H2036,I2036)&amp;TIME(O2036,P2036,0))),"")</f>
        <v/>
      </c>
    </row>
    <row r="2037" spans="3:35">
      <c r="C2037" s="246" t="s">
        <v>1324</v>
      </c>
      <c r="D2037" s="246" t="s">
        <v>960</v>
      </c>
      <c r="E2037" s="246" t="s">
        <v>980</v>
      </c>
      <c r="F2037" s="246" t="s">
        <v>981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982</v>
      </c>
      <c r="L2037" s="247">
        <v>1</v>
      </c>
      <c r="M2037" s="246">
        <v>231038</v>
      </c>
      <c r="N2037" s="246">
        <v>2600845</v>
      </c>
      <c r="O2037" s="246">
        <v>9</v>
      </c>
      <c r="P2037" s="246">
        <v>15</v>
      </c>
      <c r="Q2037" s="246">
        <v>1</v>
      </c>
      <c r="R2037" s="246" t="s">
        <v>89</v>
      </c>
      <c r="S2037" s="246" t="s">
        <v>90</v>
      </c>
      <c r="T2037" s="246" t="s">
        <v>32</v>
      </c>
      <c r="U2037" s="246"/>
      <c r="V2037" t="str">
        <f>INDEX(樣區!H:H,MATCH(F2037,樣區!E:E,0))</f>
        <v>4月,6月</v>
      </c>
      <c r="W2037" s="3" t="str">
        <f>IF(ISNUMBER(AH2037),"Y","N")</f>
        <v>Y</v>
      </c>
      <c r="X2037" s="3" t="str">
        <f>IF(OR(ISBLANK(H2037),ISBLANK(I2037)),"需記錄日期","")</f>
        <v/>
      </c>
      <c r="Y2037" s="3" t="str">
        <f>IF(O2037&gt;9,"時間太晚","")</f>
        <v/>
      </c>
      <c r="Z2037" s="3" t="str">
        <f>IF(ISBLANK(Q2037),"需記錄數量",IF(Q2037&gt;2,"2隻以上，請記為猴群",""))</f>
        <v/>
      </c>
      <c r="AA2037" s="3" t="str">
        <f>IF(OR(Q2037=1,Q2037=2),IF(ISTEXT(R2037),"","需記錄距離"),"")</f>
        <v/>
      </c>
      <c r="AB2037" s="249" t="str">
        <f>IF(S2037="Y",IF(Q2037&lt;&gt;2,"有叫聲應為猴群",""),"")</f>
        <v/>
      </c>
      <c r="AC2037" s="3" t="str">
        <f>IF(ISBLANK(T2037),"需記錄棲地類型",IF(LEN(T2037)&lt;&gt;2,"請填最主要的棲地類型，其餘的可在備注補充說明",""))</f>
        <v/>
      </c>
      <c r="AD2037" s="5" t="str">
        <f t="shared" si="91"/>
        <v/>
      </c>
      <c r="AE2037" s="3" t="str">
        <f>IF(COUNTIF(U2037,"*搖樹*")=1,IF(Q2037&lt;&gt;2,"有搖樹行為應為猴群",""),"")</f>
        <v/>
      </c>
      <c r="AF2037" s="3"/>
      <c r="AH2037">
        <f>MATCH(ROUND(M2037,0)&amp;ROUND(N2037,0),樣點!N:N,0)</f>
        <v>365</v>
      </c>
      <c r="AI2037" s="5">
        <f>IF((F2038&amp;J2038)=(F2037&amp;J2037),ABS((DATE(G2038,H2038,I2038)&amp;TIME(O2038,P2038,0))-(DATE(G2037,H2037,I2037)&amp;TIME(O2037,P2037,0))),"")</f>
        <v>6.9444450200535357E-3</v>
      </c>
    </row>
    <row r="2038" spans="3:35">
      <c r="C2038" s="246" t="s">
        <v>1324</v>
      </c>
      <c r="D2038" s="246" t="s">
        <v>960</v>
      </c>
      <c r="E2038" s="246" t="s">
        <v>980</v>
      </c>
      <c r="F2038" s="246" t="s">
        <v>981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982</v>
      </c>
      <c r="L2038" s="247">
        <v>2</v>
      </c>
      <c r="M2038" s="246">
        <v>231208</v>
      </c>
      <c r="N2038" s="246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90</v>
      </c>
      <c r="T2038" s="246" t="s">
        <v>32</v>
      </c>
      <c r="U2038" s="246"/>
      <c r="V2038" t="str">
        <f>INDEX(樣區!H:H,MATCH(F2038,樣區!E:E,0))</f>
        <v>4月,6月</v>
      </c>
      <c r="W2038" s="3" t="str">
        <f>IF(ISNUMBER(AH2038),"Y","N")</f>
        <v>Y</v>
      </c>
      <c r="X2038" s="3" t="str">
        <f>IF(OR(ISBLANK(H2038),ISBLANK(I2038)),"需記錄日期","")</f>
        <v/>
      </c>
      <c r="Y2038" s="3" t="str">
        <f>IF(O2038&gt;9,"時間太晚","")</f>
        <v/>
      </c>
      <c r="Z2038" s="3" t="str">
        <f>IF(ISBLANK(Q2038),"需記錄數量",IF(Q2038&gt;2,"2隻以上，請記為猴群",""))</f>
        <v/>
      </c>
      <c r="AA2038" s="3" t="str">
        <f>IF(OR(Q2038=1,Q2038=2),IF(ISTEXT(R2038),"","需記錄距離"),"")</f>
        <v/>
      </c>
      <c r="AB2038" s="249" t="str">
        <f>IF(S2038="Y",IF(Q2038&lt;&gt;2,"有叫聲應為猴群",""),"")</f>
        <v/>
      </c>
      <c r="AC2038" s="3" t="str">
        <f>IF(ISBLANK(T2038),"需記錄棲地類型",IF(LEN(T2038)&lt;&gt;2,"請填最主要的棲地類型，其餘的可在備注補充說明",""))</f>
        <v/>
      </c>
      <c r="AD2038" s="5" t="str">
        <f t="shared" si="91"/>
        <v/>
      </c>
      <c r="AE2038" s="3" t="str">
        <f>IF(COUNTIF(U2038,"*搖樹*")=1,IF(Q2038&lt;&gt;2,"有搖樹行為應為猴群",""),"")</f>
        <v/>
      </c>
      <c r="AF2038" s="3"/>
      <c r="AH2038">
        <f>MATCH(ROUND(M2038,0)&amp;ROUND(N2038,0),樣點!N:N,0)</f>
        <v>366</v>
      </c>
      <c r="AI2038" s="5">
        <f>IF((F2039&amp;J2039)=(F2038&amp;J2038),ABS((DATE(G2039,H2039,I2039)&amp;TIME(O2039,P2039,0))-(DATE(G2038,H2038,I2038)&amp;TIME(O2038,P2038,0))),"")</f>
        <v>8.3333330112509429E-3</v>
      </c>
    </row>
    <row r="2039" spans="3:35">
      <c r="C2039" s="246" t="s">
        <v>1324</v>
      </c>
      <c r="D2039" s="246" t="s">
        <v>960</v>
      </c>
      <c r="E2039" s="246" t="s">
        <v>980</v>
      </c>
      <c r="F2039" s="246" t="s">
        <v>981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982</v>
      </c>
      <c r="L2039" s="247">
        <v>3</v>
      </c>
      <c r="M2039" s="246">
        <v>231387</v>
      </c>
      <c r="N2039" s="246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90</v>
      </c>
      <c r="T2039" s="246" t="s">
        <v>32</v>
      </c>
      <c r="U2039" s="246"/>
      <c r="V2039" t="str">
        <f>INDEX(樣區!H:H,MATCH(F2039,樣區!E:E,0))</f>
        <v>4月,6月</v>
      </c>
      <c r="W2039" s="3" t="str">
        <f>IF(ISNUMBER(AH2039),"Y","N")</f>
        <v>Y</v>
      </c>
      <c r="X2039" s="3" t="str">
        <f>IF(OR(ISBLANK(H2039),ISBLANK(I2039)),"需記錄日期","")</f>
        <v/>
      </c>
      <c r="Y2039" s="3" t="str">
        <f>IF(O2039&gt;9,"時間太晚","")</f>
        <v/>
      </c>
      <c r="Z2039" s="3" t="str">
        <f>IF(ISBLANK(Q2039),"需記錄數量",IF(Q2039&gt;2,"2隻以上，請記為猴群",""))</f>
        <v/>
      </c>
      <c r="AA2039" s="3" t="str">
        <f>IF(OR(Q2039=1,Q2039=2),IF(ISTEXT(R2039),"","需記錄距離"),"")</f>
        <v/>
      </c>
      <c r="AB2039" s="249" t="str">
        <f>IF(S2039="Y",IF(Q2039&lt;&gt;2,"有叫聲應為猴群",""),"")</f>
        <v/>
      </c>
      <c r="AC2039" s="3" t="str">
        <f>IF(ISBLANK(T2039),"需記錄棲地類型",IF(LEN(T2039)&lt;&gt;2,"請填最主要的棲地類型，其餘的可在備注補充說明",""))</f>
        <v/>
      </c>
      <c r="AD2039" s="5" t="str">
        <f t="shared" si="91"/>
        <v/>
      </c>
      <c r="AE2039" s="3" t="str">
        <f>IF(COUNTIF(U2039,"*搖樹*")=1,IF(Q2039&lt;&gt;2,"有搖樹行為應為猴群",""),"")</f>
        <v/>
      </c>
      <c r="AF2039" s="3"/>
      <c r="AH2039">
        <f>MATCH(ROUND(M2039,0)&amp;ROUND(N2039,0),樣點!N:N,0)</f>
        <v>367</v>
      </c>
      <c r="AI2039" s="5">
        <f>IF((F2040&amp;J2040)=(F2039&amp;J2039),ABS((DATE(G2040,H2040,I2040)&amp;TIME(O2040,P2040,0))-(DATE(G2039,H2039,I2039)&amp;TIME(O2039,P2039,0))),"")</f>
        <v>5.555555981118232E-3</v>
      </c>
    </row>
    <row r="2040" spans="3:35">
      <c r="C2040" s="246" t="s">
        <v>1324</v>
      </c>
      <c r="D2040" s="246" t="s">
        <v>960</v>
      </c>
      <c r="E2040" s="246" t="s">
        <v>980</v>
      </c>
      <c r="F2040" s="246" t="s">
        <v>981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982</v>
      </c>
      <c r="L2040" s="247">
        <v>4</v>
      </c>
      <c r="M2040" s="246">
        <v>231526</v>
      </c>
      <c r="N2040" s="246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90</v>
      </c>
      <c r="T2040" s="246" t="s">
        <v>32</v>
      </c>
      <c r="U2040" s="246"/>
      <c r="V2040" t="str">
        <f>INDEX(樣區!H:H,MATCH(F2040,樣區!E:E,0))</f>
        <v>4月,6月</v>
      </c>
      <c r="W2040" s="3" t="str">
        <f>IF(ISNUMBER(AH2040),"Y","N")</f>
        <v>Y</v>
      </c>
      <c r="X2040" s="3" t="str">
        <f>IF(OR(ISBLANK(H2040),ISBLANK(I2040)),"需記錄日期","")</f>
        <v/>
      </c>
      <c r="Y2040" s="3" t="str">
        <f>IF(O2040&gt;9,"時間太晚","")</f>
        <v/>
      </c>
      <c r="Z2040" s="3" t="str">
        <f>IF(ISBLANK(Q2040),"需記錄數量",IF(Q2040&gt;2,"2隻以上，請記為猴群",""))</f>
        <v/>
      </c>
      <c r="AA2040" s="3" t="str">
        <f>IF(OR(Q2040=1,Q2040=2),IF(ISTEXT(R2040),"","需記錄距離"),"")</f>
        <v/>
      </c>
      <c r="AB2040" s="249" t="str">
        <f>IF(S2040="Y",IF(Q2040&lt;&gt;2,"有叫聲應為猴群",""),"")</f>
        <v/>
      </c>
      <c r="AC2040" s="3" t="str">
        <f>IF(ISBLANK(T2040),"需記錄棲地類型",IF(LEN(T2040)&lt;&gt;2,"請填最主要的棲地類型，其餘的可在備注補充說明",""))</f>
        <v/>
      </c>
      <c r="AD2040" s="5" t="str">
        <f t="shared" si="91"/>
        <v/>
      </c>
      <c r="AE2040" s="3" t="str">
        <f>IF(COUNTIF(U2040,"*搖樹*")=1,IF(Q2040&lt;&gt;2,"有搖樹行為應為猴群",""),"")</f>
        <v/>
      </c>
      <c r="AF2040" s="3"/>
      <c r="AH2040">
        <f>MATCH(ROUND(M2040,0)&amp;ROUND(N2040,0),樣點!N:N,0)</f>
        <v>368</v>
      </c>
      <c r="AI2040" s="5">
        <f>IF((F2041&amp;J2041)=(F2040&amp;J2040),ABS((DATE(G2041,H2041,I2041)&amp;TIME(O2041,P2041,0))-(DATE(G2040,H2040,I2040)&amp;TIME(O2040,P2040,0))),"")</f>
        <v>4.8611109959892929E-3</v>
      </c>
    </row>
    <row r="2041" spans="3:35">
      <c r="C2041" s="246" t="s">
        <v>1324</v>
      </c>
      <c r="D2041" s="246" t="s">
        <v>960</v>
      </c>
      <c r="E2041" s="246" t="s">
        <v>980</v>
      </c>
      <c r="F2041" s="246" t="s">
        <v>981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982</v>
      </c>
      <c r="L2041" s="247">
        <v>5</v>
      </c>
      <c r="M2041" s="246">
        <v>231760</v>
      </c>
      <c r="N2041" s="246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90</v>
      </c>
      <c r="T2041" s="246" t="s">
        <v>32</v>
      </c>
      <c r="U2041" s="246"/>
      <c r="V2041" t="str">
        <f>INDEX(樣區!H:H,MATCH(F2041,樣區!E:E,0))</f>
        <v>4月,6月</v>
      </c>
      <c r="W2041" s="3" t="str">
        <f>IF(ISNUMBER(AH2041),"Y","N")</f>
        <v>Y</v>
      </c>
      <c r="X2041" s="3" t="str">
        <f>IF(OR(ISBLANK(H2041),ISBLANK(I2041)),"需記錄日期","")</f>
        <v/>
      </c>
      <c r="Y2041" s="3" t="str">
        <f>IF(O2041&gt;9,"時間太晚","")</f>
        <v/>
      </c>
      <c r="Z2041" s="3" t="str">
        <f>IF(ISBLANK(Q2041),"需記錄數量",IF(Q2041&gt;2,"2隻以上，請記為猴群",""))</f>
        <v/>
      </c>
      <c r="AA2041" s="3" t="str">
        <f>IF(OR(Q2041=1,Q2041=2),IF(ISTEXT(R2041),"","需記錄距離"),"")</f>
        <v/>
      </c>
      <c r="AB2041" s="249" t="str">
        <f>IF(S2041="Y",IF(Q2041&lt;&gt;2,"有叫聲應為猴群",""),"")</f>
        <v/>
      </c>
      <c r="AC2041" s="3" t="str">
        <f>IF(ISBLANK(T2041),"需記錄棲地類型",IF(LEN(T2041)&lt;&gt;2,"請填最主要的棲地類型，其餘的可在備注補充說明",""))</f>
        <v/>
      </c>
      <c r="AD2041" s="5" t="str">
        <f t="shared" si="91"/>
        <v/>
      </c>
      <c r="AE2041" s="3" t="str">
        <f>IF(COUNTIF(U2041,"*搖樹*")=1,IF(Q2041&lt;&gt;2,"有搖樹行為應為猴群",""),"")</f>
        <v/>
      </c>
      <c r="AF2041" s="3"/>
      <c r="AH2041">
        <f>MATCH(ROUND(M2041,0)&amp;ROUND(N2041,0),樣點!N:N,0)</f>
        <v>369</v>
      </c>
      <c r="AI2041" s="5">
        <f>IF((F2042&amp;J2042)=(F2041&amp;J2041),ABS((DATE(G2042,H2042,I2042)&amp;TIME(O2042,P2042,0))-(DATE(G2041,H2041,I2041)&amp;TIME(O2041,P2041,0))),"")</f>
        <v>4.8611109959892929E-3</v>
      </c>
    </row>
    <row r="2042" spans="3:35" hidden="1">
      <c r="C2042" s="246" t="s">
        <v>1324</v>
      </c>
      <c r="D2042" s="246" t="s">
        <v>960</v>
      </c>
      <c r="E2042" s="246" t="s">
        <v>980</v>
      </c>
      <c r="F2042" s="246" t="s">
        <v>981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982</v>
      </c>
      <c r="L2042" s="247">
        <v>6</v>
      </c>
      <c r="M2042" s="246">
        <v>231810</v>
      </c>
      <c r="N2042" s="246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90</v>
      </c>
      <c r="T2042" s="246" t="s">
        <v>32</v>
      </c>
      <c r="U2042" s="246"/>
      <c r="V2042" t="str">
        <f>INDEX(樣區!H:H,MATCH(F2042,樣區!E:E,0))</f>
        <v>4月,6月</v>
      </c>
      <c r="W2042" s="3" t="str">
        <f>IF(ISNUMBER(AH2042),"Y","N")</f>
        <v>N</v>
      </c>
      <c r="X2042" s="3" t="str">
        <f>IF(OR(ISBLANK(H2042),ISBLANK(I2042)),"需記錄日期","")</f>
        <v/>
      </c>
      <c r="Y2042" s="3" t="str">
        <f>IF(O2042&gt;9,"時間太晚","")</f>
        <v/>
      </c>
      <c r="Z2042" s="3" t="str">
        <f>IF(ISBLANK(Q2042),"需記錄數量",IF(Q2042&gt;2,"2隻以上，請記為猴群",""))</f>
        <v/>
      </c>
      <c r="AA2042" s="3" t="str">
        <f>IF(OR(Q2042=1,Q2042=2),IF(ISTEXT(R2042),"","需記錄距離"),"")</f>
        <v/>
      </c>
      <c r="AB2042" s="2" t="str">
        <f>IF(S2042="Y",IF(Q2042&lt;&gt;2,"有叫聲應為猴群",""),"")</f>
        <v/>
      </c>
      <c r="AC2042" s="3" t="str">
        <f>IF(ISBLANK(T2042),"需記錄棲地類型",IF(LEN(T2042)&lt;&gt;2,"請填最主要的棲地類型，其餘的可在備注補充說明",""))</f>
        <v/>
      </c>
      <c r="AD2042" s="5" t="str">
        <f>IF(ISBLANK(O2042),"需記錄時間",IFERROR(IF((AI2042-TIME(0,5,59))&lt;0,"需計滿6分鍾",""),""))</f>
        <v/>
      </c>
      <c r="AE2042" s="3" t="str">
        <f>IF(COUNTIF(U2042,"*搖樹*")=1,IF(Q2042&lt;&gt;2,"有搖樹行為應為猴群",""),"")</f>
        <v/>
      </c>
      <c r="AF2042" s="3"/>
      <c r="AH2042" t="e">
        <f>MATCH(ROUND(M2042,0)&amp;ROUND(N2042,0),樣點!N:N,0)</f>
        <v>#N/A</v>
      </c>
      <c r="AI2042" s="5" t="str">
        <f>IF((F2043&amp;J2043)=(F2042&amp;J2042),ABS((DATE(G2043,H2043,I2043)&amp;TIME(O2043,P2043,0))-(DATE(G2042,H2042,I2042)&amp;TIME(O2042,P2042,0))),"")</f>
        <v/>
      </c>
    </row>
    <row r="2043" spans="3:35" hidden="1">
      <c r="C2043" s="246" t="s">
        <v>1324</v>
      </c>
      <c r="D2043" s="246" t="s">
        <v>960</v>
      </c>
      <c r="E2043" s="246" t="s">
        <v>983</v>
      </c>
      <c r="F2043" s="246" t="s">
        <v>984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985</v>
      </c>
      <c r="L2043" s="247">
        <v>1</v>
      </c>
      <c r="M2043" s="246">
        <v>230396</v>
      </c>
      <c r="N2043" s="246">
        <v>2610541</v>
      </c>
      <c r="O2043" s="246">
        <v>8</v>
      </c>
      <c r="P2043" s="246">
        <v>2</v>
      </c>
      <c r="Q2043" s="246">
        <v>0</v>
      </c>
      <c r="R2043" s="246"/>
      <c r="S2043" s="246" t="s">
        <v>90</v>
      </c>
      <c r="T2043" s="246" t="s">
        <v>32</v>
      </c>
      <c r="U2043" s="246"/>
      <c r="V2043" t="str">
        <f>INDEX(樣區!H:H,MATCH(F2043,樣區!E:E,0))</f>
        <v>4月,6月</v>
      </c>
      <c r="W2043" s="3" t="str">
        <f>IF(ISNUMBER(AH2043),"Y","N")</f>
        <v>N</v>
      </c>
      <c r="X2043" s="3" t="str">
        <f>IF(OR(ISBLANK(H2043),ISBLANK(I2043)),"需記錄日期","")</f>
        <v/>
      </c>
      <c r="Y2043" s="3" t="str">
        <f>IF(O2043&gt;9,"時間太晚","")</f>
        <v/>
      </c>
      <c r="Z2043" s="3" t="str">
        <f>IF(ISBLANK(Q2043),"需記錄數量",IF(Q2043&gt;2,"2隻以上，請記為猴群",""))</f>
        <v/>
      </c>
      <c r="AA2043" s="3" t="str">
        <f>IF(OR(Q2043=1,Q2043=2),IF(ISTEXT(R2043),"","需記錄距離"),"")</f>
        <v/>
      </c>
      <c r="AB2043" s="2" t="str">
        <f>IF(S2043="Y",IF(Q2043&lt;&gt;2,"有叫聲應為猴群",""),"")</f>
        <v/>
      </c>
      <c r="AC2043" s="3" t="str">
        <f>IF(ISBLANK(T2043),"需記錄棲地類型",IF(LEN(T2043)&lt;&gt;2,"請填最主要的棲地類型，其餘的可在備注補充說明",""))</f>
        <v/>
      </c>
      <c r="AD2043" s="5" t="str">
        <f>IF(ISBLANK(O2043),"需記錄時間",IFERROR(IF((AI2043-TIME(0,5,59))&lt;0,"需計滿6分鍾",""),""))</f>
        <v/>
      </c>
      <c r="AE2043" s="3" t="str">
        <f>IF(COUNTIF(U2043,"*搖樹*")=1,IF(Q2043&lt;&gt;2,"有搖樹行為應為猴群",""),"")</f>
        <v/>
      </c>
      <c r="AF2043" s="3"/>
      <c r="AH2043" t="e">
        <f>MATCH(ROUND(M2043,0)&amp;ROUND(N2043,0),樣點!N:N,0)</f>
        <v>#N/A</v>
      </c>
      <c r="AI2043" s="5">
        <f>IF((F2044&amp;J2044)=(F2043&amp;J2043),ABS((DATE(G2044,H2044,I2044)&amp;TIME(O2044,P2044,0))-(DATE(G2043,H2043,I2043)&amp;TIME(O2043,P2043,0))),"")</f>
        <v>1.2500000011641532E-2</v>
      </c>
    </row>
    <row r="2044" spans="3:35" hidden="1">
      <c r="C2044" s="246" t="s">
        <v>1324</v>
      </c>
      <c r="D2044" s="246" t="s">
        <v>960</v>
      </c>
      <c r="E2044" s="246" t="s">
        <v>983</v>
      </c>
      <c r="F2044" s="246" t="s">
        <v>984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985</v>
      </c>
      <c r="L2044" s="247">
        <v>2</v>
      </c>
      <c r="M2044" s="246">
        <v>229871</v>
      </c>
      <c r="N2044" s="246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90</v>
      </c>
      <c r="T2044" s="246" t="s">
        <v>32</v>
      </c>
      <c r="U2044" s="246"/>
      <c r="V2044" t="str">
        <f>INDEX(樣區!H:H,MATCH(F2044,樣區!E:E,0))</f>
        <v>4月,6月</v>
      </c>
      <c r="W2044" s="3" t="str">
        <f>IF(ISNUMBER(AH2044),"Y","N")</f>
        <v>N</v>
      </c>
      <c r="X2044" s="3" t="str">
        <f>IF(OR(ISBLANK(H2044),ISBLANK(I2044)),"需記錄日期","")</f>
        <v/>
      </c>
      <c r="Y2044" s="3" t="str">
        <f>IF(O2044&gt;9,"時間太晚","")</f>
        <v/>
      </c>
      <c r="Z2044" s="3" t="str">
        <f>IF(ISBLANK(Q2044),"需記錄數量",IF(Q2044&gt;2,"2隻以上，請記為猴群",""))</f>
        <v/>
      </c>
      <c r="AA2044" s="3" t="str">
        <f>IF(OR(Q2044=1,Q2044=2),IF(ISTEXT(R2044),"","需記錄距離"),"")</f>
        <v/>
      </c>
      <c r="AB2044" s="2" t="str">
        <f>IF(S2044="Y",IF(Q2044&lt;&gt;2,"有叫聲應為猴群",""),"")</f>
        <v/>
      </c>
      <c r="AC2044" s="3" t="str">
        <f>IF(ISBLANK(T2044),"需記錄棲地類型",IF(LEN(T2044)&lt;&gt;2,"請填最主要的棲地類型，其餘的可在備注補充說明",""))</f>
        <v/>
      </c>
      <c r="AD2044" s="5" t="str">
        <f>IF(ISBLANK(O2044),"需記錄時間",IFERROR(IF((AI2044-TIME(0,5,59))&lt;0,"需計滿6分鍾",""),""))</f>
        <v/>
      </c>
      <c r="AE2044" s="3" t="str">
        <f>IF(COUNTIF(U2044,"*搖樹*")=1,IF(Q2044&lt;&gt;2,"有搖樹行為應為猴群",""),"")</f>
        <v/>
      </c>
      <c r="AF2044" s="3"/>
      <c r="AH2044" t="e">
        <f>MATCH(ROUND(M2044,0)&amp;ROUND(N2044,0),樣點!N:N,0)</f>
        <v>#N/A</v>
      </c>
      <c r="AI2044" s="5">
        <f>IF((F2045&amp;J2045)=(F2044&amp;J2044),ABS((DATE(G2045,H2045,I2045)&amp;TIME(O2045,P2045,0))-(DATE(G2044,H2044,I2044)&amp;TIME(O2044,P2044,0))),"")</f>
        <v>1.7361111007630825E-2</v>
      </c>
    </row>
    <row r="2045" spans="3:35" hidden="1">
      <c r="C2045" s="246" t="s">
        <v>1324</v>
      </c>
      <c r="D2045" s="246" t="s">
        <v>960</v>
      </c>
      <c r="E2045" s="246" t="s">
        <v>983</v>
      </c>
      <c r="F2045" s="246" t="s">
        <v>984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985</v>
      </c>
      <c r="L2045" s="247">
        <v>3</v>
      </c>
      <c r="M2045" s="246">
        <v>229367</v>
      </c>
      <c r="N2045" s="246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90</v>
      </c>
      <c r="T2045" s="246" t="s">
        <v>32</v>
      </c>
      <c r="U2045" s="246"/>
      <c r="V2045" t="str">
        <f>INDEX(樣區!H:H,MATCH(F2045,樣區!E:E,0))</f>
        <v>4月,6月</v>
      </c>
      <c r="W2045" s="3" t="str">
        <f>IF(ISNUMBER(AH2045),"Y","N")</f>
        <v>N</v>
      </c>
      <c r="X2045" s="3" t="str">
        <f>IF(OR(ISBLANK(H2045),ISBLANK(I2045)),"需記錄日期","")</f>
        <v/>
      </c>
      <c r="Y2045" s="3" t="str">
        <f>IF(O2045&gt;9,"時間太晚","")</f>
        <v/>
      </c>
      <c r="Z2045" s="3" t="str">
        <f>IF(ISBLANK(Q2045),"需記錄數量",IF(Q2045&gt;2,"2隻以上，請記為猴群",""))</f>
        <v/>
      </c>
      <c r="AA2045" s="3" t="str">
        <f>IF(OR(Q2045=1,Q2045=2),IF(ISTEXT(R2045),"","需記錄距離"),"")</f>
        <v/>
      </c>
      <c r="AB2045" s="2" t="str">
        <f>IF(S2045="Y",IF(Q2045&lt;&gt;2,"有叫聲應為猴群",""),"")</f>
        <v/>
      </c>
      <c r="AC2045" s="3" t="str">
        <f>IF(ISBLANK(T2045),"需記錄棲地類型",IF(LEN(T2045)&lt;&gt;2,"請填最主要的棲地類型，其餘的可在備注補充說明",""))</f>
        <v/>
      </c>
      <c r="AD2045" s="5" t="str">
        <f>IF(ISBLANK(O2045),"需記錄時間",IFERROR(IF((AI2045-TIME(0,5,59))&lt;0,"需計滿6分鍾",""),""))</f>
        <v/>
      </c>
      <c r="AE2045" s="3" t="str">
        <f>IF(COUNTIF(U2045,"*搖樹*")=1,IF(Q2045&lt;&gt;2,"有搖樹行為應為猴群",""),"")</f>
        <v/>
      </c>
      <c r="AF2045" s="3"/>
      <c r="AH2045" t="e">
        <f>MATCH(ROUND(M2045,0)&amp;ROUND(N2045,0),樣點!N:N,0)</f>
        <v>#N/A</v>
      </c>
      <c r="AI2045" s="5">
        <f>IF((F2046&amp;J2046)=(F2045&amp;J2045),ABS((DATE(G2046,H2046,I2046)&amp;TIME(O2046,P2046,0))-(DATE(G2045,H2045,I2045)&amp;TIME(O2045,P2045,0))),"")</f>
        <v>9.0277779963798821E-3</v>
      </c>
    </row>
    <row r="2046" spans="3:35" hidden="1">
      <c r="C2046" s="246" t="s">
        <v>1324</v>
      </c>
      <c r="D2046" s="246" t="s">
        <v>960</v>
      </c>
      <c r="E2046" s="246" t="s">
        <v>983</v>
      </c>
      <c r="F2046" s="246" t="s">
        <v>984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985</v>
      </c>
      <c r="L2046" s="247">
        <v>4</v>
      </c>
      <c r="M2046" s="246">
        <v>228677</v>
      </c>
      <c r="N2046" s="246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90</v>
      </c>
      <c r="T2046" s="246" t="s">
        <v>32</v>
      </c>
      <c r="U2046" s="246"/>
      <c r="V2046" t="str">
        <f>INDEX(樣區!H:H,MATCH(F2046,樣區!E:E,0))</f>
        <v>4月,6月</v>
      </c>
      <c r="W2046" s="3" t="str">
        <f>IF(ISNUMBER(AH2046),"Y","N")</f>
        <v>N</v>
      </c>
      <c r="X2046" s="3" t="str">
        <f>IF(OR(ISBLANK(H2046),ISBLANK(I2046)),"需記錄日期","")</f>
        <v/>
      </c>
      <c r="Y2046" s="3" t="str">
        <f>IF(O2046&gt;9,"時間太晚","")</f>
        <v/>
      </c>
      <c r="Z2046" s="3" t="str">
        <f>IF(ISBLANK(Q2046),"需記錄數量",IF(Q2046&gt;2,"2隻以上，請記為猴群",""))</f>
        <v/>
      </c>
      <c r="AA2046" s="3" t="str">
        <f>IF(OR(Q2046=1,Q2046=2),IF(ISTEXT(R2046),"","需記錄距離"),"")</f>
        <v/>
      </c>
      <c r="AB2046" s="2" t="str">
        <f>IF(S2046="Y",IF(Q2046&lt;&gt;2,"有叫聲應為猴群",""),"")</f>
        <v/>
      </c>
      <c r="AC2046" s="3" t="str">
        <f>IF(ISBLANK(T2046),"需記錄棲地類型",IF(LEN(T2046)&lt;&gt;2,"請填最主要的棲地類型，其餘的可在備注補充說明",""))</f>
        <v/>
      </c>
      <c r="AD2046" s="5" t="str">
        <f>IF(ISBLANK(O2046),"需記錄時間",IFERROR(IF((AI2046-TIME(0,5,59))&lt;0,"需計滿6分鍾",""),""))</f>
        <v/>
      </c>
      <c r="AE2046" s="3" t="str">
        <f>IF(COUNTIF(U2046,"*搖樹*")=1,IF(Q2046&lt;&gt;2,"有搖樹行為應為猴群",""),"")</f>
        <v/>
      </c>
      <c r="AF2046" s="3"/>
      <c r="AH2046" t="e">
        <f>MATCH(ROUND(M2046,0)&amp;ROUND(N2046,0),樣點!N:N,0)</f>
        <v>#N/A</v>
      </c>
      <c r="AI2046" s="5">
        <f>IF((F2047&amp;J2047)=(F2046&amp;J2046),ABS((DATE(G2047,H2047,I2047)&amp;TIME(O2047,P2047,0))-(DATE(G2046,H2046,I2046)&amp;TIME(O2046,P2046,0))),"")</f>
        <v>1.1805554968304932E-2</v>
      </c>
    </row>
    <row r="2047" spans="3:35" hidden="1">
      <c r="C2047" s="246" t="s">
        <v>1324</v>
      </c>
      <c r="D2047" s="246" t="s">
        <v>960</v>
      </c>
      <c r="E2047" s="246" t="s">
        <v>983</v>
      </c>
      <c r="F2047" s="246" t="s">
        <v>984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985</v>
      </c>
      <c r="L2047" s="247">
        <v>5</v>
      </c>
      <c r="M2047" s="246">
        <v>229867</v>
      </c>
      <c r="N2047" s="246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90</v>
      </c>
      <c r="T2047" s="246" t="s">
        <v>32</v>
      </c>
      <c r="U2047" s="246"/>
      <c r="V2047" t="str">
        <f>INDEX(樣區!H:H,MATCH(F2047,樣區!E:E,0))</f>
        <v>4月,6月</v>
      </c>
      <c r="W2047" s="3" t="str">
        <f>IF(ISNUMBER(AH2047),"Y","N")</f>
        <v>N</v>
      </c>
      <c r="X2047" s="3" t="str">
        <f>IF(OR(ISBLANK(H2047),ISBLANK(I2047)),"需記錄日期","")</f>
        <v/>
      </c>
      <c r="Y2047" s="3" t="str">
        <f>IF(O2047&gt;9,"時間太晚","")</f>
        <v/>
      </c>
      <c r="Z2047" s="3" t="str">
        <f>IF(ISBLANK(Q2047),"需記錄數量",IF(Q2047&gt;2,"2隻以上，請記為猴群",""))</f>
        <v/>
      </c>
      <c r="AA2047" s="3" t="str">
        <f>IF(OR(Q2047=1,Q2047=2),IF(ISTEXT(R2047),"","需記錄距離"),"")</f>
        <v/>
      </c>
      <c r="AB2047" s="2" t="str">
        <f>IF(S2047="Y",IF(Q2047&lt;&gt;2,"有叫聲應為猴群",""),"")</f>
        <v/>
      </c>
      <c r="AC2047" s="3" t="str">
        <f>IF(ISBLANK(T2047),"需記錄棲地類型",IF(LEN(T2047)&lt;&gt;2,"請填最主要的棲地類型，其餘的可在備注補充說明",""))</f>
        <v/>
      </c>
      <c r="AD2047" s="5" t="str">
        <f>IF(ISBLANK(O2047),"需記錄時間",IFERROR(IF((AI2047-TIME(0,5,59))&lt;0,"需計滿6分鍾",""),""))</f>
        <v/>
      </c>
      <c r="AE2047" s="3" t="str">
        <f>IF(COUNTIF(U2047,"*搖樹*")=1,IF(Q2047&lt;&gt;2,"有搖樹行為應為猴群",""),"")</f>
        <v/>
      </c>
      <c r="AF2047" s="3"/>
      <c r="AH2047" t="e">
        <f>MATCH(ROUND(M2047,0)&amp;ROUND(N2047,0),樣點!N:N,0)</f>
        <v>#N/A</v>
      </c>
      <c r="AI2047" s="5">
        <f>IF((F2048&amp;J2048)=(F2047&amp;J2047),ABS((DATE(G2048,H2048,I2048)&amp;TIME(O2048,P2048,0))-(DATE(G2047,H2047,I2047)&amp;TIME(O2047,P2047,0))),"")</f>
        <v>9.0277779963798821E-3</v>
      </c>
    </row>
    <row r="2048" spans="3:35" hidden="1">
      <c r="C2048" s="246" t="s">
        <v>1324</v>
      </c>
      <c r="D2048" s="246" t="s">
        <v>960</v>
      </c>
      <c r="E2048" s="246" t="s">
        <v>983</v>
      </c>
      <c r="F2048" s="246" t="s">
        <v>984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985</v>
      </c>
      <c r="L2048" s="247">
        <v>6</v>
      </c>
      <c r="M2048" s="246">
        <v>229092</v>
      </c>
      <c r="N2048" s="246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90</v>
      </c>
      <c r="T2048" s="246" t="s">
        <v>32</v>
      </c>
      <c r="U2048" s="246"/>
      <c r="V2048" t="str">
        <f>INDEX(樣區!H:H,MATCH(F2048,樣區!E:E,0))</f>
        <v>4月,6月</v>
      </c>
      <c r="W2048" s="3" t="str">
        <f>IF(ISNUMBER(AH2048),"Y","N")</f>
        <v>N</v>
      </c>
      <c r="X2048" s="3" t="str">
        <f>IF(OR(ISBLANK(H2048),ISBLANK(I2048)),"需記錄日期","")</f>
        <v/>
      </c>
      <c r="Y2048" s="3" t="str">
        <f>IF(O2048&gt;9,"時間太晚","")</f>
        <v/>
      </c>
      <c r="Z2048" s="3" t="str">
        <f>IF(ISBLANK(Q2048),"需記錄數量",IF(Q2048&gt;2,"2隻以上，請記為猴群",""))</f>
        <v/>
      </c>
      <c r="AA2048" s="3" t="str">
        <f>IF(OR(Q2048=1,Q2048=2),IF(ISTEXT(R2048),"","需記錄距離"),"")</f>
        <v/>
      </c>
      <c r="AB2048" s="2" t="str">
        <f>IF(S2048="Y",IF(Q2048&lt;&gt;2,"有叫聲應為猴群",""),"")</f>
        <v/>
      </c>
      <c r="AC2048" s="3" t="str">
        <f>IF(ISBLANK(T2048),"需記錄棲地類型",IF(LEN(T2048)&lt;&gt;2,"請填最主要的棲地類型，其餘的可在備注補充說明",""))</f>
        <v/>
      </c>
      <c r="AD2048" s="5" t="str">
        <f>IF(ISBLANK(O2048),"需記錄時間",IFERROR(IF((AI2048-TIME(0,5,59))&lt;0,"需計滿6分鍾",""),""))</f>
        <v/>
      </c>
      <c r="AE2048" s="3" t="str">
        <f>IF(COUNTIF(U2048,"*搖樹*")=1,IF(Q2048&lt;&gt;2,"有搖樹行為應為猴群",""),"")</f>
        <v/>
      </c>
      <c r="AF2048" s="3"/>
      <c r="AH2048" t="e">
        <f>MATCH(ROUND(M2048,0)&amp;ROUND(N2048,0),樣點!N:N,0)</f>
        <v>#N/A</v>
      </c>
      <c r="AI2048" s="5" t="str">
        <f>IF((F2049&amp;J2049)=(F2048&amp;J2048),ABS((DATE(G2049,H2049,I2049)&amp;TIME(O2049,P2049,0))-(DATE(G2048,H2048,I2048)&amp;TIME(O2048,P2048,0))),"")</f>
        <v/>
      </c>
    </row>
    <row r="2049" spans="3:35">
      <c r="C2049" s="246" t="s">
        <v>1324</v>
      </c>
      <c r="D2049" s="246" t="s">
        <v>960</v>
      </c>
      <c r="E2049" s="246" t="s">
        <v>986</v>
      </c>
      <c r="F2049" s="246" t="s">
        <v>987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988</v>
      </c>
      <c r="L2049" s="247">
        <v>1</v>
      </c>
      <c r="M2049" s="246">
        <v>231113</v>
      </c>
      <c r="N2049" s="246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90</v>
      </c>
      <c r="T2049" s="246" t="s">
        <v>54</v>
      </c>
      <c r="U2049" s="246"/>
      <c r="V2049" t="str">
        <f>INDEX(樣區!H:H,MATCH(F2049,樣區!E:E,0))</f>
        <v>4月,6月</v>
      </c>
      <c r="W2049" s="3" t="str">
        <f>IF(ISNUMBER(AH2049),"Y","N")</f>
        <v>Y</v>
      </c>
      <c r="X2049" s="3" t="str">
        <f>IF(OR(ISBLANK(H2049),ISBLANK(I2049)),"需記錄日期","")</f>
        <v/>
      </c>
      <c r="Y2049" s="3" t="str">
        <f>IF(O2049&gt;9,"時間太晚","")</f>
        <v/>
      </c>
      <c r="Z2049" s="3" t="str">
        <f>IF(ISBLANK(Q2049),"需記錄數量",IF(Q2049&gt;2,"2隻以上，請記為猴群",""))</f>
        <v/>
      </c>
      <c r="AA2049" s="3" t="str">
        <f>IF(OR(Q2049=1,Q2049=2),IF(ISTEXT(R2049),"","需記錄距離"),"")</f>
        <v/>
      </c>
      <c r="AB2049" s="249" t="str">
        <f>IF(S2049="Y",IF(Q2049&lt;&gt;2,"有叫聲應為猴群",""),"")</f>
        <v/>
      </c>
      <c r="AC2049" s="3" t="str">
        <f>IF(ISBLANK(T2049),"需記錄棲地類型",IF(LEN(T2049)&lt;&gt;2,"請填最主要的棲地類型，其餘的可在備注補充說明",""))</f>
        <v/>
      </c>
      <c r="AD2049" s="5" t="str">
        <f t="shared" ref="AD2049:AD2053" si="92">IF(ISBLANK(O2049),"需記錄時間",IFERROR(IF((AI2049-TIME(0,5,59))&lt;0,"需計滿6分鐘",""),""))</f>
        <v/>
      </c>
      <c r="AE2049" s="3" t="str">
        <f>IF(COUNTIF(U2049,"*搖樹*")=1,IF(Q2049&lt;&gt;2,"有搖樹行為應為猴群",""),"")</f>
        <v/>
      </c>
      <c r="AF2049" s="3"/>
      <c r="AH2049">
        <f>MATCH(ROUND(M2049,0)&amp;ROUND(N2049,0),樣點!N:N,0)</f>
        <v>377</v>
      </c>
      <c r="AI2049" s="5">
        <f>IF((F2050&amp;J2050)=(F2049&amp;J2049),ABS((DATE(G2050,H2050,I2050)&amp;TIME(O2050,P2050,0))-(DATE(G2049,H2049,I2049)&amp;TIME(O2049,P2049,0))),"")</f>
        <v>9.7222219919785857E-3</v>
      </c>
    </row>
    <row r="2050" spans="3:35">
      <c r="C2050" s="246" t="s">
        <v>1324</v>
      </c>
      <c r="D2050" s="246" t="s">
        <v>960</v>
      </c>
      <c r="E2050" s="246" t="s">
        <v>986</v>
      </c>
      <c r="F2050" s="246" t="s">
        <v>987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988</v>
      </c>
      <c r="L2050" s="247">
        <v>2</v>
      </c>
      <c r="M2050" s="246">
        <v>230927</v>
      </c>
      <c r="N2050" s="246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90</v>
      </c>
      <c r="T2050" s="246" t="s">
        <v>54</v>
      </c>
      <c r="U2050" s="246"/>
      <c r="V2050" t="str">
        <f>INDEX(樣區!H:H,MATCH(F2050,樣區!E:E,0))</f>
        <v>4月,6月</v>
      </c>
      <c r="W2050" s="3" t="str">
        <f>IF(ISNUMBER(AH2050),"Y","N")</f>
        <v>Y</v>
      </c>
      <c r="X2050" s="3" t="str">
        <f>IF(OR(ISBLANK(H2050),ISBLANK(I2050)),"需記錄日期","")</f>
        <v/>
      </c>
      <c r="Y2050" s="3" t="str">
        <f>IF(O2050&gt;9,"時間太晚","")</f>
        <v/>
      </c>
      <c r="Z2050" s="3" t="str">
        <f>IF(ISBLANK(Q2050),"需記錄數量",IF(Q2050&gt;2,"2隻以上，請記為猴群",""))</f>
        <v/>
      </c>
      <c r="AA2050" s="3" t="str">
        <f>IF(OR(Q2050=1,Q2050=2),IF(ISTEXT(R2050),"","需記錄距離"),"")</f>
        <v/>
      </c>
      <c r="AB2050" s="249" t="str">
        <f>IF(S2050="Y",IF(Q2050&lt;&gt;2,"有叫聲應為猴群",""),"")</f>
        <v/>
      </c>
      <c r="AC2050" s="3" t="str">
        <f>IF(ISBLANK(T2050),"需記錄棲地類型",IF(LEN(T2050)&lt;&gt;2,"請填最主要的棲地類型，其餘的可在備注補充說明",""))</f>
        <v/>
      </c>
      <c r="AD2050" s="5" t="str">
        <f t="shared" si="92"/>
        <v/>
      </c>
      <c r="AE2050" s="3" t="str">
        <f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>IF((F2051&amp;J2051)=(F2050&amp;J2050),ABS((DATE(G2051,H2051,I2051)&amp;TIME(O2051,P2051,0))-(DATE(G2050,H2050,I2050)&amp;TIME(O2050,P2050,0))),"")</f>
        <v>7.6388890156522393E-3</v>
      </c>
    </row>
    <row r="2051" spans="3:35">
      <c r="C2051" s="246" t="s">
        <v>1324</v>
      </c>
      <c r="D2051" s="246" t="s">
        <v>960</v>
      </c>
      <c r="E2051" s="246" t="s">
        <v>986</v>
      </c>
      <c r="F2051" s="246" t="s">
        <v>987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988</v>
      </c>
      <c r="L2051" s="247">
        <v>3</v>
      </c>
      <c r="M2051" s="246">
        <v>230740</v>
      </c>
      <c r="N2051" s="246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90</v>
      </c>
      <c r="T2051" s="246" t="s">
        <v>54</v>
      </c>
      <c r="U2051" s="246"/>
      <c r="V2051" t="str">
        <f>INDEX(樣區!H:H,MATCH(F2051,樣區!E:E,0))</f>
        <v>4月,6月</v>
      </c>
      <c r="W2051" s="3" t="str">
        <f>IF(ISNUMBER(AH2051),"Y","N")</f>
        <v>Y</v>
      </c>
      <c r="X2051" s="3" t="str">
        <f>IF(OR(ISBLANK(H2051),ISBLANK(I2051)),"需記錄日期","")</f>
        <v/>
      </c>
      <c r="Y2051" s="3" t="str">
        <f>IF(O2051&gt;9,"時間太晚","")</f>
        <v/>
      </c>
      <c r="Z2051" s="3" t="str">
        <f>IF(ISBLANK(Q2051),"需記錄數量",IF(Q2051&gt;2,"2隻以上，請記為猴群",""))</f>
        <v/>
      </c>
      <c r="AA2051" s="3" t="str">
        <f>IF(OR(Q2051=1,Q2051=2),IF(ISTEXT(R2051),"","需記錄距離"),"")</f>
        <v/>
      </c>
      <c r="AB2051" s="249" t="str">
        <f>IF(S2051="Y",IF(Q2051&lt;&gt;2,"有叫聲應為猴群",""),"")</f>
        <v/>
      </c>
      <c r="AC2051" s="3" t="str">
        <f>IF(ISBLANK(T2051),"需記錄棲地類型",IF(LEN(T2051)&lt;&gt;2,"請填最主要的棲地類型，其餘的可在備注補充說明",""))</f>
        <v/>
      </c>
      <c r="AD2051" s="5" t="str">
        <f t="shared" si="92"/>
        <v/>
      </c>
      <c r="AE2051" s="3" t="str">
        <f>IF(COUNTIF(U2051,"*搖樹*")=1,IF(Q2051&lt;&gt;2,"有搖樹行為應為猴群",""),"")</f>
        <v/>
      </c>
      <c r="AF2051" s="3"/>
      <c r="AH2051">
        <f>MATCH(ROUND(M2051,0)&amp;ROUND(N2051,0),樣點!N:N,0)</f>
        <v>379</v>
      </c>
      <c r="AI2051" s="5">
        <f>IF((F2052&amp;J2052)=(F2051&amp;J2051),ABS((DATE(G2052,H2052,I2052)&amp;TIME(O2052,P2052,0))-(DATE(G2051,H2051,I2051)&amp;TIME(O2051,P2051,0))),"")</f>
        <v>6.9444440305233002E-3</v>
      </c>
    </row>
    <row r="2052" spans="3:35">
      <c r="C2052" s="246" t="s">
        <v>1324</v>
      </c>
      <c r="D2052" s="246" t="s">
        <v>960</v>
      </c>
      <c r="E2052" s="246" t="s">
        <v>986</v>
      </c>
      <c r="F2052" s="246" t="s">
        <v>987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988</v>
      </c>
      <c r="L2052" s="247">
        <v>4</v>
      </c>
      <c r="M2052" s="246">
        <v>230611</v>
      </c>
      <c r="N2052" s="246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90</v>
      </c>
      <c r="T2052" s="246" t="s">
        <v>54</v>
      </c>
      <c r="U2052" s="246"/>
      <c r="V2052" t="str">
        <f>INDEX(樣區!H:H,MATCH(F2052,樣區!E:E,0))</f>
        <v>4月,6月</v>
      </c>
      <c r="W2052" s="3" t="str">
        <f>IF(ISNUMBER(AH2052),"Y","N")</f>
        <v>Y</v>
      </c>
      <c r="X2052" s="3" t="str">
        <f>IF(OR(ISBLANK(H2052),ISBLANK(I2052)),"需記錄日期","")</f>
        <v/>
      </c>
      <c r="Y2052" s="3" t="str">
        <f>IF(O2052&gt;9,"時間太晚","")</f>
        <v>時間太晚</v>
      </c>
      <c r="Z2052" s="3" t="str">
        <f>IF(ISBLANK(Q2052),"需記錄數量",IF(Q2052&gt;2,"2隻以上，請記為猴群",""))</f>
        <v/>
      </c>
      <c r="AA2052" s="3" t="str">
        <f>IF(OR(Q2052=1,Q2052=2),IF(ISTEXT(R2052),"","需記錄距離"),"")</f>
        <v/>
      </c>
      <c r="AB2052" s="249" t="str">
        <f>IF(S2052="Y",IF(Q2052&lt;&gt;2,"有叫聲應為猴群",""),"")</f>
        <v/>
      </c>
      <c r="AC2052" s="3" t="str">
        <f>IF(ISBLANK(T2052),"需記錄棲地類型",IF(LEN(T2052)&lt;&gt;2,"請填最主要的棲地類型，其餘的可在備注補充說明",""))</f>
        <v/>
      </c>
      <c r="AD2052" s="5" t="str">
        <f t="shared" si="92"/>
        <v/>
      </c>
      <c r="AE2052" s="3" t="str">
        <f>IF(COUNTIF(U2052,"*搖樹*")=1,IF(Q2052&lt;&gt;2,"有搖樹行為應為猴群",""),"")</f>
        <v/>
      </c>
      <c r="AF2052" s="3"/>
      <c r="AH2052">
        <f>MATCH(ROUND(M2052,0)&amp;ROUND(N2052,0),樣點!N:N,0)</f>
        <v>380</v>
      </c>
      <c r="AI2052" s="5">
        <f>IF((F2053&amp;J2053)=(F2052&amp;J2052),ABS((DATE(G2053,H2053,I2053)&amp;TIME(O2053,P2053,0))-(DATE(G2052,H2052,I2052)&amp;TIME(O2052,P2052,0))),"")</f>
        <v>6.9444449618458748E-3</v>
      </c>
    </row>
    <row r="2053" spans="3:35">
      <c r="C2053" s="246" t="s">
        <v>1324</v>
      </c>
      <c r="D2053" s="246" t="s">
        <v>960</v>
      </c>
      <c r="E2053" s="246" t="s">
        <v>986</v>
      </c>
      <c r="F2053" s="246" t="s">
        <v>987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988</v>
      </c>
      <c r="L2053" s="247">
        <v>5</v>
      </c>
      <c r="M2053" s="246">
        <v>230421</v>
      </c>
      <c r="N2053" s="246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90</v>
      </c>
      <c r="T2053" s="246" t="s">
        <v>54</v>
      </c>
      <c r="U2053" s="246"/>
      <c r="V2053" t="str">
        <f>INDEX(樣區!H:H,MATCH(F2053,樣區!E:E,0))</f>
        <v>4月,6月</v>
      </c>
      <c r="W2053" s="3" t="str">
        <f>IF(ISNUMBER(AH2053),"Y","N")</f>
        <v>Y</v>
      </c>
      <c r="X2053" s="3" t="str">
        <f>IF(OR(ISBLANK(H2053),ISBLANK(I2053)),"需記錄日期","")</f>
        <v/>
      </c>
      <c r="Y2053" s="3" t="str">
        <f>IF(O2053&gt;9,"時間太晚","")</f>
        <v>時間太晚</v>
      </c>
      <c r="Z2053" s="3" t="str">
        <f>IF(ISBLANK(Q2053),"需記錄數量",IF(Q2053&gt;2,"2隻以上，請記為猴群",""))</f>
        <v/>
      </c>
      <c r="AA2053" s="3" t="str">
        <f>IF(OR(Q2053=1,Q2053=2),IF(ISTEXT(R2053),"","需記錄距離"),"")</f>
        <v/>
      </c>
      <c r="AB2053" s="249" t="str">
        <f>IF(S2053="Y",IF(Q2053&lt;&gt;2,"有叫聲應為猴群",""),"")</f>
        <v/>
      </c>
      <c r="AC2053" s="3" t="str">
        <f>IF(ISBLANK(T2053),"需記錄棲地類型",IF(LEN(T2053)&lt;&gt;2,"請填最主要的棲地類型，其餘的可在備注補充說明",""))</f>
        <v/>
      </c>
      <c r="AD2053" s="5" t="str">
        <f t="shared" si="92"/>
        <v/>
      </c>
      <c r="AE2053" s="3" t="str">
        <f>IF(COUNTIF(U2053,"*搖樹*")=1,IF(Q2053&lt;&gt;2,"有搖樹行為應為猴群",""),"")</f>
        <v/>
      </c>
      <c r="AF2053" s="3"/>
      <c r="AH2053">
        <f>MATCH(ROUND(M2053,0)&amp;ROUND(N2053,0),樣點!N:N,0)</f>
        <v>381</v>
      </c>
      <c r="AI2053" s="5">
        <f>IF((F2054&amp;J2054)=(F2053&amp;J2053),ABS((DATE(G2054,H2054,I2054)&amp;TIME(O2054,P2054,0))-(DATE(G2053,H2053,I2053)&amp;TIME(O2053,P2053,0))),"")</f>
        <v>7.6388880261220038E-3</v>
      </c>
    </row>
    <row r="2054" spans="3:35" hidden="1">
      <c r="C2054" s="246" t="s">
        <v>1324</v>
      </c>
      <c r="D2054" s="246" t="s">
        <v>960</v>
      </c>
      <c r="E2054" s="246" t="s">
        <v>986</v>
      </c>
      <c r="F2054" s="246" t="s">
        <v>987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988</v>
      </c>
      <c r="L2054" s="247">
        <v>6</v>
      </c>
      <c r="M2054" s="246">
        <v>230193</v>
      </c>
      <c r="N2054" s="246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90</v>
      </c>
      <c r="T2054" s="246" t="s">
        <v>54</v>
      </c>
      <c r="U2054" s="246"/>
      <c r="V2054" t="str">
        <f>INDEX(樣區!H:H,MATCH(F2054,樣區!E:E,0))</f>
        <v>4月,6月</v>
      </c>
      <c r="W2054" s="3" t="str">
        <f>IF(ISNUMBER(AH2054),"Y","N")</f>
        <v>N</v>
      </c>
      <c r="X2054" s="3" t="str">
        <f>IF(OR(ISBLANK(H2054),ISBLANK(I2054)),"需記錄日期","")</f>
        <v/>
      </c>
      <c r="Y2054" s="3" t="str">
        <f>IF(O2054&gt;9,"時間太晚","")</f>
        <v>時間太晚</v>
      </c>
      <c r="Z2054" s="3" t="str">
        <f>IF(ISBLANK(Q2054),"需記錄數量",IF(Q2054&gt;2,"2隻以上，請記為猴群",""))</f>
        <v/>
      </c>
      <c r="AA2054" s="3" t="str">
        <f>IF(OR(Q2054=1,Q2054=2),IF(ISTEXT(R2054),"","需記錄距離"),"")</f>
        <v/>
      </c>
      <c r="AB2054" s="2" t="str">
        <f>IF(S2054="Y",IF(Q2054&lt;&gt;2,"有叫聲應為猴群",""),"")</f>
        <v/>
      </c>
      <c r="AC2054" s="3" t="str">
        <f>IF(ISBLANK(T2054),"需記錄棲地類型",IF(LEN(T2054)&lt;&gt;2,"請填最主要的棲地類型，其餘的可在備注補充說明",""))</f>
        <v/>
      </c>
      <c r="AD2054" s="5" t="str">
        <f>IF(ISBLANK(O2054),"需記錄時間",IFERROR(IF((AI2054-TIME(0,5,59))&lt;0,"需計滿6分鍾",""),""))</f>
        <v/>
      </c>
      <c r="AE2054" s="3" t="str">
        <f>IF(COUNTIF(U2054,"*搖樹*")=1,IF(Q2054&lt;&gt;2,"有搖樹行為應為猴群",""),"")</f>
        <v/>
      </c>
      <c r="AF2054" s="3"/>
      <c r="AH2054" t="e">
        <f>MATCH(ROUND(M2054,0)&amp;ROUND(N2054,0),樣點!N:N,0)</f>
        <v>#N/A</v>
      </c>
      <c r="AI2054" s="5" t="str">
        <f>IF((F2055&amp;J2055)=(F2054&amp;J2054),ABS((DATE(G2055,H2055,I2055)&amp;TIME(O2055,P2055,0))-(DATE(G2054,H2054,I2054)&amp;TIME(O2054,P2054,0))),"")</f>
        <v/>
      </c>
    </row>
    <row r="2055" spans="3:35">
      <c r="C2055" s="246" t="s">
        <v>1324</v>
      </c>
      <c r="D2055" s="246" t="s">
        <v>960</v>
      </c>
      <c r="E2055" s="246" t="s">
        <v>989</v>
      </c>
      <c r="F2055" s="246" t="s">
        <v>990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991</v>
      </c>
      <c r="L2055" s="247">
        <v>1</v>
      </c>
      <c r="M2055" s="246">
        <v>229262</v>
      </c>
      <c r="N2055" s="246">
        <v>2603712</v>
      </c>
      <c r="O2055" s="246">
        <v>8</v>
      </c>
      <c r="P2055" s="246">
        <v>5</v>
      </c>
      <c r="Q2055" s="246">
        <v>0</v>
      </c>
      <c r="R2055" s="246"/>
      <c r="S2055" s="246" t="s">
        <v>90</v>
      </c>
      <c r="T2055" s="246" t="s">
        <v>54</v>
      </c>
      <c r="U2055" s="246"/>
      <c r="V2055" t="str">
        <f>INDEX(樣區!H:H,MATCH(F2055,樣區!E:E,0))</f>
        <v>4月,6月</v>
      </c>
      <c r="W2055" s="3" t="str">
        <f>IF(ISNUMBER(AH2055),"Y","N")</f>
        <v>Y</v>
      </c>
      <c r="X2055" s="3" t="str">
        <f>IF(OR(ISBLANK(H2055),ISBLANK(I2055)),"需記錄日期","")</f>
        <v/>
      </c>
      <c r="Y2055" s="3" t="str">
        <f>IF(O2055&gt;9,"時間太晚","")</f>
        <v/>
      </c>
      <c r="Z2055" s="3" t="str">
        <f>IF(ISBLANK(Q2055),"需記錄數量",IF(Q2055&gt;2,"2隻以上，請記為猴群",""))</f>
        <v/>
      </c>
      <c r="AA2055" s="3" t="str">
        <f>IF(OR(Q2055=1,Q2055=2),IF(ISTEXT(R2055),"","需記錄距離"),"")</f>
        <v/>
      </c>
      <c r="AB2055" s="249" t="str">
        <f>IF(S2055="Y",IF(Q2055&lt;&gt;2,"有叫聲應為猴群",""),"")</f>
        <v/>
      </c>
      <c r="AC2055" s="3" t="str">
        <f>IF(ISBLANK(T2055),"需記錄棲地類型",IF(LEN(T2055)&lt;&gt;2,"請填最主要的棲地類型，其餘的可在備注補充說明",""))</f>
        <v/>
      </c>
      <c r="AD2055" s="5" t="str">
        <f t="shared" ref="AD2055:AD2066" si="93">IF(ISBLANK(O2055),"需記錄時間",IFERROR(IF((AI2055-TIME(0,5,59))&lt;0,"需計滿6分鐘",""),""))</f>
        <v/>
      </c>
      <c r="AE2055" s="3" t="str">
        <f>IF(COUNTIF(U2055,"*搖樹*")=1,IF(Q2055&lt;&gt;2,"有搖樹行為應為猴群",""),"")</f>
        <v/>
      </c>
      <c r="AF2055" s="3"/>
      <c r="AH2055">
        <f>MATCH(ROUND(M2055,0)&amp;ROUND(N2055,0),樣點!N:N,0)</f>
        <v>383</v>
      </c>
      <c r="AI2055" s="5">
        <f>IF((F2056&amp;J2056)=(F2055&amp;J2055),ABS((DATE(G2056,H2056,I2056)&amp;TIME(O2056,P2056,0))-(DATE(G2055,H2055,I2055)&amp;TIME(O2055,P2055,0))),"")</f>
        <v>1.1805556016042829E-2</v>
      </c>
    </row>
    <row r="2056" spans="3:35">
      <c r="C2056" s="246" t="s">
        <v>1324</v>
      </c>
      <c r="D2056" s="246" t="s">
        <v>960</v>
      </c>
      <c r="E2056" s="246" t="s">
        <v>989</v>
      </c>
      <c r="F2056" s="246" t="s">
        <v>990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991</v>
      </c>
      <c r="L2056" s="247">
        <v>2</v>
      </c>
      <c r="M2056" s="246">
        <v>229413</v>
      </c>
      <c r="N2056" s="246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90</v>
      </c>
      <c r="T2056" s="246" t="s">
        <v>54</v>
      </c>
      <c r="U2056" s="246"/>
      <c r="V2056" t="str">
        <f>INDEX(樣區!H:H,MATCH(F2056,樣區!E:E,0))</f>
        <v>4月,6月</v>
      </c>
      <c r="W2056" s="3" t="str">
        <f>IF(ISNUMBER(AH2056),"Y","N")</f>
        <v>Y</v>
      </c>
      <c r="X2056" s="3" t="str">
        <f>IF(OR(ISBLANK(H2056),ISBLANK(I2056)),"需記錄日期","")</f>
        <v/>
      </c>
      <c r="Y2056" s="3" t="str">
        <f>IF(O2056&gt;9,"時間太晚","")</f>
        <v/>
      </c>
      <c r="Z2056" s="3" t="str">
        <f>IF(ISBLANK(Q2056),"需記錄數量",IF(Q2056&gt;2,"2隻以上，請記為猴群",""))</f>
        <v/>
      </c>
      <c r="AA2056" s="3" t="str">
        <f>IF(OR(Q2056=1,Q2056=2),IF(ISTEXT(R2056),"","需記錄距離"),"")</f>
        <v/>
      </c>
      <c r="AB2056" s="249" t="str">
        <f>IF(S2056="Y",IF(Q2056&lt;&gt;2,"有叫聲應為猴群",""),"")</f>
        <v/>
      </c>
      <c r="AC2056" s="3" t="str">
        <f>IF(ISBLANK(T2056),"需記錄棲地類型",IF(LEN(T2056)&lt;&gt;2,"請填最主要的棲地類型，其餘的可在備注補充說明",""))</f>
        <v/>
      </c>
      <c r="AD2056" s="5" t="str">
        <f t="shared" si="93"/>
        <v/>
      </c>
      <c r="AE2056" s="3" t="str">
        <f>IF(COUNTIF(U2056,"*搖樹*")=1,IF(Q2056&lt;&gt;2,"有搖樹行為應為猴群",""),"")</f>
        <v/>
      </c>
      <c r="AF2056" s="3"/>
      <c r="AH2056">
        <f>MATCH(ROUND(M2056,0)&amp;ROUND(N2056,0),樣點!N:N,0)</f>
        <v>384</v>
      </c>
      <c r="AI2056" s="5">
        <f>IF((F2057&amp;J2057)=(F2056&amp;J2056),ABS((DATE(G2057,H2057,I2057)&amp;TIME(O2057,P2057,0))-(DATE(G2056,H2056,I2056)&amp;TIME(O2056,P2056,0))),"")</f>
        <v>1.1111111030913889E-2</v>
      </c>
    </row>
    <row r="2057" spans="3:35">
      <c r="C2057" s="246" t="s">
        <v>1324</v>
      </c>
      <c r="D2057" s="246" t="s">
        <v>960</v>
      </c>
      <c r="E2057" s="246" t="s">
        <v>989</v>
      </c>
      <c r="F2057" s="246" t="s">
        <v>990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991</v>
      </c>
      <c r="L2057" s="247">
        <v>3</v>
      </c>
      <c r="M2057" s="246">
        <v>229548</v>
      </c>
      <c r="N2057" s="246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90</v>
      </c>
      <c r="T2057" s="246" t="s">
        <v>54</v>
      </c>
      <c r="U2057" s="246"/>
      <c r="V2057" t="str">
        <f>INDEX(樣區!H:H,MATCH(F2057,樣區!E:E,0))</f>
        <v>4月,6月</v>
      </c>
      <c r="W2057" s="3" t="str">
        <f>IF(ISNUMBER(AH2057),"Y","N")</f>
        <v>Y</v>
      </c>
      <c r="X2057" s="3" t="str">
        <f>IF(OR(ISBLANK(H2057),ISBLANK(I2057)),"需記錄日期","")</f>
        <v/>
      </c>
      <c r="Y2057" s="3" t="str">
        <f>IF(O2057&gt;9,"時間太晚","")</f>
        <v/>
      </c>
      <c r="Z2057" s="3" t="str">
        <f>IF(ISBLANK(Q2057),"需記錄數量",IF(Q2057&gt;2,"2隻以上，請記為猴群",""))</f>
        <v/>
      </c>
      <c r="AA2057" s="3" t="str">
        <f>IF(OR(Q2057=1,Q2057=2),IF(ISTEXT(R2057),"","需記錄距離"),"")</f>
        <v/>
      </c>
      <c r="AB2057" s="249" t="str">
        <f>IF(S2057="Y",IF(Q2057&lt;&gt;2,"有叫聲應為猴群",""),"")</f>
        <v/>
      </c>
      <c r="AC2057" s="3" t="str">
        <f>IF(ISBLANK(T2057),"需記錄棲地類型",IF(LEN(T2057)&lt;&gt;2,"請填最主要的棲地類型，其餘的可在備注補充說明",""))</f>
        <v/>
      </c>
      <c r="AD2057" s="5" t="str">
        <f t="shared" si="93"/>
        <v/>
      </c>
      <c r="AE2057" s="3" t="str">
        <f>IF(COUNTIF(U2057,"*搖樹*")=1,IF(Q2057&lt;&gt;2,"有搖樹行為應為猴群",""),"")</f>
        <v/>
      </c>
      <c r="AF2057" s="3"/>
      <c r="AH2057">
        <f>MATCH(ROUND(M2057,0)&amp;ROUND(N2057,0),樣點!N:N,0)</f>
        <v>385</v>
      </c>
      <c r="AI2057" s="5">
        <f>IF((F2058&amp;J2058)=(F2057&amp;J2057),ABS((DATE(G2058,H2058,I2058)&amp;TIME(O2058,P2058,0))-(DATE(G2057,H2057,I2057)&amp;TIME(O2057,P2057,0))),"")</f>
        <v>1.0416665987577289E-2</v>
      </c>
    </row>
    <row r="2058" spans="3:35">
      <c r="C2058" s="246" t="s">
        <v>1324</v>
      </c>
      <c r="D2058" s="246" t="s">
        <v>960</v>
      </c>
      <c r="E2058" s="246" t="s">
        <v>989</v>
      </c>
      <c r="F2058" s="246" t="s">
        <v>990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991</v>
      </c>
      <c r="L2058" s="247">
        <v>4</v>
      </c>
      <c r="M2058" s="246">
        <v>229765</v>
      </c>
      <c r="N2058" s="246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90</v>
      </c>
      <c r="T2058" s="246" t="s">
        <v>54</v>
      </c>
      <c r="U2058" s="246"/>
      <c r="V2058" t="str">
        <f>INDEX(樣區!H:H,MATCH(F2058,樣區!E:E,0))</f>
        <v>4月,6月</v>
      </c>
      <c r="W2058" s="3" t="str">
        <f>IF(ISNUMBER(AH2058),"Y","N")</f>
        <v>Y</v>
      </c>
      <c r="X2058" s="3" t="str">
        <f>IF(OR(ISBLANK(H2058),ISBLANK(I2058)),"需記錄日期","")</f>
        <v/>
      </c>
      <c r="Y2058" s="3" t="str">
        <f>IF(O2058&gt;9,"時間太晚","")</f>
        <v/>
      </c>
      <c r="Z2058" s="3" t="str">
        <f>IF(ISBLANK(Q2058),"需記錄數量",IF(Q2058&gt;2,"2隻以上，請記為猴群",""))</f>
        <v/>
      </c>
      <c r="AA2058" s="3" t="str">
        <f>IF(OR(Q2058=1,Q2058=2),IF(ISTEXT(R2058),"","需記錄距離"),"")</f>
        <v/>
      </c>
      <c r="AB2058" s="249" t="str">
        <f>IF(S2058="Y",IF(Q2058&lt;&gt;2,"有叫聲應為猴群",""),"")</f>
        <v/>
      </c>
      <c r="AC2058" s="3" t="str">
        <f>IF(ISBLANK(T2058),"需記錄棲地類型",IF(LEN(T2058)&lt;&gt;2,"請填最主要的棲地類型，其餘的可在備注補充說明",""))</f>
        <v/>
      </c>
      <c r="AD2058" s="5" t="str">
        <f t="shared" si="93"/>
        <v/>
      </c>
      <c r="AE2058" s="3" t="str">
        <f>IF(COUNTIF(U2058,"*搖樹*")=1,IF(Q2058&lt;&gt;2,"有搖樹行為應為猴群",""),"")</f>
        <v/>
      </c>
      <c r="AF2058" s="3"/>
      <c r="AH2058">
        <f>MATCH(ROUND(M2058,0)&amp;ROUND(N2058,0),樣點!N:N,0)</f>
        <v>386</v>
      </c>
      <c r="AI2058" s="5">
        <f>IF((F2059&amp;J2059)=(F2058&amp;J2058),ABS((DATE(G2059,H2059,I2059)&amp;TIME(O2059,P2059,0))-(DATE(G2058,H2058,I2058)&amp;TIME(O2058,P2058,0))),"")</f>
        <v>1.1805555957835168E-2</v>
      </c>
    </row>
    <row r="2059" spans="3:35">
      <c r="C2059" s="246" t="s">
        <v>1324</v>
      </c>
      <c r="D2059" s="246" t="s">
        <v>960</v>
      </c>
      <c r="E2059" s="246" t="s">
        <v>989</v>
      </c>
      <c r="F2059" s="246" t="s">
        <v>990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991</v>
      </c>
      <c r="L2059" s="247">
        <v>5</v>
      </c>
      <c r="M2059" s="246">
        <v>230001</v>
      </c>
      <c r="N2059" s="246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90</v>
      </c>
      <c r="T2059" s="246" t="s">
        <v>54</v>
      </c>
      <c r="U2059" s="246"/>
      <c r="V2059" t="str">
        <f>INDEX(樣區!H:H,MATCH(F2059,樣區!E:E,0))</f>
        <v>4月,6月</v>
      </c>
      <c r="W2059" s="3" t="str">
        <f>IF(ISNUMBER(AH2059),"Y","N")</f>
        <v>Y</v>
      </c>
      <c r="X2059" s="3" t="str">
        <f>IF(OR(ISBLANK(H2059),ISBLANK(I2059)),"需記錄日期","")</f>
        <v/>
      </c>
      <c r="Y2059" s="3" t="str">
        <f>IF(O2059&gt;9,"時間太晚","")</f>
        <v/>
      </c>
      <c r="Z2059" s="3" t="str">
        <f>IF(ISBLANK(Q2059),"需記錄數量",IF(Q2059&gt;2,"2隻以上，請記為猴群",""))</f>
        <v/>
      </c>
      <c r="AA2059" s="3" t="str">
        <f>IF(OR(Q2059=1,Q2059=2),IF(ISTEXT(R2059),"","需記錄距離"),"")</f>
        <v/>
      </c>
      <c r="AB2059" s="249" t="str">
        <f>IF(S2059="Y",IF(Q2059&lt;&gt;2,"有叫聲應為猴群",""),"")</f>
        <v/>
      </c>
      <c r="AC2059" s="3" t="str">
        <f>IF(ISBLANK(T2059),"需記錄棲地類型",IF(LEN(T2059)&lt;&gt;2,"請填最主要的棲地類型，其餘的可在備注補充說明",""))</f>
        <v/>
      </c>
      <c r="AD2059" s="5" t="str">
        <f t="shared" si="93"/>
        <v/>
      </c>
      <c r="AE2059" s="3" t="str">
        <f>IF(COUNTIF(U2059,"*搖樹*")=1,IF(Q2059&lt;&gt;2,"有搖樹行為應為猴群",""),"")</f>
        <v/>
      </c>
      <c r="AF2059" s="3"/>
      <c r="AH2059">
        <f>MATCH(ROUND(M2059,0)&amp;ROUND(N2059,0),樣點!N:N,0)</f>
        <v>387</v>
      </c>
      <c r="AI2059" s="5">
        <f>IF((F2060&amp;J2060)=(F2059&amp;J2059),ABS((DATE(G2060,H2060,I2060)&amp;TIME(O2060,P2060,0))-(DATE(G2059,H2059,I2059)&amp;TIME(O2059,P2059,0))),"")</f>
        <v>1.0416667035315186E-2</v>
      </c>
    </row>
    <row r="2060" spans="3:35">
      <c r="C2060" s="246" t="s">
        <v>1324</v>
      </c>
      <c r="D2060" s="246" t="s">
        <v>960</v>
      </c>
      <c r="E2060" s="246" t="s">
        <v>989</v>
      </c>
      <c r="F2060" s="246" t="s">
        <v>990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991</v>
      </c>
      <c r="L2060" s="247">
        <v>6</v>
      </c>
      <c r="M2060" s="246">
        <v>230235</v>
      </c>
      <c r="N2060" s="246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90</v>
      </c>
      <c r="T2060" s="246" t="s">
        <v>54</v>
      </c>
      <c r="U2060" s="246"/>
      <c r="V2060" t="str">
        <f>INDEX(樣區!H:H,MATCH(F2060,樣區!E:E,0))</f>
        <v>4月,6月</v>
      </c>
      <c r="W2060" s="3" t="str">
        <f>IF(ISNUMBER(AH2060),"Y","N")</f>
        <v>Y</v>
      </c>
      <c r="X2060" s="3" t="str">
        <f>IF(OR(ISBLANK(H2060),ISBLANK(I2060)),"需記錄日期","")</f>
        <v/>
      </c>
      <c r="Y2060" s="3" t="str">
        <f>IF(O2060&gt;9,"時間太晚","")</f>
        <v/>
      </c>
      <c r="Z2060" s="3" t="str">
        <f>IF(ISBLANK(Q2060),"需記錄數量",IF(Q2060&gt;2,"2隻以上，請記為猴群",""))</f>
        <v/>
      </c>
      <c r="AA2060" s="3" t="str">
        <f>IF(OR(Q2060=1,Q2060=2),IF(ISTEXT(R2060),"","需記錄距離"),"")</f>
        <v/>
      </c>
      <c r="AB2060" s="249" t="str">
        <f>IF(S2060="Y",IF(Q2060&lt;&gt;2,"有叫聲應為猴群",""),"")</f>
        <v/>
      </c>
      <c r="AC2060" s="3" t="str">
        <f>IF(ISBLANK(T2060),"需記錄棲地類型",IF(LEN(T2060)&lt;&gt;2,"請填最主要的棲地類型，其餘的可在備注補充說明",""))</f>
        <v/>
      </c>
      <c r="AD2060" s="5" t="str">
        <f t="shared" si="93"/>
        <v/>
      </c>
      <c r="AE2060" s="3" t="str">
        <f>IF(COUNTIF(U2060,"*搖樹*")=1,IF(Q2060&lt;&gt;2,"有搖樹行為應為猴群",""),"")</f>
        <v/>
      </c>
      <c r="AF2060" s="3"/>
      <c r="AH2060">
        <f>MATCH(ROUND(M2060,0)&amp;ROUND(N2060,0),樣點!N:N,0)</f>
        <v>388</v>
      </c>
      <c r="AI2060" s="5" t="str">
        <f>IF((F2061&amp;J2061)=(F2060&amp;J2060),ABS((DATE(G2061,H2061,I2061)&amp;TIME(O2061,P2061,0))-(DATE(G2060,H2060,I2060)&amp;TIME(O2060,P2060,0))),"")</f>
        <v/>
      </c>
    </row>
    <row r="2061" spans="3:35">
      <c r="C2061" s="246" t="s">
        <v>1324</v>
      </c>
      <c r="D2061" s="246" t="s">
        <v>960</v>
      </c>
      <c r="E2061" s="246" t="s">
        <v>992</v>
      </c>
      <c r="F2061" s="246" t="s">
        <v>993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994</v>
      </c>
      <c r="L2061" s="247">
        <v>1</v>
      </c>
      <c r="M2061" s="246">
        <v>228724</v>
      </c>
      <c r="N2061" s="246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90</v>
      </c>
      <c r="T2061" s="246" t="s">
        <v>32</v>
      </c>
      <c r="U2061" s="246"/>
      <c r="V2061" t="str">
        <f>INDEX(樣區!H:H,MATCH(F2061,樣區!E:E,0))</f>
        <v>4月,6月</v>
      </c>
      <c r="W2061" s="3" t="str">
        <f>IF(ISNUMBER(AH2061),"Y","N")</f>
        <v>Y</v>
      </c>
      <c r="X2061" s="3" t="str">
        <f>IF(OR(ISBLANK(H2061),ISBLANK(I2061)),"需記錄日期","")</f>
        <v/>
      </c>
      <c r="Y2061" s="3" t="str">
        <f>IF(O2061&gt;9,"時間太晚","")</f>
        <v/>
      </c>
      <c r="Z2061" s="3" t="str">
        <f>IF(ISBLANK(Q2061),"需記錄數量",IF(Q2061&gt;2,"2隻以上，請記為猴群",""))</f>
        <v/>
      </c>
      <c r="AA2061" s="3" t="str">
        <f>IF(OR(Q2061=1,Q2061=2),IF(ISTEXT(R2061),"","需記錄距離"),"")</f>
        <v/>
      </c>
      <c r="AB2061" s="249" t="str">
        <f>IF(S2061="Y",IF(Q2061&lt;&gt;2,"有叫聲應為猴群",""),"")</f>
        <v/>
      </c>
      <c r="AC2061" s="3" t="str">
        <f>IF(ISBLANK(T2061),"需記錄棲地類型",IF(LEN(T2061)&lt;&gt;2,"請填最主要的棲地類型，其餘的可在備注補充說明",""))</f>
        <v/>
      </c>
      <c r="AD2061" s="5" t="str">
        <f t="shared" si="93"/>
        <v/>
      </c>
      <c r="AE2061" s="3" t="str">
        <f>IF(COUNTIF(U2061,"*搖樹*")=1,IF(Q2061&lt;&gt;2,"有搖樹行為應為猴群",""),"")</f>
        <v/>
      </c>
      <c r="AF2061" s="3"/>
      <c r="AH2061">
        <f>MATCH(ROUND(M2061,0)&amp;ROUND(N2061,0),樣點!N:N,0)</f>
        <v>389</v>
      </c>
      <c r="AI2061" s="5">
        <f>IF((F2062&amp;J2062)=(F2061&amp;J2061),ABS((DATE(G2062,H2062,I2062)&amp;TIME(O2062,P2062,0))-(DATE(G2061,H2061,I2061)&amp;TIME(O2061,P2061,0))),"")</f>
        <v>9.7222219919785857E-3</v>
      </c>
    </row>
    <row r="2062" spans="3:35">
      <c r="C2062" s="246" t="s">
        <v>1324</v>
      </c>
      <c r="D2062" s="246" t="s">
        <v>960</v>
      </c>
      <c r="E2062" s="246" t="s">
        <v>992</v>
      </c>
      <c r="F2062" s="246" t="s">
        <v>993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994</v>
      </c>
      <c r="L2062" s="247">
        <v>2</v>
      </c>
      <c r="M2062" s="246">
        <v>228914</v>
      </c>
      <c r="N2062" s="246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90</v>
      </c>
      <c r="T2062" s="246" t="s">
        <v>32</v>
      </c>
      <c r="U2062" s="246"/>
      <c r="V2062" t="str">
        <f>INDEX(樣區!H:H,MATCH(F2062,樣區!E:E,0))</f>
        <v>4月,6月</v>
      </c>
      <c r="W2062" s="3" t="str">
        <f>IF(ISNUMBER(AH2062),"Y","N")</f>
        <v>Y</v>
      </c>
      <c r="X2062" s="3" t="str">
        <f>IF(OR(ISBLANK(H2062),ISBLANK(I2062)),"需記錄日期","")</f>
        <v/>
      </c>
      <c r="Y2062" s="3" t="str">
        <f>IF(O2062&gt;9,"時間太晚","")</f>
        <v/>
      </c>
      <c r="Z2062" s="3" t="str">
        <f>IF(ISBLANK(Q2062),"需記錄數量",IF(Q2062&gt;2,"2隻以上，請記為猴群",""))</f>
        <v/>
      </c>
      <c r="AA2062" s="3" t="str">
        <f>IF(OR(Q2062=1,Q2062=2),IF(ISTEXT(R2062),"","需記錄距離"),"")</f>
        <v/>
      </c>
      <c r="AB2062" s="249" t="str">
        <f>IF(S2062="Y",IF(Q2062&lt;&gt;2,"有叫聲應為猴群",""),"")</f>
        <v/>
      </c>
      <c r="AC2062" s="3" t="str">
        <f>IF(ISBLANK(T2062),"需記錄棲地類型",IF(LEN(T2062)&lt;&gt;2,"請填最主要的棲地類型，其餘的可在備注補充說明",""))</f>
        <v/>
      </c>
      <c r="AD2062" s="5" t="str">
        <f t="shared" si="93"/>
        <v/>
      </c>
      <c r="AE2062" s="3" t="str">
        <f>IF(COUNTIF(U2062,"*搖樹*")=1,IF(Q2062&lt;&gt;2,"有搖樹行為應為猴群",""),"")</f>
        <v/>
      </c>
      <c r="AF2062" s="3"/>
      <c r="AH2062">
        <f>MATCH(ROUND(M2062,0)&amp;ROUND(N2062,0),樣點!N:N,0)</f>
        <v>390</v>
      </c>
      <c r="AI2062" s="5">
        <f>IF((F2063&amp;J2063)=(F2062&amp;J2062),ABS((DATE(G2063,H2063,I2063)&amp;TIME(O2063,P2063,0))-(DATE(G2062,H2062,I2062)&amp;TIME(O2062,P2062,0))),"")</f>
        <v>7.6388890156522393E-3</v>
      </c>
    </row>
    <row r="2063" spans="3:35">
      <c r="C2063" s="246" t="s">
        <v>1324</v>
      </c>
      <c r="D2063" s="246" t="s">
        <v>960</v>
      </c>
      <c r="E2063" s="246" t="s">
        <v>992</v>
      </c>
      <c r="F2063" s="246" t="s">
        <v>993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994</v>
      </c>
      <c r="L2063" s="247">
        <v>3</v>
      </c>
      <c r="M2063" s="246">
        <v>229128</v>
      </c>
      <c r="N2063" s="246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90</v>
      </c>
      <c r="T2063" s="246" t="s">
        <v>32</v>
      </c>
      <c r="U2063" s="246"/>
      <c r="V2063" t="str">
        <f>INDEX(樣區!H:H,MATCH(F2063,樣區!E:E,0))</f>
        <v>4月,6月</v>
      </c>
      <c r="W2063" s="3" t="str">
        <f>IF(ISNUMBER(AH2063),"Y","N")</f>
        <v>Y</v>
      </c>
      <c r="X2063" s="3" t="str">
        <f>IF(OR(ISBLANK(H2063),ISBLANK(I2063)),"需記錄日期","")</f>
        <v/>
      </c>
      <c r="Y2063" s="3" t="str">
        <f>IF(O2063&gt;9,"時間太晚","")</f>
        <v/>
      </c>
      <c r="Z2063" s="3" t="str">
        <f>IF(ISBLANK(Q2063),"需記錄數量",IF(Q2063&gt;2,"2隻以上，請記為猴群",""))</f>
        <v/>
      </c>
      <c r="AA2063" s="3" t="str">
        <f>IF(OR(Q2063=1,Q2063=2),IF(ISTEXT(R2063),"","需記錄距離"),"")</f>
        <v/>
      </c>
      <c r="AB2063" s="249" t="str">
        <f>IF(S2063="Y",IF(Q2063&lt;&gt;2,"有叫聲應為猴群",""),"")</f>
        <v/>
      </c>
      <c r="AC2063" s="3" t="str">
        <f>IF(ISBLANK(T2063),"需記錄棲地類型",IF(LEN(T2063)&lt;&gt;2,"請填最主要的棲地類型，其餘的可在備注補充說明",""))</f>
        <v/>
      </c>
      <c r="AD2063" s="5" t="str">
        <f t="shared" si="93"/>
        <v/>
      </c>
      <c r="AE2063" s="3" t="str">
        <f>IF(COUNTIF(U2063,"*搖樹*")=1,IF(Q2063&lt;&gt;2,"有搖樹行為應為猴群",""),"")</f>
        <v/>
      </c>
      <c r="AF2063" s="3"/>
      <c r="AH2063">
        <f>MATCH(ROUND(M2063,0)&amp;ROUND(N2063,0),樣點!N:N,0)</f>
        <v>391</v>
      </c>
      <c r="AI2063" s="5">
        <f>IF((F2064&amp;J2064)=(F2063&amp;J2063),ABS((DATE(G2064,H2064,I2064)&amp;TIME(O2064,P2064,0))-(DATE(G2063,H2063,I2063)&amp;TIME(O2063,P2063,0))),"")</f>
        <v>6.9444450200535357E-3</v>
      </c>
    </row>
    <row r="2064" spans="3:35">
      <c r="C2064" s="246" t="s">
        <v>1324</v>
      </c>
      <c r="D2064" s="246" t="s">
        <v>960</v>
      </c>
      <c r="E2064" s="246" t="s">
        <v>992</v>
      </c>
      <c r="F2064" s="246" t="s">
        <v>993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994</v>
      </c>
      <c r="L2064" s="247">
        <v>4</v>
      </c>
      <c r="M2064" s="246">
        <v>229351</v>
      </c>
      <c r="N2064" s="246">
        <v>2610413</v>
      </c>
      <c r="O2064" s="246">
        <v>9</v>
      </c>
      <c r="P2064" s="246">
        <v>5</v>
      </c>
      <c r="Q2064" s="246">
        <v>0</v>
      </c>
      <c r="R2064" s="246"/>
      <c r="S2064" s="246" t="s">
        <v>90</v>
      </c>
      <c r="T2064" s="246" t="s">
        <v>32</v>
      </c>
      <c r="U2064" s="246"/>
      <c r="V2064" t="str">
        <f>INDEX(樣區!H:H,MATCH(F2064,樣區!E:E,0))</f>
        <v>4月,6月</v>
      </c>
      <c r="W2064" s="3" t="str">
        <f>IF(ISNUMBER(AH2064),"Y","N")</f>
        <v>Y</v>
      </c>
      <c r="X2064" s="3" t="str">
        <f>IF(OR(ISBLANK(H2064),ISBLANK(I2064)),"需記錄日期","")</f>
        <v/>
      </c>
      <c r="Y2064" s="3" t="str">
        <f>IF(O2064&gt;9,"時間太晚","")</f>
        <v/>
      </c>
      <c r="Z2064" s="3" t="str">
        <f>IF(ISBLANK(Q2064),"需記錄數量",IF(Q2064&gt;2,"2隻以上，請記為猴群",""))</f>
        <v/>
      </c>
      <c r="AA2064" s="3" t="str">
        <f>IF(OR(Q2064=1,Q2064=2),IF(ISTEXT(R2064),"","需記錄距離"),"")</f>
        <v/>
      </c>
      <c r="AB2064" s="249" t="str">
        <f>IF(S2064="Y",IF(Q2064&lt;&gt;2,"有叫聲應為猴群",""),"")</f>
        <v/>
      </c>
      <c r="AC2064" s="3" t="str">
        <f>IF(ISBLANK(T2064),"需記錄棲地類型",IF(LEN(T2064)&lt;&gt;2,"請填最主要的棲地類型，其餘的可在備注補充說明",""))</f>
        <v/>
      </c>
      <c r="AD2064" s="5" t="str">
        <f t="shared" si="93"/>
        <v/>
      </c>
      <c r="AE2064" s="3" t="str">
        <f>IF(COUNTIF(U2064,"*搖樹*")=1,IF(Q2064&lt;&gt;2,"有搖樹行為應為猴群",""),"")</f>
        <v/>
      </c>
      <c r="AF2064" s="3"/>
      <c r="AH2064">
        <f>MATCH(ROUND(M2064,0)&amp;ROUND(N2064,0),樣點!N:N,0)</f>
        <v>392</v>
      </c>
      <c r="AI2064" s="5">
        <f>IF((F2065&amp;J2065)=(F2064&amp;J2064),ABS((DATE(G2065,H2065,I2065)&amp;TIME(O2065,P2065,0))-(DATE(G2064,H2064,I2064)&amp;TIME(O2064,P2064,0))),"")</f>
        <v>6.9444439723156393E-3</v>
      </c>
    </row>
    <row r="2065" spans="3:35">
      <c r="C2065" s="246" t="s">
        <v>1324</v>
      </c>
      <c r="D2065" s="246" t="s">
        <v>960</v>
      </c>
      <c r="E2065" s="246" t="s">
        <v>992</v>
      </c>
      <c r="F2065" s="246" t="s">
        <v>993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994</v>
      </c>
      <c r="L2065" s="247">
        <v>5</v>
      </c>
      <c r="M2065" s="246">
        <v>229613</v>
      </c>
      <c r="N2065" s="246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90</v>
      </c>
      <c r="T2065" s="246" t="s">
        <v>32</v>
      </c>
      <c r="U2065" s="246"/>
      <c r="V2065" t="str">
        <f>INDEX(樣區!H:H,MATCH(F2065,樣區!E:E,0))</f>
        <v>4月,6月</v>
      </c>
      <c r="W2065" s="3" t="str">
        <f>IF(ISNUMBER(AH2065),"Y","N")</f>
        <v>Y</v>
      </c>
      <c r="X2065" s="3" t="str">
        <f>IF(OR(ISBLANK(H2065),ISBLANK(I2065)),"需記錄日期","")</f>
        <v/>
      </c>
      <c r="Y2065" s="3" t="str">
        <f>IF(O2065&gt;9,"時間太晚","")</f>
        <v/>
      </c>
      <c r="Z2065" s="3" t="str">
        <f>IF(ISBLANK(Q2065),"需記錄數量",IF(Q2065&gt;2,"2隻以上，請記為猴群",""))</f>
        <v/>
      </c>
      <c r="AA2065" s="3" t="str">
        <f>IF(OR(Q2065=1,Q2065=2),IF(ISTEXT(R2065),"","需記錄距離"),"")</f>
        <v/>
      </c>
      <c r="AB2065" s="249" t="str">
        <f>IF(S2065="Y",IF(Q2065&lt;&gt;2,"有叫聲應為猴群",""),"")</f>
        <v/>
      </c>
      <c r="AC2065" s="3" t="str">
        <f>IF(ISBLANK(T2065),"需記錄棲地類型",IF(LEN(T2065)&lt;&gt;2,"請填最主要的棲地類型，其餘的可在備注補充說明",""))</f>
        <v/>
      </c>
      <c r="AD2065" s="5" t="str">
        <f t="shared" si="93"/>
        <v/>
      </c>
      <c r="AE2065" s="3" t="str">
        <f>IF(COUNTIF(U2065,"*搖樹*")=1,IF(Q2065&lt;&gt;2,"有搖樹行為應為猴群",""),"")</f>
        <v/>
      </c>
      <c r="AF2065" s="3"/>
      <c r="AH2065">
        <f>MATCH(ROUND(M2065,0)&amp;ROUND(N2065,0),樣點!N:N,0)</f>
        <v>393</v>
      </c>
      <c r="AI2065" s="5">
        <f>IF((F2066&amp;J2066)=(F2065&amp;J2065),ABS((DATE(G2066,H2066,I2066)&amp;TIME(O2066,P2066,0))-(DATE(G2065,H2065,I2065)&amp;TIME(O2065,P2065,0))),"")</f>
        <v>7.6388890156522393E-3</v>
      </c>
    </row>
    <row r="2066" spans="3:35">
      <c r="C2066" s="246" t="s">
        <v>1324</v>
      </c>
      <c r="D2066" s="246" t="s">
        <v>960</v>
      </c>
      <c r="E2066" s="246" t="s">
        <v>992</v>
      </c>
      <c r="F2066" s="246" t="s">
        <v>993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994</v>
      </c>
      <c r="L2066" s="247">
        <v>6</v>
      </c>
      <c r="M2066" s="246">
        <v>229451</v>
      </c>
      <c r="N2066" s="246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90</v>
      </c>
      <c r="T2066" s="246" t="s">
        <v>32</v>
      </c>
      <c r="U2066" s="246"/>
      <c r="V2066" t="str">
        <f>INDEX(樣區!H:H,MATCH(F2066,樣區!E:E,0))</f>
        <v>4月,6月</v>
      </c>
      <c r="W2066" s="3" t="str">
        <f>IF(ISNUMBER(AH2066),"Y","N")</f>
        <v>Y</v>
      </c>
      <c r="X2066" s="3" t="str">
        <f>IF(OR(ISBLANK(H2066),ISBLANK(I2066)),"需記錄日期","")</f>
        <v/>
      </c>
      <c r="Y2066" s="3" t="str">
        <f>IF(O2066&gt;9,"時間太晚","")</f>
        <v/>
      </c>
      <c r="Z2066" s="3" t="str">
        <f>IF(ISBLANK(Q2066),"需記錄數量",IF(Q2066&gt;2,"2隻以上，請記為猴群",""))</f>
        <v/>
      </c>
      <c r="AA2066" s="3" t="str">
        <f>IF(OR(Q2066=1,Q2066=2),IF(ISTEXT(R2066),"","需記錄距離"),"")</f>
        <v/>
      </c>
      <c r="AB2066" s="249" t="str">
        <f>IF(S2066="Y",IF(Q2066&lt;&gt;2,"有叫聲應為猴群",""),"")</f>
        <v/>
      </c>
      <c r="AC2066" s="3" t="str">
        <f>IF(ISBLANK(T2066),"需記錄棲地類型",IF(LEN(T2066)&lt;&gt;2,"請填最主要的棲地類型，其餘的可在備注補充說明",""))</f>
        <v/>
      </c>
      <c r="AD2066" s="5" t="str">
        <f t="shared" si="93"/>
        <v/>
      </c>
      <c r="AE2066" s="3" t="str">
        <f>IF(COUNTIF(U2066,"*搖樹*")=1,IF(Q2066&lt;&gt;2,"有搖樹行為應為猴群",""),"")</f>
        <v/>
      </c>
      <c r="AF2066" s="3"/>
      <c r="AH2066">
        <f>MATCH(ROUND(M2066,0)&amp;ROUND(N2066,0),樣點!N:N,0)</f>
        <v>394</v>
      </c>
      <c r="AI2066" s="5" t="str">
        <f>IF((F2067&amp;J2067)=(F2066&amp;J2066),ABS((DATE(G2067,H2067,I2067)&amp;TIME(O2067,P2067,0))-(DATE(G2066,H2066,I2066)&amp;TIME(O2066,P2066,0))),"")</f>
        <v/>
      </c>
    </row>
    <row r="2067" spans="3:35" hidden="1">
      <c r="C2067" s="246" t="s">
        <v>1324</v>
      </c>
      <c r="D2067" s="246" t="s">
        <v>960</v>
      </c>
      <c r="E2067" s="246" t="s">
        <v>995</v>
      </c>
      <c r="F2067" s="246" t="s">
        <v>996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991</v>
      </c>
      <c r="L2067" s="247">
        <v>1</v>
      </c>
      <c r="M2067" s="246">
        <v>229415</v>
      </c>
      <c r="N2067" s="246">
        <v>2603950</v>
      </c>
      <c r="O2067" s="246">
        <v>8</v>
      </c>
      <c r="P2067" s="246">
        <v>3</v>
      </c>
      <c r="Q2067" s="246">
        <v>0</v>
      </c>
      <c r="R2067" s="246"/>
      <c r="S2067" s="246" t="s">
        <v>90</v>
      </c>
      <c r="T2067" s="246" t="s">
        <v>54</v>
      </c>
      <c r="U2067" s="246"/>
      <c r="V2067" t="str">
        <f>INDEX(樣區!H:H,MATCH(F2067,樣區!E:E,0))</f>
        <v>4月,6月</v>
      </c>
      <c r="W2067" s="3" t="str">
        <f>IF(ISNUMBER(AH2067),"Y","N")</f>
        <v>N</v>
      </c>
      <c r="X2067" s="3" t="str">
        <f>IF(OR(ISBLANK(H2067),ISBLANK(I2067)),"需記錄日期","")</f>
        <v/>
      </c>
      <c r="Y2067" s="3" t="str">
        <f>IF(O2067&gt;9,"時間太晚","")</f>
        <v/>
      </c>
      <c r="Z2067" s="3" t="str">
        <f>IF(ISBLANK(Q2067),"需記錄數量",IF(Q2067&gt;2,"2隻以上，請記為猴群",""))</f>
        <v/>
      </c>
      <c r="AA2067" s="3" t="str">
        <f>IF(OR(Q2067=1,Q2067=2),IF(ISTEXT(R2067),"","需記錄距離"),"")</f>
        <v/>
      </c>
      <c r="AB2067" s="2" t="str">
        <f>IF(S2067="Y",IF(Q2067&lt;&gt;2,"有叫聲應為猴群",""),"")</f>
        <v/>
      </c>
      <c r="AC2067" s="3" t="str">
        <f>IF(ISBLANK(T2067),"需記錄棲地類型",IF(LEN(T2067)&lt;&gt;2,"請填最主要的棲地類型，其餘的可在備注補充說明",""))</f>
        <v/>
      </c>
      <c r="AD2067" s="5" t="str">
        <f>IF(ISBLANK(O2067),"需記錄時間",IFERROR(IF((AI2067-TIME(0,5,59))&lt;0,"需計滿6分鍾",""),""))</f>
        <v/>
      </c>
      <c r="AE2067" s="3" t="str">
        <f>IF(COUNTIF(U2067,"*搖樹*")=1,IF(Q2067&lt;&gt;2,"有搖樹行為應為猴群",""),"")</f>
        <v/>
      </c>
      <c r="AF2067" s="3"/>
      <c r="AH2067" t="e">
        <f>MATCH(ROUND(M2067,0)&amp;ROUND(N2067,0),樣點!N:N,0)</f>
        <v>#N/A</v>
      </c>
      <c r="AI2067" s="5">
        <f>IF((F2068&amp;J2068)=(F2067&amp;J2067),ABS((DATE(G2068,H2068,I2068)&amp;TIME(O2068,P2068,0))-(DATE(G2067,H2067,I2067)&amp;TIME(O2067,P2067,0))),"")</f>
        <v>1.1805556016042829E-2</v>
      </c>
    </row>
    <row r="2068" spans="3:35" hidden="1">
      <c r="C2068" s="246" t="s">
        <v>1324</v>
      </c>
      <c r="D2068" s="246" t="s">
        <v>960</v>
      </c>
      <c r="E2068" s="246" t="s">
        <v>995</v>
      </c>
      <c r="F2068" s="246" t="s">
        <v>996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991</v>
      </c>
      <c r="L2068" s="247">
        <v>2</v>
      </c>
      <c r="M2068" s="246">
        <v>229630</v>
      </c>
      <c r="N2068" s="246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90</v>
      </c>
      <c r="T2068" s="246" t="s">
        <v>54</v>
      </c>
      <c r="U2068" s="246"/>
      <c r="V2068" t="str">
        <f>INDEX(樣區!H:H,MATCH(F2068,樣區!E:E,0))</f>
        <v>4月,6月</v>
      </c>
      <c r="W2068" s="3" t="str">
        <f>IF(ISNUMBER(AH2068),"Y","N")</f>
        <v>N</v>
      </c>
      <c r="X2068" s="3" t="str">
        <f>IF(OR(ISBLANK(H2068),ISBLANK(I2068)),"需記錄日期","")</f>
        <v/>
      </c>
      <c r="Y2068" s="3" t="str">
        <f>IF(O2068&gt;9,"時間太晚","")</f>
        <v/>
      </c>
      <c r="Z2068" s="3" t="str">
        <f>IF(ISBLANK(Q2068),"需記錄數量",IF(Q2068&gt;2,"2隻以上，請記為猴群",""))</f>
        <v/>
      </c>
      <c r="AA2068" s="3" t="str">
        <f>IF(OR(Q2068=1,Q2068=2),IF(ISTEXT(R2068),"","需記錄距離"),"")</f>
        <v/>
      </c>
      <c r="AB2068" s="2" t="str">
        <f>IF(S2068="Y",IF(Q2068&lt;&gt;2,"有叫聲應為猴群",""),"")</f>
        <v/>
      </c>
      <c r="AC2068" s="3" t="str">
        <f>IF(ISBLANK(T2068),"需記錄棲地類型",IF(LEN(T2068)&lt;&gt;2,"請填最主要的棲地類型，其餘的可在備注補充說明",""))</f>
        <v/>
      </c>
      <c r="AD2068" s="5" t="str">
        <f>IF(ISBLANK(O2068),"需記錄時間",IFERROR(IF((AI2068-TIME(0,5,59))&lt;0,"需計滿6分鍾",""),""))</f>
        <v/>
      </c>
      <c r="AE2068" s="3" t="str">
        <f>IF(COUNTIF(U2068,"*搖樹*")=1,IF(Q2068&lt;&gt;2,"有搖樹行為應為猴群",""),"")</f>
        <v/>
      </c>
      <c r="AF2068" s="3"/>
      <c r="AH2068" t="e">
        <f>MATCH(ROUND(M2068,0)&amp;ROUND(N2068,0),樣點!N:N,0)</f>
        <v>#N/A</v>
      </c>
      <c r="AI2068" s="5">
        <f>IF((F2069&amp;J2069)=(F2068&amp;J2068),ABS((DATE(G2069,H2069,I2069)&amp;TIME(O2069,P2069,0))-(DATE(G2068,H2068,I2068)&amp;TIME(O2068,P2068,0))),"")</f>
        <v>1.2500000011641532E-2</v>
      </c>
    </row>
    <row r="2069" spans="3:35" hidden="1">
      <c r="C2069" s="246" t="s">
        <v>1324</v>
      </c>
      <c r="D2069" s="246" t="s">
        <v>960</v>
      </c>
      <c r="E2069" s="246" t="s">
        <v>995</v>
      </c>
      <c r="F2069" s="246" t="s">
        <v>996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991</v>
      </c>
      <c r="L2069" s="247">
        <v>3</v>
      </c>
      <c r="M2069" s="246">
        <v>229855</v>
      </c>
      <c r="N2069" s="246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90</v>
      </c>
      <c r="T2069" s="246" t="s">
        <v>54</v>
      </c>
      <c r="U2069" s="246"/>
      <c r="V2069" t="str">
        <f>INDEX(樣區!H:H,MATCH(F2069,樣區!E:E,0))</f>
        <v>4月,6月</v>
      </c>
      <c r="W2069" s="3" t="str">
        <f>IF(ISNUMBER(AH2069),"Y","N")</f>
        <v>N</v>
      </c>
      <c r="X2069" s="3" t="str">
        <f>IF(OR(ISBLANK(H2069),ISBLANK(I2069)),"需記錄日期","")</f>
        <v/>
      </c>
      <c r="Y2069" s="3" t="str">
        <f>IF(O2069&gt;9,"時間太晚","")</f>
        <v/>
      </c>
      <c r="Z2069" s="3" t="str">
        <f>IF(ISBLANK(Q2069),"需記錄數量",IF(Q2069&gt;2,"2隻以上，請記為猴群",""))</f>
        <v/>
      </c>
      <c r="AA2069" s="3" t="str">
        <f>IF(OR(Q2069=1,Q2069=2),IF(ISTEXT(R2069),"","需記錄距離"),"")</f>
        <v/>
      </c>
      <c r="AB2069" s="2" t="str">
        <f>IF(S2069="Y",IF(Q2069&lt;&gt;2,"有叫聲應為猴群",""),"")</f>
        <v/>
      </c>
      <c r="AC2069" s="3" t="str">
        <f>IF(ISBLANK(T2069),"需記錄棲地類型",IF(LEN(T2069)&lt;&gt;2,"請填最主要的棲地類型，其餘的可在備注補充說明",""))</f>
        <v/>
      </c>
      <c r="AD2069" s="5" t="str">
        <f>IF(ISBLANK(O2069),"需記錄時間",IFERROR(IF((AI2069-TIME(0,5,59))&lt;0,"需計滿6分鍾",""),""))</f>
        <v/>
      </c>
      <c r="AE2069" s="3" t="str">
        <f>IF(COUNTIF(U2069,"*搖樹*")=1,IF(Q2069&lt;&gt;2,"有搖樹行為應為猴群",""),"")</f>
        <v/>
      </c>
      <c r="AF2069" s="3"/>
      <c r="AH2069" t="e">
        <f>MATCH(ROUND(M2069,0)&amp;ROUND(N2069,0),樣點!N:N,0)</f>
        <v>#N/A</v>
      </c>
      <c r="AI2069" s="5">
        <f>IF((F2070&amp;J2070)=(F2069&amp;J2069),ABS((DATE(G2070,H2070,I2070)&amp;TIME(O2070,P2070,0))-(DATE(G2069,H2069,I2069)&amp;TIME(O2069,P2069,0))),"")</f>
        <v>1.3194443949032575E-2</v>
      </c>
    </row>
    <row r="2070" spans="3:35" hidden="1">
      <c r="C2070" s="246" t="s">
        <v>1324</v>
      </c>
      <c r="D2070" s="246" t="s">
        <v>960</v>
      </c>
      <c r="E2070" s="246" t="s">
        <v>995</v>
      </c>
      <c r="F2070" s="246" t="s">
        <v>996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991</v>
      </c>
      <c r="L2070" s="247">
        <v>4</v>
      </c>
      <c r="M2070" s="246">
        <v>230006</v>
      </c>
      <c r="N2070" s="246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90</v>
      </c>
      <c r="T2070" s="246" t="s">
        <v>54</v>
      </c>
      <c r="U2070" s="246"/>
      <c r="V2070" t="str">
        <f>INDEX(樣區!H:H,MATCH(F2070,樣區!E:E,0))</f>
        <v>4月,6月</v>
      </c>
      <c r="W2070" s="3" t="str">
        <f>IF(ISNUMBER(AH2070),"Y","N")</f>
        <v>N</v>
      </c>
      <c r="X2070" s="3" t="str">
        <f>IF(OR(ISBLANK(H2070),ISBLANK(I2070)),"需記錄日期","")</f>
        <v/>
      </c>
      <c r="Y2070" s="3" t="str">
        <f>IF(O2070&gt;9,"時間太晚","")</f>
        <v/>
      </c>
      <c r="Z2070" s="3" t="str">
        <f>IF(ISBLANK(Q2070),"需記錄數量",IF(Q2070&gt;2,"2隻以上，請記為猴群",""))</f>
        <v/>
      </c>
      <c r="AA2070" s="3" t="str">
        <f>IF(OR(Q2070=1,Q2070=2),IF(ISTEXT(R2070),"","需記錄距離"),"")</f>
        <v/>
      </c>
      <c r="AB2070" s="2" t="str">
        <f>IF(S2070="Y",IF(Q2070&lt;&gt;2,"有叫聲應為猴群",""),"")</f>
        <v/>
      </c>
      <c r="AC2070" s="3" t="str">
        <f>IF(ISBLANK(T2070),"需記錄棲地類型",IF(LEN(T2070)&lt;&gt;2,"請填最主要的棲地類型，其餘的可在備注補充說明",""))</f>
        <v/>
      </c>
      <c r="AD2070" s="5" t="str">
        <f>IF(ISBLANK(O2070),"需記錄時間",IFERROR(IF((AI2070-TIME(0,5,59))&lt;0,"需計滿6分鍾",""),""))</f>
        <v/>
      </c>
      <c r="AE2070" s="3" t="str">
        <f>IF(COUNTIF(U2070,"*搖樹*")=1,IF(Q2070&lt;&gt;2,"有搖樹行為應為猴群",""),"")</f>
        <v/>
      </c>
      <c r="AF2070" s="3"/>
      <c r="AH2070" t="e">
        <f>MATCH(ROUND(M2070,0)&amp;ROUND(N2070,0),樣點!N:N,0)</f>
        <v>#N/A</v>
      </c>
      <c r="AI2070" s="5">
        <f>IF((F2071&amp;J2071)=(F2070&amp;J2070),ABS((DATE(G2071,H2071,I2071)&amp;TIME(O2071,P2071,0))-(DATE(G2070,H2070,I2070)&amp;TIME(O2070,P2070,0))),"")</f>
        <v>1.1111111030913889E-2</v>
      </c>
    </row>
    <row r="2071" spans="3:35" hidden="1">
      <c r="C2071" s="246" t="s">
        <v>1324</v>
      </c>
      <c r="D2071" s="246" t="s">
        <v>960</v>
      </c>
      <c r="E2071" s="246" t="s">
        <v>995</v>
      </c>
      <c r="F2071" s="246" t="s">
        <v>996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991</v>
      </c>
      <c r="L2071" s="247">
        <v>5</v>
      </c>
      <c r="M2071" s="246">
        <v>230227</v>
      </c>
      <c r="N2071" s="246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90</v>
      </c>
      <c r="T2071" s="246" t="s">
        <v>54</v>
      </c>
      <c r="U2071" s="246"/>
      <c r="V2071" t="str">
        <f>INDEX(樣區!H:H,MATCH(F2071,樣區!E:E,0))</f>
        <v>4月,6月</v>
      </c>
      <c r="W2071" s="3" t="str">
        <f>IF(ISNUMBER(AH2071),"Y","N")</f>
        <v>N</v>
      </c>
      <c r="X2071" s="3" t="str">
        <f>IF(OR(ISBLANK(H2071),ISBLANK(I2071)),"需記錄日期","")</f>
        <v/>
      </c>
      <c r="Y2071" s="3" t="str">
        <f>IF(O2071&gt;9,"時間太晚","")</f>
        <v/>
      </c>
      <c r="Z2071" s="3" t="str">
        <f>IF(ISBLANK(Q2071),"需記錄數量",IF(Q2071&gt;2,"2隻以上，請記為猴群",""))</f>
        <v/>
      </c>
      <c r="AA2071" s="3" t="str">
        <f>IF(OR(Q2071=1,Q2071=2),IF(ISTEXT(R2071),"","需記錄距離"),"")</f>
        <v/>
      </c>
      <c r="AB2071" s="2" t="str">
        <f>IF(S2071="Y",IF(Q2071&lt;&gt;2,"有叫聲應為猴群",""),"")</f>
        <v/>
      </c>
      <c r="AC2071" s="3" t="str">
        <f>IF(ISBLANK(T2071),"需記錄棲地類型",IF(LEN(T2071)&lt;&gt;2,"請填最主要的棲地類型，其餘的可在備注補充說明",""))</f>
        <v/>
      </c>
      <c r="AD2071" s="5" t="str">
        <f>IF(ISBLANK(O2071),"需記錄時間",IFERROR(IF((AI2071-TIME(0,5,59))&lt;0,"需計滿6分鍾",""),""))</f>
        <v/>
      </c>
      <c r="AE2071" s="3" t="str">
        <f>IF(COUNTIF(U2071,"*搖樹*")=1,IF(Q2071&lt;&gt;2,"有搖樹行為應為猴群",""),"")</f>
        <v/>
      </c>
      <c r="AF2071" s="3"/>
      <c r="AH2071" t="e">
        <f>MATCH(ROUND(M2071,0)&amp;ROUND(N2071,0),樣點!N:N,0)</f>
        <v>#N/A</v>
      </c>
      <c r="AI2071" s="5">
        <f>IF((F2072&amp;J2072)=(F2071&amp;J2071),ABS((DATE(G2072,H2072,I2072)&amp;TIME(O2072,P2072,0))-(DATE(G2071,H2071,I2071)&amp;TIME(O2071,P2071,0))),"")</f>
        <v>1.0416666977107525E-2</v>
      </c>
    </row>
    <row r="2072" spans="3:35" hidden="1">
      <c r="C2072" s="246" t="s">
        <v>1324</v>
      </c>
      <c r="D2072" s="246" t="s">
        <v>960</v>
      </c>
      <c r="E2072" s="246" t="s">
        <v>995</v>
      </c>
      <c r="F2072" s="246" t="s">
        <v>996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991</v>
      </c>
      <c r="L2072" s="247">
        <v>6</v>
      </c>
      <c r="M2072" s="246">
        <v>230415</v>
      </c>
      <c r="N2072" s="246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90</v>
      </c>
      <c r="T2072" s="246" t="s">
        <v>54</v>
      </c>
      <c r="U2072" s="246"/>
      <c r="V2072" t="str">
        <f>INDEX(樣區!H:H,MATCH(F2072,樣區!E:E,0))</f>
        <v>4月,6月</v>
      </c>
      <c r="W2072" s="3" t="str">
        <f>IF(ISNUMBER(AH2072),"Y","N")</f>
        <v>N</v>
      </c>
      <c r="X2072" s="3" t="str">
        <f>IF(OR(ISBLANK(H2072),ISBLANK(I2072)),"需記錄日期","")</f>
        <v/>
      </c>
      <c r="Y2072" s="3" t="str">
        <f>IF(O2072&gt;9,"時間太晚","")</f>
        <v/>
      </c>
      <c r="Z2072" s="3" t="str">
        <f>IF(ISBLANK(Q2072),"需記錄數量",IF(Q2072&gt;2,"2隻以上，請記為猴群",""))</f>
        <v/>
      </c>
      <c r="AA2072" s="3" t="str">
        <f>IF(OR(Q2072=1,Q2072=2),IF(ISTEXT(R2072),"","需記錄距離"),"")</f>
        <v/>
      </c>
      <c r="AB2072" s="2" t="str">
        <f>IF(S2072="Y",IF(Q2072&lt;&gt;2,"有叫聲應為猴群",""),"")</f>
        <v/>
      </c>
      <c r="AC2072" s="3" t="str">
        <f>IF(ISBLANK(T2072),"需記錄棲地類型",IF(LEN(T2072)&lt;&gt;2,"請填最主要的棲地類型，其餘的可在備注補充說明",""))</f>
        <v/>
      </c>
      <c r="AD2072" s="5" t="str">
        <f>IF(ISBLANK(O2072),"需記錄時間",IFERROR(IF((AI2072-TIME(0,5,59))&lt;0,"需計滿6分鍾",""),""))</f>
        <v/>
      </c>
      <c r="AE2072" s="3" t="str">
        <f>IF(COUNTIF(U2072,"*搖樹*")=1,IF(Q2072&lt;&gt;2,"有搖樹行為應為猴群",""),"")</f>
        <v/>
      </c>
      <c r="AF2072" s="3"/>
      <c r="AH2072" t="e">
        <f>MATCH(ROUND(M2072,0)&amp;ROUND(N2072,0),樣點!N:N,0)</f>
        <v>#N/A</v>
      </c>
      <c r="AI2072" s="5" t="str">
        <f>IF((F2073&amp;J2073)=(F2072&amp;J2072),ABS((DATE(G2073,H2073,I2073)&amp;TIME(O2073,P2073,0))-(DATE(G2072,H2072,I2072)&amp;TIME(O2072,P2072,0))),"")</f>
        <v/>
      </c>
    </row>
    <row r="2073" spans="3:35">
      <c r="C2073" s="246" t="s">
        <v>1324</v>
      </c>
      <c r="D2073" s="246" t="s">
        <v>997</v>
      </c>
      <c r="E2073" s="246" t="s">
        <v>998</v>
      </c>
      <c r="F2073" s="246" t="s">
        <v>999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1000</v>
      </c>
      <c r="L2073" s="247">
        <v>1</v>
      </c>
      <c r="M2073" s="246">
        <v>225570</v>
      </c>
      <c r="N2073" s="246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90</v>
      </c>
      <c r="T2073" s="246" t="s">
        <v>32</v>
      </c>
      <c r="U2073" s="246"/>
      <c r="V2073" t="str">
        <f>INDEX(樣區!H:H,MATCH(F2073,樣區!E:E,0))</f>
        <v>4月,6月</v>
      </c>
      <c r="W2073" s="3" t="str">
        <f>IF(ISNUMBER(AH2073),"Y","N")</f>
        <v>Y</v>
      </c>
      <c r="X2073" s="3" t="str">
        <f>IF(OR(ISBLANK(H2073),ISBLANK(I2073)),"需記錄日期","")</f>
        <v/>
      </c>
      <c r="Y2073" s="3" t="str">
        <f>IF(O2073&gt;9,"時間太晚","")</f>
        <v/>
      </c>
      <c r="Z2073" s="3" t="str">
        <f>IF(ISBLANK(Q2073),"需記錄數量",IF(Q2073&gt;2,"2隻以上，請記為猴群",""))</f>
        <v/>
      </c>
      <c r="AA2073" s="3" t="str">
        <f>IF(OR(Q2073=1,Q2073=2),IF(ISTEXT(R2073),"","需記錄距離"),"")</f>
        <v/>
      </c>
      <c r="AB2073" s="249" t="str">
        <f>IF(S2073="Y",IF(Q2073&lt;&gt;2,"有叫聲應為猴群",""),"")</f>
        <v/>
      </c>
      <c r="AC2073" s="3" t="str">
        <f>IF(ISBLANK(T2073),"需記錄棲地類型",IF(LEN(T2073)&lt;&gt;2,"請填最主要的棲地類型，其餘的可在備注補充說明",""))</f>
        <v/>
      </c>
      <c r="AD2073" s="5" t="str">
        <f t="shared" ref="AD2073:AD2136" si="94">IF(ISBLANK(O2073),"需記錄時間",IFERROR(IF((AI2073-TIME(0,5,59))&lt;0,"需計滿6分鐘",""),""))</f>
        <v/>
      </c>
      <c r="AE2073" s="3" t="str">
        <f>IF(COUNTIF(U2073,"*搖樹*")=1,IF(Q2073&lt;&gt;2,"有搖樹行為應為猴群",""),"")</f>
        <v/>
      </c>
      <c r="AF2073" s="3"/>
      <c r="AH2073">
        <f>MATCH(ROUND(M2073,0)&amp;ROUND(N2073,0),樣點!N:N,0)</f>
        <v>401</v>
      </c>
      <c r="AI2073" s="5">
        <f>IF((F2074&amp;J2074)=(F2073&amp;J2073),ABS((DATE(G2074,H2074,I2074)&amp;TIME(O2074,P2074,0))-(DATE(G2073,H2073,I2073)&amp;TIME(O2073,P2073,0))),"")</f>
        <v>4.8611119855195284E-3</v>
      </c>
    </row>
    <row r="2074" spans="3:35">
      <c r="C2074" s="246" t="s">
        <v>1324</v>
      </c>
      <c r="D2074" s="246" t="s">
        <v>997</v>
      </c>
      <c r="E2074" s="246" t="s">
        <v>998</v>
      </c>
      <c r="F2074" s="246" t="s">
        <v>999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1000</v>
      </c>
      <c r="L2074" s="247">
        <v>2</v>
      </c>
      <c r="M2074" s="246">
        <v>225349</v>
      </c>
      <c r="N2074" s="246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90</v>
      </c>
      <c r="T2074" s="246" t="s">
        <v>54</v>
      </c>
      <c r="U2074" s="246"/>
      <c r="V2074" t="str">
        <f>INDEX(樣區!H:H,MATCH(F2074,樣區!E:E,0))</f>
        <v>4月,6月</v>
      </c>
      <c r="W2074" s="3" t="str">
        <f>IF(ISNUMBER(AH2074),"Y","N")</f>
        <v>Y</v>
      </c>
      <c r="X2074" s="3" t="str">
        <f>IF(OR(ISBLANK(H2074),ISBLANK(I2074)),"需記錄日期","")</f>
        <v/>
      </c>
      <c r="Y2074" s="3" t="str">
        <f>IF(O2074&gt;9,"時間太晚","")</f>
        <v/>
      </c>
      <c r="Z2074" s="3" t="str">
        <f>IF(ISBLANK(Q2074),"需記錄數量",IF(Q2074&gt;2,"2隻以上，請記為猴群",""))</f>
        <v/>
      </c>
      <c r="AA2074" s="3" t="str">
        <f>IF(OR(Q2074=1,Q2074=2),IF(ISTEXT(R2074),"","需記錄距離"),"")</f>
        <v/>
      </c>
      <c r="AB2074" s="249" t="str">
        <f>IF(S2074="Y",IF(Q2074&lt;&gt;2,"有叫聲應為猴群",""),"")</f>
        <v/>
      </c>
      <c r="AC2074" s="3" t="str">
        <f>IF(ISBLANK(T2074),"需記錄棲地類型",IF(LEN(T2074)&lt;&gt;2,"請填最主要的棲地類型，其餘的可在備注補充說明",""))</f>
        <v/>
      </c>
      <c r="AD2074" s="5" t="str">
        <f t="shared" si="94"/>
        <v/>
      </c>
      <c r="AE2074" s="3" t="str">
        <f>IF(COUNTIF(U2074,"*搖樹*")=1,IF(Q2074&lt;&gt;2,"有搖樹行為應為猴群",""),"")</f>
        <v/>
      </c>
      <c r="AF2074" s="3"/>
      <c r="AH2074">
        <f>MATCH(ROUND(M2074,0)&amp;ROUND(N2074,0),樣點!N:N,0)</f>
        <v>402</v>
      </c>
      <c r="AI2074" s="5">
        <f>IF((F2075&amp;J2075)=(F2074&amp;J2074),ABS((DATE(G2075,H2075,I2075)&amp;TIME(O2075,P2075,0))-(DATE(G2074,H2074,I2074)&amp;TIME(O2074,P2074,0))),"")</f>
        <v>7.6388879679143429E-3</v>
      </c>
    </row>
    <row r="2075" spans="3:35">
      <c r="C2075" s="246" t="s">
        <v>1324</v>
      </c>
      <c r="D2075" s="246" t="s">
        <v>997</v>
      </c>
      <c r="E2075" s="246" t="s">
        <v>998</v>
      </c>
      <c r="F2075" s="246" t="s">
        <v>999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1000</v>
      </c>
      <c r="L2075" s="247">
        <v>3</v>
      </c>
      <c r="M2075" s="246">
        <v>225256</v>
      </c>
      <c r="N2075" s="246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90</v>
      </c>
      <c r="T2075" s="246" t="s">
        <v>32</v>
      </c>
      <c r="U2075" s="246"/>
      <c r="V2075" t="str">
        <f>INDEX(樣區!H:H,MATCH(F2075,樣區!E:E,0))</f>
        <v>4月,6月</v>
      </c>
      <c r="W2075" s="3" t="str">
        <f>IF(ISNUMBER(AH2075),"Y","N")</f>
        <v>Y</v>
      </c>
      <c r="X2075" s="3" t="str">
        <f>IF(OR(ISBLANK(H2075),ISBLANK(I2075)),"需記錄日期","")</f>
        <v/>
      </c>
      <c r="Y2075" s="3" t="str">
        <f>IF(O2075&gt;9,"時間太晚","")</f>
        <v/>
      </c>
      <c r="Z2075" s="3" t="str">
        <f>IF(ISBLANK(Q2075),"需記錄數量",IF(Q2075&gt;2,"2隻以上，請記為猴群",""))</f>
        <v/>
      </c>
      <c r="AA2075" s="3" t="str">
        <f>IF(OR(Q2075=1,Q2075=2),IF(ISTEXT(R2075),"","需記錄距離"),"")</f>
        <v/>
      </c>
      <c r="AB2075" s="249" t="str">
        <f>IF(S2075="Y",IF(Q2075&lt;&gt;2,"有叫聲應為猴群",""),"")</f>
        <v/>
      </c>
      <c r="AC2075" s="3" t="str">
        <f>IF(ISBLANK(T2075),"需記錄棲地類型",IF(LEN(T2075)&lt;&gt;2,"請填最主要的棲地類型，其餘的可在備注補充說明",""))</f>
        <v/>
      </c>
      <c r="AD2075" s="5" t="str">
        <f t="shared" si="94"/>
        <v/>
      </c>
      <c r="AE2075" s="3" t="str">
        <f>IF(COUNTIF(U2075,"*搖樹*")=1,IF(Q2075&lt;&gt;2,"有搖樹行為應為猴群",""),"")</f>
        <v/>
      </c>
      <c r="AF2075" s="3"/>
      <c r="AH2075">
        <f>MATCH(ROUND(M2075,0)&amp;ROUND(N2075,0),樣點!N:N,0)</f>
        <v>403</v>
      </c>
      <c r="AI2075" s="5">
        <f>IF((F2076&amp;J2076)=(F2075&amp;J2075),ABS((DATE(G2076,H2076,I2076)&amp;TIME(O2076,P2076,0))-(DATE(G2075,H2075,I2075)&amp;TIME(O2075,P2075,0))),"")</f>
        <v>9.7222230397164822E-3</v>
      </c>
    </row>
    <row r="2076" spans="3:35">
      <c r="C2076" s="246" t="s">
        <v>1324</v>
      </c>
      <c r="D2076" s="246" t="s">
        <v>997</v>
      </c>
      <c r="E2076" s="246" t="s">
        <v>998</v>
      </c>
      <c r="F2076" s="246" t="s">
        <v>999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1000</v>
      </c>
      <c r="L2076" s="247">
        <v>4</v>
      </c>
      <c r="M2076" s="246">
        <v>225345</v>
      </c>
      <c r="N2076" s="246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90</v>
      </c>
      <c r="T2076" s="246" t="s">
        <v>32</v>
      </c>
      <c r="U2076" s="246"/>
      <c r="V2076" t="str">
        <f>INDEX(樣區!H:H,MATCH(F2076,樣區!E:E,0))</f>
        <v>4月,6月</v>
      </c>
      <c r="W2076" s="3" t="str">
        <f>IF(ISNUMBER(AH2076),"Y","N")</f>
        <v>Y</v>
      </c>
      <c r="X2076" s="3" t="str">
        <f>IF(OR(ISBLANK(H2076),ISBLANK(I2076)),"需記錄日期","")</f>
        <v/>
      </c>
      <c r="Y2076" s="3" t="str">
        <f>IF(O2076&gt;9,"時間太晚","")</f>
        <v/>
      </c>
      <c r="Z2076" s="3" t="str">
        <f>IF(ISBLANK(Q2076),"需記錄數量",IF(Q2076&gt;2,"2隻以上，請記為猴群",""))</f>
        <v/>
      </c>
      <c r="AA2076" s="3" t="str">
        <f>IF(OR(Q2076=1,Q2076=2),IF(ISTEXT(R2076),"","需記錄距離"),"")</f>
        <v/>
      </c>
      <c r="AB2076" s="249" t="str">
        <f>IF(S2076="Y",IF(Q2076&lt;&gt;2,"有叫聲應為猴群",""),"")</f>
        <v/>
      </c>
      <c r="AC2076" s="3" t="str">
        <f>IF(ISBLANK(T2076),"需記錄棲地類型",IF(LEN(T2076)&lt;&gt;2,"請填最主要的棲地類型，其餘的可在備注補充說明",""))</f>
        <v/>
      </c>
      <c r="AD2076" s="5" t="str">
        <f t="shared" si="94"/>
        <v/>
      </c>
      <c r="AE2076" s="3" t="str">
        <f>IF(COUNTIF(U2076,"*搖樹*")=1,IF(Q2076&lt;&gt;2,"有搖樹行為應為猴群",""),"")</f>
        <v/>
      </c>
      <c r="AF2076" s="3"/>
      <c r="AH2076">
        <f>MATCH(ROUND(M2076,0)&amp;ROUND(N2076,0),樣點!N:N,0)</f>
        <v>404</v>
      </c>
      <c r="AI2076" s="5">
        <f>IF((F2077&amp;J2077)=(F2076&amp;J2076),ABS((DATE(G2077,H2077,I2077)&amp;TIME(O2077,P2077,0))-(DATE(G2076,H2076,I2076)&amp;TIME(O2076,P2076,0))),"")</f>
        <v>29.987499999988358</v>
      </c>
    </row>
    <row r="2077" spans="3:35">
      <c r="C2077" s="246" t="s">
        <v>1324</v>
      </c>
      <c r="D2077" s="246" t="s">
        <v>997</v>
      </c>
      <c r="E2077" s="246" t="s">
        <v>998</v>
      </c>
      <c r="F2077" s="246" t="s">
        <v>999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1000</v>
      </c>
      <c r="L2077" s="247">
        <v>5</v>
      </c>
      <c r="M2077" s="246">
        <v>225035</v>
      </c>
      <c r="N2077" s="246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90</v>
      </c>
      <c r="T2077" s="246" t="s">
        <v>32</v>
      </c>
      <c r="U2077" s="246"/>
      <c r="V2077" t="str">
        <f>INDEX(樣區!H:H,MATCH(F2077,樣區!E:E,0))</f>
        <v>4月,6月</v>
      </c>
      <c r="W2077" s="3" t="str">
        <f>IF(ISNUMBER(AH2077),"Y","N")</f>
        <v>Y</v>
      </c>
      <c r="X2077" s="3" t="str">
        <f>IF(OR(ISBLANK(H2077),ISBLANK(I2077)),"需記錄日期","")</f>
        <v/>
      </c>
      <c r="Y2077" s="3" t="str">
        <f>IF(O2077&gt;9,"時間太晚","")</f>
        <v/>
      </c>
      <c r="Z2077" s="3" t="str">
        <f>IF(ISBLANK(Q2077),"需記錄數量",IF(Q2077&gt;2,"2隻以上，請記為猴群",""))</f>
        <v/>
      </c>
      <c r="AA2077" s="3" t="str">
        <f>IF(OR(Q2077=1,Q2077=2),IF(ISTEXT(R2077),"","需記錄距離"),"")</f>
        <v/>
      </c>
      <c r="AB2077" s="249" t="str">
        <f>IF(S2077="Y",IF(Q2077&lt;&gt;2,"有叫聲應為猴群",""),"")</f>
        <v/>
      </c>
      <c r="AC2077" s="3" t="str">
        <f>IF(ISBLANK(T2077),"需記錄棲地類型",IF(LEN(T2077)&lt;&gt;2,"請填最主要的棲地類型，其餘的可在備注補充說明",""))</f>
        <v/>
      </c>
      <c r="AD2077" s="5" t="str">
        <f t="shared" si="94"/>
        <v/>
      </c>
      <c r="AE2077" s="3" t="str">
        <f>IF(COUNTIF(U2077,"*搖樹*")=1,IF(Q2077&lt;&gt;2,"有搖樹行為應為猴群",""),"")</f>
        <v/>
      </c>
      <c r="AF2077" s="3"/>
      <c r="AH2077">
        <f>MATCH(ROUND(M2077,0)&amp;ROUND(N2077,0),樣點!N:N,0)</f>
        <v>405</v>
      </c>
      <c r="AI2077" s="5">
        <f>IF((F2078&amp;J2078)=(F2077&amp;J2077),ABS((DATE(G2078,H2078,I2078)&amp;TIME(O2078,P2078,0))-(DATE(G2077,H2077,I2077)&amp;TIME(O2077,P2077,0))),"")</f>
        <v>1.1805554968304932E-2</v>
      </c>
    </row>
    <row r="2078" spans="3:35">
      <c r="C2078" s="246" t="s">
        <v>1324</v>
      </c>
      <c r="D2078" s="246" t="s">
        <v>997</v>
      </c>
      <c r="E2078" s="246" t="s">
        <v>998</v>
      </c>
      <c r="F2078" s="246" t="s">
        <v>999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1000</v>
      </c>
      <c r="L2078" s="247">
        <v>6</v>
      </c>
      <c r="M2078" s="246">
        <v>225413</v>
      </c>
      <c r="N2078" s="246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90</v>
      </c>
      <c r="T2078" s="246" t="s">
        <v>32</v>
      </c>
      <c r="U2078" s="246"/>
      <c r="V2078" t="str">
        <f>INDEX(樣區!H:H,MATCH(F2078,樣區!E:E,0))</f>
        <v>4月,6月</v>
      </c>
      <c r="W2078" s="3" t="str">
        <f>IF(ISNUMBER(AH2078),"Y","N")</f>
        <v>Y</v>
      </c>
      <c r="X2078" s="3" t="str">
        <f>IF(OR(ISBLANK(H2078),ISBLANK(I2078)),"需記錄日期","")</f>
        <v/>
      </c>
      <c r="Y2078" s="3" t="str">
        <f>IF(O2078&gt;9,"時間太晚","")</f>
        <v/>
      </c>
      <c r="Z2078" s="3" t="str">
        <f>IF(ISBLANK(Q2078),"需記錄數量",IF(Q2078&gt;2,"2隻以上，請記為猴群",""))</f>
        <v/>
      </c>
      <c r="AA2078" s="3" t="str">
        <f>IF(OR(Q2078=1,Q2078=2),IF(ISTEXT(R2078),"","需記錄距離"),"")</f>
        <v/>
      </c>
      <c r="AB2078" s="249" t="str">
        <f>IF(S2078="Y",IF(Q2078&lt;&gt;2,"有叫聲應為猴群",""),"")</f>
        <v/>
      </c>
      <c r="AC2078" s="3" t="str">
        <f>IF(ISBLANK(T2078),"需記錄棲地類型",IF(LEN(T2078)&lt;&gt;2,"請填最主要的棲地類型，其餘的可在備注補充說明",""))</f>
        <v/>
      </c>
      <c r="AD2078" s="5" t="str">
        <f t="shared" si="94"/>
        <v/>
      </c>
      <c r="AE2078" s="3" t="str">
        <f>IF(COUNTIF(U2078,"*搖樹*")=1,IF(Q2078&lt;&gt;2,"有搖樹行為應為猴群",""),"")</f>
        <v/>
      </c>
      <c r="AF2078" s="3"/>
      <c r="AH2078">
        <f>MATCH(ROUND(M2078,0)&amp;ROUND(N2078,0),樣點!N:N,0)</f>
        <v>406</v>
      </c>
      <c r="AI2078" s="5" t="str">
        <f>IF((F2079&amp;J2079)=(F2078&amp;J2078),ABS((DATE(G2079,H2079,I2079)&amp;TIME(O2079,P2079,0))-(DATE(G2078,H2078,I2078)&amp;TIME(O2078,P2078,0))),"")</f>
        <v/>
      </c>
    </row>
    <row r="2079" spans="3:35">
      <c r="C2079" s="246" t="s">
        <v>1324</v>
      </c>
      <c r="D2079" s="246" t="s">
        <v>997</v>
      </c>
      <c r="E2079" s="246" t="s">
        <v>1001</v>
      </c>
      <c r="F2079" s="246" t="s">
        <v>1002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1003</v>
      </c>
      <c r="L2079" s="247">
        <v>1</v>
      </c>
      <c r="M2079" s="246">
        <v>219654</v>
      </c>
      <c r="N2079" s="246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90</v>
      </c>
      <c r="T2079" s="246" t="s">
        <v>133</v>
      </c>
      <c r="U2079" s="246"/>
      <c r="V2079" t="str">
        <f>INDEX(樣區!H:H,MATCH(F2079,樣區!E:E,0))</f>
        <v>4月,6月</v>
      </c>
      <c r="W2079" s="3" t="str">
        <f>IF(ISNUMBER(AH2079),"Y","N")</f>
        <v>Y</v>
      </c>
      <c r="X2079" s="3" t="str">
        <f>IF(OR(ISBLANK(H2079),ISBLANK(I2079)),"需記錄日期","")</f>
        <v/>
      </c>
      <c r="Y2079" s="3" t="str">
        <f>IF(O2079&gt;9,"時間太晚","")</f>
        <v/>
      </c>
      <c r="Z2079" s="3" t="str">
        <f>IF(ISBLANK(Q2079),"需記錄數量",IF(Q2079&gt;2,"2隻以上，請記為猴群",""))</f>
        <v/>
      </c>
      <c r="AA2079" s="3" t="str">
        <f>IF(OR(Q2079=1,Q2079=2),IF(ISTEXT(R2079),"","需記錄距離"),"")</f>
        <v/>
      </c>
      <c r="AB2079" s="249" t="str">
        <f>IF(S2079="Y",IF(Q2079&lt;&gt;2,"有叫聲應為猴群",""),"")</f>
        <v/>
      </c>
      <c r="AC2079" s="3" t="str">
        <f>IF(ISBLANK(T2079),"需記錄棲地類型",IF(LEN(T2079)&lt;&gt;2,"請填最主要的棲地類型，其餘的可在備注補充說明",""))</f>
        <v/>
      </c>
      <c r="AD2079" s="5" t="str">
        <f t="shared" si="94"/>
        <v/>
      </c>
      <c r="AE2079" s="3" t="str">
        <f>IF(COUNTIF(U2079,"*搖樹*")=1,IF(Q2079&lt;&gt;2,"有搖樹行為應為猴群",""),"")</f>
        <v/>
      </c>
      <c r="AF2079" s="3"/>
      <c r="AH2079">
        <f>MATCH(ROUND(M2079,0)&amp;ROUND(N2079,0),樣點!N:N,0)</f>
        <v>407</v>
      </c>
      <c r="AI2079" s="5">
        <f>IF((F2080&amp;J2080)=(F2079&amp;J2079),ABS((DATE(G2080,H2080,I2080)&amp;TIME(O2080,P2080,0))-(DATE(G2079,H2079,I2079)&amp;TIME(O2079,P2079,0))),"")</f>
        <v>9.7222219919785857E-3</v>
      </c>
    </row>
    <row r="2080" spans="3:35">
      <c r="C2080" s="246" t="s">
        <v>1324</v>
      </c>
      <c r="D2080" s="246" t="s">
        <v>997</v>
      </c>
      <c r="E2080" s="246" t="s">
        <v>1001</v>
      </c>
      <c r="F2080" s="246" t="s">
        <v>1002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1003</v>
      </c>
      <c r="L2080" s="247">
        <v>2</v>
      </c>
      <c r="M2080" s="246">
        <v>219557</v>
      </c>
      <c r="N2080" s="246">
        <v>2599264</v>
      </c>
      <c r="O2080" s="246">
        <v>9</v>
      </c>
      <c r="P2080" s="246">
        <v>4</v>
      </c>
      <c r="Q2080" s="246">
        <v>0</v>
      </c>
      <c r="R2080" s="246"/>
      <c r="S2080" s="246" t="s">
        <v>90</v>
      </c>
      <c r="T2080" s="246" t="s">
        <v>133</v>
      </c>
      <c r="U2080" s="246"/>
      <c r="V2080" t="str">
        <f>INDEX(樣區!H:H,MATCH(F2080,樣區!E:E,0))</f>
        <v>4月,6月</v>
      </c>
      <c r="W2080" s="3" t="str">
        <f>IF(ISNUMBER(AH2080),"Y","N")</f>
        <v>Y</v>
      </c>
      <c r="X2080" s="3" t="str">
        <f>IF(OR(ISBLANK(H2080),ISBLANK(I2080)),"需記錄日期","")</f>
        <v/>
      </c>
      <c r="Y2080" s="3" t="str">
        <f>IF(O2080&gt;9,"時間太晚","")</f>
        <v/>
      </c>
      <c r="Z2080" s="3" t="str">
        <f>IF(ISBLANK(Q2080),"需記錄數量",IF(Q2080&gt;2,"2隻以上，請記為猴群",""))</f>
        <v/>
      </c>
      <c r="AA2080" s="3" t="str">
        <f>IF(OR(Q2080=1,Q2080=2),IF(ISTEXT(R2080),"","需記錄距離"),"")</f>
        <v/>
      </c>
      <c r="AB2080" s="249" t="str">
        <f>IF(S2080="Y",IF(Q2080&lt;&gt;2,"有叫聲應為猴群",""),"")</f>
        <v/>
      </c>
      <c r="AC2080" s="3" t="str">
        <f>IF(ISBLANK(T2080),"需記錄棲地類型",IF(LEN(T2080)&lt;&gt;2,"請填最主要的棲地類型，其餘的可在備注補充說明",""))</f>
        <v/>
      </c>
      <c r="AD2080" s="5" t="str">
        <f t="shared" si="94"/>
        <v/>
      </c>
      <c r="AE2080" s="3" t="str">
        <f>IF(COUNTIF(U2080,"*搖樹*")=1,IF(Q2080&lt;&gt;2,"有搖樹行為應為猴群",""),"")</f>
        <v/>
      </c>
      <c r="AF2080" s="3"/>
      <c r="AH2080">
        <f>MATCH(ROUND(M2080,0)&amp;ROUND(N2080,0),樣點!N:N,0)</f>
        <v>408</v>
      </c>
      <c r="AI2080" s="5">
        <f>IF((F2081&amp;J2081)=(F2080&amp;J2080),ABS((DATE(G2081,H2081,I2081)&amp;TIME(O2081,P2081,0))-(DATE(G2080,H2080,I2080)&amp;TIME(O2080,P2080,0))),"")</f>
        <v>9.7222230397164822E-3</v>
      </c>
    </row>
    <row r="2081" spans="3:35">
      <c r="C2081" s="246" t="s">
        <v>1324</v>
      </c>
      <c r="D2081" s="246" t="s">
        <v>997</v>
      </c>
      <c r="E2081" s="246" t="s">
        <v>1001</v>
      </c>
      <c r="F2081" s="246" t="s">
        <v>1002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1003</v>
      </c>
      <c r="L2081" s="247">
        <v>3</v>
      </c>
      <c r="M2081" s="246">
        <v>219385</v>
      </c>
      <c r="N2081" s="246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90</v>
      </c>
      <c r="T2081" s="246" t="s">
        <v>133</v>
      </c>
      <c r="U2081" s="246"/>
      <c r="V2081" t="str">
        <f>INDEX(樣區!H:H,MATCH(F2081,樣區!E:E,0))</f>
        <v>4月,6月</v>
      </c>
      <c r="W2081" s="3" t="str">
        <f>IF(ISNUMBER(AH2081),"Y","N")</f>
        <v>Y</v>
      </c>
      <c r="X2081" s="3" t="str">
        <f>IF(OR(ISBLANK(H2081),ISBLANK(I2081)),"需記錄日期","")</f>
        <v/>
      </c>
      <c r="Y2081" s="3" t="str">
        <f>IF(O2081&gt;9,"時間太晚","")</f>
        <v/>
      </c>
      <c r="Z2081" s="3" t="str">
        <f>IF(ISBLANK(Q2081),"需記錄數量",IF(Q2081&gt;2,"2隻以上，請記為猴群",""))</f>
        <v/>
      </c>
      <c r="AA2081" s="3" t="str">
        <f>IF(OR(Q2081=1,Q2081=2),IF(ISTEXT(R2081),"","需記錄距離"),"")</f>
        <v/>
      </c>
      <c r="AB2081" s="249" t="str">
        <f>IF(S2081="Y",IF(Q2081&lt;&gt;2,"有叫聲應為猴群",""),"")</f>
        <v/>
      </c>
      <c r="AC2081" s="3" t="str">
        <f>IF(ISBLANK(T2081),"需記錄棲地類型",IF(LEN(T2081)&lt;&gt;2,"請填最主要的棲地類型，其餘的可在備注補充說明",""))</f>
        <v/>
      </c>
      <c r="AD2081" s="5" t="str">
        <f t="shared" si="94"/>
        <v/>
      </c>
      <c r="AE2081" s="3" t="str">
        <f>IF(COUNTIF(U2081,"*搖樹*")=1,IF(Q2081&lt;&gt;2,"有搖樹行為應為猴群",""),"")</f>
        <v/>
      </c>
      <c r="AF2081" s="3"/>
      <c r="AH2081">
        <f>MATCH(ROUND(M2081,0)&amp;ROUND(N2081,0),樣點!N:N,0)</f>
        <v>409</v>
      </c>
      <c r="AI2081" s="5">
        <f>IF((F2082&amp;J2082)=(F2081&amp;J2081),ABS((DATE(G2082,H2082,I2082)&amp;TIME(O2082,P2082,0))-(DATE(G2081,H2081,I2081)&amp;TIME(O2081,P2081,0))),"")</f>
        <v>7.6388879679143429E-3</v>
      </c>
    </row>
    <row r="2082" spans="3:35">
      <c r="C2082" s="246" t="s">
        <v>1324</v>
      </c>
      <c r="D2082" s="246" t="s">
        <v>997</v>
      </c>
      <c r="E2082" s="246" t="s">
        <v>1001</v>
      </c>
      <c r="F2082" s="246" t="s">
        <v>1002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1003</v>
      </c>
      <c r="L2082" s="247">
        <v>4</v>
      </c>
      <c r="M2082" s="246">
        <v>219348</v>
      </c>
      <c r="N2082" s="246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90</v>
      </c>
      <c r="T2082" s="246" t="s">
        <v>54</v>
      </c>
      <c r="U2082" s="246"/>
      <c r="V2082" t="str">
        <f>INDEX(樣區!H:H,MATCH(F2082,樣區!E:E,0))</f>
        <v>4月,6月</v>
      </c>
      <c r="W2082" s="3" t="str">
        <f>IF(ISNUMBER(AH2082),"Y","N")</f>
        <v>Y</v>
      </c>
      <c r="X2082" s="3" t="str">
        <f>IF(OR(ISBLANK(H2082),ISBLANK(I2082)),"需記錄日期","")</f>
        <v/>
      </c>
      <c r="Y2082" s="3" t="str">
        <f>IF(O2082&gt;9,"時間太晚","")</f>
        <v/>
      </c>
      <c r="Z2082" s="3" t="str">
        <f>IF(ISBLANK(Q2082),"需記錄數量",IF(Q2082&gt;2,"2隻以上，請記為猴群",""))</f>
        <v/>
      </c>
      <c r="AA2082" s="3" t="str">
        <f>IF(OR(Q2082=1,Q2082=2),IF(ISTEXT(R2082),"","需記錄距離"),"")</f>
        <v/>
      </c>
      <c r="AB2082" s="249" t="str">
        <f>IF(S2082="Y",IF(Q2082&lt;&gt;2,"有叫聲應為猴群",""),"")</f>
        <v/>
      </c>
      <c r="AC2082" s="3" t="str">
        <f>IF(ISBLANK(T2082),"需記錄棲地類型",IF(LEN(T2082)&lt;&gt;2,"請填最主要的棲地類型，其餘的可在備注補充說明",""))</f>
        <v/>
      </c>
      <c r="AD2082" s="5" t="str">
        <f t="shared" si="94"/>
        <v/>
      </c>
      <c r="AE2082" s="3" t="str">
        <f>IF(COUNTIF(U2082,"*搖樹*")=1,IF(Q2082&lt;&gt;2,"有搖樹行為應為猴群",""),"")</f>
        <v/>
      </c>
      <c r="AF2082" s="3"/>
      <c r="AH2082">
        <f>MATCH(ROUND(M2082,0)&amp;ROUND(N2082,0),樣點!N:N,0)</f>
        <v>410</v>
      </c>
      <c r="AI2082" s="5">
        <f>IF((F2083&amp;J2083)=(F2082&amp;J2082),ABS((DATE(G2083,H2083,I2083)&amp;TIME(O2083,P2083,0))-(DATE(G2082,H2082,I2082)&amp;TIME(O2082,P2082,0))),"")</f>
        <v>7.6388890156522393E-3</v>
      </c>
    </row>
    <row r="2083" spans="3:35">
      <c r="C2083" s="246" t="s">
        <v>1324</v>
      </c>
      <c r="D2083" s="246" t="s">
        <v>997</v>
      </c>
      <c r="E2083" s="246" t="s">
        <v>1001</v>
      </c>
      <c r="F2083" s="246" t="s">
        <v>1002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1003</v>
      </c>
      <c r="L2083" s="247">
        <v>5</v>
      </c>
      <c r="M2083" s="246">
        <v>219291</v>
      </c>
      <c r="N2083" s="246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90</v>
      </c>
      <c r="T2083" s="246" t="s">
        <v>32</v>
      </c>
      <c r="U2083" s="246"/>
      <c r="V2083" t="str">
        <f>INDEX(樣區!H:H,MATCH(F2083,樣區!E:E,0))</f>
        <v>4月,6月</v>
      </c>
      <c r="W2083" s="3" t="str">
        <f>IF(ISNUMBER(AH2083),"Y","N")</f>
        <v>Y</v>
      </c>
      <c r="X2083" s="3" t="str">
        <f>IF(OR(ISBLANK(H2083),ISBLANK(I2083)),"需記錄日期","")</f>
        <v/>
      </c>
      <c r="Y2083" s="3" t="str">
        <f>IF(O2083&gt;9,"時間太晚","")</f>
        <v/>
      </c>
      <c r="Z2083" s="3" t="str">
        <f>IF(ISBLANK(Q2083),"需記錄數量",IF(Q2083&gt;2,"2隻以上，請記為猴群",""))</f>
        <v/>
      </c>
      <c r="AA2083" s="3" t="str">
        <f>IF(OR(Q2083=1,Q2083=2),IF(ISTEXT(R2083),"","需記錄距離"),"")</f>
        <v/>
      </c>
      <c r="AB2083" s="249" t="str">
        <f>IF(S2083="Y",IF(Q2083&lt;&gt;2,"有叫聲應為猴群",""),"")</f>
        <v/>
      </c>
      <c r="AC2083" s="3" t="str">
        <f>IF(ISBLANK(T2083),"需記錄棲地類型",IF(LEN(T2083)&lt;&gt;2,"請填最主要的棲地類型，其餘的可在備注補充說明",""))</f>
        <v/>
      </c>
      <c r="AD2083" s="5" t="str">
        <f t="shared" si="94"/>
        <v/>
      </c>
      <c r="AE2083" s="3" t="str">
        <f>IF(COUNTIF(U2083,"*搖樹*")=1,IF(Q2083&lt;&gt;2,"有搖樹行為應為猴群",""),"")</f>
        <v/>
      </c>
      <c r="AF2083" s="3"/>
      <c r="AH2083">
        <f>MATCH(ROUND(M2083,0)&amp;ROUND(N2083,0),樣點!N:N,0)</f>
        <v>411</v>
      </c>
      <c r="AI2083" s="5">
        <f>IF((F2084&amp;J2084)=(F2083&amp;J2083),ABS((DATE(G2084,H2084,I2084)&amp;TIME(O2084,P2084,0))-(DATE(G2083,H2083,I2083)&amp;TIME(O2083,P2083,0))),"")</f>
        <v>6.9444450200535357E-3</v>
      </c>
    </row>
    <row r="2084" spans="3:35">
      <c r="C2084" s="246" t="s">
        <v>1324</v>
      </c>
      <c r="D2084" s="246" t="s">
        <v>997</v>
      </c>
      <c r="E2084" s="246" t="s">
        <v>1001</v>
      </c>
      <c r="F2084" s="246" t="s">
        <v>1002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1003</v>
      </c>
      <c r="L2084" s="247">
        <v>6</v>
      </c>
      <c r="M2084" s="246">
        <v>219197</v>
      </c>
      <c r="N2084" s="246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90</v>
      </c>
      <c r="T2084" s="246" t="s">
        <v>133</v>
      </c>
      <c r="U2084" s="246"/>
      <c r="V2084" t="str">
        <f>INDEX(樣區!H:H,MATCH(F2084,樣區!E:E,0))</f>
        <v>4月,6月</v>
      </c>
      <c r="W2084" s="3" t="str">
        <f>IF(ISNUMBER(AH2084),"Y","N")</f>
        <v>Y</v>
      </c>
      <c r="X2084" s="3" t="str">
        <f>IF(OR(ISBLANK(H2084),ISBLANK(I2084)),"需記錄日期","")</f>
        <v/>
      </c>
      <c r="Y2084" s="3" t="str">
        <f>IF(O2084&gt;9,"時間太晚","")</f>
        <v/>
      </c>
      <c r="Z2084" s="3" t="str">
        <f>IF(ISBLANK(Q2084),"需記錄數量",IF(Q2084&gt;2,"2隻以上，請記為猴群",""))</f>
        <v/>
      </c>
      <c r="AA2084" s="3" t="str">
        <f>IF(OR(Q2084=1,Q2084=2),IF(ISTEXT(R2084),"","需記錄距離"),"")</f>
        <v/>
      </c>
      <c r="AB2084" s="249" t="str">
        <f>IF(S2084="Y",IF(Q2084&lt;&gt;2,"有叫聲應為猴群",""),"")</f>
        <v/>
      </c>
      <c r="AC2084" s="3" t="str">
        <f>IF(ISBLANK(T2084),"需記錄棲地類型",IF(LEN(T2084)&lt;&gt;2,"請填最主要的棲地類型，其餘的可在備注補充說明",""))</f>
        <v/>
      </c>
      <c r="AD2084" s="5" t="str">
        <f t="shared" si="94"/>
        <v/>
      </c>
      <c r="AE2084" s="3" t="str">
        <f>IF(COUNTIF(U2084,"*搖樹*")=1,IF(Q2084&lt;&gt;2,"有搖樹行為應為猴群",""),"")</f>
        <v/>
      </c>
      <c r="AF2084" s="3"/>
      <c r="AH2084">
        <f>MATCH(ROUND(M2084,0)&amp;ROUND(N2084,0),樣點!N:N,0)</f>
        <v>412</v>
      </c>
      <c r="AI2084" s="5" t="str">
        <f>IF((F2085&amp;J2085)=(F2084&amp;J2084),ABS((DATE(G2085,H2085,I2085)&amp;TIME(O2085,P2085,0))-(DATE(G2084,H2084,I2084)&amp;TIME(O2084,P2084,0))),"")</f>
        <v/>
      </c>
    </row>
    <row r="2085" spans="3:35">
      <c r="C2085" s="246" t="s">
        <v>1324</v>
      </c>
      <c r="D2085" s="246" t="s">
        <v>997</v>
      </c>
      <c r="E2085" s="246" t="s">
        <v>1004</v>
      </c>
      <c r="F2085" s="246" t="s">
        <v>1005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1006</v>
      </c>
      <c r="L2085" s="247">
        <v>1</v>
      </c>
      <c r="M2085" s="246">
        <v>223896</v>
      </c>
      <c r="N2085" s="246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90</v>
      </c>
      <c r="T2085" s="246" t="s">
        <v>32</v>
      </c>
      <c r="U2085" s="246"/>
      <c r="V2085" t="str">
        <f>INDEX(樣區!H:H,MATCH(F2085,樣區!E:E,0))</f>
        <v>4月,6月</v>
      </c>
      <c r="W2085" s="3" t="str">
        <f>IF(ISNUMBER(AH2085),"Y","N")</f>
        <v>Y</v>
      </c>
      <c r="X2085" s="3" t="str">
        <f>IF(OR(ISBLANK(H2085),ISBLANK(I2085)),"需記錄日期","")</f>
        <v/>
      </c>
      <c r="Y2085" s="3" t="str">
        <f>IF(O2085&gt;9,"時間太晚","")</f>
        <v/>
      </c>
      <c r="Z2085" s="3" t="str">
        <f>IF(ISBLANK(Q2085),"需記錄數量",IF(Q2085&gt;2,"2隻以上，請記為猴群",""))</f>
        <v/>
      </c>
      <c r="AA2085" s="3" t="str">
        <f>IF(OR(Q2085=1,Q2085=2),IF(ISTEXT(R2085),"","需記錄距離"),"")</f>
        <v/>
      </c>
      <c r="AB2085" s="249" t="str">
        <f>IF(S2085="Y",IF(Q2085&lt;&gt;2,"有叫聲應為猴群",""),"")</f>
        <v/>
      </c>
      <c r="AC2085" s="3" t="str">
        <f>IF(ISBLANK(T2085),"需記錄棲地類型",IF(LEN(T2085)&lt;&gt;2,"請填最主要的棲地類型，其餘的可在備注補充說明",""))</f>
        <v/>
      </c>
      <c r="AD2085" s="5" t="str">
        <f t="shared" si="94"/>
        <v/>
      </c>
      <c r="AE2085" s="3" t="str">
        <f>IF(COUNTIF(U2085,"*搖樹*")=1,IF(Q2085&lt;&gt;2,"有搖樹行為應為猴群",""),"")</f>
        <v/>
      </c>
      <c r="AF2085" s="3"/>
      <c r="AH2085">
        <f>MATCH(ROUND(M2085,0)&amp;ROUND(N2085,0),樣點!N:N,0)</f>
        <v>413</v>
      </c>
      <c r="AI2085" s="5">
        <f>IF((F2086&amp;J2086)=(F2085&amp;J2085),ABS((DATE(G2086,H2086,I2086)&amp;TIME(O2086,P2086,0))-(DATE(G2085,H2085,I2085)&amp;TIME(O2085,P2085,0))),"")</f>
        <v>1.1805556016042829E-2</v>
      </c>
    </row>
    <row r="2086" spans="3:35">
      <c r="C2086" s="246" t="s">
        <v>1324</v>
      </c>
      <c r="D2086" s="246" t="s">
        <v>997</v>
      </c>
      <c r="E2086" s="246" t="s">
        <v>1004</v>
      </c>
      <c r="F2086" s="246" t="s">
        <v>1005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1006</v>
      </c>
      <c r="L2086" s="247">
        <v>2</v>
      </c>
      <c r="M2086" s="246">
        <v>223713</v>
      </c>
      <c r="N2086" s="246">
        <v>2597577</v>
      </c>
      <c r="O2086" s="246">
        <v>9</v>
      </c>
      <c r="P2086" s="246">
        <v>5</v>
      </c>
      <c r="Q2086" s="246">
        <v>0</v>
      </c>
      <c r="R2086" s="246"/>
      <c r="S2086" s="246" t="s">
        <v>90</v>
      </c>
      <c r="T2086" s="246" t="s">
        <v>32</v>
      </c>
      <c r="U2086" s="246"/>
      <c r="V2086" t="str">
        <f>INDEX(樣區!H:H,MATCH(F2086,樣區!E:E,0))</f>
        <v>4月,6月</v>
      </c>
      <c r="W2086" s="3" t="str">
        <f>IF(ISNUMBER(AH2086),"Y","N")</f>
        <v>Y</v>
      </c>
      <c r="X2086" s="3" t="str">
        <f>IF(OR(ISBLANK(H2086),ISBLANK(I2086)),"需記錄日期","")</f>
        <v/>
      </c>
      <c r="Y2086" s="3" t="str">
        <f>IF(O2086&gt;9,"時間太晚","")</f>
        <v/>
      </c>
      <c r="Z2086" s="3" t="str">
        <f>IF(ISBLANK(Q2086),"需記錄數量",IF(Q2086&gt;2,"2隻以上，請記為猴群",""))</f>
        <v/>
      </c>
      <c r="AA2086" s="3" t="str">
        <f>IF(OR(Q2086=1,Q2086=2),IF(ISTEXT(R2086),"","需記錄距離"),"")</f>
        <v/>
      </c>
      <c r="AB2086" s="249" t="str">
        <f>IF(S2086="Y",IF(Q2086&lt;&gt;2,"有叫聲應為猴群",""),"")</f>
        <v/>
      </c>
      <c r="AC2086" s="3" t="str">
        <f>IF(ISBLANK(T2086),"需記錄棲地類型",IF(LEN(T2086)&lt;&gt;2,"請填最主要的棲地類型，其餘的可在備注補充說明",""))</f>
        <v/>
      </c>
      <c r="AD2086" s="5" t="str">
        <f t="shared" si="94"/>
        <v/>
      </c>
      <c r="AE2086" s="3" t="str">
        <f>IF(COUNTIF(U2086,"*搖樹*")=1,IF(Q2086&lt;&gt;2,"有搖樹行為應為猴群",""),"")</f>
        <v/>
      </c>
      <c r="AF2086" s="3"/>
      <c r="AH2086">
        <f>MATCH(ROUND(M2086,0)&amp;ROUND(N2086,0),樣點!N:N,0)</f>
        <v>414</v>
      </c>
      <c r="AI2086" s="5">
        <f>IF((F2087&amp;J2087)=(F2086&amp;J2086),ABS((DATE(G2087,H2087,I2087)&amp;TIME(O2087,P2087,0))-(DATE(G2086,H2086,I2086)&amp;TIME(O2086,P2086,0))),"")</f>
        <v>6.9444439723156393E-3</v>
      </c>
    </row>
    <row r="2087" spans="3:35">
      <c r="C2087" s="246" t="s">
        <v>1324</v>
      </c>
      <c r="D2087" s="246" t="s">
        <v>997</v>
      </c>
      <c r="E2087" s="246" t="s">
        <v>1004</v>
      </c>
      <c r="F2087" s="246" t="s">
        <v>1005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1006</v>
      </c>
      <c r="L2087" s="247">
        <v>3</v>
      </c>
      <c r="M2087" s="246">
        <v>223582</v>
      </c>
      <c r="N2087" s="246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90</v>
      </c>
      <c r="T2087" s="246" t="s">
        <v>133</v>
      </c>
      <c r="U2087" s="246"/>
      <c r="V2087" t="str">
        <f>INDEX(樣區!H:H,MATCH(F2087,樣區!E:E,0))</f>
        <v>4月,6月</v>
      </c>
      <c r="W2087" s="3" t="str">
        <f>IF(ISNUMBER(AH2087),"Y","N")</f>
        <v>Y</v>
      </c>
      <c r="X2087" s="3" t="str">
        <f>IF(OR(ISBLANK(H2087),ISBLANK(I2087)),"需記錄日期","")</f>
        <v/>
      </c>
      <c r="Y2087" s="3" t="str">
        <f>IF(O2087&gt;9,"時間太晚","")</f>
        <v/>
      </c>
      <c r="Z2087" s="3" t="str">
        <f>IF(ISBLANK(Q2087),"需記錄數量",IF(Q2087&gt;2,"2隻以上，請記為猴群",""))</f>
        <v/>
      </c>
      <c r="AA2087" s="3" t="str">
        <f>IF(OR(Q2087=1,Q2087=2),IF(ISTEXT(R2087),"","需記錄距離"),"")</f>
        <v/>
      </c>
      <c r="AB2087" s="249" t="str">
        <f>IF(S2087="Y",IF(Q2087&lt;&gt;2,"有叫聲應為猴群",""),"")</f>
        <v/>
      </c>
      <c r="AC2087" s="3" t="str">
        <f>IF(ISBLANK(T2087),"需記錄棲地類型",IF(LEN(T2087)&lt;&gt;2,"請填最主要的棲地類型，其餘的可在備注補充說明",""))</f>
        <v/>
      </c>
      <c r="AD2087" s="5" t="str">
        <f t="shared" si="94"/>
        <v/>
      </c>
      <c r="AE2087" s="3" t="str">
        <f>IF(COUNTIF(U2087,"*搖樹*")=1,IF(Q2087&lt;&gt;2,"有搖樹行為應為猴群",""),"")</f>
        <v/>
      </c>
      <c r="AF2087" s="3"/>
      <c r="AH2087">
        <f>MATCH(ROUND(M2087,0)&amp;ROUND(N2087,0),樣點!N:N,0)</f>
        <v>415</v>
      </c>
      <c r="AI2087" s="5">
        <f>IF((F2088&amp;J2088)=(F2087&amp;J2087),ABS((DATE(G2088,H2088,I2088)&amp;TIME(O2088,P2088,0))-(DATE(G2087,H2087,I2087)&amp;TIME(O2087,P2087,0))),"")</f>
        <v>6.9444450200535357E-3</v>
      </c>
    </row>
    <row r="2088" spans="3:35">
      <c r="C2088" s="246" t="s">
        <v>1324</v>
      </c>
      <c r="D2088" s="246" t="s">
        <v>997</v>
      </c>
      <c r="E2088" s="246" t="s">
        <v>1004</v>
      </c>
      <c r="F2088" s="246" t="s">
        <v>1005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1006</v>
      </c>
      <c r="L2088" s="247">
        <v>4</v>
      </c>
      <c r="M2088" s="246">
        <v>224112</v>
      </c>
      <c r="N2088" s="246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90</v>
      </c>
      <c r="T2088" s="246" t="s">
        <v>133</v>
      </c>
      <c r="U2088" s="246"/>
      <c r="V2088" t="str">
        <f>INDEX(樣區!H:H,MATCH(F2088,樣區!E:E,0))</f>
        <v>4月,6月</v>
      </c>
      <c r="W2088" s="3" t="str">
        <f>IF(ISNUMBER(AH2088),"Y","N")</f>
        <v>Y</v>
      </c>
      <c r="X2088" s="3" t="str">
        <f>IF(OR(ISBLANK(H2088),ISBLANK(I2088)),"需記錄日期","")</f>
        <v/>
      </c>
      <c r="Y2088" s="3" t="str">
        <f>IF(O2088&gt;9,"時間太晚","")</f>
        <v/>
      </c>
      <c r="Z2088" s="3" t="str">
        <f>IF(ISBLANK(Q2088),"需記錄數量",IF(Q2088&gt;2,"2隻以上，請記為猴群",""))</f>
        <v/>
      </c>
      <c r="AA2088" s="3" t="str">
        <f>IF(OR(Q2088=1,Q2088=2),IF(ISTEXT(R2088),"","需記錄距離"),"")</f>
        <v/>
      </c>
      <c r="AB2088" s="249" t="str">
        <f>IF(S2088="Y",IF(Q2088&lt;&gt;2,"有叫聲應為猴群",""),"")</f>
        <v/>
      </c>
      <c r="AC2088" s="3" t="str">
        <f>IF(ISBLANK(T2088),"需記錄棲地類型",IF(LEN(T2088)&lt;&gt;2,"請填最主要的棲地類型，其餘的可在備注補充說明",""))</f>
        <v/>
      </c>
      <c r="AD2088" s="5" t="str">
        <f t="shared" si="94"/>
        <v/>
      </c>
      <c r="AE2088" s="3" t="str">
        <f>IF(COUNTIF(U2088,"*搖樹*")=1,IF(Q2088&lt;&gt;2,"有搖樹行為應為猴群",""),"")</f>
        <v/>
      </c>
      <c r="AF2088" s="3"/>
      <c r="AH2088">
        <f>MATCH(ROUND(M2088,0)&amp;ROUND(N2088,0),樣點!N:N,0)</f>
        <v>416</v>
      </c>
      <c r="AI2088" s="5">
        <f>IF((F2089&amp;J2089)=(F2088&amp;J2088),ABS((DATE(G2089,H2089,I2089)&amp;TIME(O2089,P2089,0))-(DATE(G2088,H2088,I2088)&amp;TIME(O2088,P2088,0))),"")</f>
        <v>6.2499999767169356E-3</v>
      </c>
    </row>
    <row r="2089" spans="3:35">
      <c r="C2089" s="246" t="s">
        <v>1324</v>
      </c>
      <c r="D2089" s="246" t="s">
        <v>997</v>
      </c>
      <c r="E2089" s="246" t="s">
        <v>1004</v>
      </c>
      <c r="F2089" s="246" t="s">
        <v>1005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1006</v>
      </c>
      <c r="L2089" s="247">
        <v>5</v>
      </c>
      <c r="M2089" s="246">
        <v>224140</v>
      </c>
      <c r="N2089" s="246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90</v>
      </c>
      <c r="T2089" s="246" t="s">
        <v>32</v>
      </c>
      <c r="U2089" s="246"/>
      <c r="V2089" t="str">
        <f>INDEX(樣區!H:H,MATCH(F2089,樣區!E:E,0))</f>
        <v>4月,6月</v>
      </c>
      <c r="W2089" s="3" t="str">
        <f>IF(ISNUMBER(AH2089),"Y","N")</f>
        <v>Y</v>
      </c>
      <c r="X2089" s="3" t="str">
        <f>IF(OR(ISBLANK(H2089),ISBLANK(I2089)),"需記錄日期","")</f>
        <v/>
      </c>
      <c r="Y2089" s="3" t="str">
        <f>IF(O2089&gt;9,"時間太晚","")</f>
        <v/>
      </c>
      <c r="Z2089" s="3" t="str">
        <f>IF(ISBLANK(Q2089),"需記錄數量",IF(Q2089&gt;2,"2隻以上，請記為猴群",""))</f>
        <v/>
      </c>
      <c r="AA2089" s="3" t="str">
        <f>IF(OR(Q2089=1,Q2089=2),IF(ISTEXT(R2089),"","需記錄距離"),"")</f>
        <v/>
      </c>
      <c r="AB2089" s="249" t="str">
        <f>IF(S2089="Y",IF(Q2089&lt;&gt;2,"有叫聲應為猴群",""),"")</f>
        <v/>
      </c>
      <c r="AC2089" s="3" t="str">
        <f>IF(ISBLANK(T2089),"需記錄棲地類型",IF(LEN(T2089)&lt;&gt;2,"請填最主要的棲地類型，其餘的可在備注補充說明",""))</f>
        <v/>
      </c>
      <c r="AD2089" s="5" t="str">
        <f t="shared" si="94"/>
        <v/>
      </c>
      <c r="AE2089" s="3" t="str">
        <f>IF(COUNTIF(U2089,"*搖樹*")=1,IF(Q2089&lt;&gt;2,"有搖樹行為應為猴群",""),"")</f>
        <v/>
      </c>
      <c r="AF2089" s="3"/>
      <c r="AH2089">
        <f>MATCH(ROUND(M2089,0)&amp;ROUND(N2089,0),樣點!N:N,0)</f>
        <v>417</v>
      </c>
      <c r="AI2089" s="5">
        <f>IF((F2090&amp;J2090)=(F2089&amp;J2089),ABS((DATE(G2090,H2090,I2090)&amp;TIME(O2090,P2090,0))-(DATE(G2089,H2089,I2089)&amp;TIME(O2089,P2089,0))),"")</f>
        <v>5.5555549915879965E-3</v>
      </c>
    </row>
    <row r="2090" spans="3:35">
      <c r="C2090" s="246" t="s">
        <v>1324</v>
      </c>
      <c r="D2090" s="246" t="s">
        <v>997</v>
      </c>
      <c r="E2090" s="246" t="s">
        <v>1004</v>
      </c>
      <c r="F2090" s="246" t="s">
        <v>1005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1006</v>
      </c>
      <c r="L2090" s="247">
        <v>6</v>
      </c>
      <c r="M2090" s="246">
        <v>224091</v>
      </c>
      <c r="N2090" s="246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90</v>
      </c>
      <c r="T2090" s="246" t="s">
        <v>32</v>
      </c>
      <c r="U2090" s="246"/>
      <c r="V2090" t="str">
        <f>INDEX(樣區!H:H,MATCH(F2090,樣區!E:E,0))</f>
        <v>4月,6月</v>
      </c>
      <c r="W2090" s="3" t="str">
        <f>IF(ISNUMBER(AH2090),"Y","N")</f>
        <v>Y</v>
      </c>
      <c r="X2090" s="3" t="str">
        <f>IF(OR(ISBLANK(H2090),ISBLANK(I2090)),"需記錄日期","")</f>
        <v/>
      </c>
      <c r="Y2090" s="3" t="str">
        <f>IF(O2090&gt;9,"時間太晚","")</f>
        <v/>
      </c>
      <c r="Z2090" s="3" t="str">
        <f>IF(ISBLANK(Q2090),"需記錄數量",IF(Q2090&gt;2,"2隻以上，請記為猴群",""))</f>
        <v/>
      </c>
      <c r="AA2090" s="3" t="str">
        <f>IF(OR(Q2090=1,Q2090=2),IF(ISTEXT(R2090),"","需記錄距離"),"")</f>
        <v/>
      </c>
      <c r="AB2090" s="249" t="str">
        <f>IF(S2090="Y",IF(Q2090&lt;&gt;2,"有叫聲應為猴群",""),"")</f>
        <v/>
      </c>
      <c r="AC2090" s="3" t="str">
        <f>IF(ISBLANK(T2090),"需記錄棲地類型",IF(LEN(T2090)&lt;&gt;2,"請填最主要的棲地類型，其餘的可在備注補充說明",""))</f>
        <v/>
      </c>
      <c r="AD2090" s="5" t="str">
        <f t="shared" si="94"/>
        <v/>
      </c>
      <c r="AE2090" s="3" t="str">
        <f>IF(COUNTIF(U2090,"*搖樹*")=1,IF(Q2090&lt;&gt;2,"有搖樹行為應為猴群",""),"")</f>
        <v/>
      </c>
      <c r="AF2090" s="3"/>
      <c r="AH2090">
        <f>MATCH(ROUND(M2090,0)&amp;ROUND(N2090,0),樣點!N:N,0)</f>
        <v>418</v>
      </c>
      <c r="AI2090" s="5" t="str">
        <f>IF((F2091&amp;J2091)=(F2090&amp;J2090),ABS((DATE(G2091,H2091,I2091)&amp;TIME(O2091,P2091,0))-(DATE(G2090,H2090,I2090)&amp;TIME(O2090,P2090,0))),"")</f>
        <v/>
      </c>
    </row>
    <row r="2091" spans="3:35">
      <c r="C2091" s="246" t="s">
        <v>1324</v>
      </c>
      <c r="D2091" s="246" t="s">
        <v>997</v>
      </c>
      <c r="E2091" s="246" t="s">
        <v>1007</v>
      </c>
      <c r="F2091" s="246" t="s">
        <v>1008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1009</v>
      </c>
      <c r="L2091" s="247">
        <v>1</v>
      </c>
      <c r="M2091" s="246">
        <v>214551</v>
      </c>
      <c r="N2091" s="246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90</v>
      </c>
      <c r="T2091" s="246" t="s">
        <v>32</v>
      </c>
      <c r="U2091" s="246"/>
      <c r="V2091" t="str">
        <f>INDEX(樣區!H:H,MATCH(F2091,樣區!E:E,0))</f>
        <v>3月,5月</v>
      </c>
      <c r="W2091" s="3" t="str">
        <f>IF(ISNUMBER(AH2091),"Y","N")</f>
        <v>Y</v>
      </c>
      <c r="X2091" s="3" t="str">
        <f>IF(OR(ISBLANK(H2091),ISBLANK(I2091)),"需記錄日期","")</f>
        <v/>
      </c>
      <c r="Y2091" s="3" t="str">
        <f>IF(O2091&gt;9,"時間太晚","")</f>
        <v/>
      </c>
      <c r="Z2091" s="3" t="str">
        <f>IF(ISBLANK(Q2091),"需記錄數量",IF(Q2091&gt;2,"2隻以上，請記為猴群",""))</f>
        <v/>
      </c>
      <c r="AA2091" s="3" t="str">
        <f>IF(OR(Q2091=1,Q2091=2),IF(ISTEXT(R2091),"","需記錄距離"),"")</f>
        <v/>
      </c>
      <c r="AB2091" s="249" t="str">
        <f>IF(S2091="Y",IF(Q2091&lt;&gt;2,"有叫聲應為猴群",""),"")</f>
        <v/>
      </c>
      <c r="AC2091" s="3" t="str">
        <f>IF(ISBLANK(T2091),"需記錄棲地類型",IF(LEN(T2091)&lt;&gt;2,"請填最主要的棲地類型，其餘的可在備注補充說明",""))</f>
        <v/>
      </c>
      <c r="AD2091" s="5" t="str">
        <f t="shared" si="94"/>
        <v/>
      </c>
      <c r="AE2091" s="3" t="str">
        <f>IF(COUNTIF(U2091,"*搖樹*")=1,IF(Q2091&lt;&gt;2,"有搖樹行為應為猴群",""),"")</f>
        <v/>
      </c>
      <c r="AF2091" s="3"/>
      <c r="AH2091">
        <f>MATCH(ROUND(M2091,0)&amp;ROUND(N2091,0),樣點!N:N,0)</f>
        <v>419</v>
      </c>
      <c r="AI2091" s="5">
        <f>IF((F2092&amp;J2092)=(F2091&amp;J2091),ABS((DATE(G2092,H2092,I2092)&amp;TIME(O2092,P2092,0))-(DATE(G2091,H2091,I2091)&amp;TIME(O2091,P2091,0))),"")</f>
        <v>1.0416666977107525E-2</v>
      </c>
    </row>
    <row r="2092" spans="3:35">
      <c r="C2092" s="246" t="s">
        <v>1324</v>
      </c>
      <c r="D2092" s="246" t="s">
        <v>997</v>
      </c>
      <c r="E2092" s="246" t="s">
        <v>1007</v>
      </c>
      <c r="F2092" s="246" t="s">
        <v>1008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1009</v>
      </c>
      <c r="L2092" s="247">
        <v>2</v>
      </c>
      <c r="M2092" s="246">
        <v>214380</v>
      </c>
      <c r="N2092" s="246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90</v>
      </c>
      <c r="T2092" s="246" t="s">
        <v>133</v>
      </c>
      <c r="U2092" s="246"/>
      <c r="V2092" t="str">
        <f>INDEX(樣區!H:H,MATCH(F2092,樣區!E:E,0))</f>
        <v>3月,5月</v>
      </c>
      <c r="W2092" s="3" t="str">
        <f>IF(ISNUMBER(AH2092),"Y","N")</f>
        <v>Y</v>
      </c>
      <c r="X2092" s="3" t="str">
        <f>IF(OR(ISBLANK(H2092),ISBLANK(I2092)),"需記錄日期","")</f>
        <v/>
      </c>
      <c r="Y2092" s="3" t="str">
        <f>IF(O2092&gt;9,"時間太晚","")</f>
        <v/>
      </c>
      <c r="Z2092" s="3" t="str">
        <f>IF(ISBLANK(Q2092),"需記錄數量",IF(Q2092&gt;2,"2隻以上，請記為猴群",""))</f>
        <v/>
      </c>
      <c r="AA2092" s="3" t="str">
        <f>IF(OR(Q2092=1,Q2092=2),IF(ISTEXT(R2092),"","需記錄距離"),"")</f>
        <v/>
      </c>
      <c r="AB2092" s="249" t="str">
        <f>IF(S2092="Y",IF(Q2092&lt;&gt;2,"有叫聲應為猴群",""),"")</f>
        <v/>
      </c>
      <c r="AC2092" s="3" t="str">
        <f>IF(ISBLANK(T2092),"需記錄棲地類型",IF(LEN(T2092)&lt;&gt;2,"請填最主要的棲地類型，其餘的可在備注補充說明",""))</f>
        <v/>
      </c>
      <c r="AD2092" s="5" t="str">
        <f t="shared" si="94"/>
        <v/>
      </c>
      <c r="AE2092" s="3" t="str">
        <f>IF(COUNTIF(U2092,"*搖樹*")=1,IF(Q2092&lt;&gt;2,"有搖樹行為應為猴群",""),"")</f>
        <v/>
      </c>
      <c r="AF2092" s="3"/>
      <c r="AH2092">
        <f>MATCH(ROUND(M2092,0)&amp;ROUND(N2092,0),樣點!N:N,0)</f>
        <v>420</v>
      </c>
      <c r="AI2092" s="5">
        <f>IF((F2093&amp;J2093)=(F2092&amp;J2092),ABS((DATE(G2093,H2093,I2093)&amp;TIME(O2093,P2093,0))-(DATE(G2092,H2092,I2092)&amp;TIME(O2092,P2092,0))),"")</f>
        <v>1.0416665987577289E-2</v>
      </c>
    </row>
    <row r="2093" spans="3:35">
      <c r="C2093" s="246" t="s">
        <v>1324</v>
      </c>
      <c r="D2093" s="246" t="s">
        <v>997</v>
      </c>
      <c r="E2093" s="246" t="s">
        <v>1007</v>
      </c>
      <c r="F2093" s="246" t="s">
        <v>1008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1009</v>
      </c>
      <c r="L2093" s="247">
        <v>3</v>
      </c>
      <c r="M2093" s="246">
        <v>214222</v>
      </c>
      <c r="N2093" s="246">
        <v>2594865</v>
      </c>
      <c r="O2093" s="246">
        <v>7</v>
      </c>
      <c r="P2093" s="246">
        <v>0</v>
      </c>
      <c r="Q2093" s="246">
        <v>0</v>
      </c>
      <c r="R2093" s="246"/>
      <c r="S2093" s="246" t="s">
        <v>90</v>
      </c>
      <c r="T2093" s="246" t="s">
        <v>133</v>
      </c>
      <c r="U2093" s="246"/>
      <c r="V2093" t="str">
        <f>INDEX(樣區!H:H,MATCH(F2093,樣區!E:E,0))</f>
        <v>3月,5月</v>
      </c>
      <c r="W2093" s="3" t="str">
        <f>IF(ISNUMBER(AH2093),"Y","N")</f>
        <v>Y</v>
      </c>
      <c r="X2093" s="3" t="str">
        <f>IF(OR(ISBLANK(H2093),ISBLANK(I2093)),"需記錄日期","")</f>
        <v/>
      </c>
      <c r="Y2093" s="3" t="str">
        <f>IF(O2093&gt;9,"時間太晚","")</f>
        <v/>
      </c>
      <c r="Z2093" s="3" t="str">
        <f>IF(ISBLANK(Q2093),"需記錄數量",IF(Q2093&gt;2,"2隻以上，請記為猴群",""))</f>
        <v/>
      </c>
      <c r="AA2093" s="3" t="str">
        <f>IF(OR(Q2093=1,Q2093=2),IF(ISTEXT(R2093),"","需記錄距離"),"")</f>
        <v/>
      </c>
      <c r="AB2093" s="249" t="str">
        <f>IF(S2093="Y",IF(Q2093&lt;&gt;2,"有叫聲應為猴群",""),"")</f>
        <v/>
      </c>
      <c r="AC2093" s="3" t="str">
        <f>IF(ISBLANK(T2093),"需記錄棲地類型",IF(LEN(T2093)&lt;&gt;2,"請填最主要的棲地類型，其餘的可在備注補充說明",""))</f>
        <v/>
      </c>
      <c r="AD2093" s="5" t="str">
        <f t="shared" si="94"/>
        <v/>
      </c>
      <c r="AE2093" s="3" t="str">
        <f>IF(COUNTIF(U2093,"*搖樹*")=1,IF(Q2093&lt;&gt;2,"有搖樹行為應為猴群",""),"")</f>
        <v/>
      </c>
      <c r="AF2093" s="3"/>
      <c r="AH2093">
        <f>MATCH(ROUND(M2093,0)&amp;ROUND(N2093,0),樣點!N:N,0)</f>
        <v>421</v>
      </c>
      <c r="AI2093" s="5">
        <f>IF((F2094&amp;J2094)=(F2093&amp;J2093),ABS((DATE(G2094,H2094,I2094)&amp;TIME(O2094,P2094,0))-(DATE(G2093,H2093,I2093)&amp;TIME(O2093,P2093,0))),"")</f>
        <v>1.0416667035315186E-2</v>
      </c>
    </row>
    <row r="2094" spans="3:35">
      <c r="C2094" s="246" t="s">
        <v>1324</v>
      </c>
      <c r="D2094" s="246" t="s">
        <v>997</v>
      </c>
      <c r="E2094" s="246" t="s">
        <v>1007</v>
      </c>
      <c r="F2094" s="246" t="s">
        <v>1008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1009</v>
      </c>
      <c r="L2094" s="247">
        <v>4</v>
      </c>
      <c r="M2094" s="246">
        <v>214739</v>
      </c>
      <c r="N2094" s="246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90</v>
      </c>
      <c r="T2094" s="246" t="s">
        <v>133</v>
      </c>
      <c r="U2094" s="246"/>
      <c r="V2094" t="str">
        <f>INDEX(樣區!H:H,MATCH(F2094,樣區!E:E,0))</f>
        <v>3月,5月</v>
      </c>
      <c r="W2094" s="3" t="str">
        <f>IF(ISNUMBER(AH2094),"Y","N")</f>
        <v>Y</v>
      </c>
      <c r="X2094" s="3" t="str">
        <f>IF(OR(ISBLANK(H2094),ISBLANK(I2094)),"需記錄日期","")</f>
        <v/>
      </c>
      <c r="Y2094" s="3" t="str">
        <f>IF(O2094&gt;9,"時間太晚","")</f>
        <v/>
      </c>
      <c r="Z2094" s="3" t="str">
        <f>IF(ISBLANK(Q2094),"需記錄數量",IF(Q2094&gt;2,"2隻以上，請記為猴群",""))</f>
        <v/>
      </c>
      <c r="AA2094" s="3" t="str">
        <f>IF(OR(Q2094=1,Q2094=2),IF(ISTEXT(R2094),"","需記錄距離"),"")</f>
        <v/>
      </c>
      <c r="AB2094" s="249" t="str">
        <f>IF(S2094="Y",IF(Q2094&lt;&gt;2,"有叫聲應為猴群",""),"")</f>
        <v/>
      </c>
      <c r="AC2094" s="3" t="str">
        <f>IF(ISBLANK(T2094),"需記錄棲地類型",IF(LEN(T2094)&lt;&gt;2,"請填最主要的棲地類型，其餘的可在備注補充說明",""))</f>
        <v/>
      </c>
      <c r="AD2094" s="5" t="str">
        <f t="shared" si="94"/>
        <v/>
      </c>
      <c r="AE2094" s="3" t="str">
        <f>IF(COUNTIF(U2094,"*搖樹*")=1,IF(Q2094&lt;&gt;2,"有搖樹行為應為猴群",""),"")</f>
        <v/>
      </c>
      <c r="AF2094" s="3"/>
      <c r="AH2094">
        <f>MATCH(ROUND(M2094,0)&amp;ROUND(N2094,0),樣點!N:N,0)</f>
        <v>422</v>
      </c>
      <c r="AI2094" s="5">
        <f>IF((F2095&amp;J2095)=(F2094&amp;J2094),ABS((DATE(G2095,H2095,I2095)&amp;TIME(O2095,P2095,0))-(DATE(G2094,H2094,I2094)&amp;TIME(O2094,P2094,0))),"")</f>
        <v>1.0416666977107525E-2</v>
      </c>
    </row>
    <row r="2095" spans="3:35">
      <c r="C2095" s="246" t="s">
        <v>1324</v>
      </c>
      <c r="D2095" s="246" t="s">
        <v>997</v>
      </c>
      <c r="E2095" s="246" t="s">
        <v>1007</v>
      </c>
      <c r="F2095" s="246" t="s">
        <v>1008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1009</v>
      </c>
      <c r="L2095" s="247">
        <v>5</v>
      </c>
      <c r="M2095" s="246">
        <v>214951</v>
      </c>
      <c r="N2095" s="246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90</v>
      </c>
      <c r="T2095" s="246" t="s">
        <v>133</v>
      </c>
      <c r="U2095" s="246"/>
      <c r="V2095" t="str">
        <f>INDEX(樣區!H:H,MATCH(F2095,樣區!E:E,0))</f>
        <v>3月,5月</v>
      </c>
      <c r="W2095" s="3" t="str">
        <f>IF(ISNUMBER(AH2095),"Y","N")</f>
        <v>Y</v>
      </c>
      <c r="X2095" s="3" t="str">
        <f>IF(OR(ISBLANK(H2095),ISBLANK(I2095)),"需記錄日期","")</f>
        <v/>
      </c>
      <c r="Y2095" s="3" t="str">
        <f>IF(O2095&gt;9,"時間太晚","")</f>
        <v/>
      </c>
      <c r="Z2095" s="3" t="str">
        <f>IF(ISBLANK(Q2095),"需記錄數量",IF(Q2095&gt;2,"2隻以上，請記為猴群",""))</f>
        <v/>
      </c>
      <c r="AA2095" s="3" t="str">
        <f>IF(OR(Q2095=1,Q2095=2),IF(ISTEXT(R2095),"","需記錄距離"),"")</f>
        <v/>
      </c>
      <c r="AB2095" s="249" t="str">
        <f>IF(S2095="Y",IF(Q2095&lt;&gt;2,"有叫聲應為猴群",""),"")</f>
        <v/>
      </c>
      <c r="AC2095" s="3" t="str">
        <f>IF(ISBLANK(T2095),"需記錄棲地類型",IF(LEN(T2095)&lt;&gt;2,"請填最主要的棲地類型，其餘的可在備注補充說明",""))</f>
        <v/>
      </c>
      <c r="AD2095" s="5" t="str">
        <f t="shared" si="94"/>
        <v/>
      </c>
      <c r="AE2095" s="3" t="str">
        <f>IF(COUNTIF(U2095,"*搖樹*")=1,IF(Q2095&lt;&gt;2,"有搖樹行為應為猴群",""),"")</f>
        <v/>
      </c>
      <c r="AF2095" s="3"/>
      <c r="AH2095">
        <f>MATCH(ROUND(M2095,0)&amp;ROUND(N2095,0),樣點!N:N,0)</f>
        <v>423</v>
      </c>
      <c r="AI2095" s="5">
        <f>IF((F2096&amp;J2096)=(F2095&amp;J2095),ABS((DATE(G2096,H2096,I2096)&amp;TIME(O2096,P2096,0))-(DATE(G2095,H2095,I2095)&amp;TIME(O2095,P2095,0))),"")</f>
        <v>1.0416665987577289E-2</v>
      </c>
    </row>
    <row r="2096" spans="3:35">
      <c r="C2096" s="246" t="s">
        <v>1324</v>
      </c>
      <c r="D2096" s="246" t="s">
        <v>997</v>
      </c>
      <c r="E2096" s="246" t="s">
        <v>1007</v>
      </c>
      <c r="F2096" s="246" t="s">
        <v>1008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1009</v>
      </c>
      <c r="L2096" s="247">
        <v>6</v>
      </c>
      <c r="M2096" s="246">
        <v>215113</v>
      </c>
      <c r="N2096" s="246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90</v>
      </c>
      <c r="T2096" s="246" t="s">
        <v>230</v>
      </c>
      <c r="U2096" s="246"/>
      <c r="V2096" t="str">
        <f>INDEX(樣區!H:H,MATCH(F2096,樣區!E:E,0))</f>
        <v>3月,5月</v>
      </c>
      <c r="W2096" s="3" t="str">
        <f>IF(ISNUMBER(AH2096),"Y","N")</f>
        <v>Y</v>
      </c>
      <c r="X2096" s="3" t="str">
        <f>IF(OR(ISBLANK(H2096),ISBLANK(I2096)),"需記錄日期","")</f>
        <v/>
      </c>
      <c r="Y2096" s="3" t="str">
        <f>IF(O2096&gt;9,"時間太晚","")</f>
        <v/>
      </c>
      <c r="Z2096" s="3" t="str">
        <f>IF(ISBLANK(Q2096),"需記錄數量",IF(Q2096&gt;2,"2隻以上，請記為猴群",""))</f>
        <v/>
      </c>
      <c r="AA2096" s="3" t="str">
        <f>IF(OR(Q2096=1,Q2096=2),IF(ISTEXT(R2096),"","需記錄距離"),"")</f>
        <v/>
      </c>
      <c r="AB2096" s="249" t="str">
        <f>IF(S2096="Y",IF(Q2096&lt;&gt;2,"有叫聲應為猴群",""),"")</f>
        <v/>
      </c>
      <c r="AC2096" s="3" t="str">
        <f>IF(ISBLANK(T2096),"需記錄棲地類型",IF(LEN(T2096)&lt;&gt;2,"請填最主要的棲地類型，其餘的可在備注補充說明",""))</f>
        <v/>
      </c>
      <c r="AD2096" s="5" t="str">
        <f t="shared" si="94"/>
        <v/>
      </c>
      <c r="AE2096" s="3" t="str">
        <f>IF(COUNTIF(U2096,"*搖樹*")=1,IF(Q2096&lt;&gt;2,"有搖樹行為應為猴群",""),"")</f>
        <v/>
      </c>
      <c r="AF2096" s="3"/>
      <c r="AH2096">
        <f>MATCH(ROUND(M2096,0)&amp;ROUND(N2096,0),樣點!N:N,0)</f>
        <v>424</v>
      </c>
      <c r="AI2096" s="5" t="str">
        <f>IF((F2097&amp;J2097)=(F2096&amp;J2096),ABS((DATE(G2097,H2097,I2097)&amp;TIME(O2097,P2097,0))-(DATE(G2096,H2096,I2096)&amp;TIME(O2096,P2096,0))),"")</f>
        <v/>
      </c>
    </row>
    <row r="2097" spans="3:35">
      <c r="C2097" s="246" t="s">
        <v>1324</v>
      </c>
      <c r="D2097" s="246" t="s">
        <v>997</v>
      </c>
      <c r="E2097" s="246" t="s">
        <v>1010</v>
      </c>
      <c r="F2097" s="246" t="s">
        <v>1011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1012</v>
      </c>
      <c r="L2097" s="247">
        <v>1</v>
      </c>
      <c r="M2097" s="246">
        <v>221887</v>
      </c>
      <c r="N2097" s="246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90</v>
      </c>
      <c r="T2097" s="246" t="s">
        <v>133</v>
      </c>
      <c r="U2097" s="246"/>
      <c r="V2097" t="str">
        <f>INDEX(樣區!H:H,MATCH(F2097,樣區!E:E,0))</f>
        <v>4月,6月</v>
      </c>
      <c r="W2097" s="3" t="str">
        <f>IF(ISNUMBER(AH2097),"Y","N")</f>
        <v>Y</v>
      </c>
      <c r="X2097" s="3" t="str">
        <f>IF(OR(ISBLANK(H2097),ISBLANK(I2097)),"需記錄日期","")</f>
        <v/>
      </c>
      <c r="Y2097" s="3" t="str">
        <f>IF(O2097&gt;9,"時間太晚","")</f>
        <v/>
      </c>
      <c r="Z2097" s="3" t="str">
        <f>IF(ISBLANK(Q2097),"需記錄數量",IF(Q2097&gt;2,"2隻以上，請記為猴群",""))</f>
        <v/>
      </c>
      <c r="AA2097" s="3" t="str">
        <f>IF(OR(Q2097=1,Q2097=2),IF(ISTEXT(R2097),"","需記錄距離"),"")</f>
        <v/>
      </c>
      <c r="AB2097" s="249" t="str">
        <f>IF(S2097="Y",IF(Q2097&lt;&gt;2,"有叫聲應為猴群",""),"")</f>
        <v/>
      </c>
      <c r="AC2097" s="3" t="str">
        <f>IF(ISBLANK(T2097),"需記錄棲地類型",IF(LEN(T2097)&lt;&gt;2,"請填最主要的棲地類型，其餘的可在備注補充說明",""))</f>
        <v/>
      </c>
      <c r="AD2097" s="5" t="str">
        <f t="shared" si="94"/>
        <v>需計滿6分鐘</v>
      </c>
      <c r="AE2097" s="3" t="str">
        <f>IF(COUNTIF(U2097,"*搖樹*")=1,IF(Q2097&lt;&gt;2,"有搖樹行為應為猴群",""),"")</f>
        <v/>
      </c>
      <c r="AF2097" s="3"/>
      <c r="AH2097">
        <f>MATCH(ROUND(M2097,0)&amp;ROUND(N2097,0),樣點!N:N,0)</f>
        <v>425</v>
      </c>
      <c r="AI2097" s="5">
        <f>IF((F2098&amp;J2098)=(F2097&amp;J2097),ABS((DATE(G2098,H2098,I2098)&amp;TIME(O2098,P2098,0))-(DATE(G2097,H2097,I2097)&amp;TIME(O2097,P2097,0))),"")</f>
        <v>3.4722220152616501E-3</v>
      </c>
    </row>
    <row r="2098" spans="3:35">
      <c r="C2098" s="246" t="s">
        <v>1324</v>
      </c>
      <c r="D2098" s="246" t="s">
        <v>997</v>
      </c>
      <c r="E2098" s="246" t="s">
        <v>1010</v>
      </c>
      <c r="F2098" s="246" t="s">
        <v>1011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1012</v>
      </c>
      <c r="L2098" s="247">
        <v>2</v>
      </c>
      <c r="M2098" s="246">
        <v>222080</v>
      </c>
      <c r="N2098" s="246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90</v>
      </c>
      <c r="T2098" s="246" t="s">
        <v>133</v>
      </c>
      <c r="U2098" s="246"/>
      <c r="V2098" t="str">
        <f>INDEX(樣區!H:H,MATCH(F2098,樣區!E:E,0))</f>
        <v>4月,6月</v>
      </c>
      <c r="W2098" s="3" t="str">
        <f>IF(ISNUMBER(AH2098),"Y","N")</f>
        <v>Y</v>
      </c>
      <c r="X2098" s="3" t="str">
        <f>IF(OR(ISBLANK(H2098),ISBLANK(I2098)),"需記錄日期","")</f>
        <v/>
      </c>
      <c r="Y2098" s="3" t="str">
        <f>IF(O2098&gt;9,"時間太晚","")</f>
        <v/>
      </c>
      <c r="Z2098" s="3" t="str">
        <f>IF(ISBLANK(Q2098),"需記錄數量",IF(Q2098&gt;2,"2隻以上，請記為猴群",""))</f>
        <v/>
      </c>
      <c r="AA2098" s="3" t="str">
        <f>IF(OR(Q2098=1,Q2098=2),IF(ISTEXT(R2098),"","需記錄距離"),"")</f>
        <v/>
      </c>
      <c r="AB2098" s="249" t="str">
        <f>IF(S2098="Y",IF(Q2098&lt;&gt;2,"有叫聲應為猴群",""),"")</f>
        <v/>
      </c>
      <c r="AC2098" s="3" t="str">
        <f>IF(ISBLANK(T2098),"需記錄棲地類型",IF(LEN(T2098)&lt;&gt;2,"請填最主要的棲地類型，其餘的可在備注補充說明",""))</f>
        <v/>
      </c>
      <c r="AD2098" s="5" t="str">
        <f t="shared" si="94"/>
        <v>需計滿6分鐘</v>
      </c>
      <c r="AE2098" s="3" t="str">
        <f>IF(COUNTIF(U2098,"*搖樹*")=1,IF(Q2098&lt;&gt;2,"有搖樹行為應為猴群",""),"")</f>
        <v/>
      </c>
      <c r="AF2098" s="3"/>
      <c r="AH2098">
        <f>MATCH(ROUND(M2098,0)&amp;ROUND(N2098,0),樣點!N:N,0)</f>
        <v>426</v>
      </c>
      <c r="AI2098" s="5">
        <f>IF((F2099&amp;J2099)=(F2098&amp;J2098),ABS((DATE(G2099,H2099,I2099)&amp;TIME(O2099,P2099,0))-(DATE(G2098,H2098,I2098)&amp;TIME(O2098,P2098,0))),"")</f>
        <v>1.3888889807276428E-3</v>
      </c>
    </row>
    <row r="2099" spans="3:35">
      <c r="C2099" s="246" t="s">
        <v>1324</v>
      </c>
      <c r="D2099" s="246" t="s">
        <v>997</v>
      </c>
      <c r="E2099" s="246" t="s">
        <v>1010</v>
      </c>
      <c r="F2099" s="246" t="s">
        <v>1011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1012</v>
      </c>
      <c r="L2099" s="247">
        <v>3</v>
      </c>
      <c r="M2099" s="246">
        <v>221894</v>
      </c>
      <c r="N2099" s="246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90</v>
      </c>
      <c r="T2099" s="246" t="s">
        <v>133</v>
      </c>
      <c r="U2099" s="246"/>
      <c r="V2099" t="str">
        <f>INDEX(樣區!H:H,MATCH(F2099,樣區!E:E,0))</f>
        <v>4月,6月</v>
      </c>
      <c r="W2099" s="3" t="str">
        <f>IF(ISNUMBER(AH2099),"Y","N")</f>
        <v>Y</v>
      </c>
      <c r="X2099" s="3" t="str">
        <f>IF(OR(ISBLANK(H2099),ISBLANK(I2099)),"需記錄日期","")</f>
        <v/>
      </c>
      <c r="Y2099" s="3" t="str">
        <f>IF(O2099&gt;9,"時間太晚","")</f>
        <v/>
      </c>
      <c r="Z2099" s="3" t="str">
        <f>IF(ISBLANK(Q2099),"需記錄數量",IF(Q2099&gt;2,"2隻以上，請記為猴群",""))</f>
        <v/>
      </c>
      <c r="AA2099" s="3" t="str">
        <f>IF(OR(Q2099=1,Q2099=2),IF(ISTEXT(R2099),"","需記錄距離"),"")</f>
        <v/>
      </c>
      <c r="AB2099" s="249" t="str">
        <f>IF(S2099="Y",IF(Q2099&lt;&gt;2,"有叫聲應為猴群",""),"")</f>
        <v/>
      </c>
      <c r="AC2099" s="3" t="str">
        <f>IF(ISBLANK(T2099),"需記錄棲地類型",IF(LEN(T2099)&lt;&gt;2,"請填最主要的棲地類型，其餘的可在備注補充說明",""))</f>
        <v/>
      </c>
      <c r="AD2099" s="5" t="str">
        <f t="shared" si="94"/>
        <v/>
      </c>
      <c r="AE2099" s="3" t="str">
        <f>IF(COUNTIF(U2099,"*搖樹*")=1,IF(Q2099&lt;&gt;2,"有搖樹行為應為猴群",""),"")</f>
        <v/>
      </c>
      <c r="AF2099" s="3"/>
      <c r="AH2099">
        <f>MATCH(ROUND(M2099,0)&amp;ROUND(N2099,0),樣點!N:N,0)</f>
        <v>427</v>
      </c>
      <c r="AI2099" s="5">
        <f>IF((F2100&amp;J2100)=(F2099&amp;J2099),ABS((DATE(G2100,H2100,I2100)&amp;TIME(O2100,P2100,0))-(DATE(G2099,H2099,I2099)&amp;TIME(O2099,P2099,0))),"")</f>
        <v>1.3888888992369175E-2</v>
      </c>
    </row>
    <row r="2100" spans="3:35">
      <c r="C2100" s="246" t="s">
        <v>1324</v>
      </c>
      <c r="D2100" s="246" t="s">
        <v>997</v>
      </c>
      <c r="E2100" s="246" t="s">
        <v>1010</v>
      </c>
      <c r="F2100" s="246" t="s">
        <v>1011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1012</v>
      </c>
      <c r="L2100" s="247">
        <v>4</v>
      </c>
      <c r="M2100" s="246">
        <v>221743</v>
      </c>
      <c r="N2100" s="246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90</v>
      </c>
      <c r="T2100" s="246" t="s">
        <v>133</v>
      </c>
      <c r="U2100" s="246"/>
      <c r="V2100" t="str">
        <f>INDEX(樣區!H:H,MATCH(F2100,樣區!E:E,0))</f>
        <v>4月,6月</v>
      </c>
      <c r="W2100" s="3" t="str">
        <f>IF(ISNUMBER(AH2100),"Y","N")</f>
        <v>Y</v>
      </c>
      <c r="X2100" s="3" t="str">
        <f>IF(OR(ISBLANK(H2100),ISBLANK(I2100)),"需記錄日期","")</f>
        <v/>
      </c>
      <c r="Y2100" s="3" t="str">
        <f>IF(O2100&gt;9,"時間太晚","")</f>
        <v/>
      </c>
      <c r="Z2100" s="3" t="str">
        <f>IF(ISBLANK(Q2100),"需記錄數量",IF(Q2100&gt;2,"2隻以上，請記為猴群",""))</f>
        <v/>
      </c>
      <c r="AA2100" s="3" t="str">
        <f>IF(OR(Q2100=1,Q2100=2),IF(ISTEXT(R2100),"","需記錄距離"),"")</f>
        <v/>
      </c>
      <c r="AB2100" s="249" t="str">
        <f>IF(S2100="Y",IF(Q2100&lt;&gt;2,"有叫聲應為猴群",""),"")</f>
        <v/>
      </c>
      <c r="AC2100" s="3" t="str">
        <f>IF(ISBLANK(T2100),"需記錄棲地類型",IF(LEN(T2100)&lt;&gt;2,"請填最主要的棲地類型，其餘的可在備注補充說明",""))</f>
        <v/>
      </c>
      <c r="AD2100" s="5" t="str">
        <f t="shared" si="94"/>
        <v>需計滿6分鐘</v>
      </c>
      <c r="AE2100" s="3" t="str">
        <f>IF(COUNTIF(U2100,"*搖樹*")=1,IF(Q2100&lt;&gt;2,"有搖樹行為應為猴群",""),"")</f>
        <v/>
      </c>
      <c r="AF2100" s="3"/>
      <c r="AH2100">
        <f>MATCH(ROUND(M2100,0)&amp;ROUND(N2100,0),樣點!N:N,0)</f>
        <v>428</v>
      </c>
      <c r="AI2100" s="5">
        <f>IF((F2101&amp;J2101)=(F2100&amp;J2100),ABS((DATE(G2101,H2101,I2101)&amp;TIME(O2101,P2101,0))-(DATE(G2100,H2100,I2100)&amp;TIME(O2100,P2100,0))),"")</f>
        <v>3.4722230047918856E-3</v>
      </c>
    </row>
    <row r="2101" spans="3:35">
      <c r="C2101" s="246" t="s">
        <v>1324</v>
      </c>
      <c r="D2101" s="246" t="s">
        <v>997</v>
      </c>
      <c r="E2101" s="246" t="s">
        <v>1010</v>
      </c>
      <c r="F2101" s="246" t="s">
        <v>1011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1012</v>
      </c>
      <c r="L2101" s="247">
        <v>5</v>
      </c>
      <c r="M2101" s="246">
        <v>221923</v>
      </c>
      <c r="N2101" s="246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90</v>
      </c>
      <c r="T2101" s="246" t="s">
        <v>133</v>
      </c>
      <c r="U2101" s="246"/>
      <c r="V2101" t="str">
        <f>INDEX(樣區!H:H,MATCH(F2101,樣區!E:E,0))</f>
        <v>4月,6月</v>
      </c>
      <c r="W2101" s="3" t="str">
        <f>IF(ISNUMBER(AH2101),"Y","N")</f>
        <v>Y</v>
      </c>
      <c r="X2101" s="3" t="str">
        <f>IF(OR(ISBLANK(H2101),ISBLANK(I2101)),"需記錄日期","")</f>
        <v/>
      </c>
      <c r="Y2101" s="3" t="str">
        <f>IF(O2101&gt;9,"時間太晚","")</f>
        <v/>
      </c>
      <c r="Z2101" s="3" t="str">
        <f>IF(ISBLANK(Q2101),"需記錄數量",IF(Q2101&gt;2,"2隻以上，請記為猴群",""))</f>
        <v/>
      </c>
      <c r="AA2101" s="3" t="str">
        <f>IF(OR(Q2101=1,Q2101=2),IF(ISTEXT(R2101),"","需記錄距離"),"")</f>
        <v/>
      </c>
      <c r="AB2101" s="249" t="str">
        <f>IF(S2101="Y",IF(Q2101&lt;&gt;2,"有叫聲應為猴群",""),"")</f>
        <v/>
      </c>
      <c r="AC2101" s="3" t="str">
        <f>IF(ISBLANK(T2101),"需記錄棲地類型",IF(LEN(T2101)&lt;&gt;2,"請填最主要的棲地類型，其餘的可在備注補充說明",""))</f>
        <v/>
      </c>
      <c r="AD2101" s="5" t="str">
        <f t="shared" si="94"/>
        <v>需計滿6分鐘</v>
      </c>
      <c r="AE2101" s="3" t="str">
        <f>IF(COUNTIF(U2101,"*搖樹*")=1,IF(Q2101&lt;&gt;2,"有搖樹行為應為猴群",""),"")</f>
        <v/>
      </c>
      <c r="AF2101" s="3"/>
      <c r="AH2101">
        <f>MATCH(ROUND(M2101,0)&amp;ROUND(N2101,0),樣點!N:N,0)</f>
        <v>429</v>
      </c>
      <c r="AI2101" s="5">
        <f>IF((F2102&amp;J2102)=(F2101&amp;J2101),ABS((DATE(G2102,H2102,I2102)&amp;TIME(O2102,P2102,0))-(DATE(G2101,H2101,I2101)&amp;TIME(O2101,P2101,0))),"")</f>
        <v>2.0833329763263464E-3</v>
      </c>
    </row>
    <row r="2102" spans="3:35">
      <c r="C2102" s="246" t="s">
        <v>1324</v>
      </c>
      <c r="D2102" s="246" t="s">
        <v>997</v>
      </c>
      <c r="E2102" s="246" t="s">
        <v>1010</v>
      </c>
      <c r="F2102" s="246" t="s">
        <v>1011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1012</v>
      </c>
      <c r="L2102" s="247">
        <v>6</v>
      </c>
      <c r="M2102" s="246">
        <v>222203</v>
      </c>
      <c r="N2102" s="246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90</v>
      </c>
      <c r="T2102" s="246" t="s">
        <v>133</v>
      </c>
      <c r="U2102" s="246"/>
      <c r="V2102" t="str">
        <f>INDEX(樣區!H:H,MATCH(F2102,樣區!E:E,0))</f>
        <v>4月,6月</v>
      </c>
      <c r="W2102" s="3" t="str">
        <f>IF(ISNUMBER(AH2102),"Y","N")</f>
        <v>Y</v>
      </c>
      <c r="X2102" s="3" t="str">
        <f>IF(OR(ISBLANK(H2102),ISBLANK(I2102)),"需記錄日期","")</f>
        <v/>
      </c>
      <c r="Y2102" s="3" t="str">
        <f>IF(O2102&gt;9,"時間太晚","")</f>
        <v/>
      </c>
      <c r="Z2102" s="3" t="str">
        <f>IF(ISBLANK(Q2102),"需記錄數量",IF(Q2102&gt;2,"2隻以上，請記為猴群",""))</f>
        <v/>
      </c>
      <c r="AA2102" s="3" t="str">
        <f>IF(OR(Q2102=1,Q2102=2),IF(ISTEXT(R2102),"","需記錄距離"),"")</f>
        <v/>
      </c>
      <c r="AB2102" s="249" t="str">
        <f>IF(S2102="Y",IF(Q2102&lt;&gt;2,"有叫聲應為猴群",""),"")</f>
        <v/>
      </c>
      <c r="AC2102" s="3" t="str">
        <f>IF(ISBLANK(T2102),"需記錄棲地類型",IF(LEN(T2102)&lt;&gt;2,"請填最主要的棲地類型，其餘的可在備注補充說明",""))</f>
        <v/>
      </c>
      <c r="AD2102" s="5" t="str">
        <f t="shared" si="94"/>
        <v/>
      </c>
      <c r="AE2102" s="3" t="str">
        <f>IF(COUNTIF(U2102,"*搖樹*")=1,IF(Q2102&lt;&gt;2,"有搖樹行為應為猴群",""),"")</f>
        <v/>
      </c>
      <c r="AF2102" s="3"/>
      <c r="AH2102">
        <f>MATCH(ROUND(M2102,0)&amp;ROUND(N2102,0),樣點!N:N,0)</f>
        <v>430</v>
      </c>
      <c r="AI2102" s="5" t="str">
        <f>IF((F2103&amp;J2103)=(F2102&amp;J2102),ABS((DATE(G2103,H2103,I2103)&amp;TIME(O2103,P2103,0))-(DATE(G2102,H2102,I2102)&amp;TIME(O2102,P2102,0))),"")</f>
        <v/>
      </c>
    </row>
    <row r="2103" spans="3:35">
      <c r="C2103" s="246" t="s">
        <v>1324</v>
      </c>
      <c r="D2103" s="246" t="s">
        <v>997</v>
      </c>
      <c r="E2103" s="246" t="s">
        <v>1013</v>
      </c>
      <c r="F2103" s="246" t="s">
        <v>1014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1015</v>
      </c>
      <c r="L2103" s="247">
        <v>1</v>
      </c>
      <c r="M2103" s="246">
        <v>224371</v>
      </c>
      <c r="N2103" s="246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90</v>
      </c>
      <c r="T2103" s="246" t="s">
        <v>26</v>
      </c>
      <c r="U2103" s="246"/>
      <c r="V2103" t="str">
        <f>INDEX(樣區!H:H,MATCH(F2103,樣區!E:E,0))</f>
        <v>3月,5月</v>
      </c>
      <c r="W2103" s="3" t="str">
        <f>IF(ISNUMBER(AH2103),"Y","N")</f>
        <v>Y</v>
      </c>
      <c r="X2103" s="3" t="str">
        <f>IF(OR(ISBLANK(H2103),ISBLANK(I2103)),"需記錄日期","")</f>
        <v/>
      </c>
      <c r="Y2103" s="3" t="str">
        <f>IF(O2103&gt;9,"時間太晚","")</f>
        <v/>
      </c>
      <c r="Z2103" s="3" t="str">
        <f>IF(ISBLANK(Q2103),"需記錄數量",IF(Q2103&gt;2,"2隻以上，請記為猴群",""))</f>
        <v/>
      </c>
      <c r="AA2103" s="3" t="str">
        <f>IF(OR(Q2103=1,Q2103=2),IF(ISTEXT(R2103),"","需記錄距離"),"")</f>
        <v/>
      </c>
      <c r="AB2103" s="249" t="str">
        <f>IF(S2103="Y",IF(Q2103&lt;&gt;2,"有叫聲應為猴群",""),"")</f>
        <v/>
      </c>
      <c r="AC2103" s="3" t="str">
        <f>IF(ISBLANK(T2103),"需記錄棲地類型",IF(LEN(T2103)&lt;&gt;2,"請填最主要的棲地類型，其餘的可在備注補充說明",""))</f>
        <v/>
      </c>
      <c r="AD2103" s="5" t="str">
        <f t="shared" si="94"/>
        <v/>
      </c>
      <c r="AE2103" s="3" t="str">
        <f>IF(COUNTIF(U2103,"*搖樹*")=1,IF(Q2103&lt;&gt;2,"有搖樹行為應為猴群",""),"")</f>
        <v/>
      </c>
      <c r="AF2103" s="3"/>
      <c r="AH2103">
        <f>MATCH(ROUND(M2103,0)&amp;ROUND(N2103,0),樣點!N:N,0)</f>
        <v>431</v>
      </c>
      <c r="AI2103" s="5">
        <f>IF((F2104&amp;J2104)=(F2103&amp;J2103),ABS((DATE(G2104,H2104,I2104)&amp;TIME(O2104,P2104,0))-(DATE(G2103,H2103,I2103)&amp;TIME(O2103,P2103,0))),"")</f>
        <v>6.2500000349245965E-3</v>
      </c>
    </row>
    <row r="2104" spans="3:35">
      <c r="C2104" s="246" t="s">
        <v>1324</v>
      </c>
      <c r="D2104" s="246" t="s">
        <v>997</v>
      </c>
      <c r="E2104" s="246" t="s">
        <v>1013</v>
      </c>
      <c r="F2104" s="246" t="s">
        <v>1014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1015</v>
      </c>
      <c r="L2104" s="247">
        <v>2</v>
      </c>
      <c r="M2104" s="246">
        <v>224530</v>
      </c>
      <c r="N2104" s="246">
        <v>2607369</v>
      </c>
      <c r="O2104" s="246">
        <v>9</v>
      </c>
      <c r="P2104" s="246">
        <v>14</v>
      </c>
      <c r="Q2104" s="246">
        <v>2</v>
      </c>
      <c r="R2104" s="246" t="s">
        <v>43</v>
      </c>
      <c r="S2104" s="246" t="s">
        <v>44</v>
      </c>
      <c r="T2104" s="246" t="s">
        <v>26</v>
      </c>
      <c r="U2104" s="246"/>
      <c r="V2104" t="str">
        <f>INDEX(樣區!H:H,MATCH(F2104,樣區!E:E,0))</f>
        <v>3月,5月</v>
      </c>
      <c r="W2104" s="3" t="str">
        <f>IF(ISNUMBER(AH2104),"Y","N")</f>
        <v>Y</v>
      </c>
      <c r="X2104" s="3" t="str">
        <f>IF(OR(ISBLANK(H2104),ISBLANK(I2104)),"需記錄日期","")</f>
        <v/>
      </c>
      <c r="Y2104" s="3" t="str">
        <f>IF(O2104&gt;9,"時間太晚","")</f>
        <v/>
      </c>
      <c r="Z2104" s="3" t="str">
        <f>IF(ISBLANK(Q2104),"需記錄數量",IF(Q2104&gt;2,"2隻以上，請記為猴群",""))</f>
        <v/>
      </c>
      <c r="AA2104" s="3" t="str">
        <f>IF(OR(Q2104=1,Q2104=2),IF(ISTEXT(R2104),"","需記錄距離"),"")</f>
        <v/>
      </c>
      <c r="AB2104" s="249" t="str">
        <f>IF(S2104="Y",IF(Q2104&lt;&gt;2,"有叫聲應為猴群",""),"")</f>
        <v/>
      </c>
      <c r="AC2104" s="3" t="str">
        <f>IF(ISBLANK(T2104),"需記錄棲地類型",IF(LEN(T2104)&lt;&gt;2,"請填最主要的棲地類型，其餘的可在備注補充說明",""))</f>
        <v/>
      </c>
      <c r="AD2104" s="5" t="str">
        <f t="shared" si="94"/>
        <v/>
      </c>
      <c r="AE2104" s="3" t="str">
        <f>IF(COUNTIF(U2104,"*搖樹*")=1,IF(Q2104&lt;&gt;2,"有搖樹行為應為猴群",""),"")</f>
        <v/>
      </c>
      <c r="AF2104" s="3"/>
      <c r="AH2104">
        <f>MATCH(ROUND(M2104,0)&amp;ROUND(N2104,0),樣點!N:N,0)</f>
        <v>432</v>
      </c>
      <c r="AI2104" s="5">
        <f>IF((F2105&amp;J2105)=(F2104&amp;J2104),ABS((DATE(G2105,H2105,I2105)&amp;TIME(O2105,P2105,0))-(DATE(G2104,H2104,I2104)&amp;TIME(O2104,P2104,0))),"")</f>
        <v>1.1805555026512593E-2</v>
      </c>
    </row>
    <row r="2105" spans="3:35">
      <c r="C2105" s="246" t="s">
        <v>1324</v>
      </c>
      <c r="D2105" s="246" t="s">
        <v>997</v>
      </c>
      <c r="E2105" s="246" t="s">
        <v>1013</v>
      </c>
      <c r="F2105" s="246" t="s">
        <v>1014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1015</v>
      </c>
      <c r="L2105" s="247">
        <v>3</v>
      </c>
      <c r="M2105" s="246">
        <v>224345</v>
      </c>
      <c r="N2105" s="246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90</v>
      </c>
      <c r="T2105" s="246" t="s">
        <v>133</v>
      </c>
      <c r="U2105" s="246"/>
      <c r="V2105" t="str">
        <f>INDEX(樣區!H:H,MATCH(F2105,樣區!E:E,0))</f>
        <v>3月,5月</v>
      </c>
      <c r="W2105" s="3" t="str">
        <f>IF(ISNUMBER(AH2105),"Y","N")</f>
        <v>Y</v>
      </c>
      <c r="X2105" s="3" t="str">
        <f>IF(OR(ISBLANK(H2105),ISBLANK(I2105)),"需記錄日期","")</f>
        <v/>
      </c>
      <c r="Y2105" s="3" t="str">
        <f>IF(O2105&gt;9,"時間太晚","")</f>
        <v/>
      </c>
      <c r="Z2105" s="3" t="str">
        <f>IF(ISBLANK(Q2105),"需記錄數量",IF(Q2105&gt;2,"2隻以上，請記為猴群",""))</f>
        <v/>
      </c>
      <c r="AA2105" s="3" t="str">
        <f>IF(OR(Q2105=1,Q2105=2),IF(ISTEXT(R2105),"","需記錄距離"),"")</f>
        <v/>
      </c>
      <c r="AB2105" s="249" t="str">
        <f>IF(S2105="Y",IF(Q2105&lt;&gt;2,"有叫聲應為猴群",""),"")</f>
        <v/>
      </c>
      <c r="AC2105" s="3" t="str">
        <f>IF(ISBLANK(T2105),"需記錄棲地類型",IF(LEN(T2105)&lt;&gt;2,"請填最主要的棲地類型，其餘的可在備注補充說明",""))</f>
        <v/>
      </c>
      <c r="AD2105" s="5" t="str">
        <f t="shared" si="94"/>
        <v/>
      </c>
      <c r="AE2105" s="3" t="str">
        <f>IF(COUNTIF(U2105,"*搖樹*")=1,IF(Q2105&lt;&gt;2,"有搖樹行為應為猴群",""),"")</f>
        <v/>
      </c>
      <c r="AF2105" s="3"/>
      <c r="AH2105">
        <f>MATCH(ROUND(M2105,0)&amp;ROUND(N2105,0),樣點!N:N,0)</f>
        <v>433</v>
      </c>
      <c r="AI2105" s="5">
        <f>IF((F2106&amp;J2106)=(F2105&amp;J2105),ABS((DATE(G2106,H2106,I2106)&amp;TIME(O2106,P2106,0))-(DATE(G2105,H2105,I2105)&amp;TIME(O2105,P2105,0))),"")</f>
        <v>6.2499999767169356E-3</v>
      </c>
    </row>
    <row r="2106" spans="3:35">
      <c r="C2106" s="246" t="s">
        <v>1324</v>
      </c>
      <c r="D2106" s="246" t="s">
        <v>997</v>
      </c>
      <c r="E2106" s="246" t="s">
        <v>1013</v>
      </c>
      <c r="F2106" s="246" t="s">
        <v>1014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1015</v>
      </c>
      <c r="L2106" s="247">
        <v>4</v>
      </c>
      <c r="M2106" s="246">
        <v>224497</v>
      </c>
      <c r="N2106" s="246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90</v>
      </c>
      <c r="T2106" s="246" t="s">
        <v>230</v>
      </c>
      <c r="U2106" s="246"/>
      <c r="V2106" t="str">
        <f>INDEX(樣區!H:H,MATCH(F2106,樣區!E:E,0))</f>
        <v>3月,5月</v>
      </c>
      <c r="W2106" s="3" t="str">
        <f>IF(ISNUMBER(AH2106),"Y","N")</f>
        <v>Y</v>
      </c>
      <c r="X2106" s="3" t="str">
        <f>IF(OR(ISBLANK(H2106),ISBLANK(I2106)),"需記錄日期","")</f>
        <v/>
      </c>
      <c r="Y2106" s="3" t="str">
        <f>IF(O2106&gt;9,"時間太晚","")</f>
        <v/>
      </c>
      <c r="Z2106" s="3" t="str">
        <f>IF(ISBLANK(Q2106),"需記錄數量",IF(Q2106&gt;2,"2隻以上，請記為猴群",""))</f>
        <v/>
      </c>
      <c r="AA2106" s="3" t="str">
        <f>IF(OR(Q2106=1,Q2106=2),IF(ISTEXT(R2106),"","需記錄距離"),"")</f>
        <v/>
      </c>
      <c r="AB2106" s="249" t="str">
        <f>IF(S2106="Y",IF(Q2106&lt;&gt;2,"有叫聲應為猴群",""),"")</f>
        <v/>
      </c>
      <c r="AC2106" s="3" t="str">
        <f>IF(ISBLANK(T2106),"需記錄棲地類型",IF(LEN(T2106)&lt;&gt;2,"請填最主要的棲地類型，其餘的可在備注補充說明",""))</f>
        <v/>
      </c>
      <c r="AD2106" s="5" t="str">
        <f t="shared" si="94"/>
        <v/>
      </c>
      <c r="AE2106" s="3" t="str">
        <f>IF(COUNTIF(U2106,"*搖樹*")=1,IF(Q2106&lt;&gt;2,"有搖樹行為應為猴群",""),"")</f>
        <v/>
      </c>
      <c r="AF2106" s="3"/>
      <c r="AH2106">
        <f>MATCH(ROUND(M2106,0)&amp;ROUND(N2106,0),樣點!N:N,0)</f>
        <v>434</v>
      </c>
      <c r="AI2106" s="5">
        <f>IF((F2107&amp;J2107)=(F2106&amp;J2106),ABS((DATE(G2107,H2107,I2107)&amp;TIME(O2107,P2107,0))-(DATE(G2106,H2106,I2106)&amp;TIME(O2106,P2106,0))),"")</f>
        <v>6.9444450200535357E-3</v>
      </c>
    </row>
    <row r="2107" spans="3:35">
      <c r="C2107" s="246" t="s">
        <v>1324</v>
      </c>
      <c r="D2107" s="246" t="s">
        <v>997</v>
      </c>
      <c r="E2107" s="246" t="s">
        <v>1013</v>
      </c>
      <c r="F2107" s="246" t="s">
        <v>1014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1015</v>
      </c>
      <c r="L2107" s="247">
        <v>5</v>
      </c>
      <c r="M2107" s="246">
        <v>224722</v>
      </c>
      <c r="N2107" s="246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90</v>
      </c>
      <c r="T2107" s="246" t="s">
        <v>26</v>
      </c>
      <c r="U2107" s="246"/>
      <c r="V2107" t="str">
        <f>INDEX(樣區!H:H,MATCH(F2107,樣區!E:E,0))</f>
        <v>3月,5月</v>
      </c>
      <c r="W2107" s="3" t="str">
        <f>IF(ISNUMBER(AH2107),"Y","N")</f>
        <v>Y</v>
      </c>
      <c r="X2107" s="3" t="str">
        <f>IF(OR(ISBLANK(H2107),ISBLANK(I2107)),"需記錄日期","")</f>
        <v/>
      </c>
      <c r="Y2107" s="3" t="str">
        <f>IF(O2107&gt;9,"時間太晚","")</f>
        <v/>
      </c>
      <c r="Z2107" s="3" t="str">
        <f>IF(ISBLANK(Q2107),"需記錄數量",IF(Q2107&gt;2,"2隻以上，請記為猴群",""))</f>
        <v/>
      </c>
      <c r="AA2107" s="3" t="str">
        <f>IF(OR(Q2107=1,Q2107=2),IF(ISTEXT(R2107),"","需記錄距離"),"")</f>
        <v/>
      </c>
      <c r="AB2107" s="249" t="str">
        <f>IF(S2107="Y",IF(Q2107&lt;&gt;2,"有叫聲應為猴群",""),"")</f>
        <v/>
      </c>
      <c r="AC2107" s="3" t="str">
        <f>IF(ISBLANK(T2107),"需記錄棲地類型",IF(LEN(T2107)&lt;&gt;2,"請填最主要的棲地類型，其餘的可在備注補充說明",""))</f>
        <v/>
      </c>
      <c r="AD2107" s="5" t="str">
        <f t="shared" si="94"/>
        <v/>
      </c>
      <c r="AE2107" s="3" t="str">
        <f>IF(COUNTIF(U2107,"*搖樹*")=1,IF(Q2107&lt;&gt;2,"有搖樹行為應為猴群",""),"")</f>
        <v/>
      </c>
      <c r="AF2107" s="3"/>
      <c r="AH2107">
        <f>MATCH(ROUND(M2107,0)&amp;ROUND(N2107,0),樣點!N:N,0)</f>
        <v>435</v>
      </c>
      <c r="AI2107" s="5">
        <f>IF((F2108&amp;J2108)=(F2107&amp;J2107),ABS((DATE(G2108,H2108,I2108)&amp;TIME(O2108,P2108,0))-(DATE(G2107,H2107,I2107)&amp;TIME(O2107,P2107,0))),"")</f>
        <v>6.9444439723156393E-3</v>
      </c>
    </row>
    <row r="2108" spans="3:35">
      <c r="C2108" s="246" t="s">
        <v>1324</v>
      </c>
      <c r="D2108" s="246" t="s">
        <v>997</v>
      </c>
      <c r="E2108" s="246" t="s">
        <v>1013</v>
      </c>
      <c r="F2108" s="246" t="s">
        <v>1014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1015</v>
      </c>
      <c r="L2108" s="247">
        <v>6</v>
      </c>
      <c r="M2108" s="246">
        <v>224951</v>
      </c>
      <c r="N2108" s="246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90</v>
      </c>
      <c r="T2108" s="246" t="s">
        <v>26</v>
      </c>
      <c r="U2108" s="246"/>
      <c r="V2108" t="str">
        <f>INDEX(樣區!H:H,MATCH(F2108,樣區!E:E,0))</f>
        <v>3月,5月</v>
      </c>
      <c r="W2108" s="3" t="str">
        <f>IF(ISNUMBER(AH2108),"Y","N")</f>
        <v>Y</v>
      </c>
      <c r="X2108" s="3" t="str">
        <f>IF(OR(ISBLANK(H2108),ISBLANK(I2108)),"需記錄日期","")</f>
        <v/>
      </c>
      <c r="Y2108" s="3" t="str">
        <f>IF(O2108&gt;9,"時間太晚","")</f>
        <v>時間太晚</v>
      </c>
      <c r="Z2108" s="3" t="str">
        <f>IF(ISBLANK(Q2108),"需記錄數量",IF(Q2108&gt;2,"2隻以上，請記為猴群",""))</f>
        <v/>
      </c>
      <c r="AA2108" s="3" t="str">
        <f>IF(OR(Q2108=1,Q2108=2),IF(ISTEXT(R2108),"","需記錄距離"),"")</f>
        <v/>
      </c>
      <c r="AB2108" s="249" t="str">
        <f>IF(S2108="Y",IF(Q2108&lt;&gt;2,"有叫聲應為猴群",""),"")</f>
        <v/>
      </c>
      <c r="AC2108" s="3" t="str">
        <f>IF(ISBLANK(T2108),"需記錄棲地類型",IF(LEN(T2108)&lt;&gt;2,"請填最主要的棲地類型，其餘的可在備注補充說明",""))</f>
        <v/>
      </c>
      <c r="AD2108" s="5" t="str">
        <f t="shared" si="94"/>
        <v/>
      </c>
      <c r="AE2108" s="3" t="str">
        <f>IF(COUNTIF(U2108,"*搖樹*")=1,IF(Q2108&lt;&gt;2,"有搖樹行為應為猴群",""),"")</f>
        <v/>
      </c>
      <c r="AF2108" s="3"/>
      <c r="AH2108">
        <f>MATCH(ROUND(M2108,0)&amp;ROUND(N2108,0),樣點!N:N,0)</f>
        <v>436</v>
      </c>
      <c r="AI2108" s="5" t="str">
        <f>IF((F2109&amp;J2109)=(F2108&amp;J2108),ABS((DATE(G2109,H2109,I2109)&amp;TIME(O2109,P2109,0))-(DATE(G2108,H2108,I2108)&amp;TIME(O2108,P2108,0))),"")</f>
        <v/>
      </c>
    </row>
    <row r="2109" spans="3:35">
      <c r="C2109" s="246" t="s">
        <v>1324</v>
      </c>
      <c r="D2109" s="246" t="s">
        <v>997</v>
      </c>
      <c r="E2109" s="246" t="s">
        <v>1016</v>
      </c>
      <c r="F2109" s="246" t="s">
        <v>1017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1018</v>
      </c>
      <c r="L2109" s="247">
        <v>1</v>
      </c>
      <c r="M2109" s="246">
        <v>221171</v>
      </c>
      <c r="N2109" s="246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90</v>
      </c>
      <c r="T2109" s="246" t="s">
        <v>133</v>
      </c>
      <c r="U2109" s="246"/>
      <c r="V2109" t="str">
        <f>INDEX(樣區!H:H,MATCH(F2109,樣區!E:E,0))</f>
        <v>4月,6月</v>
      </c>
      <c r="W2109" s="3" t="str">
        <f>IF(ISNUMBER(AH2109),"Y","N")</f>
        <v>Y</v>
      </c>
      <c r="X2109" s="3" t="str">
        <f>IF(OR(ISBLANK(H2109),ISBLANK(I2109)),"需記錄日期","")</f>
        <v/>
      </c>
      <c r="Y2109" s="3" t="str">
        <f>IF(O2109&gt;9,"時間太晚","")</f>
        <v/>
      </c>
      <c r="Z2109" s="3" t="str">
        <f>IF(ISBLANK(Q2109),"需記錄數量",IF(Q2109&gt;2,"2隻以上，請記為猴群",""))</f>
        <v/>
      </c>
      <c r="AA2109" s="3" t="str">
        <f>IF(OR(Q2109=1,Q2109=2),IF(ISTEXT(R2109),"","需記錄距離"),"")</f>
        <v/>
      </c>
      <c r="AB2109" s="249" t="str">
        <f>IF(S2109="Y",IF(Q2109&lt;&gt;2,"有叫聲應為猴群",""),"")</f>
        <v/>
      </c>
      <c r="AC2109" s="3" t="str">
        <f>IF(ISBLANK(T2109),"需記錄棲地類型",IF(LEN(T2109)&lt;&gt;2,"請填最主要的棲地類型，其餘的可在備注補充說明",""))</f>
        <v/>
      </c>
      <c r="AD2109" s="5" t="str">
        <f t="shared" si="94"/>
        <v/>
      </c>
      <c r="AE2109" s="3" t="str">
        <f>IF(COUNTIF(U2109,"*搖樹*")=1,IF(Q2109&lt;&gt;2,"有搖樹行為應為猴群",""),"")</f>
        <v/>
      </c>
      <c r="AF2109" s="3"/>
      <c r="AH2109">
        <f>MATCH(ROUND(M2109,0)&amp;ROUND(N2109,0),樣點!N:N,0)</f>
        <v>437</v>
      </c>
      <c r="AI2109" s="5">
        <f>IF((F2110&amp;J2110)=(F2109&amp;J2109),ABS((DATE(G2110,H2110,I2110)&amp;TIME(O2110,P2110,0))-(DATE(G2109,H2109,I2109)&amp;TIME(O2109,P2109,0))),"")</f>
        <v>4.1666670003905892E-3</v>
      </c>
    </row>
    <row r="2110" spans="3:35">
      <c r="C2110" s="246" t="s">
        <v>1324</v>
      </c>
      <c r="D2110" s="246" t="s">
        <v>997</v>
      </c>
      <c r="E2110" s="246" t="s">
        <v>1016</v>
      </c>
      <c r="F2110" s="246" t="s">
        <v>1017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1018</v>
      </c>
      <c r="L2110" s="247">
        <v>2</v>
      </c>
      <c r="M2110" s="246">
        <v>221355</v>
      </c>
      <c r="N2110" s="246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90</v>
      </c>
      <c r="T2110" s="246" t="s">
        <v>133</v>
      </c>
      <c r="U2110" s="246"/>
      <c r="V2110" t="str">
        <f>INDEX(樣區!H:H,MATCH(F2110,樣區!E:E,0))</f>
        <v>4月,6月</v>
      </c>
      <c r="W2110" s="3" t="str">
        <f>IF(ISNUMBER(AH2110),"Y","N")</f>
        <v>Y</v>
      </c>
      <c r="X2110" s="3" t="str">
        <f>IF(OR(ISBLANK(H2110),ISBLANK(I2110)),"需記錄日期","")</f>
        <v/>
      </c>
      <c r="Y2110" s="3" t="str">
        <f>IF(O2110&gt;9,"時間太晚","")</f>
        <v/>
      </c>
      <c r="Z2110" s="3" t="str">
        <f>IF(ISBLANK(Q2110),"需記錄數量",IF(Q2110&gt;2,"2隻以上，請記為猴群",""))</f>
        <v/>
      </c>
      <c r="AA2110" s="3" t="str">
        <f>IF(OR(Q2110=1,Q2110=2),IF(ISTEXT(R2110),"","需記錄距離"),"")</f>
        <v/>
      </c>
      <c r="AB2110" s="249" t="str">
        <f>IF(S2110="Y",IF(Q2110&lt;&gt;2,"有叫聲應為猴群",""),"")</f>
        <v/>
      </c>
      <c r="AC2110" s="3" t="str">
        <f>IF(ISBLANK(T2110),"需記錄棲地類型",IF(LEN(T2110)&lt;&gt;2,"請填最主要的棲地類型，其餘的可在備注補充說明",""))</f>
        <v/>
      </c>
      <c r="AD2110" s="5" t="str">
        <f t="shared" si="94"/>
        <v/>
      </c>
      <c r="AE2110" s="3" t="str">
        <f>IF(COUNTIF(U2110,"*搖樹*")=1,IF(Q2110&lt;&gt;2,"有搖樹行為應為猴群",""),"")</f>
        <v/>
      </c>
      <c r="AF2110" s="3"/>
      <c r="AH2110">
        <f>MATCH(ROUND(M2110,0)&amp;ROUND(N2110,0),樣點!N:N,0)</f>
        <v>438</v>
      </c>
      <c r="AI2110" s="5">
        <f>IF((F2111&amp;J2111)=(F2110&amp;J2110),ABS((DATE(G2111,H2111,I2111)&amp;TIME(O2111,P2111,0))-(DATE(G2110,H2110,I2110)&amp;TIME(O2110,P2110,0))),"")</f>
        <v>4.8611109959892929E-3</v>
      </c>
    </row>
    <row r="2111" spans="3:35">
      <c r="C2111" s="246" t="s">
        <v>1324</v>
      </c>
      <c r="D2111" s="246" t="s">
        <v>997</v>
      </c>
      <c r="E2111" s="246" t="s">
        <v>1016</v>
      </c>
      <c r="F2111" s="246" t="s">
        <v>1017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1018</v>
      </c>
      <c r="L2111" s="247">
        <v>3</v>
      </c>
      <c r="M2111" s="246">
        <v>221515</v>
      </c>
      <c r="N2111" s="246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90</v>
      </c>
      <c r="T2111" s="246" t="s">
        <v>133</v>
      </c>
      <c r="U2111" s="246"/>
      <c r="V2111" t="str">
        <f>INDEX(樣區!H:H,MATCH(F2111,樣區!E:E,0))</f>
        <v>4月,6月</v>
      </c>
      <c r="W2111" s="3" t="str">
        <f>IF(ISNUMBER(AH2111),"Y","N")</f>
        <v>Y</v>
      </c>
      <c r="X2111" s="3" t="str">
        <f>IF(OR(ISBLANK(H2111),ISBLANK(I2111)),"需記錄日期","")</f>
        <v/>
      </c>
      <c r="Y2111" s="3" t="str">
        <f>IF(O2111&gt;9,"時間太晚","")</f>
        <v/>
      </c>
      <c r="Z2111" s="3" t="str">
        <f>IF(ISBLANK(Q2111),"需記錄數量",IF(Q2111&gt;2,"2隻以上，請記為猴群",""))</f>
        <v/>
      </c>
      <c r="AA2111" s="3" t="str">
        <f>IF(OR(Q2111=1,Q2111=2),IF(ISTEXT(R2111),"","需記錄距離"),"")</f>
        <v/>
      </c>
      <c r="AB2111" s="249" t="str">
        <f>IF(S2111="Y",IF(Q2111&lt;&gt;2,"有叫聲應為猴群",""),"")</f>
        <v/>
      </c>
      <c r="AC2111" s="3" t="str">
        <f>IF(ISBLANK(T2111),"需記錄棲地類型",IF(LEN(T2111)&lt;&gt;2,"請填最主要的棲地類型，其餘的可在備注補充說明",""))</f>
        <v/>
      </c>
      <c r="AD2111" s="5" t="str">
        <f t="shared" si="94"/>
        <v/>
      </c>
      <c r="AE2111" s="3" t="str">
        <f>IF(COUNTIF(U2111,"*搖樹*")=1,IF(Q2111&lt;&gt;2,"有搖樹行為應為猴群",""),"")</f>
        <v/>
      </c>
      <c r="AF2111" s="3"/>
      <c r="AH2111">
        <f>MATCH(ROUND(M2111,0)&amp;ROUND(N2111,0),樣點!N:N,0)</f>
        <v>439</v>
      </c>
      <c r="AI2111" s="5">
        <f>IF((F2112&amp;J2112)=(F2111&amp;J2111),ABS((DATE(G2112,H2112,I2112)&amp;TIME(O2112,P2112,0))-(DATE(G2111,H2111,I2111)&amp;TIME(O2111,P2111,0))),"")</f>
        <v>4.8611109959892929E-3</v>
      </c>
    </row>
    <row r="2112" spans="3:35">
      <c r="C2112" s="246" t="s">
        <v>1324</v>
      </c>
      <c r="D2112" s="246" t="s">
        <v>997</v>
      </c>
      <c r="E2112" s="246" t="s">
        <v>1016</v>
      </c>
      <c r="F2112" s="246" t="s">
        <v>1017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1018</v>
      </c>
      <c r="L2112" s="247">
        <v>4</v>
      </c>
      <c r="M2112" s="246">
        <v>221022</v>
      </c>
      <c r="N2112" s="246">
        <v>2611814</v>
      </c>
      <c r="O2112" s="246">
        <v>9</v>
      </c>
      <c r="P2112" s="246">
        <v>8</v>
      </c>
      <c r="Q2112" s="246">
        <v>0</v>
      </c>
      <c r="R2112" s="246"/>
      <c r="S2112" s="246" t="s">
        <v>90</v>
      </c>
      <c r="T2112" s="246" t="s">
        <v>133</v>
      </c>
      <c r="U2112" s="246"/>
      <c r="V2112" t="str">
        <f>INDEX(樣區!H:H,MATCH(F2112,樣區!E:E,0))</f>
        <v>4月,6月</v>
      </c>
      <c r="W2112" s="3" t="str">
        <f>IF(ISNUMBER(AH2112),"Y","N")</f>
        <v>Y</v>
      </c>
      <c r="X2112" s="3" t="str">
        <f>IF(OR(ISBLANK(H2112),ISBLANK(I2112)),"需記錄日期","")</f>
        <v/>
      </c>
      <c r="Y2112" s="3" t="str">
        <f>IF(O2112&gt;9,"時間太晚","")</f>
        <v/>
      </c>
      <c r="Z2112" s="3" t="str">
        <f>IF(ISBLANK(Q2112),"需記錄數量",IF(Q2112&gt;2,"2隻以上，請記為猴群",""))</f>
        <v/>
      </c>
      <c r="AA2112" s="3" t="str">
        <f>IF(OR(Q2112=1,Q2112=2),IF(ISTEXT(R2112),"","需記錄距離"),"")</f>
        <v/>
      </c>
      <c r="AB2112" s="249" t="str">
        <f>IF(S2112="Y",IF(Q2112&lt;&gt;2,"有叫聲應為猴群",""),"")</f>
        <v/>
      </c>
      <c r="AC2112" s="3" t="str">
        <f>IF(ISBLANK(T2112),"需記錄棲地類型",IF(LEN(T2112)&lt;&gt;2,"請填最主要的棲地類型，其餘的可在備注補充說明",""))</f>
        <v/>
      </c>
      <c r="AD2112" s="5" t="str">
        <f t="shared" si="94"/>
        <v/>
      </c>
      <c r="AE2112" s="3" t="str">
        <f>IF(COUNTIF(U2112,"*搖樹*")=1,IF(Q2112&lt;&gt;2,"有搖樹行為應為猴群",""),"")</f>
        <v/>
      </c>
      <c r="AF2112" s="3"/>
      <c r="AH2112">
        <f>MATCH(ROUND(M2112,0)&amp;ROUND(N2112,0),樣點!N:N,0)</f>
        <v>440</v>
      </c>
      <c r="AI2112" s="5">
        <f>IF((F2113&amp;J2113)=(F2112&amp;J2112),ABS((DATE(G2113,H2113,I2113)&amp;TIME(O2113,P2113,0))-(DATE(G2112,H2112,I2112)&amp;TIME(O2112,P2112,0))),"")</f>
        <v>4.1666670003905892E-3</v>
      </c>
    </row>
    <row r="2113" spans="3:35">
      <c r="C2113" s="246" t="s">
        <v>1324</v>
      </c>
      <c r="D2113" s="246" t="s">
        <v>997</v>
      </c>
      <c r="E2113" s="246" t="s">
        <v>1016</v>
      </c>
      <c r="F2113" s="246" t="s">
        <v>1017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1018</v>
      </c>
      <c r="L2113" s="247">
        <v>5</v>
      </c>
      <c r="M2113" s="246">
        <v>221193</v>
      </c>
      <c r="N2113" s="246">
        <v>2611936</v>
      </c>
      <c r="O2113" s="246">
        <v>9</v>
      </c>
      <c r="P2113" s="246">
        <v>2</v>
      </c>
      <c r="Q2113" s="246">
        <v>0</v>
      </c>
      <c r="R2113" s="246"/>
      <c r="S2113" s="246" t="s">
        <v>90</v>
      </c>
      <c r="T2113" s="246" t="s">
        <v>133</v>
      </c>
      <c r="U2113" s="246"/>
      <c r="V2113" t="str">
        <f>INDEX(樣區!H:H,MATCH(F2113,樣區!E:E,0))</f>
        <v>4月,6月</v>
      </c>
      <c r="W2113" s="3" t="str">
        <f>IF(ISNUMBER(AH2113),"Y","N")</f>
        <v>Y</v>
      </c>
      <c r="X2113" s="3" t="str">
        <f>IF(OR(ISBLANK(H2113),ISBLANK(I2113)),"需記錄日期","")</f>
        <v/>
      </c>
      <c r="Y2113" s="3" t="str">
        <f>IF(O2113&gt;9,"時間太晚","")</f>
        <v/>
      </c>
      <c r="Z2113" s="3" t="str">
        <f>IF(ISBLANK(Q2113),"需記錄數量",IF(Q2113&gt;2,"2隻以上，請記為猴群",""))</f>
        <v/>
      </c>
      <c r="AA2113" s="3" t="str">
        <f>IF(OR(Q2113=1,Q2113=2),IF(ISTEXT(R2113),"","需記錄距離"),"")</f>
        <v/>
      </c>
      <c r="AB2113" s="249" t="str">
        <f>IF(S2113="Y",IF(Q2113&lt;&gt;2,"有叫聲應為猴群",""),"")</f>
        <v/>
      </c>
      <c r="AC2113" s="3" t="str">
        <f>IF(ISBLANK(T2113),"需記錄棲地類型",IF(LEN(T2113)&lt;&gt;2,"請填最主要的棲地類型，其餘的可在備注補充說明",""))</f>
        <v/>
      </c>
      <c r="AD2113" s="5" t="str">
        <f t="shared" si="94"/>
        <v/>
      </c>
      <c r="AE2113" s="3" t="str">
        <f>IF(COUNTIF(U2113,"*搖樹*")=1,IF(Q2113&lt;&gt;2,"有搖樹行為應為猴群",""),"")</f>
        <v/>
      </c>
      <c r="AF2113" s="3"/>
      <c r="AH2113">
        <f>MATCH(ROUND(M2113,0)&amp;ROUND(N2113,0),樣點!N:N,0)</f>
        <v>441</v>
      </c>
      <c r="AI2113" s="5">
        <f>IF((F2114&amp;J2114)=(F2113&amp;J2113),ABS((DATE(G2114,H2114,I2114)&amp;TIME(O2114,P2114,0))-(DATE(G2113,H2113,I2113)&amp;TIME(O2113,P2113,0))),"")</f>
        <v>4.8611109959892929E-3</v>
      </c>
    </row>
    <row r="2114" spans="3:35">
      <c r="C2114" s="246" t="s">
        <v>1324</v>
      </c>
      <c r="D2114" s="246" t="s">
        <v>997</v>
      </c>
      <c r="E2114" s="246" t="s">
        <v>1016</v>
      </c>
      <c r="F2114" s="246" t="s">
        <v>1017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1018</v>
      </c>
      <c r="L2114" s="247">
        <v>6</v>
      </c>
      <c r="M2114" s="246">
        <v>221339</v>
      </c>
      <c r="N2114" s="246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90</v>
      </c>
      <c r="T2114" s="246" t="s">
        <v>133</v>
      </c>
      <c r="U2114" s="246"/>
      <c r="V2114" t="str">
        <f>INDEX(樣區!H:H,MATCH(F2114,樣區!E:E,0))</f>
        <v>4月,6月</v>
      </c>
      <c r="W2114" s="3" t="str">
        <f>IF(ISNUMBER(AH2114),"Y","N")</f>
        <v>Y</v>
      </c>
      <c r="X2114" s="3" t="str">
        <f>IF(OR(ISBLANK(H2114),ISBLANK(I2114)),"需記錄日期","")</f>
        <v/>
      </c>
      <c r="Y2114" s="3" t="str">
        <f>IF(O2114&gt;9,"時間太晚","")</f>
        <v/>
      </c>
      <c r="Z2114" s="3" t="str">
        <f>IF(ISBLANK(Q2114),"需記錄數量",IF(Q2114&gt;2,"2隻以上，請記為猴群",""))</f>
        <v/>
      </c>
      <c r="AA2114" s="3" t="str">
        <f>IF(OR(Q2114=1,Q2114=2),IF(ISTEXT(R2114),"","需記錄距離"),"")</f>
        <v/>
      </c>
      <c r="AB2114" s="249" t="str">
        <f>IF(S2114="Y",IF(Q2114&lt;&gt;2,"有叫聲應為猴群",""),"")</f>
        <v/>
      </c>
      <c r="AC2114" s="3" t="str">
        <f>IF(ISBLANK(T2114),"需記錄棲地類型",IF(LEN(T2114)&lt;&gt;2,"請填最主要的棲地類型，其餘的可在備注補充說明",""))</f>
        <v/>
      </c>
      <c r="AD2114" s="5" t="str">
        <f t="shared" si="94"/>
        <v/>
      </c>
      <c r="AE2114" s="3" t="str">
        <f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>IF((F2115&amp;J2115)=(F2114&amp;J2114),ABS((DATE(G2115,H2115,I2115)&amp;TIME(O2115,P2115,0))-(DATE(G2114,H2114,I2114)&amp;TIME(O2114,P2114,0))),"")</f>
        <v/>
      </c>
    </row>
    <row r="2115" spans="3:35">
      <c r="C2115" s="246" t="s">
        <v>1324</v>
      </c>
      <c r="D2115" s="246" t="s">
        <v>997</v>
      </c>
      <c r="E2115" s="246" t="s">
        <v>1019</v>
      </c>
      <c r="F2115" s="246" t="s">
        <v>1020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1021</v>
      </c>
      <c r="L2115" s="247">
        <v>1</v>
      </c>
      <c r="M2115" s="246">
        <v>228727</v>
      </c>
      <c r="N2115" s="246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90</v>
      </c>
      <c r="T2115" s="246" t="s">
        <v>26</v>
      </c>
      <c r="U2115" s="246"/>
      <c r="V2115" t="str">
        <f>INDEX(樣區!H:H,MATCH(F2115,樣區!E:E,0))</f>
        <v>4月,6月</v>
      </c>
      <c r="W2115" s="3" t="str">
        <f>IF(ISNUMBER(AH2115),"Y","N")</f>
        <v>Y</v>
      </c>
      <c r="X2115" s="3" t="str">
        <f>IF(OR(ISBLANK(H2115),ISBLANK(I2115)),"需記錄日期","")</f>
        <v/>
      </c>
      <c r="Y2115" s="3" t="str">
        <f>IF(O2115&gt;9,"時間太晚","")</f>
        <v>時間太晚</v>
      </c>
      <c r="Z2115" s="3" t="str">
        <f>IF(ISBLANK(Q2115),"需記錄數量",IF(Q2115&gt;2,"2隻以上，請記為猴群",""))</f>
        <v/>
      </c>
      <c r="AA2115" s="3" t="str">
        <f>IF(OR(Q2115=1,Q2115=2),IF(ISTEXT(R2115),"","需記錄距離"),"")</f>
        <v/>
      </c>
      <c r="AB2115" s="249" t="str">
        <f>IF(S2115="Y",IF(Q2115&lt;&gt;2,"有叫聲應為猴群",""),"")</f>
        <v/>
      </c>
      <c r="AC2115" s="3" t="str">
        <f>IF(ISBLANK(T2115),"需記錄棲地類型",IF(LEN(T2115)&lt;&gt;2,"請填最主要的棲地類型，其餘的可在備注補充說明",""))</f>
        <v/>
      </c>
      <c r="AD2115" s="5" t="str">
        <f t="shared" si="94"/>
        <v/>
      </c>
      <c r="AE2115" s="3" t="str">
        <f>IF(COUNTIF(U2115,"*搖樹*")=1,IF(Q2115&lt;&gt;2,"有搖樹行為應為猴群",""),"")</f>
        <v/>
      </c>
      <c r="AF2115" s="3"/>
      <c r="AH2115">
        <f>MATCH(ROUND(M2115,0)&amp;ROUND(N2115,0),樣點!N:N,0)</f>
        <v>443</v>
      </c>
      <c r="AI2115" s="5">
        <f>IF((F2116&amp;J2116)=(F2115&amp;J2115),ABS((DATE(G2116,H2116,I2116)&amp;TIME(O2116,P2116,0))-(DATE(G2115,H2115,I2115)&amp;TIME(O2115,P2115,0))),"")</f>
        <v>2.0138889027293772E-2</v>
      </c>
    </row>
    <row r="2116" spans="3:35">
      <c r="C2116" s="246" t="s">
        <v>1324</v>
      </c>
      <c r="D2116" s="246" t="s">
        <v>997</v>
      </c>
      <c r="E2116" s="246" t="s">
        <v>1019</v>
      </c>
      <c r="F2116" s="246" t="s">
        <v>1020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1021</v>
      </c>
      <c r="L2116" s="247">
        <v>2</v>
      </c>
      <c r="M2116" s="246">
        <v>228489</v>
      </c>
      <c r="N2116" s="246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90</v>
      </c>
      <c r="T2116" s="246" t="s">
        <v>26</v>
      </c>
      <c r="U2116" s="246"/>
      <c r="V2116" t="str">
        <f>INDEX(樣區!H:H,MATCH(F2116,樣區!E:E,0))</f>
        <v>4月,6月</v>
      </c>
      <c r="W2116" s="3" t="str">
        <f>IF(ISNUMBER(AH2116),"Y","N")</f>
        <v>Y</v>
      </c>
      <c r="X2116" s="3" t="str">
        <f>IF(OR(ISBLANK(H2116),ISBLANK(I2116)),"需記錄日期","")</f>
        <v/>
      </c>
      <c r="Y2116" s="3" t="str">
        <f>IF(O2116&gt;9,"時間太晚","")</f>
        <v/>
      </c>
      <c r="Z2116" s="3" t="str">
        <f>IF(ISBLANK(Q2116),"需記錄數量",IF(Q2116&gt;2,"2隻以上，請記為猴群",""))</f>
        <v/>
      </c>
      <c r="AA2116" s="3" t="str">
        <f>IF(OR(Q2116=1,Q2116=2),IF(ISTEXT(R2116),"","需記錄距離"),"")</f>
        <v/>
      </c>
      <c r="AB2116" s="249" t="str">
        <f>IF(S2116="Y",IF(Q2116&lt;&gt;2,"有叫聲應為猴群",""),"")</f>
        <v/>
      </c>
      <c r="AC2116" s="3" t="str">
        <f>IF(ISBLANK(T2116),"需記錄棲地類型",IF(LEN(T2116)&lt;&gt;2,"請填最主要的棲地類型，其餘的可在備注補充說明",""))</f>
        <v/>
      </c>
      <c r="AD2116" s="5" t="str">
        <f t="shared" si="94"/>
        <v/>
      </c>
      <c r="AE2116" s="3" t="str">
        <f>IF(COUNTIF(U2116,"*搖樹*")=1,IF(Q2116&lt;&gt;2,"有搖樹行為應為猴群",""),"")</f>
        <v/>
      </c>
      <c r="AF2116" s="3"/>
      <c r="AH2116">
        <f>MATCH(ROUND(M2116,0)&amp;ROUND(N2116,0),樣點!N:N,0)</f>
        <v>444</v>
      </c>
      <c r="AI2116" s="5">
        <f>IF((F2117&amp;J2117)=(F2116&amp;J2116),ABS((DATE(G2117,H2117,I2117)&amp;TIME(O2117,P2117,0))-(DATE(G2116,H2116,I2116)&amp;TIME(O2116,P2116,0))),"")</f>
        <v>2.9166666965465993E-2</v>
      </c>
    </row>
    <row r="2117" spans="3:35">
      <c r="C2117" s="246" t="s">
        <v>1324</v>
      </c>
      <c r="D2117" s="246" t="s">
        <v>997</v>
      </c>
      <c r="E2117" s="246" t="s">
        <v>1019</v>
      </c>
      <c r="F2117" s="246" t="s">
        <v>1020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1021</v>
      </c>
      <c r="L2117" s="247">
        <v>3</v>
      </c>
      <c r="M2117" s="246">
        <v>228420</v>
      </c>
      <c r="N2117" s="246">
        <v>2596170</v>
      </c>
      <c r="O2117" s="246">
        <v>9</v>
      </c>
      <c r="P2117" s="246">
        <v>13</v>
      </c>
      <c r="Q2117" s="246">
        <v>2</v>
      </c>
      <c r="R2117" s="246" t="s">
        <v>75</v>
      </c>
      <c r="S2117" s="246" t="s">
        <v>44</v>
      </c>
      <c r="T2117" s="246" t="s">
        <v>133</v>
      </c>
      <c r="U2117" s="246"/>
      <c r="V2117" t="str">
        <f>INDEX(樣區!H:H,MATCH(F2117,樣區!E:E,0))</f>
        <v>4月,6月</v>
      </c>
      <c r="W2117" s="3" t="str">
        <f>IF(ISNUMBER(AH2117),"Y","N")</f>
        <v>Y</v>
      </c>
      <c r="X2117" s="3" t="str">
        <f>IF(OR(ISBLANK(H2117),ISBLANK(I2117)),"需記錄日期","")</f>
        <v/>
      </c>
      <c r="Y2117" s="3" t="str">
        <f>IF(O2117&gt;9,"時間太晚","")</f>
        <v/>
      </c>
      <c r="Z2117" s="3" t="str">
        <f>IF(ISBLANK(Q2117),"需記錄數量",IF(Q2117&gt;2,"2隻以上，請記為猴群",""))</f>
        <v/>
      </c>
      <c r="AA2117" s="3" t="str">
        <f>IF(OR(Q2117=1,Q2117=2),IF(ISTEXT(R2117),"","需記錄距離"),"")</f>
        <v/>
      </c>
      <c r="AB2117" s="249" t="str">
        <f>IF(S2117="Y",IF(Q2117&lt;&gt;2,"有叫聲應為猴群",""),"")</f>
        <v/>
      </c>
      <c r="AC2117" s="3" t="str">
        <f>IF(ISBLANK(T2117),"需記錄棲地類型",IF(LEN(T2117)&lt;&gt;2,"請填最主要的棲地類型，其餘的可在備注補充說明",""))</f>
        <v/>
      </c>
      <c r="AD2117" s="5" t="str">
        <f t="shared" si="94"/>
        <v/>
      </c>
      <c r="AE2117" s="3" t="str">
        <f>IF(COUNTIF(U2117,"*搖樹*")=1,IF(Q2117&lt;&gt;2,"有搖樹行為應為猴群",""),"")</f>
        <v/>
      </c>
      <c r="AF2117" s="3"/>
      <c r="AH2117">
        <f>MATCH(ROUND(M2117,0)&amp;ROUND(N2117,0),樣點!N:N,0)</f>
        <v>445</v>
      </c>
      <c r="AI2117" s="5">
        <f>IF((F2118&amp;J2118)=(F2117&amp;J2117),ABS((DATE(G2118,H2118,I2118)&amp;TIME(O2118,P2118,0))-(DATE(G2117,H2117,I2117)&amp;TIME(O2117,P2117,0))),"")</f>
        <v>1.4583333977498114E-2</v>
      </c>
    </row>
    <row r="2118" spans="3:35">
      <c r="C2118" s="246" t="s">
        <v>1324</v>
      </c>
      <c r="D2118" s="246" t="s">
        <v>997</v>
      </c>
      <c r="E2118" s="246" t="s">
        <v>1019</v>
      </c>
      <c r="F2118" s="246" t="s">
        <v>1020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1021</v>
      </c>
      <c r="L2118" s="247">
        <v>4</v>
      </c>
      <c r="M2118" s="246">
        <v>228646</v>
      </c>
      <c r="N2118" s="246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90</v>
      </c>
      <c r="T2118" s="246" t="s">
        <v>26</v>
      </c>
      <c r="U2118" s="246"/>
      <c r="V2118" t="str">
        <f>INDEX(樣區!H:H,MATCH(F2118,樣區!E:E,0))</f>
        <v>4月,6月</v>
      </c>
      <c r="W2118" s="3" t="str">
        <f>IF(ISNUMBER(AH2118),"Y","N")</f>
        <v>Y</v>
      </c>
      <c r="X2118" s="3" t="str">
        <f>IF(OR(ISBLANK(H2118),ISBLANK(I2118)),"需記錄日期","")</f>
        <v/>
      </c>
      <c r="Y2118" s="3" t="str">
        <f>IF(O2118&gt;9,"時間太晚","")</f>
        <v/>
      </c>
      <c r="Z2118" s="3" t="str">
        <f>IF(ISBLANK(Q2118),"需記錄數量",IF(Q2118&gt;2,"2隻以上，請記為猴群",""))</f>
        <v/>
      </c>
      <c r="AA2118" s="3" t="str">
        <f>IF(OR(Q2118=1,Q2118=2),IF(ISTEXT(R2118),"","需記錄距離"),"")</f>
        <v/>
      </c>
      <c r="AB2118" s="249" t="str">
        <f>IF(S2118="Y",IF(Q2118&lt;&gt;2,"有叫聲應為猴群",""),"")</f>
        <v/>
      </c>
      <c r="AC2118" s="3" t="str">
        <f>IF(ISBLANK(T2118),"需記錄棲地類型",IF(LEN(T2118)&lt;&gt;2,"請填最主要的棲地類型，其餘的可在備注補充說明",""))</f>
        <v/>
      </c>
      <c r="AD2118" s="5" t="str">
        <f t="shared" si="94"/>
        <v/>
      </c>
      <c r="AE2118" s="3" t="str">
        <f>IF(COUNTIF(U2118,"*搖樹*")=1,IF(Q2118&lt;&gt;2,"有搖樹行為應為猴群",""),"")</f>
        <v/>
      </c>
      <c r="AF2118" s="3"/>
      <c r="AH2118">
        <f>MATCH(ROUND(M2118,0)&amp;ROUND(N2118,0),樣點!N:N,0)</f>
        <v>446</v>
      </c>
      <c r="AI2118" s="5">
        <f>IF((F2119&amp;J2119)=(F2118&amp;J2118),ABS((DATE(G2119,H2119,I2119)&amp;TIME(O2119,P2119,0))-(DATE(G2118,H2118,I2118)&amp;TIME(O2118,P2118,0))),"")</f>
        <v>4.9305555003229529E-2</v>
      </c>
    </row>
    <row r="2119" spans="3:35">
      <c r="C2119" s="246" t="s">
        <v>1324</v>
      </c>
      <c r="D2119" s="246" t="s">
        <v>997</v>
      </c>
      <c r="E2119" s="246" t="s">
        <v>1019</v>
      </c>
      <c r="F2119" s="246" t="s">
        <v>1020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1021</v>
      </c>
      <c r="L2119" s="247">
        <v>5</v>
      </c>
      <c r="M2119" s="246">
        <v>228931</v>
      </c>
      <c r="N2119" s="246">
        <v>2596434</v>
      </c>
      <c r="O2119" s="246">
        <v>10</v>
      </c>
      <c r="P2119" s="246">
        <v>45</v>
      </c>
      <c r="Q2119" s="246">
        <v>2</v>
      </c>
      <c r="R2119" s="246" t="s">
        <v>43</v>
      </c>
      <c r="S2119" s="246" t="s">
        <v>44</v>
      </c>
      <c r="T2119" s="246" t="s">
        <v>133</v>
      </c>
      <c r="U2119" s="246" t="s">
        <v>1022</v>
      </c>
      <c r="V2119" t="str">
        <f>INDEX(樣區!H:H,MATCH(F2119,樣區!E:E,0))</f>
        <v>4月,6月</v>
      </c>
      <c r="W2119" s="3" t="str">
        <f>IF(ISNUMBER(AH2119),"Y","N")</f>
        <v>Y</v>
      </c>
      <c r="X2119" s="3" t="str">
        <f>IF(OR(ISBLANK(H2119),ISBLANK(I2119)),"需記錄日期","")</f>
        <v/>
      </c>
      <c r="Y2119" s="3" t="str">
        <f>IF(O2119&gt;9,"時間太晚","")</f>
        <v>時間太晚</v>
      </c>
      <c r="Z2119" s="3" t="str">
        <f>IF(ISBLANK(Q2119),"需記錄數量",IF(Q2119&gt;2,"2隻以上，請記為猴群",""))</f>
        <v/>
      </c>
      <c r="AA2119" s="3" t="str">
        <f>IF(OR(Q2119=1,Q2119=2),IF(ISTEXT(R2119),"","需記錄距離"),"")</f>
        <v/>
      </c>
      <c r="AB2119" s="249" t="str">
        <f>IF(S2119="Y",IF(Q2119&lt;&gt;2,"有叫聲應為猴群",""),"")</f>
        <v/>
      </c>
      <c r="AC2119" s="3" t="str">
        <f>IF(ISBLANK(T2119),"需記錄棲地類型",IF(LEN(T2119)&lt;&gt;2,"請填最主要的棲地類型，其餘的可在備注補充說明",""))</f>
        <v/>
      </c>
      <c r="AD2119" s="5" t="str">
        <f t="shared" si="94"/>
        <v/>
      </c>
      <c r="AE2119" s="3" t="str">
        <f>IF(COUNTIF(U2119,"*搖樹*")=1,IF(Q2119&lt;&gt;2,"有搖樹行為應為猴群",""),"")</f>
        <v/>
      </c>
      <c r="AF2119" s="3"/>
      <c r="AH2119">
        <f>MATCH(ROUND(M2119,0)&amp;ROUND(N2119,0),樣點!N:N,0)</f>
        <v>447</v>
      </c>
      <c r="AI2119" s="5">
        <f>IF((F2120&amp;J2120)=(F2119&amp;J2119),ABS((DATE(G2120,H2120,I2120)&amp;TIME(O2120,P2120,0))-(DATE(G2119,H2119,I2119)&amp;TIME(O2119,P2119,0))),"")</f>
        <v>1.7361111007630825E-2</v>
      </c>
    </row>
    <row r="2120" spans="3:35">
      <c r="C2120" s="246" t="s">
        <v>1324</v>
      </c>
      <c r="D2120" s="246" t="s">
        <v>997</v>
      </c>
      <c r="E2120" s="246" t="s">
        <v>1019</v>
      </c>
      <c r="F2120" s="246" t="s">
        <v>1020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1021</v>
      </c>
      <c r="L2120" s="247">
        <v>6</v>
      </c>
      <c r="M2120" s="246">
        <v>228984</v>
      </c>
      <c r="N2120" s="246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90</v>
      </c>
      <c r="T2120" s="246" t="s">
        <v>26</v>
      </c>
      <c r="U2120" s="246"/>
      <c r="V2120" t="str">
        <f>INDEX(樣區!H:H,MATCH(F2120,樣區!E:E,0))</f>
        <v>4月,6月</v>
      </c>
      <c r="W2120" s="3" t="str">
        <f>IF(ISNUMBER(AH2120),"Y","N")</f>
        <v>Y</v>
      </c>
      <c r="X2120" s="3" t="str">
        <f>IF(OR(ISBLANK(H2120),ISBLANK(I2120)),"需記錄日期","")</f>
        <v/>
      </c>
      <c r="Y2120" s="3" t="str">
        <f>IF(O2120&gt;9,"時間太晚","")</f>
        <v>時間太晚</v>
      </c>
      <c r="Z2120" s="3" t="str">
        <f>IF(ISBLANK(Q2120),"需記錄數量",IF(Q2120&gt;2,"2隻以上，請記為猴群",""))</f>
        <v/>
      </c>
      <c r="AA2120" s="3" t="str">
        <f>IF(OR(Q2120=1,Q2120=2),IF(ISTEXT(R2120),"","需記錄距離"),"")</f>
        <v/>
      </c>
      <c r="AB2120" s="249" t="str">
        <f>IF(S2120="Y",IF(Q2120&lt;&gt;2,"有叫聲應為猴群",""),"")</f>
        <v/>
      </c>
      <c r="AC2120" s="3" t="str">
        <f>IF(ISBLANK(T2120),"需記錄棲地類型",IF(LEN(T2120)&lt;&gt;2,"請填最主要的棲地類型，其餘的可在備注補充說明",""))</f>
        <v/>
      </c>
      <c r="AD2120" s="5" t="str">
        <f t="shared" si="94"/>
        <v/>
      </c>
      <c r="AE2120" s="3" t="str">
        <f>IF(COUNTIF(U2120,"*搖樹*")=1,IF(Q2120&lt;&gt;2,"有搖樹行為應為猴群",""),"")</f>
        <v/>
      </c>
      <c r="AF2120" s="3"/>
      <c r="AH2120">
        <f>MATCH(ROUND(M2120,0)&amp;ROUND(N2120,0),樣點!N:N,0)</f>
        <v>448</v>
      </c>
      <c r="AI2120" s="5" t="str">
        <f>IF((F2121&amp;J2121)=(F2120&amp;J2120),ABS((DATE(G2121,H2121,I2121)&amp;TIME(O2121,P2121,0))-(DATE(G2120,H2120,I2120)&amp;TIME(O2120,P2120,0))),"")</f>
        <v/>
      </c>
    </row>
    <row r="2121" spans="3:35">
      <c r="C2121" s="246" t="s">
        <v>1324</v>
      </c>
      <c r="D2121" s="246" t="s">
        <v>997</v>
      </c>
      <c r="E2121" s="246" t="s">
        <v>1023</v>
      </c>
      <c r="F2121" s="246" t="s">
        <v>1024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1025</v>
      </c>
      <c r="L2121" s="247">
        <v>1</v>
      </c>
      <c r="M2121" s="246">
        <v>221338</v>
      </c>
      <c r="N2121" s="246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90</v>
      </c>
      <c r="T2121" s="246" t="s">
        <v>133</v>
      </c>
      <c r="U2121" s="246"/>
      <c r="V2121" t="str">
        <f>INDEX(樣區!H:H,MATCH(F2121,樣區!E:E,0))</f>
        <v>4月,6月</v>
      </c>
      <c r="W2121" s="3" t="str">
        <f>IF(ISNUMBER(AH2121),"Y","N")</f>
        <v>Y</v>
      </c>
      <c r="X2121" s="3" t="str">
        <f>IF(OR(ISBLANK(H2121),ISBLANK(I2121)),"需記錄日期","")</f>
        <v/>
      </c>
      <c r="Y2121" s="3" t="str">
        <f>IF(O2121&gt;9,"時間太晚","")</f>
        <v/>
      </c>
      <c r="Z2121" s="3" t="str">
        <f>IF(ISBLANK(Q2121),"需記錄數量",IF(Q2121&gt;2,"2隻以上，請記為猴群",""))</f>
        <v/>
      </c>
      <c r="AA2121" s="3" t="str">
        <f>IF(OR(Q2121=1,Q2121=2),IF(ISTEXT(R2121),"","需記錄距離"),"")</f>
        <v/>
      </c>
      <c r="AB2121" s="249" t="str">
        <f>IF(S2121="Y",IF(Q2121&lt;&gt;2,"有叫聲應為猴群",""),"")</f>
        <v/>
      </c>
      <c r="AC2121" s="3" t="str">
        <f>IF(ISBLANK(T2121),"需記錄棲地類型",IF(LEN(T2121)&lt;&gt;2,"請填最主要的棲地類型，其餘的可在備注補充說明",""))</f>
        <v/>
      </c>
      <c r="AD2121" s="5" t="str">
        <f t="shared" si="94"/>
        <v/>
      </c>
      <c r="AE2121" s="3" t="str">
        <f>IF(COUNTIF(U2121,"*搖樹*")=1,IF(Q2121&lt;&gt;2,"有搖樹行為應為猴群",""),"")</f>
        <v/>
      </c>
      <c r="AF2121" s="3"/>
      <c r="AH2121">
        <f>MATCH(ROUND(M2121,0)&amp;ROUND(N2121,0),樣點!N:N,0)</f>
        <v>449</v>
      </c>
      <c r="AI2121" s="5">
        <f>IF((F2122&amp;J2122)=(F2121&amp;J2121),ABS((DATE(G2122,H2122,I2122)&amp;TIME(O2122,P2122,0))-(DATE(G2121,H2121,I2121)&amp;TIME(O2121,P2121,0))),"")</f>
        <v>1.1111112020444125E-2</v>
      </c>
    </row>
    <row r="2122" spans="3:35">
      <c r="C2122" s="246" t="s">
        <v>1324</v>
      </c>
      <c r="D2122" s="246" t="s">
        <v>997</v>
      </c>
      <c r="E2122" s="246" t="s">
        <v>1026</v>
      </c>
      <c r="F2122" s="246" t="s">
        <v>1024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1025</v>
      </c>
      <c r="L2122" s="247">
        <v>2</v>
      </c>
      <c r="M2122" s="246">
        <v>221510</v>
      </c>
      <c r="N2122" s="246">
        <v>2592610</v>
      </c>
      <c r="O2122" s="246">
        <v>9</v>
      </c>
      <c r="P2122" s="246">
        <v>36</v>
      </c>
      <c r="Q2122" s="246">
        <v>2</v>
      </c>
      <c r="R2122" s="246" t="s">
        <v>75</v>
      </c>
      <c r="S2122" s="246" t="s">
        <v>44</v>
      </c>
      <c r="T2122" s="246" t="s">
        <v>133</v>
      </c>
      <c r="U2122" s="246" t="s">
        <v>1027</v>
      </c>
      <c r="V2122" t="str">
        <f>INDEX(樣區!H:H,MATCH(F2122,樣區!E:E,0))</f>
        <v>4月,6月</v>
      </c>
      <c r="W2122" s="3" t="str">
        <f>IF(ISNUMBER(AH2122),"Y","N")</f>
        <v>Y</v>
      </c>
      <c r="X2122" s="3" t="str">
        <f>IF(OR(ISBLANK(H2122),ISBLANK(I2122)),"需記錄日期","")</f>
        <v/>
      </c>
      <c r="Y2122" s="3" t="str">
        <f>IF(O2122&gt;9,"時間太晚","")</f>
        <v/>
      </c>
      <c r="Z2122" s="3" t="str">
        <f>IF(ISBLANK(Q2122),"需記錄數量",IF(Q2122&gt;2,"2隻以上，請記為猴群",""))</f>
        <v/>
      </c>
      <c r="AA2122" s="3" t="str">
        <f>IF(OR(Q2122=1,Q2122=2),IF(ISTEXT(R2122),"","需記錄距離"),"")</f>
        <v/>
      </c>
      <c r="AB2122" s="249" t="str">
        <f>IF(S2122="Y",IF(Q2122&lt;&gt;2,"有叫聲應為猴群",""),"")</f>
        <v/>
      </c>
      <c r="AC2122" s="3" t="str">
        <f>IF(ISBLANK(T2122),"需記錄棲地類型",IF(LEN(T2122)&lt;&gt;2,"請填最主要的棲地類型，其餘的可在備注補充說明",""))</f>
        <v/>
      </c>
      <c r="AD2122" s="5" t="str">
        <f t="shared" si="94"/>
        <v/>
      </c>
      <c r="AE2122" s="3" t="str">
        <f>IF(COUNTIF(U2122,"*搖樹*")=1,IF(Q2122&lt;&gt;2,"有搖樹行為應為猴群",""),"")</f>
        <v/>
      </c>
      <c r="AF2122" s="3"/>
      <c r="AH2122">
        <f>MATCH(ROUND(M2122,0)&amp;ROUND(N2122,0),樣點!N:N,0)</f>
        <v>450</v>
      </c>
      <c r="AI2122" s="5">
        <f>IF((F2123&amp;J2123)=(F2122&amp;J2122),ABS((DATE(G2123,H2123,I2123)&amp;TIME(O2123,P2123,0))-(DATE(G2122,H2122,I2122)&amp;TIME(O2122,P2122,0))),"")</f>
        <v>9.9854166659642942</v>
      </c>
    </row>
    <row r="2123" spans="3:35">
      <c r="C2123" s="246" t="s">
        <v>1324</v>
      </c>
      <c r="D2123" s="246" t="s">
        <v>997</v>
      </c>
      <c r="E2123" s="246" t="s">
        <v>1028</v>
      </c>
      <c r="F2123" s="246" t="s">
        <v>1024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1025</v>
      </c>
      <c r="L2123" s="247">
        <v>3</v>
      </c>
      <c r="M2123" s="246">
        <v>221655</v>
      </c>
      <c r="N2123" s="246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90</v>
      </c>
      <c r="T2123" s="246" t="s">
        <v>133</v>
      </c>
      <c r="U2123" s="246"/>
      <c r="V2123" t="str">
        <f>INDEX(樣區!H:H,MATCH(F2123,樣區!E:E,0))</f>
        <v>4月,6月</v>
      </c>
      <c r="W2123" s="3" t="str">
        <f>IF(ISNUMBER(AH2123),"Y","N")</f>
        <v>Y</v>
      </c>
      <c r="X2123" s="3" t="str">
        <f>IF(OR(ISBLANK(H2123),ISBLANK(I2123)),"需記錄日期","")</f>
        <v/>
      </c>
      <c r="Y2123" s="3" t="str">
        <f>IF(O2123&gt;9,"時間太晚","")</f>
        <v/>
      </c>
      <c r="Z2123" s="3" t="str">
        <f>IF(ISBLANK(Q2123),"需記錄數量",IF(Q2123&gt;2,"2隻以上，請記為猴群",""))</f>
        <v/>
      </c>
      <c r="AA2123" s="3" t="str">
        <f>IF(OR(Q2123=1,Q2123=2),IF(ISTEXT(R2123),"","需記錄距離"),"")</f>
        <v/>
      </c>
      <c r="AB2123" s="249" t="str">
        <f>IF(S2123="Y",IF(Q2123&lt;&gt;2,"有叫聲應為猴群",""),"")</f>
        <v/>
      </c>
      <c r="AC2123" s="3" t="str">
        <f>IF(ISBLANK(T2123),"需記錄棲地類型",IF(LEN(T2123)&lt;&gt;2,"請填最主要的棲地類型，其餘的可在備注補充說明",""))</f>
        <v/>
      </c>
      <c r="AD2123" s="5" t="str">
        <f t="shared" si="94"/>
        <v/>
      </c>
      <c r="AE2123" s="3" t="str">
        <f>IF(COUNTIF(U2123,"*搖樹*")=1,IF(Q2123&lt;&gt;2,"有搖樹行為應為猴群",""),"")</f>
        <v/>
      </c>
      <c r="AF2123" s="3"/>
      <c r="AH2123">
        <f>MATCH(ROUND(M2123,0)&amp;ROUND(N2123,0),樣點!N:N,0)</f>
        <v>451</v>
      </c>
      <c r="AI2123" s="5">
        <f>IF((F2124&amp;J2124)=(F2123&amp;J2123),ABS((DATE(G2124,H2124,I2124)&amp;TIME(O2124,P2124,0))-(DATE(G2123,H2123,I2123)&amp;TIME(O2123,P2123,0))),"")</f>
        <v>1.0416667035315186E-2</v>
      </c>
    </row>
    <row r="2124" spans="3:35">
      <c r="C2124" s="246" t="s">
        <v>1324</v>
      </c>
      <c r="D2124" s="246" t="s">
        <v>997</v>
      </c>
      <c r="E2124" s="246" t="s">
        <v>1029</v>
      </c>
      <c r="F2124" s="246" t="s">
        <v>1024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1025</v>
      </c>
      <c r="L2124" s="247">
        <v>4</v>
      </c>
      <c r="M2124" s="246">
        <v>221655</v>
      </c>
      <c r="N2124" s="246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90</v>
      </c>
      <c r="T2124" s="246" t="s">
        <v>133</v>
      </c>
      <c r="U2124" s="246"/>
      <c r="V2124" t="str">
        <f>INDEX(樣區!H:H,MATCH(F2124,樣區!E:E,0))</f>
        <v>4月,6月</v>
      </c>
      <c r="W2124" s="3" t="str">
        <f>IF(ISNUMBER(AH2124),"Y","N")</f>
        <v>Y</v>
      </c>
      <c r="X2124" s="3" t="str">
        <f>IF(OR(ISBLANK(H2124),ISBLANK(I2124)),"需記錄日期","")</f>
        <v/>
      </c>
      <c r="Y2124" s="3" t="str">
        <f>IF(O2124&gt;9,"時間太晚","")</f>
        <v/>
      </c>
      <c r="Z2124" s="3" t="str">
        <f>IF(ISBLANK(Q2124),"需記錄數量",IF(Q2124&gt;2,"2隻以上，請記為猴群",""))</f>
        <v/>
      </c>
      <c r="AA2124" s="3" t="str">
        <f>IF(OR(Q2124=1,Q2124=2),IF(ISTEXT(R2124),"","需記錄距離"),"")</f>
        <v/>
      </c>
      <c r="AB2124" s="249" t="str">
        <f>IF(S2124="Y",IF(Q2124&lt;&gt;2,"有叫聲應為猴群",""),"")</f>
        <v/>
      </c>
      <c r="AC2124" s="3" t="str">
        <f>IF(ISBLANK(T2124),"需記錄棲地類型",IF(LEN(T2124)&lt;&gt;2,"請填最主要的棲地類型，其餘的可在備注補充說明",""))</f>
        <v/>
      </c>
      <c r="AD2124" s="5" t="str">
        <f t="shared" si="94"/>
        <v/>
      </c>
      <c r="AE2124" s="3" t="str">
        <f>IF(COUNTIF(U2124,"*搖樹*")=1,IF(Q2124&lt;&gt;2,"有搖樹行為應為猴群",""),"")</f>
        <v/>
      </c>
      <c r="AF2124" s="3"/>
      <c r="AH2124">
        <f>MATCH(ROUND(M2124,0)&amp;ROUND(N2124,0),樣點!N:N,0)</f>
        <v>452</v>
      </c>
      <c r="AI2124" s="5">
        <f>IF((F2125&amp;J2125)=(F2124&amp;J2124),ABS((DATE(G2125,H2125,I2125)&amp;TIME(O2125,P2125,0))-(DATE(G2124,H2124,I2124)&amp;TIME(O2124,P2124,0))),"")</f>
        <v>1.0416666977107525E-2</v>
      </c>
    </row>
    <row r="2125" spans="3:35">
      <c r="C2125" s="246" t="s">
        <v>1324</v>
      </c>
      <c r="D2125" s="246" t="s">
        <v>997</v>
      </c>
      <c r="E2125" s="246" t="s">
        <v>1030</v>
      </c>
      <c r="F2125" s="246" t="s">
        <v>1024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1025</v>
      </c>
      <c r="L2125" s="247">
        <v>5</v>
      </c>
      <c r="M2125" s="246">
        <v>220932</v>
      </c>
      <c r="N2125" s="246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90</v>
      </c>
      <c r="T2125" s="246" t="s">
        <v>54</v>
      </c>
      <c r="U2125" s="246"/>
      <c r="V2125" t="str">
        <f>INDEX(樣區!H:H,MATCH(F2125,樣區!E:E,0))</f>
        <v>4月,6月</v>
      </c>
      <c r="W2125" s="3" t="str">
        <f>IF(ISNUMBER(AH2125),"Y","N")</f>
        <v>Y</v>
      </c>
      <c r="X2125" s="3" t="str">
        <f>IF(OR(ISBLANK(H2125),ISBLANK(I2125)),"需記錄日期","")</f>
        <v/>
      </c>
      <c r="Y2125" s="3" t="str">
        <f>IF(O2125&gt;9,"時間太晚","")</f>
        <v/>
      </c>
      <c r="Z2125" s="3" t="str">
        <f>IF(ISBLANK(Q2125),"需記錄數量",IF(Q2125&gt;2,"2隻以上，請記為猴群",""))</f>
        <v/>
      </c>
      <c r="AA2125" s="3" t="str">
        <f>IF(OR(Q2125=1,Q2125=2),IF(ISTEXT(R2125),"","需記錄距離"),"")</f>
        <v/>
      </c>
      <c r="AB2125" s="249" t="str">
        <f>IF(S2125="Y",IF(Q2125&lt;&gt;2,"有叫聲應為猴群",""),"")</f>
        <v/>
      </c>
      <c r="AC2125" s="3" t="str">
        <f>IF(ISBLANK(T2125),"需記錄棲地類型",IF(LEN(T2125)&lt;&gt;2,"請填最主要的棲地類型，其餘的可在備注補充說明",""))</f>
        <v/>
      </c>
      <c r="AD2125" s="5" t="str">
        <f t="shared" si="94"/>
        <v/>
      </c>
      <c r="AE2125" s="3" t="str">
        <f>IF(COUNTIF(U2125,"*搖樹*")=1,IF(Q2125&lt;&gt;2,"有搖樹行為應為猴群",""),"")</f>
        <v/>
      </c>
      <c r="AF2125" s="3"/>
      <c r="AH2125">
        <f>MATCH(ROUND(M2125,0)&amp;ROUND(N2125,0),樣點!N:N,0)</f>
        <v>453</v>
      </c>
      <c r="AI2125" s="5">
        <f>IF((F2126&amp;J2126)=(F2125&amp;J2125),ABS((DATE(G2126,H2126,I2126)&amp;TIME(O2126,P2126,0))-(DATE(G2125,H2125,I2125)&amp;TIME(O2125,P2125,0))),"")</f>
        <v>6.9444439723156393E-3</v>
      </c>
    </row>
    <row r="2126" spans="3:35">
      <c r="C2126" s="246" t="s">
        <v>1324</v>
      </c>
      <c r="D2126" s="246" t="s">
        <v>997</v>
      </c>
      <c r="E2126" s="246" t="s">
        <v>1031</v>
      </c>
      <c r="F2126" s="246" t="s">
        <v>1024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1025</v>
      </c>
      <c r="L2126" s="247">
        <v>6</v>
      </c>
      <c r="M2126" s="246">
        <v>220932</v>
      </c>
      <c r="N2126" s="246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90</v>
      </c>
      <c r="T2126" s="246" t="s">
        <v>54</v>
      </c>
      <c r="U2126" s="246"/>
      <c r="V2126" t="str">
        <f>INDEX(樣區!H:H,MATCH(F2126,樣區!E:E,0))</f>
        <v>4月,6月</v>
      </c>
      <c r="W2126" s="3" t="str">
        <f>IF(ISNUMBER(AH2126),"Y","N")</f>
        <v>Y</v>
      </c>
      <c r="X2126" s="3" t="str">
        <f>IF(OR(ISBLANK(H2126),ISBLANK(I2126)),"需記錄日期","")</f>
        <v/>
      </c>
      <c r="Y2126" s="3" t="str">
        <f>IF(O2126&gt;9,"時間太晚","")</f>
        <v/>
      </c>
      <c r="Z2126" s="3" t="str">
        <f>IF(ISBLANK(Q2126),"需記錄數量",IF(Q2126&gt;2,"2隻以上，請記為猴群",""))</f>
        <v/>
      </c>
      <c r="AA2126" s="3" t="str">
        <f>IF(OR(Q2126=1,Q2126=2),IF(ISTEXT(R2126),"","需記錄距離"),"")</f>
        <v/>
      </c>
      <c r="AB2126" s="249" t="str">
        <f>IF(S2126="Y",IF(Q2126&lt;&gt;2,"有叫聲應為猴群",""),"")</f>
        <v/>
      </c>
      <c r="AC2126" s="3" t="str">
        <f>IF(ISBLANK(T2126),"需記錄棲地類型",IF(LEN(T2126)&lt;&gt;2,"請填最主要的棲地類型，其餘的可在備注補充說明",""))</f>
        <v/>
      </c>
      <c r="AD2126" s="5" t="str">
        <f t="shared" si="94"/>
        <v/>
      </c>
      <c r="AE2126" s="3" t="str">
        <f>IF(COUNTIF(U2126,"*搖樹*")=1,IF(Q2126&lt;&gt;2,"有搖樹行為應為猴群",""),"")</f>
        <v/>
      </c>
      <c r="AF2126" s="3"/>
      <c r="AH2126">
        <f>MATCH(ROUND(M2126,0)&amp;ROUND(N2126,0),樣點!N:N,0)</f>
        <v>454</v>
      </c>
      <c r="AI2126" s="5" t="str">
        <f>IF((F2127&amp;J2127)=(F2126&amp;J2126),ABS((DATE(G2127,H2127,I2127)&amp;TIME(O2127,P2127,0))-(DATE(G2126,H2126,I2126)&amp;TIME(O2126,P2126,0))),"")</f>
        <v/>
      </c>
    </row>
    <row r="2127" spans="3:35">
      <c r="C2127" s="246" t="s">
        <v>1324</v>
      </c>
      <c r="D2127" s="246" t="s">
        <v>997</v>
      </c>
      <c r="E2127" s="246" t="s">
        <v>1032</v>
      </c>
      <c r="F2127" s="246" t="s">
        <v>1033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1034</v>
      </c>
      <c r="L2127" s="247">
        <v>1</v>
      </c>
      <c r="M2127" s="246">
        <v>218920</v>
      </c>
      <c r="N2127" s="246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90</v>
      </c>
      <c r="T2127" s="246" t="s">
        <v>133</v>
      </c>
      <c r="U2127" s="246"/>
      <c r="V2127" t="str">
        <f>INDEX(樣區!H:H,MATCH(F2127,樣區!E:E,0))</f>
        <v>4月,6月</v>
      </c>
      <c r="W2127" s="3" t="str">
        <f>IF(ISNUMBER(AH2127),"Y","N")</f>
        <v>Y</v>
      </c>
      <c r="X2127" s="3" t="str">
        <f>IF(OR(ISBLANK(H2127),ISBLANK(I2127)),"需記錄日期","")</f>
        <v/>
      </c>
      <c r="Y2127" s="3" t="str">
        <f>IF(O2127&gt;9,"時間太晚","")</f>
        <v/>
      </c>
      <c r="Z2127" s="3" t="str">
        <f>IF(ISBLANK(Q2127),"需記錄數量",IF(Q2127&gt;2,"2隻以上，請記為猴群",""))</f>
        <v/>
      </c>
      <c r="AA2127" s="3" t="str">
        <f>IF(OR(Q2127=1,Q2127=2),IF(ISTEXT(R2127),"","需記錄距離"),"")</f>
        <v/>
      </c>
      <c r="AB2127" s="249" t="str">
        <f>IF(S2127="Y",IF(Q2127&lt;&gt;2,"有叫聲應為猴群",""),"")</f>
        <v/>
      </c>
      <c r="AC2127" s="3" t="str">
        <f>IF(ISBLANK(T2127),"需記錄棲地類型",IF(LEN(T2127)&lt;&gt;2,"請填最主要的棲地類型，其餘的可在備注補充說明",""))</f>
        <v/>
      </c>
      <c r="AD2127" s="5" t="str">
        <f t="shared" si="94"/>
        <v>需計滿6分鐘</v>
      </c>
      <c r="AE2127" s="3" t="str">
        <f>IF(COUNTIF(U2127,"*搖樹*")=1,IF(Q2127&lt;&gt;2,"有搖樹行為應為猴群",""),"")</f>
        <v/>
      </c>
      <c r="AF2127" s="3"/>
      <c r="AH2127">
        <f>MATCH(ROUND(M2127,0)&amp;ROUND(N2127,0),樣點!N:N,0)</f>
        <v>455</v>
      </c>
      <c r="AI2127" s="5">
        <f>IF((F2128&amp;J2128)=(F2127&amp;J2127),ABS((DATE(G2128,H2128,I2128)&amp;TIME(O2128,P2128,0))-(DATE(G2127,H2127,I2127)&amp;TIME(O2127,P2127,0))),"")</f>
        <v>3.4722219570539892E-3</v>
      </c>
    </row>
    <row r="2128" spans="3:35">
      <c r="C2128" s="246" t="s">
        <v>1324</v>
      </c>
      <c r="D2128" s="246" t="s">
        <v>997</v>
      </c>
      <c r="E2128" s="246" t="s">
        <v>1032</v>
      </c>
      <c r="F2128" s="246" t="s">
        <v>1033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1034</v>
      </c>
      <c r="L2128" s="247">
        <v>2</v>
      </c>
      <c r="M2128" s="246">
        <v>218833</v>
      </c>
      <c r="N2128" s="246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90</v>
      </c>
      <c r="T2128" s="246" t="s">
        <v>133</v>
      </c>
      <c r="U2128" s="246"/>
      <c r="V2128" t="str">
        <f>INDEX(樣區!H:H,MATCH(F2128,樣區!E:E,0))</f>
        <v>4月,6月</v>
      </c>
      <c r="W2128" s="3" t="str">
        <f>IF(ISNUMBER(AH2128),"Y","N")</f>
        <v>Y</v>
      </c>
      <c r="X2128" s="3" t="str">
        <f>IF(OR(ISBLANK(H2128),ISBLANK(I2128)),"需記錄日期","")</f>
        <v/>
      </c>
      <c r="Y2128" s="3" t="str">
        <f>IF(O2128&gt;9,"時間太晚","")</f>
        <v/>
      </c>
      <c r="Z2128" s="3" t="str">
        <f>IF(ISBLANK(Q2128),"需記錄數量",IF(Q2128&gt;2,"2隻以上，請記為猴群",""))</f>
        <v/>
      </c>
      <c r="AA2128" s="3" t="str">
        <f>IF(OR(Q2128=1,Q2128=2),IF(ISTEXT(R2128),"","需記錄距離"),"")</f>
        <v/>
      </c>
      <c r="AB2128" s="249" t="str">
        <f>IF(S2128="Y",IF(Q2128&lt;&gt;2,"有叫聲應為猴群",""),"")</f>
        <v/>
      </c>
      <c r="AC2128" s="3" t="str">
        <f>IF(ISBLANK(T2128),"需記錄棲地類型",IF(LEN(T2128)&lt;&gt;2,"請填最主要的棲地類型，其餘的可在備注補充說明",""))</f>
        <v/>
      </c>
      <c r="AD2128" s="5" t="str">
        <f t="shared" si="94"/>
        <v>需計滿6分鐘</v>
      </c>
      <c r="AE2128" s="3" t="str">
        <f>IF(COUNTIF(U2128,"*搖樹*")=1,IF(Q2128&lt;&gt;2,"有搖樹行為應為猴群",""),"")</f>
        <v/>
      </c>
      <c r="AF2128" s="3"/>
      <c r="AH2128">
        <f>MATCH(ROUND(M2128,0)&amp;ROUND(N2128,0),樣點!N:N,0)</f>
        <v>456</v>
      </c>
      <c r="AI2128" s="5">
        <f>IF((F2129&amp;J2129)=(F2128&amp;J2128),ABS((DATE(G2129,H2129,I2129)&amp;TIME(O2129,P2129,0))-(DATE(G2128,H2128,I2128)&amp;TIME(O2128,P2128,0))),"")</f>
        <v>3.4722220152616501E-3</v>
      </c>
    </row>
    <row r="2129" spans="3:35">
      <c r="C2129" s="246" t="s">
        <v>1324</v>
      </c>
      <c r="D2129" s="246" t="s">
        <v>997</v>
      </c>
      <c r="E2129" s="246" t="s">
        <v>1032</v>
      </c>
      <c r="F2129" s="246" t="s">
        <v>1033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1034</v>
      </c>
      <c r="L2129" s="247">
        <v>3</v>
      </c>
      <c r="M2129" s="246">
        <v>219106</v>
      </c>
      <c r="N2129" s="246">
        <v>2587673</v>
      </c>
      <c r="O2129" s="246">
        <v>9</v>
      </c>
      <c r="P2129" s="246">
        <v>53</v>
      </c>
      <c r="Q2129" s="246">
        <v>1</v>
      </c>
      <c r="R2129" s="246" t="s">
        <v>43</v>
      </c>
      <c r="S2129" s="246" t="s">
        <v>90</v>
      </c>
      <c r="T2129" s="246" t="s">
        <v>133</v>
      </c>
      <c r="U2129" s="246"/>
      <c r="V2129" t="str">
        <f>INDEX(樣區!H:H,MATCH(F2129,樣區!E:E,0))</f>
        <v>4月,6月</v>
      </c>
      <c r="W2129" s="3" t="str">
        <f>IF(ISNUMBER(AH2129),"Y","N")</f>
        <v>Y</v>
      </c>
      <c r="X2129" s="3" t="str">
        <f>IF(OR(ISBLANK(H2129),ISBLANK(I2129)),"需記錄日期","")</f>
        <v/>
      </c>
      <c r="Y2129" s="3" t="str">
        <f>IF(O2129&gt;9,"時間太晚","")</f>
        <v/>
      </c>
      <c r="Z2129" s="3" t="str">
        <f>IF(ISBLANK(Q2129),"需記錄數量",IF(Q2129&gt;2,"2隻以上，請記為猴群",""))</f>
        <v/>
      </c>
      <c r="AA2129" s="3" t="str">
        <f>IF(OR(Q2129=1,Q2129=2),IF(ISTEXT(R2129),"","需記錄距離"),"")</f>
        <v/>
      </c>
      <c r="AB2129" s="249" t="str">
        <f>IF(S2129="Y",IF(Q2129&lt;&gt;2,"有叫聲應為猴群",""),"")</f>
        <v/>
      </c>
      <c r="AC2129" s="3" t="str">
        <f>IF(ISBLANK(T2129),"需記錄棲地類型",IF(LEN(T2129)&lt;&gt;2,"請填最主要的棲地類型，其餘的可在備注補充說明",""))</f>
        <v/>
      </c>
      <c r="AD2129" s="5" t="str">
        <f t="shared" si="94"/>
        <v>需計滿6分鐘</v>
      </c>
      <c r="AE2129" s="3" t="str">
        <f>IF(COUNTIF(U2129,"*搖樹*")=1,IF(Q2129&lt;&gt;2,"有搖樹行為應為猴群",""),"")</f>
        <v/>
      </c>
      <c r="AF2129" s="3"/>
      <c r="AH2129">
        <f>MATCH(ROUND(M2129,0)&amp;ROUND(N2129,0),樣點!N:N,0)</f>
        <v>457</v>
      </c>
      <c r="AI2129" s="5">
        <f>IF((F2130&amp;J2130)=(F2129&amp;J2129),ABS((DATE(G2130,H2130,I2130)&amp;TIME(O2130,P2130,0))-(DATE(G2129,H2129,I2129)&amp;TIME(O2129,P2129,0))),"")</f>
        <v>3.4722220152616501E-3</v>
      </c>
    </row>
    <row r="2130" spans="3:35">
      <c r="C2130" s="246" t="s">
        <v>1324</v>
      </c>
      <c r="D2130" s="246" t="s">
        <v>997</v>
      </c>
      <c r="E2130" s="246" t="s">
        <v>1032</v>
      </c>
      <c r="F2130" s="246" t="s">
        <v>1033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1034</v>
      </c>
      <c r="L2130" s="247">
        <v>4</v>
      </c>
      <c r="M2130" s="246">
        <v>219149</v>
      </c>
      <c r="N2130" s="246">
        <v>2587889</v>
      </c>
      <c r="O2130" s="246">
        <v>9</v>
      </c>
      <c r="P2130" s="246">
        <v>58</v>
      </c>
      <c r="Q2130" s="246">
        <v>1</v>
      </c>
      <c r="R2130" s="246" t="s">
        <v>75</v>
      </c>
      <c r="S2130" s="246" t="s">
        <v>90</v>
      </c>
      <c r="T2130" s="246" t="s">
        <v>133</v>
      </c>
      <c r="U2130" s="246" t="s">
        <v>1022</v>
      </c>
      <c r="V2130" t="str">
        <f>INDEX(樣區!H:H,MATCH(F2130,樣區!E:E,0))</f>
        <v>4月,6月</v>
      </c>
      <c r="W2130" s="3" t="str">
        <f>IF(ISNUMBER(AH2130),"Y","N")</f>
        <v>Y</v>
      </c>
      <c r="X2130" s="3" t="str">
        <f>IF(OR(ISBLANK(H2130),ISBLANK(I2130)),"需記錄日期","")</f>
        <v/>
      </c>
      <c r="Y2130" s="3" t="str">
        <f>IF(O2130&gt;9,"時間太晚","")</f>
        <v/>
      </c>
      <c r="Z2130" s="3" t="str">
        <f>IF(ISBLANK(Q2130),"需記錄數量",IF(Q2130&gt;2,"2隻以上，請記為猴群",""))</f>
        <v/>
      </c>
      <c r="AA2130" s="3" t="str">
        <f>IF(OR(Q2130=1,Q2130=2),IF(ISTEXT(R2130),"","需記錄距離"),"")</f>
        <v/>
      </c>
      <c r="AB2130" s="249" t="str">
        <f>IF(S2130="Y",IF(Q2130&lt;&gt;2,"有叫聲應為猴群",""),"")</f>
        <v/>
      </c>
      <c r="AC2130" s="3" t="str">
        <f>IF(ISBLANK(T2130),"需記錄棲地類型",IF(LEN(T2130)&lt;&gt;2,"請填最主要的棲地類型，其餘的可在備注補充說明",""))</f>
        <v/>
      </c>
      <c r="AD2130" s="5" t="str">
        <f t="shared" si="94"/>
        <v/>
      </c>
      <c r="AE2130" s="3" t="str">
        <f>IF(COUNTIF(U2130,"*搖樹*")=1,IF(Q2130&lt;&gt;2,"有搖樹行為應為猴群",""),"")</f>
        <v/>
      </c>
      <c r="AF2130" s="3"/>
      <c r="AH2130">
        <f>MATCH(ROUND(M2130,0)&amp;ROUND(N2130,0),樣點!N:N,0)</f>
        <v>458</v>
      </c>
      <c r="AI2130" s="5">
        <f>IF((F2131&amp;J2131)=(F2130&amp;J2130),ABS((DATE(G2131,H2131,I2131)&amp;TIME(O2131,P2131,0))-(DATE(G2130,H2130,I2130)&amp;TIME(O2130,P2130,0))),"")</f>
        <v>4.8611109959892929E-3</v>
      </c>
    </row>
    <row r="2131" spans="3:35">
      <c r="C2131" s="246" t="s">
        <v>1324</v>
      </c>
      <c r="D2131" s="246" t="s">
        <v>997</v>
      </c>
      <c r="E2131" s="246" t="s">
        <v>1032</v>
      </c>
      <c r="F2131" s="246" t="s">
        <v>1033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1034</v>
      </c>
      <c r="L2131" s="247">
        <v>5</v>
      </c>
      <c r="M2131" s="246">
        <v>219193</v>
      </c>
      <c r="N2131" s="246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90</v>
      </c>
      <c r="T2131" s="246" t="s">
        <v>133</v>
      </c>
      <c r="U2131" s="246"/>
      <c r="V2131" t="str">
        <f>INDEX(樣區!H:H,MATCH(F2131,樣區!E:E,0))</f>
        <v>4月,6月</v>
      </c>
      <c r="W2131" s="3" t="str">
        <f>IF(ISNUMBER(AH2131),"Y","N")</f>
        <v>Y</v>
      </c>
      <c r="X2131" s="3" t="str">
        <f>IF(OR(ISBLANK(H2131),ISBLANK(I2131)),"需記錄日期","")</f>
        <v/>
      </c>
      <c r="Y2131" s="3" t="str">
        <f>IF(O2131&gt;9,"時間太晚","")</f>
        <v>時間太晚</v>
      </c>
      <c r="Z2131" s="3" t="str">
        <f>IF(ISBLANK(Q2131),"需記錄數量",IF(Q2131&gt;2,"2隻以上，請記為猴群",""))</f>
        <v/>
      </c>
      <c r="AA2131" s="3" t="str">
        <f>IF(OR(Q2131=1,Q2131=2),IF(ISTEXT(R2131),"","需記錄距離"),"")</f>
        <v/>
      </c>
      <c r="AB2131" s="249" t="str">
        <f>IF(S2131="Y",IF(Q2131&lt;&gt;2,"有叫聲應為猴群",""),"")</f>
        <v/>
      </c>
      <c r="AC2131" s="3" t="str">
        <f>IF(ISBLANK(T2131),"需記錄棲地類型",IF(LEN(T2131)&lt;&gt;2,"請填最主要的棲地類型，其餘的可在備注補充說明",""))</f>
        <v/>
      </c>
      <c r="AD2131" s="5" t="str">
        <f t="shared" si="94"/>
        <v>需計滿6分鐘</v>
      </c>
      <c r="AE2131" s="3" t="str">
        <f>IF(COUNTIF(U2131,"*搖樹*")=1,IF(Q2131&lt;&gt;2,"有搖樹行為應為猴群",""),"")</f>
        <v/>
      </c>
      <c r="AF2131" s="3"/>
      <c r="AH2131">
        <f>MATCH(ROUND(M2131,0)&amp;ROUND(N2131,0),樣點!N:N,0)</f>
        <v>459</v>
      </c>
      <c r="AI2131" s="5">
        <f>IF((F2132&amp;J2132)=(F2131&amp;J2131),ABS((DATE(G2132,H2132,I2132)&amp;TIME(O2132,P2132,0))-(DATE(G2131,H2131,I2131)&amp;TIME(O2131,P2131,0))),"")</f>
        <v>3.4722230047918856E-3</v>
      </c>
    </row>
    <row r="2132" spans="3:35">
      <c r="C2132" s="246" t="s">
        <v>1324</v>
      </c>
      <c r="D2132" s="246" t="s">
        <v>997</v>
      </c>
      <c r="E2132" s="246" t="s">
        <v>1032</v>
      </c>
      <c r="F2132" s="246" t="s">
        <v>1033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1034</v>
      </c>
      <c r="L2132" s="247">
        <v>6</v>
      </c>
      <c r="M2132" s="246">
        <v>219112</v>
      </c>
      <c r="N2132" s="246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90</v>
      </c>
      <c r="T2132" s="246" t="s">
        <v>133</v>
      </c>
      <c r="U2132" s="246"/>
      <c r="V2132" t="str">
        <f>INDEX(樣區!H:H,MATCH(F2132,樣區!E:E,0))</f>
        <v>4月,6月</v>
      </c>
      <c r="W2132" s="3" t="str">
        <f>IF(ISNUMBER(AH2132),"Y","N")</f>
        <v>Y</v>
      </c>
      <c r="X2132" s="3" t="str">
        <f>IF(OR(ISBLANK(H2132),ISBLANK(I2132)),"需記錄日期","")</f>
        <v/>
      </c>
      <c r="Y2132" s="3" t="str">
        <f>IF(O2132&gt;9,"時間太晚","")</f>
        <v>時間太晚</v>
      </c>
      <c r="Z2132" s="3" t="str">
        <f>IF(ISBLANK(Q2132),"需記錄數量",IF(Q2132&gt;2,"2隻以上，請記為猴群",""))</f>
        <v/>
      </c>
      <c r="AA2132" s="3" t="str">
        <f>IF(OR(Q2132=1,Q2132=2),IF(ISTEXT(R2132),"","需記錄距離"),"")</f>
        <v/>
      </c>
      <c r="AB2132" s="249" t="str">
        <f>IF(S2132="Y",IF(Q2132&lt;&gt;2,"有叫聲應為猴群",""),"")</f>
        <v/>
      </c>
      <c r="AC2132" s="3" t="str">
        <f>IF(ISBLANK(T2132),"需記錄棲地類型",IF(LEN(T2132)&lt;&gt;2,"請填最主要的棲地類型，其餘的可在備注補充說明",""))</f>
        <v/>
      </c>
      <c r="AD2132" s="5" t="str">
        <f t="shared" si="94"/>
        <v/>
      </c>
      <c r="AE2132" s="3" t="str">
        <f>IF(COUNTIF(U2132,"*搖樹*")=1,IF(Q2132&lt;&gt;2,"有搖樹行為應為猴群",""),"")</f>
        <v/>
      </c>
      <c r="AF2132" s="3"/>
      <c r="AH2132">
        <f>MATCH(ROUND(M2132,0)&amp;ROUND(N2132,0),樣點!N:N,0)</f>
        <v>460</v>
      </c>
      <c r="AI2132" s="5" t="str">
        <f>IF((F2133&amp;J2133)=(F2132&amp;J2132),ABS((DATE(G2133,H2133,I2133)&amp;TIME(O2133,P2133,0))-(DATE(G2132,H2132,I2132)&amp;TIME(O2132,P2132,0))),"")</f>
        <v/>
      </c>
    </row>
    <row r="2133" spans="3:35">
      <c r="C2133" s="246" t="s">
        <v>1324</v>
      </c>
      <c r="D2133" s="246" t="s">
        <v>997</v>
      </c>
      <c r="E2133" s="246" t="s">
        <v>1035</v>
      </c>
      <c r="F2133" s="246" t="s">
        <v>1036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1037</v>
      </c>
      <c r="L2133" s="247">
        <v>1</v>
      </c>
      <c r="M2133" s="246">
        <v>209976</v>
      </c>
      <c r="N2133" s="246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90</v>
      </c>
      <c r="T2133" s="246" t="s">
        <v>32</v>
      </c>
      <c r="U2133" s="246"/>
      <c r="V2133" t="str">
        <f>INDEX(樣區!H:H,MATCH(F2133,樣區!E:E,0))</f>
        <v>3月,5月</v>
      </c>
      <c r="W2133" s="3" t="str">
        <f>IF(ISNUMBER(AH2133),"Y","N")</f>
        <v>Y</v>
      </c>
      <c r="X2133" s="3" t="str">
        <f>IF(OR(ISBLANK(H2133),ISBLANK(I2133)),"需記錄日期","")</f>
        <v/>
      </c>
      <c r="Y2133" s="3" t="str">
        <f>IF(O2133&gt;9,"時間太晚","")</f>
        <v/>
      </c>
      <c r="Z2133" s="3" t="str">
        <f>IF(ISBLANK(Q2133),"需記錄數量",IF(Q2133&gt;2,"2隻以上，請記為猴群",""))</f>
        <v/>
      </c>
      <c r="AA2133" s="3" t="str">
        <f>IF(OR(Q2133=1,Q2133=2),IF(ISTEXT(R2133),"","需記錄距離"),"")</f>
        <v/>
      </c>
      <c r="AB2133" s="249" t="str">
        <f>IF(S2133="Y",IF(Q2133&lt;&gt;2,"有叫聲應為猴群",""),"")</f>
        <v/>
      </c>
      <c r="AC2133" s="3" t="str">
        <f>IF(ISBLANK(T2133),"需記錄棲地類型",IF(LEN(T2133)&lt;&gt;2,"請填最主要的棲地類型，其餘的可在備注補充說明",""))</f>
        <v/>
      </c>
      <c r="AD2133" s="5" t="str">
        <f t="shared" si="94"/>
        <v/>
      </c>
      <c r="AE2133" s="3" t="str">
        <f>IF(COUNTIF(U2133,"*搖樹*")=1,IF(Q2133&lt;&gt;2,"有搖樹行為應為猴群",""),"")</f>
        <v/>
      </c>
      <c r="AF2133" s="3"/>
      <c r="AH2133">
        <f>MATCH(ROUND(M2133,0)&amp;ROUND(N2133,0),樣點!N:N,0)</f>
        <v>461</v>
      </c>
      <c r="AI2133" s="5">
        <f>IF((F2134&amp;J2134)=(F2133&amp;J2133),ABS((DATE(G2134,H2134,I2134)&amp;TIME(O2134,P2134,0))-(DATE(G2133,H2133,I2133)&amp;TIME(O2133,P2133,0))),"")</f>
        <v>1.0416665987577289E-2</v>
      </c>
    </row>
    <row r="2134" spans="3:35">
      <c r="C2134" s="246" t="s">
        <v>1324</v>
      </c>
      <c r="D2134" s="246" t="s">
        <v>997</v>
      </c>
      <c r="E2134" s="246" t="s">
        <v>1035</v>
      </c>
      <c r="F2134" s="246" t="s">
        <v>1036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1037</v>
      </c>
      <c r="L2134" s="247">
        <v>2</v>
      </c>
      <c r="M2134" s="246">
        <v>209855</v>
      </c>
      <c r="N2134" s="246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90</v>
      </c>
      <c r="T2134" s="246" t="s">
        <v>32</v>
      </c>
      <c r="U2134" s="246"/>
      <c r="V2134" t="str">
        <f>INDEX(樣區!H:H,MATCH(F2134,樣區!E:E,0))</f>
        <v>3月,5月</v>
      </c>
      <c r="W2134" s="3" t="str">
        <f>IF(ISNUMBER(AH2134),"Y","N")</f>
        <v>Y</v>
      </c>
      <c r="X2134" s="3" t="str">
        <f>IF(OR(ISBLANK(H2134),ISBLANK(I2134)),"需記錄日期","")</f>
        <v/>
      </c>
      <c r="Y2134" s="3" t="str">
        <f>IF(O2134&gt;9,"時間太晚","")</f>
        <v/>
      </c>
      <c r="Z2134" s="3" t="str">
        <f>IF(ISBLANK(Q2134),"需記錄數量",IF(Q2134&gt;2,"2隻以上，請記為猴群",""))</f>
        <v/>
      </c>
      <c r="AA2134" s="3" t="str">
        <f>IF(OR(Q2134=1,Q2134=2),IF(ISTEXT(R2134),"","需記錄距離"),"")</f>
        <v/>
      </c>
      <c r="AB2134" s="249" t="str">
        <f>IF(S2134="Y",IF(Q2134&lt;&gt;2,"有叫聲應為猴群",""),"")</f>
        <v/>
      </c>
      <c r="AC2134" s="3" t="str">
        <f>IF(ISBLANK(T2134),"需記錄棲地類型",IF(LEN(T2134)&lt;&gt;2,"請填最主要的棲地類型，其餘的可在備注補充說明",""))</f>
        <v/>
      </c>
      <c r="AD2134" s="5" t="str">
        <f t="shared" si="94"/>
        <v/>
      </c>
      <c r="AE2134" s="3" t="str">
        <f>IF(COUNTIF(U2134,"*搖樹*")=1,IF(Q2134&lt;&gt;2,"有搖樹行為應為猴群",""),"")</f>
        <v/>
      </c>
      <c r="AF2134" s="3"/>
      <c r="AH2134">
        <f>MATCH(ROUND(M2134,0)&amp;ROUND(N2134,0),樣點!N:N,0)</f>
        <v>462</v>
      </c>
      <c r="AI2134" s="5">
        <f>IF((F2135&amp;J2135)=(F2134&amp;J2134),ABS((DATE(G2135,H2135,I2135)&amp;TIME(O2135,P2135,0))-(DATE(G2134,H2134,I2134)&amp;TIME(O2134,P2134,0))),"")</f>
        <v>6.9444450200535357E-3</v>
      </c>
    </row>
    <row r="2135" spans="3:35">
      <c r="C2135" s="246" t="s">
        <v>1324</v>
      </c>
      <c r="D2135" s="246" t="s">
        <v>997</v>
      </c>
      <c r="E2135" s="246" t="s">
        <v>1035</v>
      </c>
      <c r="F2135" s="246" t="s">
        <v>1036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1037</v>
      </c>
      <c r="L2135" s="247">
        <v>3</v>
      </c>
      <c r="M2135" s="246">
        <v>209894</v>
      </c>
      <c r="N2135" s="246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90</v>
      </c>
      <c r="T2135" s="246" t="s">
        <v>32</v>
      </c>
      <c r="U2135" s="246"/>
      <c r="V2135" t="str">
        <f>INDEX(樣區!H:H,MATCH(F2135,樣區!E:E,0))</f>
        <v>3月,5月</v>
      </c>
      <c r="W2135" s="3" t="str">
        <f>IF(ISNUMBER(AH2135),"Y","N")</f>
        <v>Y</v>
      </c>
      <c r="X2135" s="3" t="str">
        <f>IF(OR(ISBLANK(H2135),ISBLANK(I2135)),"需記錄日期","")</f>
        <v/>
      </c>
      <c r="Y2135" s="3" t="str">
        <f>IF(O2135&gt;9,"時間太晚","")</f>
        <v/>
      </c>
      <c r="Z2135" s="3" t="str">
        <f>IF(ISBLANK(Q2135),"需記錄數量",IF(Q2135&gt;2,"2隻以上，請記為猴群",""))</f>
        <v/>
      </c>
      <c r="AA2135" s="3" t="str">
        <f>IF(OR(Q2135=1,Q2135=2),IF(ISTEXT(R2135),"","需記錄距離"),"")</f>
        <v/>
      </c>
      <c r="AB2135" s="249" t="str">
        <f>IF(S2135="Y",IF(Q2135&lt;&gt;2,"有叫聲應為猴群",""),"")</f>
        <v/>
      </c>
      <c r="AC2135" s="3" t="str">
        <f>IF(ISBLANK(T2135),"需記錄棲地類型",IF(LEN(T2135)&lt;&gt;2,"請填最主要的棲地類型，其餘的可在備注補充說明",""))</f>
        <v/>
      </c>
      <c r="AD2135" s="5" t="str">
        <f t="shared" si="94"/>
        <v/>
      </c>
      <c r="AE2135" s="3" t="str">
        <f>IF(COUNTIF(U2135,"*搖樹*")=1,IF(Q2135&lt;&gt;2,"有搖樹行為應為猴群",""),"")</f>
        <v/>
      </c>
      <c r="AF2135" s="3"/>
      <c r="AH2135">
        <f>MATCH(ROUND(M2135,0)&amp;ROUND(N2135,0),樣點!N:N,0)</f>
        <v>463</v>
      </c>
      <c r="AI2135" s="5">
        <f>IF((F2136&amp;J2136)=(F2135&amp;J2135),ABS((DATE(G2136,H2136,I2136)&amp;TIME(O2136,P2136,0))-(DATE(G2135,H2135,I2135)&amp;TIME(O2135,P2135,0))),"")</f>
        <v>6.9444439723156393E-3</v>
      </c>
    </row>
    <row r="2136" spans="3:35">
      <c r="C2136" s="246" t="s">
        <v>1324</v>
      </c>
      <c r="D2136" s="246" t="s">
        <v>997</v>
      </c>
      <c r="E2136" s="246" t="s">
        <v>1035</v>
      </c>
      <c r="F2136" s="246" t="s">
        <v>1036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1037</v>
      </c>
      <c r="L2136" s="247">
        <v>4</v>
      </c>
      <c r="M2136" s="246">
        <v>209634</v>
      </c>
      <c r="N2136" s="246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90</v>
      </c>
      <c r="T2136" s="246" t="s">
        <v>32</v>
      </c>
      <c r="U2136" s="246"/>
      <c r="V2136" t="str">
        <f>INDEX(樣區!H:H,MATCH(F2136,樣區!E:E,0))</f>
        <v>3月,5月</v>
      </c>
      <c r="W2136" s="3" t="str">
        <f>IF(ISNUMBER(AH2136),"Y","N")</f>
        <v>Y</v>
      </c>
      <c r="X2136" s="3" t="str">
        <f>IF(OR(ISBLANK(H2136),ISBLANK(I2136)),"需記錄日期","")</f>
        <v/>
      </c>
      <c r="Y2136" s="3" t="str">
        <f>IF(O2136&gt;9,"時間太晚","")</f>
        <v/>
      </c>
      <c r="Z2136" s="3" t="str">
        <f>IF(ISBLANK(Q2136),"需記錄數量",IF(Q2136&gt;2,"2隻以上，請記為猴群",""))</f>
        <v/>
      </c>
      <c r="AA2136" s="3" t="str">
        <f>IF(OR(Q2136=1,Q2136=2),IF(ISTEXT(R2136),"","需記錄距離"),"")</f>
        <v/>
      </c>
      <c r="AB2136" s="249" t="str">
        <f>IF(S2136="Y",IF(Q2136&lt;&gt;2,"有叫聲應為猴群",""),"")</f>
        <v/>
      </c>
      <c r="AC2136" s="3" t="str">
        <f>IF(ISBLANK(T2136),"需記錄棲地類型",IF(LEN(T2136)&lt;&gt;2,"請填最主要的棲地類型，其餘的可在備注補充說明",""))</f>
        <v/>
      </c>
      <c r="AD2136" s="5" t="str">
        <f t="shared" si="94"/>
        <v/>
      </c>
      <c r="AE2136" s="3" t="str">
        <f>IF(COUNTIF(U2136,"*搖樹*")=1,IF(Q2136&lt;&gt;2,"有搖樹行為應為猴群",""),"")</f>
        <v/>
      </c>
      <c r="AF2136" s="3"/>
      <c r="AH2136">
        <f>MATCH(ROUND(M2136,0)&amp;ROUND(N2136,0),樣點!N:N,0)</f>
        <v>464</v>
      </c>
      <c r="AI2136" s="5">
        <f>IF((F2137&amp;J2137)=(F2136&amp;J2136),ABS((DATE(G2137,H2137,I2137)&amp;TIME(O2137,P2137,0))-(DATE(G2136,H2136,I2136)&amp;TIME(O2136,P2136,0))),"")</f>
        <v>1.7361111007630825E-2</v>
      </c>
    </row>
    <row r="2137" spans="3:35">
      <c r="C2137" s="246" t="s">
        <v>1324</v>
      </c>
      <c r="D2137" s="246" t="s">
        <v>997</v>
      </c>
      <c r="E2137" s="246" t="s">
        <v>1035</v>
      </c>
      <c r="F2137" s="246" t="s">
        <v>1036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1037</v>
      </c>
      <c r="L2137" s="247">
        <v>5</v>
      </c>
      <c r="M2137" s="246">
        <v>209433</v>
      </c>
      <c r="N2137" s="246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90</v>
      </c>
      <c r="T2137" s="246" t="s">
        <v>32</v>
      </c>
      <c r="U2137" s="246"/>
      <c r="V2137" t="str">
        <f>INDEX(樣區!H:H,MATCH(F2137,樣區!E:E,0))</f>
        <v>3月,5月</v>
      </c>
      <c r="W2137" s="3" t="str">
        <f>IF(ISNUMBER(AH2137),"Y","N")</f>
        <v>Y</v>
      </c>
      <c r="X2137" s="3" t="str">
        <f>IF(OR(ISBLANK(H2137),ISBLANK(I2137)),"需記錄日期","")</f>
        <v/>
      </c>
      <c r="Y2137" s="3" t="str">
        <f>IF(O2137&gt;9,"時間太晚","")</f>
        <v/>
      </c>
      <c r="Z2137" s="3" t="str">
        <f>IF(ISBLANK(Q2137),"需記錄數量",IF(Q2137&gt;2,"2隻以上，請記為猴群",""))</f>
        <v/>
      </c>
      <c r="AA2137" s="3" t="str">
        <f>IF(OR(Q2137=1,Q2137=2),IF(ISTEXT(R2137),"","需記錄距離"),"")</f>
        <v/>
      </c>
      <c r="AB2137" s="249" t="str">
        <f>IF(S2137="Y",IF(Q2137&lt;&gt;2,"有叫聲應為猴群",""),"")</f>
        <v/>
      </c>
      <c r="AC2137" s="3" t="str">
        <f>IF(ISBLANK(T2137),"需記錄棲地類型",IF(LEN(T2137)&lt;&gt;2,"請填最主要的棲地類型，其餘的可在備注補充說明",""))</f>
        <v/>
      </c>
      <c r="AD2137" s="5" t="str">
        <f t="shared" ref="AD2137:AD2156" si="95">IF(ISBLANK(O2137),"需記錄時間",IFERROR(IF((AI2137-TIME(0,5,59))&lt;0,"需計滿6分鐘",""),""))</f>
        <v/>
      </c>
      <c r="AE2137" s="3" t="str">
        <f>IF(COUNTIF(U2137,"*搖樹*")=1,IF(Q2137&lt;&gt;2,"有搖樹行為應為猴群",""),"")</f>
        <v/>
      </c>
      <c r="AF2137" s="3"/>
      <c r="AH2137">
        <f>MATCH(ROUND(M2137,0)&amp;ROUND(N2137,0),樣點!N:N,0)</f>
        <v>465</v>
      </c>
      <c r="AI2137" s="5">
        <f>IF((F2138&amp;J2138)=(F2137&amp;J2137),ABS((DATE(G2138,H2138,I2138)&amp;TIME(O2138,P2138,0))-(DATE(G2137,H2137,I2137)&amp;TIME(O2137,P2137,0))),"")</f>
        <v>1.7361111997161061E-2</v>
      </c>
    </row>
    <row r="2138" spans="3:35">
      <c r="C2138" s="246" t="s">
        <v>1324</v>
      </c>
      <c r="D2138" s="246" t="s">
        <v>997</v>
      </c>
      <c r="E2138" s="246" t="s">
        <v>1035</v>
      </c>
      <c r="F2138" s="246" t="s">
        <v>1036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1037</v>
      </c>
      <c r="L2138" s="247">
        <v>6</v>
      </c>
      <c r="M2138" s="246">
        <v>209266</v>
      </c>
      <c r="N2138" s="246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90</v>
      </c>
      <c r="T2138" s="246" t="s">
        <v>32</v>
      </c>
      <c r="U2138" s="246"/>
      <c r="V2138" t="str">
        <f>INDEX(樣區!H:H,MATCH(F2138,樣區!E:E,0))</f>
        <v>3月,5月</v>
      </c>
      <c r="W2138" s="3" t="str">
        <f>IF(ISNUMBER(AH2138),"Y","N")</f>
        <v>Y</v>
      </c>
      <c r="X2138" s="3" t="str">
        <f>IF(OR(ISBLANK(H2138),ISBLANK(I2138)),"需記錄日期","")</f>
        <v/>
      </c>
      <c r="Y2138" s="3" t="str">
        <f>IF(O2138&gt;9,"時間太晚","")</f>
        <v/>
      </c>
      <c r="Z2138" s="3" t="str">
        <f>IF(ISBLANK(Q2138),"需記錄數量",IF(Q2138&gt;2,"2隻以上，請記為猴群",""))</f>
        <v/>
      </c>
      <c r="AA2138" s="3" t="str">
        <f>IF(OR(Q2138=1,Q2138=2),IF(ISTEXT(R2138),"","需記錄距離"),"")</f>
        <v/>
      </c>
      <c r="AB2138" s="249" t="str">
        <f>IF(S2138="Y",IF(Q2138&lt;&gt;2,"有叫聲應為猴群",""),"")</f>
        <v/>
      </c>
      <c r="AC2138" s="3" t="str">
        <f>IF(ISBLANK(T2138),"需記錄棲地類型",IF(LEN(T2138)&lt;&gt;2,"請填最主要的棲地類型，其餘的可在備注補充說明",""))</f>
        <v/>
      </c>
      <c r="AD2138" s="5" t="str">
        <f t="shared" si="95"/>
        <v/>
      </c>
      <c r="AE2138" s="3" t="str">
        <f>IF(COUNTIF(U2138,"*搖樹*")=1,IF(Q2138&lt;&gt;2,"有搖樹行為應為猴群",""),"")</f>
        <v/>
      </c>
      <c r="AF2138" s="3"/>
      <c r="AH2138">
        <f>MATCH(ROUND(M2138,0)&amp;ROUND(N2138,0),樣點!N:N,0)</f>
        <v>466</v>
      </c>
      <c r="AI2138" s="5" t="str">
        <f>IF((F2139&amp;J2139)=(F2138&amp;J2138),ABS((DATE(G2139,H2139,I2139)&amp;TIME(O2139,P2139,0))-(DATE(G2138,H2138,I2138)&amp;TIME(O2138,P2138,0))),"")</f>
        <v/>
      </c>
    </row>
    <row r="2139" spans="3:35">
      <c r="C2139" s="246" t="s">
        <v>1324</v>
      </c>
      <c r="D2139" s="246" t="s">
        <v>997</v>
      </c>
      <c r="E2139" s="246" t="s">
        <v>1038</v>
      </c>
      <c r="F2139" s="246" t="s">
        <v>1039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1040</v>
      </c>
      <c r="L2139" s="247">
        <v>1</v>
      </c>
      <c r="M2139" s="246">
        <v>215135</v>
      </c>
      <c r="N2139" s="246">
        <v>2603361</v>
      </c>
      <c r="O2139" s="246">
        <v>7</v>
      </c>
      <c r="P2139" s="246">
        <v>22</v>
      </c>
      <c r="Q2139" s="246">
        <v>2</v>
      </c>
      <c r="R2139" s="246" t="s">
        <v>75</v>
      </c>
      <c r="S2139" s="246" t="s">
        <v>44</v>
      </c>
      <c r="T2139" s="246" t="s">
        <v>32</v>
      </c>
      <c r="U2139" s="246"/>
      <c r="V2139" t="str">
        <f>INDEX(樣區!H:H,MATCH(F2139,樣區!E:E,0))</f>
        <v>3月,5月</v>
      </c>
      <c r="W2139" s="3" t="str">
        <f>IF(ISNUMBER(AH2139),"Y","N")</f>
        <v>Y</v>
      </c>
      <c r="X2139" s="3" t="str">
        <f>IF(OR(ISBLANK(H2139),ISBLANK(I2139)),"需記錄日期","")</f>
        <v/>
      </c>
      <c r="Y2139" s="3" t="str">
        <f>IF(O2139&gt;9,"時間太晚","")</f>
        <v/>
      </c>
      <c r="Z2139" s="3" t="str">
        <f>IF(ISBLANK(Q2139),"需記錄數量",IF(Q2139&gt;2,"2隻以上，請記為猴群",""))</f>
        <v/>
      </c>
      <c r="AA2139" s="3" t="str">
        <f>IF(OR(Q2139=1,Q2139=2),IF(ISTEXT(R2139),"","需記錄距離"),"")</f>
        <v/>
      </c>
      <c r="AB2139" s="249" t="str">
        <f>IF(S2139="Y",IF(Q2139&lt;&gt;2,"有叫聲應為猴群",""),"")</f>
        <v/>
      </c>
      <c r="AC2139" s="3" t="str">
        <f>IF(ISBLANK(T2139),"需記錄棲地類型",IF(LEN(T2139)&lt;&gt;2,"請填最主要的棲地類型，其餘的可在備注補充說明",""))</f>
        <v/>
      </c>
      <c r="AD2139" s="5" t="str">
        <f t="shared" si="95"/>
        <v/>
      </c>
      <c r="AE2139" s="3" t="str">
        <f>IF(COUNTIF(U2139,"*搖樹*")=1,IF(Q2139&lt;&gt;2,"有搖樹行為應為猴群",""),"")</f>
        <v/>
      </c>
      <c r="AF2139" s="3"/>
      <c r="AH2139">
        <f>MATCH(ROUND(M2139,0)&amp;ROUND(N2139,0),樣點!N:N,0)</f>
        <v>467</v>
      </c>
      <c r="AI2139" s="5">
        <f>IF((F2140&amp;J2140)=(F2139&amp;J2139),ABS((DATE(G2140,H2140,I2140)&amp;TIME(O2140,P2140,0))-(DATE(G2139,H2139,I2139)&amp;TIME(O2139,P2139,0))),"")</f>
        <v>6.9444439723156393E-3</v>
      </c>
    </row>
    <row r="2140" spans="3:35">
      <c r="C2140" s="246" t="s">
        <v>1324</v>
      </c>
      <c r="D2140" s="246" t="s">
        <v>997</v>
      </c>
      <c r="E2140" s="246" t="s">
        <v>1038</v>
      </c>
      <c r="F2140" s="246" t="s">
        <v>1039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1040</v>
      </c>
      <c r="L2140" s="247">
        <v>2</v>
      </c>
      <c r="M2140" s="246">
        <v>215348</v>
      </c>
      <c r="N2140" s="246">
        <v>2603278</v>
      </c>
      <c r="O2140" s="246">
        <v>7</v>
      </c>
      <c r="P2140" s="246">
        <v>32</v>
      </c>
      <c r="Q2140" s="246">
        <v>1</v>
      </c>
      <c r="R2140" s="246" t="s">
        <v>43</v>
      </c>
      <c r="S2140" s="246" t="s">
        <v>90</v>
      </c>
      <c r="T2140" s="246" t="s">
        <v>32</v>
      </c>
      <c r="U2140" s="246"/>
      <c r="V2140" t="str">
        <f>INDEX(樣區!H:H,MATCH(F2140,樣區!E:E,0))</f>
        <v>3月,5月</v>
      </c>
      <c r="W2140" s="3" t="str">
        <f>IF(ISNUMBER(AH2140),"Y","N")</f>
        <v>Y</v>
      </c>
      <c r="X2140" s="3" t="str">
        <f>IF(OR(ISBLANK(H2140),ISBLANK(I2140)),"需記錄日期","")</f>
        <v/>
      </c>
      <c r="Y2140" s="3" t="str">
        <f>IF(O2140&gt;9,"時間太晚","")</f>
        <v/>
      </c>
      <c r="Z2140" s="3" t="str">
        <f>IF(ISBLANK(Q2140),"需記錄數量",IF(Q2140&gt;2,"2隻以上，請記為猴群",""))</f>
        <v/>
      </c>
      <c r="AA2140" s="3" t="str">
        <f>IF(OR(Q2140=1,Q2140=2),IF(ISTEXT(R2140),"","需記錄距離"),"")</f>
        <v/>
      </c>
      <c r="AB2140" s="249" t="str">
        <f>IF(S2140="Y",IF(Q2140&lt;&gt;2,"有叫聲應為猴群",""),"")</f>
        <v/>
      </c>
      <c r="AC2140" s="3" t="str">
        <f>IF(ISBLANK(T2140),"需記錄棲地類型",IF(LEN(T2140)&lt;&gt;2,"請填最主要的棲地類型，其餘的可在備注補充說明",""))</f>
        <v/>
      </c>
      <c r="AD2140" s="5" t="str">
        <f t="shared" si="95"/>
        <v/>
      </c>
      <c r="AE2140" s="3" t="str">
        <f>IF(COUNTIF(U2140,"*搖樹*")=1,IF(Q2140&lt;&gt;2,"有搖樹行為應為猴群",""),"")</f>
        <v/>
      </c>
      <c r="AF2140" s="3"/>
      <c r="AH2140">
        <f>MATCH(ROUND(M2140,0)&amp;ROUND(N2140,0),樣點!N:N,0)</f>
        <v>468</v>
      </c>
      <c r="AI2140" s="5">
        <f>IF((F2141&amp;J2141)=(F2140&amp;J2140),ABS((DATE(G2141,H2141,I2141)&amp;TIME(O2141,P2141,0))-(DATE(G2140,H2140,I2140)&amp;TIME(O2140,P2140,0))),"")</f>
        <v>9.0277779963798821E-3</v>
      </c>
    </row>
    <row r="2141" spans="3:35">
      <c r="C2141" s="246" t="s">
        <v>1324</v>
      </c>
      <c r="D2141" s="246" t="s">
        <v>997</v>
      </c>
      <c r="E2141" s="246" t="s">
        <v>1038</v>
      </c>
      <c r="F2141" s="246" t="s">
        <v>1039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1040</v>
      </c>
      <c r="L2141" s="247">
        <v>3</v>
      </c>
      <c r="M2141" s="246">
        <v>214956</v>
      </c>
      <c r="N2141" s="246">
        <v>2603544</v>
      </c>
      <c r="O2141" s="246">
        <v>7</v>
      </c>
      <c r="P2141" s="246">
        <v>45</v>
      </c>
      <c r="Q2141" s="246">
        <v>1</v>
      </c>
      <c r="R2141" s="246" t="s">
        <v>43</v>
      </c>
      <c r="S2141" s="246" t="s">
        <v>90</v>
      </c>
      <c r="T2141" s="246" t="s">
        <v>26</v>
      </c>
      <c r="U2141" s="246"/>
      <c r="V2141" t="str">
        <f>INDEX(樣區!H:H,MATCH(F2141,樣區!E:E,0))</f>
        <v>3月,5月</v>
      </c>
      <c r="W2141" s="3" t="str">
        <f>IF(ISNUMBER(AH2141),"Y","N")</f>
        <v>Y</v>
      </c>
      <c r="X2141" s="3" t="str">
        <f>IF(OR(ISBLANK(H2141),ISBLANK(I2141)),"需記錄日期","")</f>
        <v/>
      </c>
      <c r="Y2141" s="3" t="str">
        <f>IF(O2141&gt;9,"時間太晚","")</f>
        <v/>
      </c>
      <c r="Z2141" s="3" t="str">
        <f>IF(ISBLANK(Q2141),"需記錄數量",IF(Q2141&gt;2,"2隻以上，請記為猴群",""))</f>
        <v/>
      </c>
      <c r="AA2141" s="3" t="str">
        <f>IF(OR(Q2141=1,Q2141=2),IF(ISTEXT(R2141),"","需記錄距離"),"")</f>
        <v/>
      </c>
      <c r="AB2141" s="249" t="str">
        <f>IF(S2141="Y",IF(Q2141&lt;&gt;2,"有叫聲應為猴群",""),"")</f>
        <v/>
      </c>
      <c r="AC2141" s="3" t="str">
        <f>IF(ISBLANK(T2141),"需記錄棲地類型",IF(LEN(T2141)&lt;&gt;2,"請填最主要的棲地類型，其餘的可在備注補充說明",""))</f>
        <v/>
      </c>
      <c r="AD2141" s="5" t="str">
        <f t="shared" si="95"/>
        <v/>
      </c>
      <c r="AE2141" s="3" t="str">
        <f>IF(COUNTIF(U2141,"*搖樹*")=1,IF(Q2141&lt;&gt;2,"有搖樹行為應為猴群",""),"")</f>
        <v/>
      </c>
      <c r="AF2141" s="3"/>
      <c r="AH2141">
        <f>MATCH(ROUND(M2141,0)&amp;ROUND(N2141,0),樣點!N:N,0)</f>
        <v>469</v>
      </c>
      <c r="AI2141" s="5">
        <f>IF((F2142&amp;J2142)=(F2141&amp;J2141),ABS((DATE(G2142,H2142,I2142)&amp;TIME(O2142,P2142,0))-(DATE(G2141,H2141,I2141)&amp;TIME(O2141,P2141,0))),"")</f>
        <v>1.3888888992369175E-2</v>
      </c>
    </row>
    <row r="2142" spans="3:35">
      <c r="C2142" s="246" t="s">
        <v>1324</v>
      </c>
      <c r="D2142" s="246" t="s">
        <v>997</v>
      </c>
      <c r="E2142" s="246" t="s">
        <v>1038</v>
      </c>
      <c r="F2142" s="246" t="s">
        <v>1039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1040</v>
      </c>
      <c r="L2142" s="247">
        <v>4</v>
      </c>
      <c r="M2142" s="246">
        <v>215565</v>
      </c>
      <c r="N2142" s="246">
        <v>2603215</v>
      </c>
      <c r="O2142" s="246">
        <v>8</v>
      </c>
      <c r="P2142" s="246">
        <v>5</v>
      </c>
      <c r="Q2142" s="246">
        <v>2</v>
      </c>
      <c r="R2142" s="246" t="s">
        <v>75</v>
      </c>
      <c r="S2142" s="246" t="s">
        <v>44</v>
      </c>
      <c r="T2142" s="246" t="s">
        <v>32</v>
      </c>
      <c r="U2142" s="246"/>
      <c r="V2142" t="str">
        <f>INDEX(樣區!H:H,MATCH(F2142,樣區!E:E,0))</f>
        <v>3月,5月</v>
      </c>
      <c r="W2142" s="3" t="str">
        <f>IF(ISNUMBER(AH2142),"Y","N")</f>
        <v>Y</v>
      </c>
      <c r="X2142" s="3" t="str">
        <f>IF(OR(ISBLANK(H2142),ISBLANK(I2142)),"需記錄日期","")</f>
        <v/>
      </c>
      <c r="Y2142" s="3" t="str">
        <f>IF(O2142&gt;9,"時間太晚","")</f>
        <v/>
      </c>
      <c r="Z2142" s="3" t="str">
        <f>IF(ISBLANK(Q2142),"需記錄數量",IF(Q2142&gt;2,"2隻以上，請記為猴群",""))</f>
        <v/>
      </c>
      <c r="AA2142" s="3" t="str">
        <f>IF(OR(Q2142=1,Q2142=2),IF(ISTEXT(R2142),"","需記錄距離"),"")</f>
        <v/>
      </c>
      <c r="AB2142" s="249" t="str">
        <f>IF(S2142="Y",IF(Q2142&lt;&gt;2,"有叫聲應為猴群",""),"")</f>
        <v/>
      </c>
      <c r="AC2142" s="3" t="str">
        <f>IF(ISBLANK(T2142),"需記錄棲地類型",IF(LEN(T2142)&lt;&gt;2,"請填最主要的棲地類型，其餘的可在備注補充說明",""))</f>
        <v/>
      </c>
      <c r="AD2142" s="5" t="str">
        <f t="shared" si="95"/>
        <v/>
      </c>
      <c r="AE2142" s="3" t="str">
        <f>IF(COUNTIF(U2142,"*搖樹*")=1,IF(Q2142&lt;&gt;2,"有搖樹行為應為猴群",""),"")</f>
        <v/>
      </c>
      <c r="AF2142" s="3"/>
      <c r="AH2142">
        <f>MATCH(ROUND(M2142,0)&amp;ROUND(N2142,0),樣點!N:N,0)</f>
        <v>470</v>
      </c>
      <c r="AI2142" s="5">
        <f>IF((F2143&amp;J2143)=(F2142&amp;J2142),ABS((DATE(G2143,H2143,I2143)&amp;TIME(O2143,P2143,0))-(DATE(G2142,H2142,I2142)&amp;TIME(O2142,P2142,0))),"")</f>
        <v>1.3888888992369175E-2</v>
      </c>
    </row>
    <row r="2143" spans="3:35">
      <c r="C2143" s="246" t="s">
        <v>1324</v>
      </c>
      <c r="D2143" s="246" t="s">
        <v>997</v>
      </c>
      <c r="E2143" s="246" t="s">
        <v>1038</v>
      </c>
      <c r="F2143" s="246" t="s">
        <v>1039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1040</v>
      </c>
      <c r="L2143" s="247">
        <v>5</v>
      </c>
      <c r="M2143" s="246">
        <v>215786</v>
      </c>
      <c r="N2143" s="246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90</v>
      </c>
      <c r="T2143" s="246" t="s">
        <v>133</v>
      </c>
      <c r="U2143" s="246"/>
      <c r="V2143" t="str">
        <f>INDEX(樣區!H:H,MATCH(F2143,樣區!E:E,0))</f>
        <v>3月,5月</v>
      </c>
      <c r="W2143" s="3" t="str">
        <f>IF(ISNUMBER(AH2143),"Y","N")</f>
        <v>Y</v>
      </c>
      <c r="X2143" s="3" t="str">
        <f>IF(OR(ISBLANK(H2143),ISBLANK(I2143)),"需記錄日期","")</f>
        <v/>
      </c>
      <c r="Y2143" s="3" t="str">
        <f>IF(O2143&gt;9,"時間太晚","")</f>
        <v/>
      </c>
      <c r="Z2143" s="3" t="str">
        <f>IF(ISBLANK(Q2143),"需記錄數量",IF(Q2143&gt;2,"2隻以上，請記為猴群",""))</f>
        <v/>
      </c>
      <c r="AA2143" s="3" t="str">
        <f>IF(OR(Q2143=1,Q2143=2),IF(ISTEXT(R2143),"","需記錄距離"),"")</f>
        <v/>
      </c>
      <c r="AB2143" s="249" t="str">
        <f>IF(S2143="Y",IF(Q2143&lt;&gt;2,"有叫聲應為猴群",""),"")</f>
        <v/>
      </c>
      <c r="AC2143" s="3" t="str">
        <f>IF(ISBLANK(T2143),"需記錄棲地類型",IF(LEN(T2143)&lt;&gt;2,"請填最主要的棲地類型，其餘的可在備注補充說明",""))</f>
        <v/>
      </c>
      <c r="AD2143" s="5" t="str">
        <f t="shared" si="95"/>
        <v/>
      </c>
      <c r="AE2143" s="3" t="str">
        <f>IF(COUNTIF(U2143,"*搖樹*")=1,IF(Q2143&lt;&gt;2,"有搖樹行為應為猴群",""),"")</f>
        <v/>
      </c>
      <c r="AF2143" s="3"/>
      <c r="AH2143">
        <f>MATCH(ROUND(M2143,0)&amp;ROUND(N2143,0),樣點!N:N,0)</f>
        <v>471</v>
      </c>
      <c r="AI2143" s="5">
        <f>IF((F2144&amp;J2144)=(F2143&amp;J2143),ABS((DATE(G2144,H2144,I2144)&amp;TIME(O2144,P2144,0))-(DATE(G2143,H2143,I2143)&amp;TIME(O2143,P2143,0))),"")</f>
        <v>6.9444440305233002E-3</v>
      </c>
    </row>
    <row r="2144" spans="3:35">
      <c r="C2144" s="246" t="s">
        <v>1324</v>
      </c>
      <c r="D2144" s="246" t="s">
        <v>997</v>
      </c>
      <c r="E2144" s="246" t="s">
        <v>1038</v>
      </c>
      <c r="F2144" s="246" t="s">
        <v>1039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1040</v>
      </c>
      <c r="L2144" s="247">
        <v>6</v>
      </c>
      <c r="M2144" s="246">
        <v>215279</v>
      </c>
      <c r="N2144" s="246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90</v>
      </c>
      <c r="T2144" s="246" t="s">
        <v>133</v>
      </c>
      <c r="U2144" s="246"/>
      <c r="V2144" t="str">
        <f>INDEX(樣區!H:H,MATCH(F2144,樣區!E:E,0))</f>
        <v>3月,5月</v>
      </c>
      <c r="W2144" s="3" t="str">
        <f>IF(ISNUMBER(AH2144),"Y","N")</f>
        <v>Y</v>
      </c>
      <c r="X2144" s="3" t="str">
        <f>IF(OR(ISBLANK(H2144),ISBLANK(I2144)),"需記錄日期","")</f>
        <v/>
      </c>
      <c r="Y2144" s="3" t="str">
        <f>IF(O2144&gt;9,"時間太晚","")</f>
        <v/>
      </c>
      <c r="Z2144" s="3" t="str">
        <f>IF(ISBLANK(Q2144),"需記錄數量",IF(Q2144&gt;2,"2隻以上，請記為猴群",""))</f>
        <v/>
      </c>
      <c r="AA2144" s="3" t="str">
        <f>IF(OR(Q2144=1,Q2144=2),IF(ISTEXT(R2144),"","需記錄距離"),"")</f>
        <v/>
      </c>
      <c r="AB2144" s="249" t="str">
        <f>IF(S2144="Y",IF(Q2144&lt;&gt;2,"有叫聲應為猴群",""),"")</f>
        <v/>
      </c>
      <c r="AC2144" s="3" t="str">
        <f>IF(ISBLANK(T2144),"需記錄棲地類型",IF(LEN(T2144)&lt;&gt;2,"請填最主要的棲地類型，其餘的可在備注補充說明",""))</f>
        <v/>
      </c>
      <c r="AD2144" s="5" t="str">
        <f t="shared" si="95"/>
        <v/>
      </c>
      <c r="AE2144" s="3" t="str">
        <f>IF(COUNTIF(U2144,"*搖樹*")=1,IF(Q2144&lt;&gt;2,"有搖樹行為應為猴群",""),"")</f>
        <v/>
      </c>
      <c r="AF2144" s="3"/>
      <c r="AH2144">
        <f>MATCH(ROUND(M2144,0)&amp;ROUND(N2144,0),樣點!N:N,0)</f>
        <v>472</v>
      </c>
      <c r="AI2144" s="5" t="str">
        <f>IF((F2145&amp;J2145)=(F2144&amp;J2144),ABS((DATE(G2145,H2145,I2145)&amp;TIME(O2145,P2145,0))-(DATE(G2144,H2144,I2144)&amp;TIME(O2144,P2144,0))),"")</f>
        <v/>
      </c>
    </row>
    <row r="2145" spans="3:35">
      <c r="C2145" s="246" t="s">
        <v>1324</v>
      </c>
      <c r="D2145" s="246" t="s">
        <v>997</v>
      </c>
      <c r="E2145" s="246" t="s">
        <v>1041</v>
      </c>
      <c r="F2145" s="246" t="s">
        <v>1042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1043</v>
      </c>
      <c r="L2145" s="247">
        <v>1</v>
      </c>
      <c r="M2145" s="246">
        <v>215897</v>
      </c>
      <c r="N2145" s="246">
        <v>2607268</v>
      </c>
      <c r="O2145" s="246">
        <v>7</v>
      </c>
      <c r="P2145" s="246">
        <v>38</v>
      </c>
      <c r="Q2145" s="246">
        <v>2</v>
      </c>
      <c r="R2145" s="246" t="s">
        <v>43</v>
      </c>
      <c r="S2145" s="246" t="s">
        <v>44</v>
      </c>
      <c r="T2145" s="246" t="s">
        <v>133</v>
      </c>
      <c r="U2145" s="246"/>
      <c r="V2145" t="str">
        <f>INDEX(樣區!H:H,MATCH(F2145,樣區!E:E,0))</f>
        <v>3月,5月</v>
      </c>
      <c r="W2145" s="3" t="str">
        <f>IF(ISNUMBER(AH2145),"Y","N")</f>
        <v>Y</v>
      </c>
      <c r="X2145" s="3" t="str">
        <f>IF(OR(ISBLANK(H2145),ISBLANK(I2145)),"需記錄日期","")</f>
        <v/>
      </c>
      <c r="Y2145" s="3" t="str">
        <f>IF(O2145&gt;9,"時間太晚","")</f>
        <v/>
      </c>
      <c r="Z2145" s="3" t="str">
        <f>IF(ISBLANK(Q2145),"需記錄數量",IF(Q2145&gt;2,"2隻以上，請記為猴群",""))</f>
        <v/>
      </c>
      <c r="AA2145" s="3" t="str">
        <f>IF(OR(Q2145=1,Q2145=2),IF(ISTEXT(R2145),"","需記錄距離"),"")</f>
        <v/>
      </c>
      <c r="AB2145" s="249" t="str">
        <f>IF(S2145="Y",IF(Q2145&lt;&gt;2,"有叫聲應為猴群",""),"")</f>
        <v/>
      </c>
      <c r="AC2145" s="3" t="str">
        <f>IF(ISBLANK(T2145),"需記錄棲地類型",IF(LEN(T2145)&lt;&gt;2,"請填最主要的棲地類型，其餘的可在備注補充說明",""))</f>
        <v/>
      </c>
      <c r="AD2145" s="5" t="str">
        <f t="shared" si="95"/>
        <v/>
      </c>
      <c r="AE2145" s="3" t="str">
        <f>IF(COUNTIF(U2145,"*搖樹*")=1,IF(Q2145&lt;&gt;2,"有搖樹行為應為猴群",""),"")</f>
        <v/>
      </c>
      <c r="AF2145" s="3"/>
      <c r="AH2145">
        <f>MATCH(ROUND(M2145,0)&amp;ROUND(N2145,0),樣點!N:N,0)</f>
        <v>473</v>
      </c>
      <c r="AI2145" s="5">
        <f>IF((F2146&amp;J2146)=(F2145&amp;J2145),ABS((DATE(G2146,H2146,I2146)&amp;TIME(O2146,P2146,0))-(DATE(G2145,H2145,I2145)&amp;TIME(O2145,P2145,0))),"")</f>
        <v>1.3888888992369175E-2</v>
      </c>
    </row>
    <row r="2146" spans="3:35">
      <c r="C2146" s="246" t="s">
        <v>1324</v>
      </c>
      <c r="D2146" s="246" t="s">
        <v>997</v>
      </c>
      <c r="E2146" s="246" t="s">
        <v>1041</v>
      </c>
      <c r="F2146" s="246" t="s">
        <v>1042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1043</v>
      </c>
      <c r="L2146" s="247">
        <v>2</v>
      </c>
      <c r="M2146" s="246">
        <v>215952</v>
      </c>
      <c r="N2146" s="246">
        <v>2607056</v>
      </c>
      <c r="O2146" s="246">
        <v>7</v>
      </c>
      <c r="P2146" s="246">
        <v>58</v>
      </c>
      <c r="Q2146" s="246">
        <v>1</v>
      </c>
      <c r="R2146" s="246" t="s">
        <v>43</v>
      </c>
      <c r="S2146" s="246" t="s">
        <v>90</v>
      </c>
      <c r="T2146" s="246" t="s">
        <v>32</v>
      </c>
      <c r="U2146" s="246" t="s">
        <v>1044</v>
      </c>
      <c r="V2146" t="str">
        <f>INDEX(樣區!H:H,MATCH(F2146,樣區!E:E,0))</f>
        <v>3月,5月</v>
      </c>
      <c r="W2146" s="3" t="str">
        <f>IF(ISNUMBER(AH2146),"Y","N")</f>
        <v>Y</v>
      </c>
      <c r="X2146" s="3" t="str">
        <f>IF(OR(ISBLANK(H2146),ISBLANK(I2146)),"需記錄日期","")</f>
        <v/>
      </c>
      <c r="Y2146" s="3" t="str">
        <f>IF(O2146&gt;9,"時間太晚","")</f>
        <v/>
      </c>
      <c r="Z2146" s="3" t="str">
        <f>IF(ISBLANK(Q2146),"需記錄數量",IF(Q2146&gt;2,"2隻以上，請記為猴群",""))</f>
        <v/>
      </c>
      <c r="AA2146" s="3" t="str">
        <f>IF(OR(Q2146=1,Q2146=2),IF(ISTEXT(R2146),"","需記錄距離"),"")</f>
        <v/>
      </c>
      <c r="AB2146" s="249" t="str">
        <f>IF(S2146="Y",IF(Q2146&lt;&gt;2,"有叫聲應為猴群",""),"")</f>
        <v/>
      </c>
      <c r="AC2146" s="3" t="str">
        <f>IF(ISBLANK(T2146),"需記錄棲地類型",IF(LEN(T2146)&lt;&gt;2,"請填最主要的棲地類型，其餘的可在備注補充說明",""))</f>
        <v/>
      </c>
      <c r="AD2146" s="5" t="str">
        <f t="shared" si="95"/>
        <v/>
      </c>
      <c r="AE2146" s="3" t="str">
        <f>IF(COUNTIF(U2146,"*搖樹*")=1,IF(Q2146&lt;&gt;2,"有搖樹行為應為猴群",""),"")</f>
        <v/>
      </c>
      <c r="AF2146" s="3"/>
      <c r="AH2146">
        <f>MATCH(ROUND(M2146,0)&amp;ROUND(N2146,0),樣點!N:N,0)</f>
        <v>474</v>
      </c>
      <c r="AI2146" s="5">
        <f>IF((F2147&amp;J2147)=(F2146&amp;J2146),ABS((DATE(G2147,H2147,I2147)&amp;TIME(O2147,P2147,0))-(DATE(G2146,H2146,I2146)&amp;TIME(O2146,P2146,0))),"")</f>
        <v>1.2500000011641532E-2</v>
      </c>
    </row>
    <row r="2147" spans="3:35">
      <c r="C2147" s="246" t="s">
        <v>1324</v>
      </c>
      <c r="D2147" s="246" t="s">
        <v>997</v>
      </c>
      <c r="E2147" s="246" t="s">
        <v>1041</v>
      </c>
      <c r="F2147" s="246" t="s">
        <v>1042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1043</v>
      </c>
      <c r="L2147" s="247">
        <v>3</v>
      </c>
      <c r="M2147" s="246">
        <v>216108</v>
      </c>
      <c r="N2147" s="246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90</v>
      </c>
      <c r="T2147" s="246" t="s">
        <v>32</v>
      </c>
      <c r="U2147" s="246"/>
      <c r="V2147" t="str">
        <f>INDEX(樣區!H:H,MATCH(F2147,樣區!E:E,0))</f>
        <v>3月,5月</v>
      </c>
      <c r="W2147" s="3" t="str">
        <f>IF(ISNUMBER(AH2147),"Y","N")</f>
        <v>Y</v>
      </c>
      <c r="X2147" s="3" t="str">
        <f>IF(OR(ISBLANK(H2147),ISBLANK(I2147)),"需記錄日期","")</f>
        <v/>
      </c>
      <c r="Y2147" s="3" t="str">
        <f>IF(O2147&gt;9,"時間太晚","")</f>
        <v/>
      </c>
      <c r="Z2147" s="3" t="str">
        <f>IF(ISBLANK(Q2147),"需記錄數量",IF(Q2147&gt;2,"2隻以上，請記為猴群",""))</f>
        <v/>
      </c>
      <c r="AA2147" s="3" t="str">
        <f>IF(OR(Q2147=1,Q2147=2),IF(ISTEXT(R2147),"","需記錄距離"),"")</f>
        <v/>
      </c>
      <c r="AB2147" s="249" t="str">
        <f>IF(S2147="Y",IF(Q2147&lt;&gt;2,"有叫聲應為猴群",""),"")</f>
        <v/>
      </c>
      <c r="AC2147" s="3" t="str">
        <f>IF(ISBLANK(T2147),"需記錄棲地類型",IF(LEN(T2147)&lt;&gt;2,"請填最主要的棲地類型，其餘的可在備注補充說明",""))</f>
        <v/>
      </c>
      <c r="AD2147" s="5" t="str">
        <f t="shared" si="95"/>
        <v/>
      </c>
      <c r="AE2147" s="3" t="str">
        <f>IF(COUNTIF(U2147,"*搖樹*")=1,IF(Q2147&lt;&gt;2,"有搖樹行為應為猴群",""),"")</f>
        <v/>
      </c>
      <c r="AF2147" s="3"/>
      <c r="AH2147">
        <f>MATCH(ROUND(M2147,0)&amp;ROUND(N2147,0),樣點!N:N,0)</f>
        <v>475</v>
      </c>
      <c r="AI2147" s="5">
        <f>IF((F2148&amp;J2148)=(F2147&amp;J2147),ABS((DATE(G2148,H2148,I2148)&amp;TIME(O2148,P2148,0))-(DATE(G2147,H2147,I2147)&amp;TIME(O2147,P2147,0))),"")</f>
        <v>8.3333330112509429E-3</v>
      </c>
    </row>
    <row r="2148" spans="3:35">
      <c r="C2148" s="246" t="s">
        <v>1324</v>
      </c>
      <c r="D2148" s="246" t="s">
        <v>997</v>
      </c>
      <c r="E2148" s="246" t="s">
        <v>1041</v>
      </c>
      <c r="F2148" s="246" t="s">
        <v>1042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1043</v>
      </c>
      <c r="L2148" s="247">
        <v>4</v>
      </c>
      <c r="M2148" s="246">
        <v>216340</v>
      </c>
      <c r="N2148" s="246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90</v>
      </c>
      <c r="T2148" s="246" t="s">
        <v>32</v>
      </c>
      <c r="U2148" s="246"/>
      <c r="V2148" t="str">
        <f>INDEX(樣區!H:H,MATCH(F2148,樣區!E:E,0))</f>
        <v>3月,5月</v>
      </c>
      <c r="W2148" s="3" t="str">
        <f>IF(ISNUMBER(AH2148),"Y","N")</f>
        <v>Y</v>
      </c>
      <c r="X2148" s="3" t="str">
        <f>IF(OR(ISBLANK(H2148),ISBLANK(I2148)),"需記錄日期","")</f>
        <v/>
      </c>
      <c r="Y2148" s="3" t="str">
        <f>IF(O2148&gt;9,"時間太晚","")</f>
        <v/>
      </c>
      <c r="Z2148" s="3" t="str">
        <f>IF(ISBLANK(Q2148),"需記錄數量",IF(Q2148&gt;2,"2隻以上，請記為猴群",""))</f>
        <v/>
      </c>
      <c r="AA2148" s="3" t="str">
        <f>IF(OR(Q2148=1,Q2148=2),IF(ISTEXT(R2148),"","需記錄距離"),"")</f>
        <v/>
      </c>
      <c r="AB2148" s="249" t="str">
        <f>IF(S2148="Y",IF(Q2148&lt;&gt;2,"有叫聲應為猴群",""),"")</f>
        <v/>
      </c>
      <c r="AC2148" s="3" t="str">
        <f>IF(ISBLANK(T2148),"需記錄棲地類型",IF(LEN(T2148)&lt;&gt;2,"請填最主要的棲地類型，其餘的可在備注補充說明",""))</f>
        <v/>
      </c>
      <c r="AD2148" s="5" t="str">
        <f t="shared" si="95"/>
        <v/>
      </c>
      <c r="AE2148" s="3" t="str">
        <f>IF(COUNTIF(U2148,"*搖樹*")=1,IF(Q2148&lt;&gt;2,"有搖樹行為應為猴群",""),"")</f>
        <v/>
      </c>
      <c r="AF2148" s="3"/>
      <c r="AH2148">
        <f>MATCH(ROUND(M2148,0)&amp;ROUND(N2148,0),樣點!N:N,0)</f>
        <v>476</v>
      </c>
      <c r="AI2148" s="5">
        <f>IF((F2149&amp;J2149)=(F2148&amp;J2148),ABS((DATE(G2149,H2149,I2149)&amp;TIME(O2149,P2149,0))-(DATE(G2148,H2148,I2148)&amp;TIME(O2148,P2148,0))),"")</f>
        <v>6.9444450200535357E-3</v>
      </c>
    </row>
    <row r="2149" spans="3:35">
      <c r="C2149" s="246" t="s">
        <v>1324</v>
      </c>
      <c r="D2149" s="246" t="s">
        <v>997</v>
      </c>
      <c r="E2149" s="246" t="s">
        <v>1041</v>
      </c>
      <c r="F2149" s="246" t="s">
        <v>1042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1043</v>
      </c>
      <c r="L2149" s="247">
        <v>5</v>
      </c>
      <c r="M2149" s="246">
        <v>216547</v>
      </c>
      <c r="N2149" s="246">
        <v>2606815</v>
      </c>
      <c r="O2149" s="246">
        <v>8</v>
      </c>
      <c r="P2149" s="246">
        <v>38</v>
      </c>
      <c r="Q2149" s="246">
        <v>2</v>
      </c>
      <c r="R2149" s="246" t="s">
        <v>89</v>
      </c>
      <c r="S2149" s="246" t="s">
        <v>90</v>
      </c>
      <c r="T2149" s="246" t="s">
        <v>32</v>
      </c>
      <c r="U2149" s="246" t="s">
        <v>1045</v>
      </c>
      <c r="V2149" t="str">
        <f>INDEX(樣區!H:H,MATCH(F2149,樣區!E:E,0))</f>
        <v>3月,5月</v>
      </c>
      <c r="W2149" s="3" t="str">
        <f>IF(ISNUMBER(AH2149),"Y","N")</f>
        <v>Y</v>
      </c>
      <c r="X2149" s="3" t="str">
        <f>IF(OR(ISBLANK(H2149),ISBLANK(I2149)),"需記錄日期","")</f>
        <v/>
      </c>
      <c r="Y2149" s="3" t="str">
        <f>IF(O2149&gt;9,"時間太晚","")</f>
        <v/>
      </c>
      <c r="Z2149" s="3" t="str">
        <f>IF(ISBLANK(Q2149),"需記錄數量",IF(Q2149&gt;2,"2隻以上，請記為猴群",""))</f>
        <v/>
      </c>
      <c r="AA2149" s="3" t="str">
        <f>IF(OR(Q2149=1,Q2149=2),IF(ISTEXT(R2149),"","需記錄距離"),"")</f>
        <v/>
      </c>
      <c r="AB2149" s="249" t="str">
        <f>IF(S2149="Y",IF(Q2149&lt;&gt;2,"有叫聲應為猴群",""),"")</f>
        <v/>
      </c>
      <c r="AC2149" s="3" t="str">
        <f>IF(ISBLANK(T2149),"需記錄棲地類型",IF(LEN(T2149)&lt;&gt;2,"請填最主要的棲地類型，其餘的可在備注補充說明",""))</f>
        <v/>
      </c>
      <c r="AD2149" s="5" t="str">
        <f t="shared" si="95"/>
        <v/>
      </c>
      <c r="AE2149" s="3" t="str">
        <f>IF(COUNTIF(U2149,"*搖樹*")=1,IF(Q2149&lt;&gt;2,"有搖樹行為應為猴群",""),"")</f>
        <v/>
      </c>
      <c r="AF2149" s="3"/>
      <c r="AH2149">
        <f>MATCH(ROUND(M2149,0)&amp;ROUND(N2149,0),樣點!N:N,0)</f>
        <v>477</v>
      </c>
      <c r="AI2149" s="5">
        <f>IF((F2150&amp;J2150)=(F2149&amp;J2149),ABS((DATE(G2150,H2150,I2150)&amp;TIME(O2150,P2150,0))-(DATE(G2149,H2149,I2149)&amp;TIME(O2149,P2149,0))),"")</f>
        <v>1.3888888992369175E-2</v>
      </c>
    </row>
    <row r="2150" spans="3:35">
      <c r="C2150" s="246" t="s">
        <v>1324</v>
      </c>
      <c r="D2150" s="246" t="s">
        <v>997</v>
      </c>
      <c r="E2150" s="246" t="s">
        <v>1041</v>
      </c>
      <c r="F2150" s="246" t="s">
        <v>1042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1043</v>
      </c>
      <c r="L2150" s="247">
        <v>6</v>
      </c>
      <c r="M2150" s="246">
        <v>215889</v>
      </c>
      <c r="N2150" s="246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90</v>
      </c>
      <c r="T2150" s="246" t="s">
        <v>133</v>
      </c>
      <c r="U2150" s="246"/>
      <c r="V2150" t="str">
        <f>INDEX(樣區!H:H,MATCH(F2150,樣區!E:E,0))</f>
        <v>3月,5月</v>
      </c>
      <c r="W2150" s="3" t="str">
        <f>IF(ISNUMBER(AH2150),"Y","N")</f>
        <v>Y</v>
      </c>
      <c r="X2150" s="3" t="str">
        <f>IF(OR(ISBLANK(H2150),ISBLANK(I2150)),"需記錄日期","")</f>
        <v/>
      </c>
      <c r="Y2150" s="3" t="str">
        <f>IF(O2150&gt;9,"時間太晚","")</f>
        <v/>
      </c>
      <c r="Z2150" s="3" t="str">
        <f>IF(ISBLANK(Q2150),"需記錄數量",IF(Q2150&gt;2,"2隻以上，請記為猴群",""))</f>
        <v/>
      </c>
      <c r="AA2150" s="3" t="str">
        <f>IF(OR(Q2150=1,Q2150=2),IF(ISTEXT(R2150),"","需記錄距離"),"")</f>
        <v/>
      </c>
      <c r="AB2150" s="249" t="str">
        <f>IF(S2150="Y",IF(Q2150&lt;&gt;2,"有叫聲應為猴群",""),"")</f>
        <v/>
      </c>
      <c r="AC2150" s="3" t="str">
        <f>IF(ISBLANK(T2150),"需記錄棲地類型",IF(LEN(T2150)&lt;&gt;2,"請填最主要的棲地類型，其餘的可在備注補充說明",""))</f>
        <v/>
      </c>
      <c r="AD2150" s="5" t="str">
        <f t="shared" si="95"/>
        <v/>
      </c>
      <c r="AE2150" s="3" t="str">
        <f>IF(COUNTIF(U2150,"*搖樹*")=1,IF(Q2150&lt;&gt;2,"有搖樹行為應為猴群",""),"")</f>
        <v/>
      </c>
      <c r="AF2150" s="3"/>
      <c r="AH2150">
        <f>MATCH(ROUND(M2150,0)&amp;ROUND(N2150,0),樣點!N:N,0)</f>
        <v>478</v>
      </c>
      <c r="AI2150" s="5" t="str">
        <f>IF((F2151&amp;J2151)=(F2150&amp;J2150),ABS((DATE(G2151,H2151,I2151)&amp;TIME(O2151,P2151,0))-(DATE(G2150,H2150,I2150)&amp;TIME(O2150,P2150,0))),"")</f>
        <v/>
      </c>
    </row>
    <row r="2151" spans="3:35">
      <c r="C2151" s="246" t="s">
        <v>1324</v>
      </c>
      <c r="D2151" s="246" t="s">
        <v>1046</v>
      </c>
      <c r="E2151" s="246" t="s">
        <v>1047</v>
      </c>
      <c r="F2151" s="246" t="s">
        <v>1048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1049</v>
      </c>
      <c r="L2151" s="247">
        <v>1</v>
      </c>
      <c r="M2151" s="246">
        <v>212386</v>
      </c>
      <c r="N2151" s="246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90</v>
      </c>
      <c r="T2151" s="246" t="s">
        <v>32</v>
      </c>
      <c r="U2151" s="246"/>
      <c r="V2151" t="str">
        <f>INDEX(樣區!H:H,MATCH(F2151,樣區!E:E,0))</f>
        <v>3月,5月</v>
      </c>
      <c r="W2151" s="3" t="str">
        <f>IF(ISNUMBER(AH2151),"Y","N")</f>
        <v>Y</v>
      </c>
      <c r="X2151" s="3" t="str">
        <f>IF(OR(ISBLANK(H2151),ISBLANK(I2151)),"需記錄日期","")</f>
        <v/>
      </c>
      <c r="Y2151" s="3" t="str">
        <f>IF(O2151&gt;9,"時間太晚","")</f>
        <v/>
      </c>
      <c r="Z2151" s="3" t="str">
        <f>IF(ISBLANK(Q2151),"需記錄數量",IF(Q2151&gt;2,"2隻以上，請記為猴群",""))</f>
        <v/>
      </c>
      <c r="AA2151" s="3" t="str">
        <f>IF(OR(Q2151=1,Q2151=2),IF(ISTEXT(R2151),"","需記錄距離"),"")</f>
        <v/>
      </c>
      <c r="AB2151" s="249" t="str">
        <f>IF(S2151="Y",IF(Q2151&lt;&gt;2,"有叫聲應為猴群",""),"")</f>
        <v/>
      </c>
      <c r="AC2151" s="3" t="str">
        <f>IF(ISBLANK(T2151),"需記錄棲地類型",IF(LEN(T2151)&lt;&gt;2,"請填最主要的棲地類型，其餘的可在備注補充說明",""))</f>
        <v/>
      </c>
      <c r="AD2151" s="5" t="str">
        <f t="shared" si="95"/>
        <v/>
      </c>
      <c r="AE2151" s="3" t="str">
        <f>IF(COUNTIF(U2151,"*搖樹*")=1,IF(Q2151&lt;&gt;2,"有搖樹行為應為猴群",""),"")</f>
        <v/>
      </c>
      <c r="AF2151" s="3"/>
      <c r="AH2151">
        <f>MATCH(ROUND(M2151,0)&amp;ROUND(N2151,0),樣點!N:N,0)</f>
        <v>479</v>
      </c>
      <c r="AI2151" s="5">
        <f>IF((F2152&amp;J2152)=(F2151&amp;J2151),ABS((DATE(G2152,H2152,I2152)&amp;TIME(O2152,P2152,0))-(DATE(G2151,H2151,I2151)&amp;TIME(O2151,P2151,0))),"")</f>
        <v>6.9444449618458748E-3</v>
      </c>
    </row>
    <row r="2152" spans="3:35">
      <c r="C2152" s="246" t="s">
        <v>1324</v>
      </c>
      <c r="D2152" s="246" t="s">
        <v>1046</v>
      </c>
      <c r="E2152" s="246" t="s">
        <v>1047</v>
      </c>
      <c r="F2152" s="246" t="s">
        <v>1048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1049</v>
      </c>
      <c r="L2152" s="247">
        <v>2</v>
      </c>
      <c r="M2152" s="246">
        <v>212715</v>
      </c>
      <c r="N2152" s="246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90</v>
      </c>
      <c r="T2152" s="246" t="s">
        <v>32</v>
      </c>
      <c r="U2152" s="246"/>
      <c r="V2152" t="str">
        <f>INDEX(樣區!H:H,MATCH(F2152,樣區!E:E,0))</f>
        <v>3月,5月</v>
      </c>
      <c r="W2152" s="3" t="str">
        <f>IF(ISNUMBER(AH2152),"Y","N")</f>
        <v>Y</v>
      </c>
      <c r="X2152" s="3" t="str">
        <f>IF(OR(ISBLANK(H2152),ISBLANK(I2152)),"需記錄日期","")</f>
        <v/>
      </c>
      <c r="Y2152" s="3" t="str">
        <f>IF(O2152&gt;9,"時間太晚","")</f>
        <v/>
      </c>
      <c r="Z2152" s="3" t="str">
        <f>IF(ISBLANK(Q2152),"需記錄數量",IF(Q2152&gt;2,"2隻以上，請記為猴群",""))</f>
        <v/>
      </c>
      <c r="AA2152" s="3" t="str">
        <f>IF(OR(Q2152=1,Q2152=2),IF(ISTEXT(R2152),"","需記錄距離"),"")</f>
        <v/>
      </c>
      <c r="AB2152" s="249" t="str">
        <f>IF(S2152="Y",IF(Q2152&lt;&gt;2,"有叫聲應為猴群",""),"")</f>
        <v/>
      </c>
      <c r="AC2152" s="3" t="str">
        <f>IF(ISBLANK(T2152),"需記錄棲地類型",IF(LEN(T2152)&lt;&gt;2,"請填最主要的棲地類型，其餘的可在備注補充說明",""))</f>
        <v/>
      </c>
      <c r="AD2152" s="5" t="str">
        <f t="shared" si="95"/>
        <v/>
      </c>
      <c r="AE2152" s="3" t="str">
        <f>IF(COUNTIF(U2152,"*搖樹*")=1,IF(Q2152&lt;&gt;2,"有搖樹行為應為猴群",""),"")</f>
        <v/>
      </c>
      <c r="AF2152" s="3"/>
      <c r="AH2152">
        <f>MATCH(ROUND(M2152,0)&amp;ROUND(N2152,0),樣點!N:N,0)</f>
        <v>480</v>
      </c>
      <c r="AI2152" s="5">
        <f>IF((F2153&amp;J2153)=(F2152&amp;J2152),ABS((DATE(G2153,H2153,I2153)&amp;TIME(O2153,P2153,0))-(DATE(G2152,H2152,I2152)&amp;TIME(O2152,P2152,0))),"")</f>
        <v>6.2500000349245965E-3</v>
      </c>
    </row>
    <row r="2153" spans="3:35">
      <c r="C2153" s="246" t="s">
        <v>1324</v>
      </c>
      <c r="D2153" s="246" t="s">
        <v>1046</v>
      </c>
      <c r="E2153" s="246" t="s">
        <v>1047</v>
      </c>
      <c r="F2153" s="246" t="s">
        <v>1048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1049</v>
      </c>
      <c r="L2153" s="247">
        <v>3</v>
      </c>
      <c r="M2153" s="246">
        <v>212646</v>
      </c>
      <c r="N2153" s="246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90</v>
      </c>
      <c r="T2153" s="246" t="s">
        <v>32</v>
      </c>
      <c r="U2153" s="246"/>
      <c r="V2153" t="str">
        <f>INDEX(樣區!H:H,MATCH(F2153,樣區!E:E,0))</f>
        <v>3月,5月</v>
      </c>
      <c r="W2153" s="3" t="str">
        <f>IF(ISNUMBER(AH2153),"Y","N")</f>
        <v>Y</v>
      </c>
      <c r="X2153" s="3" t="str">
        <f>IF(OR(ISBLANK(H2153),ISBLANK(I2153)),"需記錄日期","")</f>
        <v/>
      </c>
      <c r="Y2153" s="3" t="str">
        <f>IF(O2153&gt;9,"時間太晚","")</f>
        <v/>
      </c>
      <c r="Z2153" s="3" t="str">
        <f>IF(ISBLANK(Q2153),"需記錄數量",IF(Q2153&gt;2,"2隻以上，請記為猴群",""))</f>
        <v/>
      </c>
      <c r="AA2153" s="3" t="str">
        <f>IF(OR(Q2153=1,Q2153=2),IF(ISTEXT(R2153),"","需記錄距離"),"")</f>
        <v/>
      </c>
      <c r="AB2153" s="249" t="str">
        <f>IF(S2153="Y",IF(Q2153&lt;&gt;2,"有叫聲應為猴群",""),"")</f>
        <v/>
      </c>
      <c r="AC2153" s="3" t="str">
        <f>IF(ISBLANK(T2153),"需記錄棲地類型",IF(LEN(T2153)&lt;&gt;2,"請填最主要的棲地類型，其餘的可在備注補充說明",""))</f>
        <v/>
      </c>
      <c r="AD2153" s="5" t="str">
        <f t="shared" si="95"/>
        <v/>
      </c>
      <c r="AE2153" s="3" t="str">
        <f>IF(COUNTIF(U2153,"*搖樹*")=1,IF(Q2153&lt;&gt;2,"有搖樹行為應為猴群",""),"")</f>
        <v/>
      </c>
      <c r="AF2153" s="3"/>
      <c r="AH2153">
        <f>MATCH(ROUND(M2153,0)&amp;ROUND(N2153,0),樣點!N:N,0)</f>
        <v>481</v>
      </c>
      <c r="AI2153" s="5">
        <f>IF((F2154&amp;J2154)=(F2153&amp;J2153),ABS((DATE(G2154,H2154,I2154)&amp;TIME(O2154,P2154,0))-(DATE(G2153,H2153,I2153)&amp;TIME(O2153,P2153,0))),"")</f>
        <v>6.2499999767169356E-3</v>
      </c>
    </row>
    <row r="2154" spans="3:35">
      <c r="C2154" s="246" t="s">
        <v>1324</v>
      </c>
      <c r="D2154" s="246" t="s">
        <v>1046</v>
      </c>
      <c r="E2154" s="246" t="s">
        <v>1047</v>
      </c>
      <c r="F2154" s="246" t="s">
        <v>1048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1049</v>
      </c>
      <c r="L2154" s="247">
        <v>4</v>
      </c>
      <c r="M2154" s="246">
        <v>212933</v>
      </c>
      <c r="N2154" s="246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90</v>
      </c>
      <c r="T2154" s="246" t="s">
        <v>26</v>
      </c>
      <c r="U2154" s="246"/>
      <c r="V2154" t="str">
        <f>INDEX(樣區!H:H,MATCH(F2154,樣區!E:E,0))</f>
        <v>3月,5月</v>
      </c>
      <c r="W2154" s="3" t="str">
        <f>IF(ISNUMBER(AH2154),"Y","N")</f>
        <v>Y</v>
      </c>
      <c r="X2154" s="3" t="str">
        <f>IF(OR(ISBLANK(H2154),ISBLANK(I2154)),"需記錄日期","")</f>
        <v/>
      </c>
      <c r="Y2154" s="3" t="str">
        <f>IF(O2154&gt;9,"時間太晚","")</f>
        <v/>
      </c>
      <c r="Z2154" s="3" t="str">
        <f>IF(ISBLANK(Q2154),"需記錄數量",IF(Q2154&gt;2,"2隻以上，請記為猴群",""))</f>
        <v/>
      </c>
      <c r="AA2154" s="3" t="str">
        <f>IF(OR(Q2154=1,Q2154=2),IF(ISTEXT(R2154),"","需記錄距離"),"")</f>
        <v/>
      </c>
      <c r="AB2154" s="249" t="str">
        <f>IF(S2154="Y",IF(Q2154&lt;&gt;2,"有叫聲應為猴群",""),"")</f>
        <v/>
      </c>
      <c r="AC2154" s="3" t="str">
        <f>IF(ISBLANK(T2154),"需記錄棲地類型",IF(LEN(T2154)&lt;&gt;2,"請填最主要的棲地類型，其餘的可在備注補充說明",""))</f>
        <v/>
      </c>
      <c r="AD2154" s="5" t="str">
        <f t="shared" si="95"/>
        <v/>
      </c>
      <c r="AE2154" s="3" t="str">
        <f>IF(COUNTIF(U2154,"*搖樹*")=1,IF(Q2154&lt;&gt;2,"有搖樹行為應為猴群",""),"")</f>
        <v/>
      </c>
      <c r="AF2154" s="3"/>
      <c r="AH2154">
        <f>MATCH(ROUND(M2154,0)&amp;ROUND(N2154,0),樣點!N:N,0)</f>
        <v>482</v>
      </c>
      <c r="AI2154" s="5">
        <f>IF((F2155&amp;J2155)=(F2154&amp;J2154),ABS((DATE(G2155,H2155,I2155)&amp;TIME(O2155,P2155,0))-(DATE(G2154,H2154,I2154)&amp;TIME(O2154,P2154,0))),"")</f>
        <v>6.2499999767169356E-3</v>
      </c>
    </row>
    <row r="2155" spans="3:35">
      <c r="C2155" s="246" t="s">
        <v>1324</v>
      </c>
      <c r="D2155" s="246" t="s">
        <v>1046</v>
      </c>
      <c r="E2155" s="246" t="s">
        <v>1047</v>
      </c>
      <c r="F2155" s="246" t="s">
        <v>1048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1049</v>
      </c>
      <c r="L2155" s="247">
        <v>5</v>
      </c>
      <c r="M2155" s="246">
        <v>213288</v>
      </c>
      <c r="N2155" s="246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90</v>
      </c>
      <c r="T2155" s="246" t="s">
        <v>26</v>
      </c>
      <c r="U2155" s="246"/>
      <c r="V2155" t="str">
        <f>INDEX(樣區!H:H,MATCH(F2155,樣區!E:E,0))</f>
        <v>3月,5月</v>
      </c>
      <c r="W2155" s="3" t="str">
        <f>IF(ISNUMBER(AH2155),"Y","N")</f>
        <v>Y</v>
      </c>
      <c r="X2155" s="3" t="str">
        <f>IF(OR(ISBLANK(H2155),ISBLANK(I2155)),"需記錄日期","")</f>
        <v/>
      </c>
      <c r="Y2155" s="3" t="str">
        <f>IF(O2155&gt;9,"時間太晚","")</f>
        <v/>
      </c>
      <c r="Z2155" s="3" t="str">
        <f>IF(ISBLANK(Q2155),"需記錄數量",IF(Q2155&gt;2,"2隻以上，請記為猴群",""))</f>
        <v/>
      </c>
      <c r="AA2155" s="3" t="str">
        <f>IF(OR(Q2155=1,Q2155=2),IF(ISTEXT(R2155),"","需記錄距離"),"")</f>
        <v/>
      </c>
      <c r="AB2155" s="249" t="str">
        <f>IF(S2155="Y",IF(Q2155&lt;&gt;2,"有叫聲應為猴群",""),"")</f>
        <v/>
      </c>
      <c r="AC2155" s="3" t="str">
        <f>IF(ISBLANK(T2155),"需記錄棲地類型",IF(LEN(T2155)&lt;&gt;2,"請填最主要的棲地類型，其餘的可在備注補充說明",""))</f>
        <v/>
      </c>
      <c r="AD2155" s="5" t="str">
        <f t="shared" si="95"/>
        <v/>
      </c>
      <c r="AE2155" s="3" t="str">
        <f>IF(COUNTIF(U2155,"*搖樹*")=1,IF(Q2155&lt;&gt;2,"有搖樹行為應為猴群",""),"")</f>
        <v/>
      </c>
      <c r="AF2155" s="3"/>
      <c r="AH2155">
        <f>MATCH(ROUND(M2155,0)&amp;ROUND(N2155,0),樣點!N:N,0)</f>
        <v>483</v>
      </c>
      <c r="AI2155" s="5">
        <f>IF((F2156&amp;J2156)=(F2155&amp;J2155),ABS((DATE(G2156,H2156,I2156)&amp;TIME(O2156,P2156,0))-(DATE(G2155,H2155,I2155)&amp;TIME(O2155,P2155,0))),"")</f>
        <v>8.3333330112509429E-3</v>
      </c>
    </row>
    <row r="2156" spans="3:35">
      <c r="C2156" s="246" t="s">
        <v>1324</v>
      </c>
      <c r="D2156" s="246" t="s">
        <v>1046</v>
      </c>
      <c r="E2156" s="246" t="s">
        <v>1047</v>
      </c>
      <c r="F2156" s="246" t="s">
        <v>1048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1049</v>
      </c>
      <c r="L2156" s="247">
        <v>6</v>
      </c>
      <c r="M2156" s="246">
        <v>213096</v>
      </c>
      <c r="N2156" s="246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90</v>
      </c>
      <c r="T2156" s="246" t="s">
        <v>32</v>
      </c>
      <c r="U2156" s="246"/>
      <c r="V2156" t="str">
        <f>INDEX(樣區!H:H,MATCH(F2156,樣區!E:E,0))</f>
        <v>3月,5月</v>
      </c>
      <c r="W2156" s="3" t="str">
        <f>IF(ISNUMBER(AH2156),"Y","N")</f>
        <v>Y</v>
      </c>
      <c r="X2156" s="3" t="str">
        <f>IF(OR(ISBLANK(H2156),ISBLANK(I2156)),"需記錄日期","")</f>
        <v/>
      </c>
      <c r="Y2156" s="3" t="str">
        <f>IF(O2156&gt;9,"時間太晚","")</f>
        <v>時間太晚</v>
      </c>
      <c r="Z2156" s="3" t="str">
        <f>IF(ISBLANK(Q2156),"需記錄數量",IF(Q2156&gt;2,"2隻以上，請記為猴群",""))</f>
        <v/>
      </c>
      <c r="AA2156" s="3" t="str">
        <f>IF(OR(Q2156=1,Q2156=2),IF(ISTEXT(R2156),"","需記錄距離"),"")</f>
        <v/>
      </c>
      <c r="AB2156" s="249" t="str">
        <f>IF(S2156="Y",IF(Q2156&lt;&gt;2,"有叫聲應為猴群",""),"")</f>
        <v/>
      </c>
      <c r="AC2156" s="3" t="str">
        <f>IF(ISBLANK(T2156),"需記錄棲地類型",IF(LEN(T2156)&lt;&gt;2,"請填最主要的棲地類型，其餘的可在備注補充說明",""))</f>
        <v/>
      </c>
      <c r="AD2156" s="5" t="str">
        <f t="shared" si="95"/>
        <v/>
      </c>
      <c r="AE2156" s="3" t="str">
        <f>IF(COUNTIF(U2156,"*搖樹*")=1,IF(Q2156&lt;&gt;2,"有搖樹行為應為猴群",""),"")</f>
        <v/>
      </c>
      <c r="AF2156" s="3"/>
      <c r="AH2156">
        <f>MATCH(ROUND(M2156,0)&amp;ROUND(N2156,0),樣點!N:N,0)</f>
        <v>484</v>
      </c>
      <c r="AI2156" s="5" t="str">
        <f>IF((F2157&amp;J2157)=(F2156&amp;J2156),ABS((DATE(G2157,H2157,I2157)&amp;TIME(O2157,P2157,0))-(DATE(G2156,H2156,I2156)&amp;TIME(O2156,P2156,0))),"")</f>
        <v/>
      </c>
    </row>
    <row r="2157" spans="3:35" hidden="1">
      <c r="C2157" s="246" t="s">
        <v>1324</v>
      </c>
      <c r="D2157" s="246" t="s">
        <v>1046</v>
      </c>
      <c r="E2157" s="246" t="s">
        <v>1050</v>
      </c>
      <c r="F2157" s="246" t="s">
        <v>1051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1052</v>
      </c>
      <c r="L2157" s="247">
        <v>1</v>
      </c>
      <c r="M2157" s="246">
        <v>213322</v>
      </c>
      <c r="N2157" s="246">
        <v>2575300</v>
      </c>
      <c r="O2157" s="246">
        <v>9</v>
      </c>
      <c r="P2157" s="246">
        <v>0</v>
      </c>
      <c r="Q2157" s="246">
        <v>0</v>
      </c>
      <c r="R2157" s="246"/>
      <c r="S2157" s="246" t="s">
        <v>90</v>
      </c>
      <c r="T2157" s="246" t="s">
        <v>133</v>
      </c>
      <c r="U2157" s="246"/>
      <c r="V2157" t="str">
        <f>INDEX(樣區!H:H,MATCH(F2157,樣區!E:E,0))</f>
        <v>3月,5月</v>
      </c>
      <c r="W2157" s="3" t="str">
        <f>IF(ISNUMBER(AH2157),"Y","N")</f>
        <v>N</v>
      </c>
      <c r="X2157" s="3" t="str">
        <f>IF(OR(ISBLANK(H2157),ISBLANK(I2157)),"需記錄日期","")</f>
        <v/>
      </c>
      <c r="Y2157" s="3" t="str">
        <f>IF(O2157&gt;9,"時間太晚","")</f>
        <v/>
      </c>
      <c r="Z2157" s="3" t="str">
        <f>IF(ISBLANK(Q2157),"需記錄數量",IF(Q2157&gt;2,"2隻以上，請記為猴群",""))</f>
        <v/>
      </c>
      <c r="AA2157" s="3" t="str">
        <f>IF(OR(Q2157=1,Q2157=2),IF(ISTEXT(R2157),"","需記錄距離"),"")</f>
        <v/>
      </c>
      <c r="AB2157" s="2" t="str">
        <f>IF(S2157="Y",IF(Q2157&lt;&gt;2,"有叫聲應為猴群",""),"")</f>
        <v/>
      </c>
      <c r="AC2157" s="3" t="str">
        <f>IF(ISBLANK(T2157),"需記錄棲地類型",IF(LEN(T2157)&lt;&gt;2,"請填最主要的棲地類型，其餘的可在備注補充說明",""))</f>
        <v/>
      </c>
      <c r="AD2157" s="5" t="str">
        <f>IF(ISBLANK(O2157),"需記錄時間",IFERROR(IF((AI2157-TIME(0,5,59))&lt;0,"需計滿6分鍾",""),""))</f>
        <v/>
      </c>
      <c r="AE2157" s="3" t="str">
        <f>IF(COUNTIF(U2157,"*搖樹*")=1,IF(Q2157&lt;&gt;2,"有搖樹行為應為猴群",""),"")</f>
        <v/>
      </c>
      <c r="AF2157" s="3"/>
      <c r="AH2157" t="e">
        <f>MATCH(ROUND(M2157,0)&amp;ROUND(N2157,0),樣點!N:N,0)</f>
        <v>#N/A</v>
      </c>
      <c r="AI2157" s="5">
        <f>IF((F2158&amp;J2158)=(F2157&amp;J2157),ABS((DATE(G2158,H2158,I2158)&amp;TIME(O2158,P2158,0))-(DATE(G2157,H2157,I2157)&amp;TIME(O2157,P2157,0))),"")</f>
        <v>1.3888888002838939E-2</v>
      </c>
    </row>
    <row r="2158" spans="3:35" hidden="1">
      <c r="C2158" s="246" t="s">
        <v>1324</v>
      </c>
      <c r="D2158" s="246" t="s">
        <v>1046</v>
      </c>
      <c r="E2158" s="246" t="s">
        <v>1050</v>
      </c>
      <c r="F2158" s="246" t="s">
        <v>1051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1052</v>
      </c>
      <c r="L2158" s="247">
        <v>2</v>
      </c>
      <c r="M2158" s="246">
        <v>213313</v>
      </c>
      <c r="N2158" s="246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90</v>
      </c>
      <c r="T2158" s="246" t="s">
        <v>133</v>
      </c>
      <c r="U2158" s="246"/>
      <c r="V2158" t="str">
        <f>INDEX(樣區!H:H,MATCH(F2158,樣區!E:E,0))</f>
        <v>3月,5月</v>
      </c>
      <c r="W2158" s="3" t="str">
        <f>IF(ISNUMBER(AH2158),"Y","N")</f>
        <v>N</v>
      </c>
      <c r="X2158" s="3" t="str">
        <f>IF(OR(ISBLANK(H2158),ISBLANK(I2158)),"需記錄日期","")</f>
        <v/>
      </c>
      <c r="Y2158" s="3" t="str">
        <f>IF(O2158&gt;9,"時間太晚","")</f>
        <v/>
      </c>
      <c r="Z2158" s="3" t="str">
        <f>IF(ISBLANK(Q2158),"需記錄數量",IF(Q2158&gt;2,"2隻以上，請記為猴群",""))</f>
        <v/>
      </c>
      <c r="AA2158" s="3" t="str">
        <f>IF(OR(Q2158=1,Q2158=2),IF(ISTEXT(R2158),"","需記錄距離"),"")</f>
        <v/>
      </c>
      <c r="AB2158" s="2" t="str">
        <f>IF(S2158="Y",IF(Q2158&lt;&gt;2,"有叫聲應為猴群",""),"")</f>
        <v/>
      </c>
      <c r="AC2158" s="3" t="str">
        <f>IF(ISBLANK(T2158),"需記錄棲地類型",IF(LEN(T2158)&lt;&gt;2,"請填最主要的棲地類型，其餘的可在備注補充說明",""))</f>
        <v/>
      </c>
      <c r="AD2158" s="5" t="str">
        <f>IF(ISBLANK(O2158),"需記錄時間",IFERROR(IF((AI2158-TIME(0,5,59))&lt;0,"需計滿6分鍾",""),""))</f>
        <v/>
      </c>
      <c r="AE2158" s="3" t="str">
        <f>IF(COUNTIF(U2158,"*搖樹*")=1,IF(Q2158&lt;&gt;2,"有搖樹行為應為猴群",""),"")</f>
        <v/>
      </c>
      <c r="AF2158" s="3"/>
      <c r="AH2158" t="e">
        <f>MATCH(ROUND(M2158,0)&amp;ROUND(N2158,0),樣點!N:N,0)</f>
        <v>#N/A</v>
      </c>
      <c r="AI2158" s="5">
        <f>IF((F2159&amp;J2159)=(F2158&amp;J2158),ABS((DATE(G2159,H2159,I2159)&amp;TIME(O2159,P2159,0))-(DATE(G2158,H2158,I2158)&amp;TIME(O2158,P2158,0))),"")</f>
        <v>9.0277779963798821E-3</v>
      </c>
    </row>
    <row r="2159" spans="3:35" hidden="1">
      <c r="C2159" s="246" t="s">
        <v>1324</v>
      </c>
      <c r="D2159" s="246" t="s">
        <v>1046</v>
      </c>
      <c r="E2159" s="246" t="s">
        <v>1050</v>
      </c>
      <c r="F2159" s="246" t="s">
        <v>1051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1052</v>
      </c>
      <c r="L2159" s="247">
        <v>3</v>
      </c>
      <c r="M2159" s="246">
        <v>213434</v>
      </c>
      <c r="N2159" s="246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90</v>
      </c>
      <c r="T2159" s="246" t="s">
        <v>133</v>
      </c>
      <c r="U2159" s="246"/>
      <c r="V2159" t="str">
        <f>INDEX(樣區!H:H,MATCH(F2159,樣區!E:E,0))</f>
        <v>3月,5月</v>
      </c>
      <c r="W2159" s="3" t="str">
        <f>IF(ISNUMBER(AH2159),"Y","N")</f>
        <v>N</v>
      </c>
      <c r="X2159" s="3" t="str">
        <f>IF(OR(ISBLANK(H2159),ISBLANK(I2159)),"需記錄日期","")</f>
        <v/>
      </c>
      <c r="Y2159" s="3" t="str">
        <f>IF(O2159&gt;9,"時間太晚","")</f>
        <v/>
      </c>
      <c r="Z2159" s="3" t="str">
        <f>IF(ISBLANK(Q2159),"需記錄數量",IF(Q2159&gt;2,"2隻以上，請記為猴群",""))</f>
        <v/>
      </c>
      <c r="AA2159" s="3" t="str">
        <f>IF(OR(Q2159=1,Q2159=2),IF(ISTEXT(R2159),"","需記錄距離"),"")</f>
        <v/>
      </c>
      <c r="AB2159" s="2" t="str">
        <f>IF(S2159="Y",IF(Q2159&lt;&gt;2,"有叫聲應為猴群",""),"")</f>
        <v/>
      </c>
      <c r="AC2159" s="3" t="str">
        <f>IF(ISBLANK(T2159),"需記錄棲地類型",IF(LEN(T2159)&lt;&gt;2,"請填最主要的棲地類型，其餘的可在備注補充說明",""))</f>
        <v/>
      </c>
      <c r="AD2159" s="5" t="str">
        <f>IF(ISBLANK(O2159),"需記錄時間",IFERROR(IF((AI2159-TIME(0,5,59))&lt;0,"需計滿6分鍾",""),""))</f>
        <v/>
      </c>
      <c r="AE2159" s="3" t="str">
        <f>IF(COUNTIF(U2159,"*搖樹*")=1,IF(Q2159&lt;&gt;2,"有搖樹行為應為猴群",""),"")</f>
        <v/>
      </c>
      <c r="AF2159" s="3"/>
      <c r="AH2159" t="e">
        <f>MATCH(ROUND(M2159,0)&amp;ROUND(N2159,0),樣點!N:N,0)</f>
        <v>#N/A</v>
      </c>
      <c r="AI2159" s="5">
        <f>IF((F2160&amp;J2160)=(F2159&amp;J2159),ABS((DATE(G2160,H2160,I2160)&amp;TIME(O2160,P2160,0))-(DATE(G2159,H2159,I2159)&amp;TIME(O2159,P2159,0))),"")</f>
        <v>9.7222219919785857E-3</v>
      </c>
    </row>
    <row r="2160" spans="3:35" hidden="1">
      <c r="C2160" s="246" t="s">
        <v>1324</v>
      </c>
      <c r="D2160" s="246" t="s">
        <v>1046</v>
      </c>
      <c r="E2160" s="246" t="s">
        <v>1050</v>
      </c>
      <c r="F2160" s="246" t="s">
        <v>1051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1052</v>
      </c>
      <c r="L2160" s="247">
        <v>4</v>
      </c>
      <c r="M2160" s="246">
        <v>213412</v>
      </c>
      <c r="N2160" s="246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90</v>
      </c>
      <c r="T2160" s="246" t="s">
        <v>32</v>
      </c>
      <c r="U2160" s="246"/>
      <c r="V2160" t="str">
        <f>INDEX(樣區!H:H,MATCH(F2160,樣區!E:E,0))</f>
        <v>3月,5月</v>
      </c>
      <c r="W2160" s="3" t="str">
        <f>IF(ISNUMBER(AH2160),"Y","N")</f>
        <v>N</v>
      </c>
      <c r="X2160" s="3" t="str">
        <f>IF(OR(ISBLANK(H2160),ISBLANK(I2160)),"需記錄日期","")</f>
        <v/>
      </c>
      <c r="Y2160" s="3" t="str">
        <f>IF(O2160&gt;9,"時間太晚","")</f>
        <v/>
      </c>
      <c r="Z2160" s="3" t="str">
        <f>IF(ISBLANK(Q2160),"需記錄數量",IF(Q2160&gt;2,"2隻以上，請記為猴群",""))</f>
        <v/>
      </c>
      <c r="AA2160" s="3" t="str">
        <f>IF(OR(Q2160=1,Q2160=2),IF(ISTEXT(R2160),"","需記錄距離"),"")</f>
        <v/>
      </c>
      <c r="AB2160" s="2" t="str">
        <f>IF(S2160="Y",IF(Q2160&lt;&gt;2,"有叫聲應為猴群",""),"")</f>
        <v/>
      </c>
      <c r="AC2160" s="3" t="str">
        <f>IF(ISBLANK(T2160),"需記錄棲地類型",IF(LEN(T2160)&lt;&gt;2,"請填最主要的棲地類型，其餘的可在備注補充說明",""))</f>
        <v/>
      </c>
      <c r="AD2160" s="5" t="str">
        <f>IF(ISBLANK(O2160),"需記錄時間",IFERROR(IF((AI2160-TIME(0,5,59))&lt;0,"需計滿6分鍾",""),""))</f>
        <v/>
      </c>
      <c r="AE2160" s="3" t="str">
        <f>IF(COUNTIF(U2160,"*搖樹*")=1,IF(Q2160&lt;&gt;2,"有搖樹行為應為猴群",""),"")</f>
        <v/>
      </c>
      <c r="AF2160" s="3"/>
      <c r="AH2160" t="e">
        <f>MATCH(ROUND(M2160,0)&amp;ROUND(N2160,0),樣點!N:N,0)</f>
        <v>#N/A</v>
      </c>
      <c r="AI2160" s="5">
        <f>IF((F2161&amp;J2161)=(F2160&amp;J2160),ABS((DATE(G2161,H2161,I2161)&amp;TIME(O2161,P2161,0))-(DATE(G2160,H2160,I2160)&amp;TIME(O2160,P2160,0))),"")</f>
        <v>1.5972223016433418E-2</v>
      </c>
    </row>
    <row r="2161" spans="3:35" hidden="1">
      <c r="C2161" s="246" t="s">
        <v>1324</v>
      </c>
      <c r="D2161" s="246" t="s">
        <v>1046</v>
      </c>
      <c r="E2161" s="246" t="s">
        <v>1050</v>
      </c>
      <c r="F2161" s="246" t="s">
        <v>1051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1052</v>
      </c>
      <c r="L2161" s="247">
        <v>5</v>
      </c>
      <c r="M2161" s="246">
        <v>213469</v>
      </c>
      <c r="N2161" s="246">
        <v>2575339</v>
      </c>
      <c r="O2161" s="246">
        <v>10</v>
      </c>
      <c r="P2161" s="246">
        <v>10</v>
      </c>
      <c r="Q2161" s="246">
        <v>1</v>
      </c>
      <c r="R2161" s="246" t="s">
        <v>43</v>
      </c>
      <c r="S2161" s="246" t="s">
        <v>90</v>
      </c>
      <c r="T2161" s="246" t="s">
        <v>32</v>
      </c>
      <c r="U2161" s="246"/>
      <c r="V2161" t="str">
        <f>INDEX(樣區!H:H,MATCH(F2161,樣區!E:E,0))</f>
        <v>3月,5月</v>
      </c>
      <c r="W2161" s="3" t="str">
        <f>IF(ISNUMBER(AH2161),"Y","N")</f>
        <v>N</v>
      </c>
      <c r="X2161" s="3" t="str">
        <f>IF(OR(ISBLANK(H2161),ISBLANK(I2161)),"需記錄日期","")</f>
        <v/>
      </c>
      <c r="Y2161" s="3" t="str">
        <f>IF(O2161&gt;9,"時間太晚","")</f>
        <v>時間太晚</v>
      </c>
      <c r="Z2161" s="3" t="str">
        <f>IF(ISBLANK(Q2161),"需記錄數量",IF(Q2161&gt;2,"2隻以上，請記為猴群",""))</f>
        <v/>
      </c>
      <c r="AA2161" s="3" t="str">
        <f>IF(OR(Q2161=1,Q2161=2),IF(ISTEXT(R2161),"","需記錄距離"),"")</f>
        <v/>
      </c>
      <c r="AB2161" s="2" t="str">
        <f>IF(S2161="Y",IF(Q2161&lt;&gt;2,"有叫聲應為猴群",""),"")</f>
        <v/>
      </c>
      <c r="AC2161" s="3" t="str">
        <f>IF(ISBLANK(T2161),"需記錄棲地類型",IF(LEN(T2161)&lt;&gt;2,"請填最主要的棲地類型，其餘的可在備注補充說明",""))</f>
        <v/>
      </c>
      <c r="AD2161" s="5" t="str">
        <f>IF(ISBLANK(O2161),"需記錄時間",IFERROR(IF((AI2161-TIME(0,5,59))&lt;0,"需計滿6分鍾",""),""))</f>
        <v/>
      </c>
      <c r="AE2161" s="3" t="str">
        <f>IF(COUNTIF(U2161,"*搖樹*")=1,IF(Q2161&lt;&gt;2,"有搖樹行為應為猴群",""),"")</f>
        <v/>
      </c>
      <c r="AF2161" s="3"/>
      <c r="AH2161" t="e">
        <f>MATCH(ROUND(M2161,0)&amp;ROUND(N2161,0),樣點!N:N,0)</f>
        <v>#N/A</v>
      </c>
      <c r="AI2161" s="5">
        <f>IF((F2162&amp;J2162)=(F2161&amp;J2161),ABS((DATE(G2162,H2162,I2162)&amp;TIME(O2162,P2162,0))-(DATE(G2161,H2161,I2161)&amp;TIME(O2161,P2161,0))),"")</f>
        <v>1.0416665987577289E-2</v>
      </c>
    </row>
    <row r="2162" spans="3:35" hidden="1">
      <c r="C2162" s="246" t="s">
        <v>1324</v>
      </c>
      <c r="D2162" s="246" t="s">
        <v>1046</v>
      </c>
      <c r="E2162" s="246" t="s">
        <v>1050</v>
      </c>
      <c r="F2162" s="246" t="s">
        <v>1051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1052</v>
      </c>
      <c r="L2162" s="247">
        <v>6</v>
      </c>
      <c r="M2162" s="246">
        <v>213530</v>
      </c>
      <c r="N2162" s="246">
        <v>2575342</v>
      </c>
      <c r="O2162" s="246">
        <v>10</v>
      </c>
      <c r="P2162" s="246">
        <v>25</v>
      </c>
      <c r="Q2162" s="246">
        <v>2</v>
      </c>
      <c r="R2162" s="246" t="s">
        <v>43</v>
      </c>
      <c r="S2162" s="246" t="s">
        <v>44</v>
      </c>
      <c r="T2162" s="246" t="s">
        <v>32</v>
      </c>
      <c r="U2162" s="246" t="s">
        <v>1053</v>
      </c>
      <c r="V2162" t="str">
        <f>INDEX(樣區!H:H,MATCH(F2162,樣區!E:E,0))</f>
        <v>3月,5月</v>
      </c>
      <c r="W2162" s="3" t="str">
        <f>IF(ISNUMBER(AH2162),"Y","N")</f>
        <v>N</v>
      </c>
      <c r="X2162" s="3" t="str">
        <f>IF(OR(ISBLANK(H2162),ISBLANK(I2162)),"需記錄日期","")</f>
        <v/>
      </c>
      <c r="Y2162" s="3" t="str">
        <f>IF(O2162&gt;9,"時間太晚","")</f>
        <v>時間太晚</v>
      </c>
      <c r="Z2162" s="3" t="str">
        <f>IF(ISBLANK(Q2162),"需記錄數量",IF(Q2162&gt;2,"2隻以上，請記為猴群",""))</f>
        <v/>
      </c>
      <c r="AA2162" s="3" t="str">
        <f>IF(OR(Q2162=1,Q2162=2),IF(ISTEXT(R2162),"","需記錄距離"),"")</f>
        <v/>
      </c>
      <c r="AB2162" s="2" t="str">
        <f>IF(S2162="Y",IF(Q2162&lt;&gt;2,"有叫聲應為猴群",""),"")</f>
        <v/>
      </c>
      <c r="AC2162" s="3" t="str">
        <f>IF(ISBLANK(T2162),"需記錄棲地類型",IF(LEN(T2162)&lt;&gt;2,"請填最主要的棲地類型，其餘的可在備注補充說明",""))</f>
        <v/>
      </c>
      <c r="AD2162" s="5" t="str">
        <f>IF(ISBLANK(O2162),"需記錄時間",IFERROR(IF((AI2162-TIME(0,5,59))&lt;0,"需計滿6分鍾",""),""))</f>
        <v/>
      </c>
      <c r="AE2162" s="3" t="str">
        <f>IF(COUNTIF(U2162,"*搖樹*")=1,IF(Q2162&lt;&gt;2,"有搖樹行為應為猴群",""),"")</f>
        <v/>
      </c>
      <c r="AF2162" s="3"/>
      <c r="AH2162" t="e">
        <f>MATCH(ROUND(M2162,0)&amp;ROUND(N2162,0),樣點!N:N,0)</f>
        <v>#N/A</v>
      </c>
      <c r="AI2162" s="5" t="str">
        <f>IF((F2163&amp;J2163)=(F2162&amp;J2162),ABS((DATE(G2163,H2163,I2163)&amp;TIME(O2163,P2163,0))-(DATE(G2162,H2162,I2162)&amp;TIME(O2162,P2162,0))),"")</f>
        <v/>
      </c>
    </row>
    <row r="2163" spans="3:35">
      <c r="C2163" s="246" t="s">
        <v>1324</v>
      </c>
      <c r="D2163" s="246" t="s">
        <v>1046</v>
      </c>
      <c r="E2163" s="246" t="s">
        <v>1054</v>
      </c>
      <c r="F2163" s="246" t="s">
        <v>1055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1056</v>
      </c>
      <c r="L2163" s="247">
        <v>1</v>
      </c>
      <c r="M2163" s="246">
        <v>210252</v>
      </c>
      <c r="N2163" s="246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90</v>
      </c>
      <c r="T2163" s="246" t="s">
        <v>32</v>
      </c>
      <c r="U2163" s="246"/>
      <c r="V2163" t="str">
        <f>INDEX(樣區!H:H,MATCH(F2163,樣區!E:E,0))</f>
        <v>3月,5月</v>
      </c>
      <c r="W2163" s="3" t="str">
        <f>IF(ISNUMBER(AH2163),"Y","N")</f>
        <v>Y</v>
      </c>
      <c r="X2163" s="3" t="str">
        <f>IF(OR(ISBLANK(H2163),ISBLANK(I2163)),"需記錄日期","")</f>
        <v/>
      </c>
      <c r="Y2163" s="3" t="str">
        <f>IF(O2163&gt;9,"時間太晚","")</f>
        <v/>
      </c>
      <c r="Z2163" s="3" t="str">
        <f>IF(ISBLANK(Q2163),"需記錄數量",IF(Q2163&gt;2,"2隻以上，請記為猴群",""))</f>
        <v/>
      </c>
      <c r="AA2163" s="3" t="str">
        <f>IF(OR(Q2163=1,Q2163=2),IF(ISTEXT(R2163),"","需記錄距離"),"")</f>
        <v/>
      </c>
      <c r="AB2163" s="249" t="str">
        <f>IF(S2163="Y",IF(Q2163&lt;&gt;2,"有叫聲應為猴群",""),"")</f>
        <v/>
      </c>
      <c r="AC2163" s="3" t="str">
        <f>IF(ISBLANK(T2163),"需記錄棲地類型",IF(LEN(T2163)&lt;&gt;2,"請填最主要的棲地類型，其餘的可在備注補充說明",""))</f>
        <v/>
      </c>
      <c r="AD2163" s="5" t="str">
        <f t="shared" ref="AD2163:AD2199" si="96">IF(ISBLANK(O2163),"需記錄時間",IFERROR(IF((AI2163-TIME(0,5,59))&lt;0,"需計滿6分鐘",""),""))</f>
        <v/>
      </c>
      <c r="AE2163" s="3" t="str">
        <f>IF(COUNTIF(U2163,"*搖樹*")=1,IF(Q2163&lt;&gt;2,"有搖樹行為應為猴群",""),"")</f>
        <v/>
      </c>
      <c r="AF2163" s="3"/>
      <c r="AH2163">
        <f>MATCH(ROUND(M2163,0)&amp;ROUND(N2163,0),樣點!N:N,0)</f>
        <v>491</v>
      </c>
      <c r="AI2163" s="5">
        <f>IF((F2164&amp;J2164)=(F2163&amp;J2163),ABS((DATE(G2164,H2164,I2164)&amp;TIME(O2164,P2164,0))-(DATE(G2163,H2163,I2163)&amp;TIME(O2163,P2163,0))),"")</f>
        <v>1.1111111030913889E-2</v>
      </c>
    </row>
    <row r="2164" spans="3:35">
      <c r="C2164" s="246" t="s">
        <v>1324</v>
      </c>
      <c r="D2164" s="246" t="s">
        <v>1046</v>
      </c>
      <c r="E2164" s="246" t="s">
        <v>1054</v>
      </c>
      <c r="F2164" s="246" t="s">
        <v>1055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1056</v>
      </c>
      <c r="L2164" s="247">
        <v>2</v>
      </c>
      <c r="M2164" s="246">
        <v>210392</v>
      </c>
      <c r="N2164" s="246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90</v>
      </c>
      <c r="T2164" s="246" t="s">
        <v>32</v>
      </c>
      <c r="U2164" s="246"/>
      <c r="V2164" t="str">
        <f>INDEX(樣區!H:H,MATCH(F2164,樣區!E:E,0))</f>
        <v>3月,5月</v>
      </c>
      <c r="W2164" s="3" t="str">
        <f>IF(ISNUMBER(AH2164),"Y","N")</f>
        <v>Y</v>
      </c>
      <c r="X2164" s="3" t="str">
        <f>IF(OR(ISBLANK(H2164),ISBLANK(I2164)),"需記錄日期","")</f>
        <v/>
      </c>
      <c r="Y2164" s="3" t="str">
        <f>IF(O2164&gt;9,"時間太晚","")</f>
        <v/>
      </c>
      <c r="Z2164" s="3" t="str">
        <f>IF(ISBLANK(Q2164),"需記錄數量",IF(Q2164&gt;2,"2隻以上，請記為猴群",""))</f>
        <v/>
      </c>
      <c r="AA2164" s="3" t="str">
        <f>IF(OR(Q2164=1,Q2164=2),IF(ISTEXT(R2164),"","需記錄距離"),"")</f>
        <v/>
      </c>
      <c r="AB2164" s="249" t="str">
        <f>IF(S2164="Y",IF(Q2164&lt;&gt;2,"有叫聲應為猴群",""),"")</f>
        <v/>
      </c>
      <c r="AC2164" s="3" t="str">
        <f>IF(ISBLANK(T2164),"需記錄棲地類型",IF(LEN(T2164)&lt;&gt;2,"請填最主要的棲地類型，其餘的可在備注補充說明",""))</f>
        <v/>
      </c>
      <c r="AD2164" s="5" t="str">
        <f t="shared" si="96"/>
        <v/>
      </c>
      <c r="AE2164" s="3" t="str">
        <f>IF(COUNTIF(U2164,"*搖樹*")=1,IF(Q2164&lt;&gt;2,"有搖樹行為應為猴群",""),"")</f>
        <v/>
      </c>
      <c r="AF2164" s="3"/>
      <c r="AH2164">
        <f>MATCH(ROUND(M2164,0)&amp;ROUND(N2164,0),樣點!N:N,0)</f>
        <v>492</v>
      </c>
      <c r="AI2164" s="5">
        <f>IF((F2165&amp;J2165)=(F2164&amp;J2164),ABS((DATE(G2165,H2165,I2165)&amp;TIME(O2165,P2165,0))-(DATE(G2164,H2164,I2164)&amp;TIME(O2164,P2164,0))),"")</f>
        <v>1.0416666977107525E-2</v>
      </c>
    </row>
    <row r="2165" spans="3:35">
      <c r="C2165" s="246" t="s">
        <v>1324</v>
      </c>
      <c r="D2165" s="246" t="s">
        <v>1046</v>
      </c>
      <c r="E2165" s="246" t="s">
        <v>1054</v>
      </c>
      <c r="F2165" s="246" t="s">
        <v>1055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1056</v>
      </c>
      <c r="L2165" s="247">
        <v>3</v>
      </c>
      <c r="M2165" s="246">
        <v>210553</v>
      </c>
      <c r="N2165" s="246">
        <v>2572523</v>
      </c>
      <c r="O2165" s="246">
        <v>9</v>
      </c>
      <c r="P2165" s="246">
        <v>1</v>
      </c>
      <c r="Q2165" s="246">
        <v>0</v>
      </c>
      <c r="R2165" s="246"/>
      <c r="S2165" s="246" t="s">
        <v>90</v>
      </c>
      <c r="T2165" s="246" t="s">
        <v>32</v>
      </c>
      <c r="U2165" s="246"/>
      <c r="V2165" t="str">
        <f>INDEX(樣區!H:H,MATCH(F2165,樣區!E:E,0))</f>
        <v>3月,5月</v>
      </c>
      <c r="W2165" s="3" t="str">
        <f>IF(ISNUMBER(AH2165),"Y","N")</f>
        <v>Y</v>
      </c>
      <c r="X2165" s="3" t="str">
        <f>IF(OR(ISBLANK(H2165),ISBLANK(I2165)),"需記錄日期","")</f>
        <v/>
      </c>
      <c r="Y2165" s="3" t="str">
        <f>IF(O2165&gt;9,"時間太晚","")</f>
        <v/>
      </c>
      <c r="Z2165" s="3" t="str">
        <f>IF(ISBLANK(Q2165),"需記錄數量",IF(Q2165&gt;2,"2隻以上，請記為猴群",""))</f>
        <v/>
      </c>
      <c r="AA2165" s="3" t="str">
        <f>IF(OR(Q2165=1,Q2165=2),IF(ISTEXT(R2165),"","需記錄距離"),"")</f>
        <v/>
      </c>
      <c r="AB2165" s="249" t="str">
        <f>IF(S2165="Y",IF(Q2165&lt;&gt;2,"有叫聲應為猴群",""),"")</f>
        <v/>
      </c>
      <c r="AC2165" s="3" t="str">
        <f>IF(ISBLANK(T2165),"需記錄棲地類型",IF(LEN(T2165)&lt;&gt;2,"請填最主要的棲地類型，其餘的可在備注補充說明",""))</f>
        <v/>
      </c>
      <c r="AD2165" s="5" t="str">
        <f t="shared" si="96"/>
        <v/>
      </c>
      <c r="AE2165" s="3" t="str">
        <f>IF(COUNTIF(U2165,"*搖樹*")=1,IF(Q2165&lt;&gt;2,"有搖樹行為應為猴群",""),"")</f>
        <v/>
      </c>
      <c r="AF2165" s="3"/>
      <c r="AH2165">
        <f>MATCH(ROUND(M2165,0)&amp;ROUND(N2165,0),樣點!N:N,0)</f>
        <v>493</v>
      </c>
      <c r="AI2165" s="5">
        <f>IF((F2166&amp;J2166)=(F2165&amp;J2165),ABS((DATE(G2166,H2166,I2166)&amp;TIME(O2166,P2166,0))-(DATE(G2165,H2165,I2165)&amp;TIME(O2165,P2165,0))),"")</f>
        <v>1.1111111030913889E-2</v>
      </c>
    </row>
    <row r="2166" spans="3:35">
      <c r="C2166" s="246" t="s">
        <v>1324</v>
      </c>
      <c r="D2166" s="246" t="s">
        <v>1046</v>
      </c>
      <c r="E2166" s="246" t="s">
        <v>1054</v>
      </c>
      <c r="F2166" s="246" t="s">
        <v>1055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1056</v>
      </c>
      <c r="L2166" s="247">
        <v>4</v>
      </c>
      <c r="M2166" s="246">
        <v>210598</v>
      </c>
      <c r="N2166" s="246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90</v>
      </c>
      <c r="T2166" s="246" t="s">
        <v>32</v>
      </c>
      <c r="U2166" s="246"/>
      <c r="V2166" t="str">
        <f>INDEX(樣區!H:H,MATCH(F2166,樣區!E:E,0))</f>
        <v>3月,5月</v>
      </c>
      <c r="W2166" s="3" t="str">
        <f>IF(ISNUMBER(AH2166),"Y","N")</f>
        <v>Y</v>
      </c>
      <c r="X2166" s="3" t="str">
        <f>IF(OR(ISBLANK(H2166),ISBLANK(I2166)),"需記錄日期","")</f>
        <v/>
      </c>
      <c r="Y2166" s="3" t="str">
        <f>IF(O2166&gt;9,"時間太晚","")</f>
        <v/>
      </c>
      <c r="Z2166" s="3" t="str">
        <f>IF(ISBLANK(Q2166),"需記錄數量",IF(Q2166&gt;2,"2隻以上，請記為猴群",""))</f>
        <v/>
      </c>
      <c r="AA2166" s="3" t="str">
        <f>IF(OR(Q2166=1,Q2166=2),IF(ISTEXT(R2166),"","需記錄距離"),"")</f>
        <v/>
      </c>
      <c r="AB2166" s="249" t="str">
        <f>IF(S2166="Y",IF(Q2166&lt;&gt;2,"有叫聲應為猴群",""),"")</f>
        <v/>
      </c>
      <c r="AC2166" s="3" t="str">
        <f>IF(ISBLANK(T2166),"需記錄棲地類型",IF(LEN(T2166)&lt;&gt;2,"請填最主要的棲地類型，其餘的可在備注補充說明",""))</f>
        <v/>
      </c>
      <c r="AD2166" s="5" t="str">
        <f t="shared" si="96"/>
        <v/>
      </c>
      <c r="AE2166" s="3" t="str">
        <f>IF(COUNTIF(U2166,"*搖樹*")=1,IF(Q2166&lt;&gt;2,"有搖樹行為應為猴群",""),"")</f>
        <v/>
      </c>
      <c r="AF2166" s="3"/>
      <c r="AH2166">
        <f>MATCH(ROUND(M2166,0)&amp;ROUND(N2166,0),樣點!N:N,0)</f>
        <v>494</v>
      </c>
      <c r="AI2166" s="5">
        <f>IF((F2167&amp;J2167)=(F2166&amp;J2166),ABS((DATE(G2167,H2167,I2167)&amp;TIME(O2167,P2167,0))-(DATE(G2166,H2166,I2166)&amp;TIME(O2166,P2166,0))),"")</f>
        <v>7.6388889574445784E-3</v>
      </c>
    </row>
    <row r="2167" spans="3:35">
      <c r="C2167" s="246" t="s">
        <v>1324</v>
      </c>
      <c r="D2167" s="246" t="s">
        <v>1046</v>
      </c>
      <c r="E2167" s="246" t="s">
        <v>1054</v>
      </c>
      <c r="F2167" s="246" t="s">
        <v>1055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1056</v>
      </c>
      <c r="L2167" s="247">
        <v>5</v>
      </c>
      <c r="M2167" s="246">
        <v>210768</v>
      </c>
      <c r="N2167" s="246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90</v>
      </c>
      <c r="T2167" s="246" t="s">
        <v>32</v>
      </c>
      <c r="U2167" s="246"/>
      <c r="V2167" t="str">
        <f>INDEX(樣區!H:H,MATCH(F2167,樣區!E:E,0))</f>
        <v>3月,5月</v>
      </c>
      <c r="W2167" s="3" t="str">
        <f>IF(ISNUMBER(AH2167),"Y","N")</f>
        <v>Y</v>
      </c>
      <c r="X2167" s="3" t="str">
        <f>IF(OR(ISBLANK(H2167),ISBLANK(I2167)),"需記錄日期","")</f>
        <v/>
      </c>
      <c r="Y2167" s="3" t="str">
        <f>IF(O2167&gt;9,"時間太晚","")</f>
        <v/>
      </c>
      <c r="Z2167" s="3" t="str">
        <f>IF(ISBLANK(Q2167),"需記錄數量",IF(Q2167&gt;2,"2隻以上，請記為猴群",""))</f>
        <v/>
      </c>
      <c r="AA2167" s="3" t="str">
        <f>IF(OR(Q2167=1,Q2167=2),IF(ISTEXT(R2167),"","需記錄距離"),"")</f>
        <v/>
      </c>
      <c r="AB2167" s="249" t="str">
        <f>IF(S2167="Y",IF(Q2167&lt;&gt;2,"有叫聲應為猴群",""),"")</f>
        <v/>
      </c>
      <c r="AC2167" s="3" t="str">
        <f>IF(ISBLANK(T2167),"需記錄棲地類型",IF(LEN(T2167)&lt;&gt;2,"請填最主要的棲地類型，其餘的可在備注補充說明",""))</f>
        <v/>
      </c>
      <c r="AD2167" s="5" t="str">
        <f t="shared" si="96"/>
        <v/>
      </c>
      <c r="AE2167" s="3" t="str">
        <f>IF(COUNTIF(U2167,"*搖樹*")=1,IF(Q2167&lt;&gt;2,"有搖樹行為應為猴群",""),"")</f>
        <v/>
      </c>
      <c r="AF2167" s="3"/>
      <c r="AH2167">
        <f>MATCH(ROUND(M2167,0)&amp;ROUND(N2167,0),樣點!N:N,0)</f>
        <v>495</v>
      </c>
      <c r="AI2167" s="5">
        <f>IF((F2168&amp;J2168)=(F2167&amp;J2167),ABS((DATE(G2168,H2168,I2168)&amp;TIME(O2168,P2168,0))-(DATE(G2167,H2167,I2167)&amp;TIME(O2167,P2167,0))),"")</f>
        <v>9.7222219919785857E-3</v>
      </c>
    </row>
    <row r="2168" spans="3:35">
      <c r="C2168" s="246" t="s">
        <v>1324</v>
      </c>
      <c r="D2168" s="246" t="s">
        <v>1046</v>
      </c>
      <c r="E2168" s="246" t="s">
        <v>1054</v>
      </c>
      <c r="F2168" s="246" t="s">
        <v>1055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1056</v>
      </c>
      <c r="L2168" s="247">
        <v>6</v>
      </c>
      <c r="M2168" s="246">
        <v>210858</v>
      </c>
      <c r="N2168" s="246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90</v>
      </c>
      <c r="T2168" s="246" t="s">
        <v>32</v>
      </c>
      <c r="U2168" s="246"/>
      <c r="V2168" t="str">
        <f>INDEX(樣區!H:H,MATCH(F2168,樣區!E:E,0))</f>
        <v>3月,5月</v>
      </c>
      <c r="W2168" s="3" t="str">
        <f>IF(ISNUMBER(AH2168),"Y","N")</f>
        <v>Y</v>
      </c>
      <c r="X2168" s="3" t="str">
        <f>IF(OR(ISBLANK(H2168),ISBLANK(I2168)),"需記錄日期","")</f>
        <v/>
      </c>
      <c r="Y2168" s="3" t="str">
        <f>IF(O2168&gt;9,"時間太晚","")</f>
        <v/>
      </c>
      <c r="Z2168" s="3" t="str">
        <f>IF(ISBLANK(Q2168),"需記錄數量",IF(Q2168&gt;2,"2隻以上，請記為猴群",""))</f>
        <v/>
      </c>
      <c r="AA2168" s="3" t="str">
        <f>IF(OR(Q2168=1,Q2168=2),IF(ISTEXT(R2168),"","需記錄距離"),"")</f>
        <v/>
      </c>
      <c r="AB2168" s="249" t="str">
        <f>IF(S2168="Y",IF(Q2168&lt;&gt;2,"有叫聲應為猴群",""),"")</f>
        <v/>
      </c>
      <c r="AC2168" s="3" t="str">
        <f>IF(ISBLANK(T2168),"需記錄棲地類型",IF(LEN(T2168)&lt;&gt;2,"請填最主要的棲地類型，其餘的可在備注補充說明",""))</f>
        <v/>
      </c>
      <c r="AD2168" s="5" t="str">
        <f t="shared" si="96"/>
        <v/>
      </c>
      <c r="AE2168" s="3" t="str">
        <f>IF(COUNTIF(U2168,"*搖樹*")=1,IF(Q2168&lt;&gt;2,"有搖樹行為應為猴群",""),"")</f>
        <v/>
      </c>
      <c r="AF2168" s="3"/>
      <c r="AH2168">
        <f>MATCH(ROUND(M2168,0)&amp;ROUND(N2168,0),樣點!N:N,0)</f>
        <v>496</v>
      </c>
      <c r="AI2168" s="5" t="str">
        <f>IF((F2169&amp;J2169)=(F2168&amp;J2168),ABS((DATE(G2169,H2169,I2169)&amp;TIME(O2169,P2169,0))-(DATE(G2168,H2168,I2168)&amp;TIME(O2168,P2168,0))),"")</f>
        <v/>
      </c>
    </row>
    <row r="2169" spans="3:35">
      <c r="C2169" s="246" t="s">
        <v>1324</v>
      </c>
      <c r="D2169" s="246" t="s">
        <v>1046</v>
      </c>
      <c r="E2169" s="246" t="s">
        <v>1057</v>
      </c>
      <c r="F2169" s="246" t="s">
        <v>1058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1059</v>
      </c>
      <c r="L2169" s="247">
        <v>1</v>
      </c>
      <c r="M2169" s="246">
        <v>214019</v>
      </c>
      <c r="N2169" s="246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90</v>
      </c>
      <c r="T2169" s="246" t="s">
        <v>230</v>
      </c>
      <c r="U2169" s="246"/>
      <c r="V2169" t="str">
        <f>INDEX(樣區!H:H,MATCH(F2169,樣區!E:E,0))</f>
        <v>4月,6月</v>
      </c>
      <c r="W2169" s="3" t="str">
        <f>IF(ISNUMBER(AH2169),"Y","N")</f>
        <v>Y</v>
      </c>
      <c r="X2169" s="3" t="str">
        <f>IF(OR(ISBLANK(H2169),ISBLANK(I2169)),"需記錄日期","")</f>
        <v/>
      </c>
      <c r="Y2169" s="3" t="str">
        <f>IF(O2169&gt;9,"時間太晚","")</f>
        <v/>
      </c>
      <c r="Z2169" s="3" t="str">
        <f>IF(ISBLANK(Q2169),"需記錄數量",IF(Q2169&gt;2,"2隻以上，請記為猴群",""))</f>
        <v/>
      </c>
      <c r="AA2169" s="3" t="str">
        <f>IF(OR(Q2169=1,Q2169=2),IF(ISTEXT(R2169),"","需記錄距離"),"")</f>
        <v/>
      </c>
      <c r="AB2169" s="249" t="str">
        <f>IF(S2169="Y",IF(Q2169&lt;&gt;2,"有叫聲應為猴群",""),"")</f>
        <v/>
      </c>
      <c r="AC2169" s="3" t="str">
        <f>IF(ISBLANK(T2169),"需記錄棲地類型",IF(LEN(T2169)&lt;&gt;2,"請填最主要的棲地類型，其餘的可在備注補充說明",""))</f>
        <v/>
      </c>
      <c r="AD2169" s="5" t="str">
        <f t="shared" si="96"/>
        <v/>
      </c>
      <c r="AE2169" s="3" t="str">
        <f>IF(COUNTIF(U2169,"*搖樹*")=1,IF(Q2169&lt;&gt;2,"有搖樹行為應為猴群",""),"")</f>
        <v/>
      </c>
      <c r="AF2169" s="3"/>
      <c r="AH2169">
        <f>MATCH(ROUND(M2169,0)&amp;ROUND(N2169,0),樣點!N:N,0)</f>
        <v>497</v>
      </c>
      <c r="AI2169" s="5">
        <f>IF((F2170&amp;J2170)=(F2169&amp;J2169),ABS((DATE(G2170,H2170,I2170)&amp;TIME(O2170,P2170,0))-(DATE(G2169,H2169,I2169)&amp;TIME(O2169,P2169,0))),"")</f>
        <v>8.3333330112509429E-3</v>
      </c>
    </row>
    <row r="2170" spans="3:35">
      <c r="C2170" s="246" t="s">
        <v>1324</v>
      </c>
      <c r="D2170" s="246" t="s">
        <v>1046</v>
      </c>
      <c r="E2170" s="246" t="s">
        <v>1057</v>
      </c>
      <c r="F2170" s="246" t="s">
        <v>1058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1059</v>
      </c>
      <c r="L2170" s="247">
        <v>2</v>
      </c>
      <c r="M2170" s="246">
        <v>213762</v>
      </c>
      <c r="N2170" s="246">
        <v>2588961</v>
      </c>
      <c r="O2170" s="246">
        <v>9</v>
      </c>
      <c r="P2170" s="246">
        <v>2</v>
      </c>
      <c r="Q2170" s="246">
        <v>0</v>
      </c>
      <c r="R2170" s="246"/>
      <c r="S2170" s="246" t="s">
        <v>90</v>
      </c>
      <c r="T2170" s="246" t="s">
        <v>32</v>
      </c>
      <c r="U2170" s="246"/>
      <c r="V2170" t="str">
        <f>INDEX(樣區!H:H,MATCH(F2170,樣區!E:E,0))</f>
        <v>4月,6月</v>
      </c>
      <c r="W2170" s="3" t="str">
        <f>IF(ISNUMBER(AH2170),"Y","N")</f>
        <v>Y</v>
      </c>
      <c r="X2170" s="3" t="str">
        <f>IF(OR(ISBLANK(H2170),ISBLANK(I2170)),"需記錄日期","")</f>
        <v/>
      </c>
      <c r="Y2170" s="3" t="str">
        <f>IF(O2170&gt;9,"時間太晚","")</f>
        <v/>
      </c>
      <c r="Z2170" s="3" t="str">
        <f>IF(ISBLANK(Q2170),"需記錄數量",IF(Q2170&gt;2,"2隻以上，請記為猴群",""))</f>
        <v/>
      </c>
      <c r="AA2170" s="3" t="str">
        <f>IF(OR(Q2170=1,Q2170=2),IF(ISTEXT(R2170),"","需記錄距離"),"")</f>
        <v/>
      </c>
      <c r="AB2170" s="249" t="str">
        <f>IF(S2170="Y",IF(Q2170&lt;&gt;2,"有叫聲應為猴群",""),"")</f>
        <v/>
      </c>
      <c r="AC2170" s="3" t="str">
        <f>IF(ISBLANK(T2170),"需記錄棲地類型",IF(LEN(T2170)&lt;&gt;2,"請填最主要的棲地類型，其餘的可在備注補充說明",""))</f>
        <v/>
      </c>
      <c r="AD2170" s="5" t="str">
        <f t="shared" si="96"/>
        <v/>
      </c>
      <c r="AE2170" s="3" t="str">
        <f>IF(COUNTIF(U2170,"*搖樹*")=1,IF(Q2170&lt;&gt;2,"有搖樹行為應為猴群",""),"")</f>
        <v/>
      </c>
      <c r="AF2170" s="3"/>
      <c r="AH2170">
        <f>MATCH(ROUND(M2170,0)&amp;ROUND(N2170,0),樣點!N:N,0)</f>
        <v>498</v>
      </c>
      <c r="AI2170" s="5">
        <f>IF((F2171&amp;J2171)=(F2170&amp;J2170),ABS((DATE(G2171,H2171,I2171)&amp;TIME(O2171,P2171,0))-(DATE(G2170,H2170,I2170)&amp;TIME(O2170,P2170,0))),"")</f>
        <v>1.5972223016433418E-2</v>
      </c>
    </row>
    <row r="2171" spans="3:35">
      <c r="C2171" s="246" t="s">
        <v>1324</v>
      </c>
      <c r="D2171" s="246" t="s">
        <v>1046</v>
      </c>
      <c r="E2171" s="246" t="s">
        <v>1057</v>
      </c>
      <c r="F2171" s="246" t="s">
        <v>1058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1059</v>
      </c>
      <c r="L2171" s="247">
        <v>3</v>
      </c>
      <c r="M2171" s="246">
        <v>213418</v>
      </c>
      <c r="N2171" s="246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90</v>
      </c>
      <c r="T2171" s="246" t="s">
        <v>31</v>
      </c>
      <c r="U2171" s="246"/>
      <c r="V2171" t="str">
        <f>INDEX(樣區!H:H,MATCH(F2171,樣區!E:E,0))</f>
        <v>4月,6月</v>
      </c>
      <c r="W2171" s="3" t="str">
        <f>IF(ISNUMBER(AH2171),"Y","N")</f>
        <v>Y</v>
      </c>
      <c r="X2171" s="3" t="str">
        <f>IF(OR(ISBLANK(H2171),ISBLANK(I2171)),"需記錄日期","")</f>
        <v/>
      </c>
      <c r="Y2171" s="3" t="str">
        <f>IF(O2171&gt;9,"時間太晚","")</f>
        <v/>
      </c>
      <c r="Z2171" s="3" t="str">
        <f>IF(ISBLANK(Q2171),"需記錄數量",IF(Q2171&gt;2,"2隻以上，請記為猴群",""))</f>
        <v/>
      </c>
      <c r="AA2171" s="3" t="str">
        <f>IF(OR(Q2171=1,Q2171=2),IF(ISTEXT(R2171),"","需記錄距離"),"")</f>
        <v/>
      </c>
      <c r="AB2171" s="249" t="str">
        <f>IF(S2171="Y",IF(Q2171&lt;&gt;2,"有叫聲應為猴群",""),"")</f>
        <v/>
      </c>
      <c r="AC2171" s="3" t="str">
        <f>IF(ISBLANK(T2171),"需記錄棲地類型",IF(LEN(T2171)&lt;&gt;2,"請填最主要的棲地類型，其餘的可在備注補充說明",""))</f>
        <v/>
      </c>
      <c r="AD2171" s="5" t="str">
        <f t="shared" si="96"/>
        <v/>
      </c>
      <c r="AE2171" s="3" t="str">
        <f>IF(COUNTIF(U2171,"*搖樹*")=1,IF(Q2171&lt;&gt;2,"有搖樹行為應為猴群",""),"")</f>
        <v/>
      </c>
      <c r="AF2171" s="3"/>
      <c r="AH2171">
        <f>MATCH(ROUND(M2171,0)&amp;ROUND(N2171,0),樣點!N:N,0)</f>
        <v>499</v>
      </c>
      <c r="AI2171" s="5">
        <f>IF((F2172&amp;J2172)=(F2171&amp;J2171),ABS((DATE(G2172,H2172,I2172)&amp;TIME(O2172,P2172,0))-(DATE(G2171,H2171,I2171)&amp;TIME(O2171,P2171,0))),"")</f>
        <v>7.6388890156522393E-3</v>
      </c>
    </row>
    <row r="2172" spans="3:35">
      <c r="C2172" s="246" t="s">
        <v>1324</v>
      </c>
      <c r="D2172" s="246" t="s">
        <v>1046</v>
      </c>
      <c r="E2172" s="246" t="s">
        <v>1057</v>
      </c>
      <c r="F2172" s="246" t="s">
        <v>1058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1059</v>
      </c>
      <c r="L2172" s="247">
        <v>4</v>
      </c>
      <c r="M2172" s="246">
        <v>213473</v>
      </c>
      <c r="N2172" s="246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90</v>
      </c>
      <c r="T2172" s="246" t="s">
        <v>32</v>
      </c>
      <c r="U2172" s="246"/>
      <c r="V2172" t="str">
        <f>INDEX(樣區!H:H,MATCH(F2172,樣區!E:E,0))</f>
        <v>4月,6月</v>
      </c>
      <c r="W2172" s="3" t="str">
        <f>IF(ISNUMBER(AH2172),"Y","N")</f>
        <v>Y</v>
      </c>
      <c r="X2172" s="3" t="str">
        <f>IF(OR(ISBLANK(H2172),ISBLANK(I2172)),"需記錄日期","")</f>
        <v/>
      </c>
      <c r="Y2172" s="3" t="str">
        <f>IF(O2172&gt;9,"時間太晚","")</f>
        <v/>
      </c>
      <c r="Z2172" s="3" t="str">
        <f>IF(ISBLANK(Q2172),"需記錄數量",IF(Q2172&gt;2,"2隻以上，請記為猴群",""))</f>
        <v/>
      </c>
      <c r="AA2172" s="3" t="str">
        <f>IF(OR(Q2172=1,Q2172=2),IF(ISTEXT(R2172),"","需記錄距離"),"")</f>
        <v/>
      </c>
      <c r="AB2172" s="249" t="str">
        <f>IF(S2172="Y",IF(Q2172&lt;&gt;2,"有叫聲應為猴群",""),"")</f>
        <v/>
      </c>
      <c r="AC2172" s="3" t="str">
        <f>IF(ISBLANK(T2172),"需記錄棲地類型",IF(LEN(T2172)&lt;&gt;2,"請填最主要的棲地類型，其餘的可在備注補充說明",""))</f>
        <v/>
      </c>
      <c r="AD2172" s="5" t="str">
        <f t="shared" si="96"/>
        <v/>
      </c>
      <c r="AE2172" s="3" t="str">
        <f>IF(COUNTIF(U2172,"*搖樹*")=1,IF(Q2172&lt;&gt;2,"有搖樹行為應為猴群",""),"")</f>
        <v/>
      </c>
      <c r="AF2172" s="3"/>
      <c r="AH2172">
        <f>MATCH(ROUND(M2172,0)&amp;ROUND(N2172,0),樣點!N:N,0)</f>
        <v>500</v>
      </c>
      <c r="AI2172" s="5">
        <f>IF((F2173&amp;J2173)=(F2172&amp;J2172),ABS((DATE(G2173,H2173,I2173)&amp;TIME(O2173,P2173,0))-(DATE(G2172,H2172,I2172)&amp;TIME(O2172,P2172,0))),"")</f>
        <v>6.2499999767169356E-3</v>
      </c>
    </row>
    <row r="2173" spans="3:35">
      <c r="C2173" s="246" t="s">
        <v>1324</v>
      </c>
      <c r="D2173" s="246" t="s">
        <v>1046</v>
      </c>
      <c r="E2173" s="246" t="s">
        <v>1057</v>
      </c>
      <c r="F2173" s="246" t="s">
        <v>1058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1059</v>
      </c>
      <c r="L2173" s="247">
        <v>5</v>
      </c>
      <c r="M2173" s="246">
        <v>213516</v>
      </c>
      <c r="N2173" s="246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90</v>
      </c>
      <c r="T2173" s="246" t="s">
        <v>31</v>
      </c>
      <c r="U2173" s="246"/>
      <c r="V2173" t="str">
        <f>INDEX(樣區!H:H,MATCH(F2173,樣區!E:E,0))</f>
        <v>4月,6月</v>
      </c>
      <c r="W2173" s="3" t="str">
        <f>IF(ISNUMBER(AH2173),"Y","N")</f>
        <v>Y</v>
      </c>
      <c r="X2173" s="3" t="str">
        <f>IF(OR(ISBLANK(H2173),ISBLANK(I2173)),"需記錄日期","")</f>
        <v/>
      </c>
      <c r="Y2173" s="3" t="str">
        <f>IF(O2173&gt;9,"時間太晚","")</f>
        <v/>
      </c>
      <c r="Z2173" s="3" t="str">
        <f>IF(ISBLANK(Q2173),"需記錄數量",IF(Q2173&gt;2,"2隻以上，請記為猴群",""))</f>
        <v/>
      </c>
      <c r="AA2173" s="3" t="str">
        <f>IF(OR(Q2173=1,Q2173=2),IF(ISTEXT(R2173),"","需記錄距離"),"")</f>
        <v/>
      </c>
      <c r="AB2173" s="249" t="str">
        <f>IF(S2173="Y",IF(Q2173&lt;&gt;2,"有叫聲應為猴群",""),"")</f>
        <v/>
      </c>
      <c r="AC2173" s="3" t="str">
        <f>IF(ISBLANK(T2173),"需記錄棲地類型",IF(LEN(T2173)&lt;&gt;2,"請填最主要的棲地類型，其餘的可在備注補充說明",""))</f>
        <v/>
      </c>
      <c r="AD2173" s="5" t="str">
        <f t="shared" si="96"/>
        <v/>
      </c>
      <c r="AE2173" s="3" t="str">
        <f>IF(COUNTIF(U2173,"*搖樹*")=1,IF(Q2173&lt;&gt;2,"有搖樹行為應為猴群",""),"")</f>
        <v/>
      </c>
      <c r="AF2173" s="3"/>
      <c r="AH2173">
        <f>MATCH(ROUND(M2173,0)&amp;ROUND(N2173,0),樣點!N:N,0)</f>
        <v>501</v>
      </c>
      <c r="AI2173" s="5">
        <f>IF((F2174&amp;J2174)=(F2173&amp;J2173),ABS((DATE(G2174,H2174,I2174)&amp;TIME(O2174,P2174,0))-(DATE(G2173,H2173,I2173)&amp;TIME(O2173,P2173,0))),"")</f>
        <v>8.3333330112509429E-3</v>
      </c>
    </row>
    <row r="2174" spans="3:35">
      <c r="C2174" s="246" t="s">
        <v>1324</v>
      </c>
      <c r="D2174" s="246" t="s">
        <v>1046</v>
      </c>
      <c r="E2174" s="246" t="s">
        <v>1057</v>
      </c>
      <c r="F2174" s="246" t="s">
        <v>1058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1059</v>
      </c>
      <c r="L2174" s="247">
        <v>6</v>
      </c>
      <c r="M2174" s="246">
        <v>213652</v>
      </c>
      <c r="N2174" s="246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90</v>
      </c>
      <c r="T2174" s="246" t="s">
        <v>32</v>
      </c>
      <c r="U2174" s="246"/>
      <c r="V2174" t="str">
        <f>INDEX(樣區!H:H,MATCH(F2174,樣區!E:E,0))</f>
        <v>4月,6月</v>
      </c>
      <c r="W2174" s="3" t="str">
        <f>IF(ISNUMBER(AH2174),"Y","N")</f>
        <v>Y</v>
      </c>
      <c r="X2174" s="3" t="str">
        <f>IF(OR(ISBLANK(H2174),ISBLANK(I2174)),"需記錄日期","")</f>
        <v/>
      </c>
      <c r="Y2174" s="3" t="str">
        <f>IF(O2174&gt;9,"時間太晚","")</f>
        <v/>
      </c>
      <c r="Z2174" s="3" t="str">
        <f>IF(ISBLANK(Q2174),"需記錄數量",IF(Q2174&gt;2,"2隻以上，請記為猴群",""))</f>
        <v/>
      </c>
      <c r="AA2174" s="3" t="str">
        <f>IF(OR(Q2174=1,Q2174=2),IF(ISTEXT(R2174),"","需記錄距離"),"")</f>
        <v/>
      </c>
      <c r="AB2174" s="249" t="str">
        <f>IF(S2174="Y",IF(Q2174&lt;&gt;2,"有叫聲應為猴群",""),"")</f>
        <v/>
      </c>
      <c r="AC2174" s="3" t="str">
        <f>IF(ISBLANK(T2174),"需記錄棲地類型",IF(LEN(T2174)&lt;&gt;2,"請填最主要的棲地類型，其餘的可在備注補充說明",""))</f>
        <v/>
      </c>
      <c r="AD2174" s="5" t="str">
        <f t="shared" si="96"/>
        <v/>
      </c>
      <c r="AE2174" s="3" t="str">
        <f>IF(COUNTIF(U2174,"*搖樹*")=1,IF(Q2174&lt;&gt;2,"有搖樹行為應為猴群",""),"")</f>
        <v/>
      </c>
      <c r="AF2174" s="3"/>
      <c r="AH2174">
        <f>MATCH(ROUND(M2174,0)&amp;ROUND(N2174,0),樣點!N:N,0)</f>
        <v>502</v>
      </c>
      <c r="AI2174" s="5" t="str">
        <f>IF((F2175&amp;J2175)=(F2174&amp;J2174),ABS((DATE(G2175,H2175,I2175)&amp;TIME(O2175,P2175,0))-(DATE(G2174,H2174,I2174)&amp;TIME(O2174,P2174,0))),"")</f>
        <v/>
      </c>
    </row>
    <row r="2175" spans="3:35">
      <c r="C2175" s="246" t="s">
        <v>1324</v>
      </c>
      <c r="D2175" s="246" t="s">
        <v>1046</v>
      </c>
      <c r="E2175" s="246" t="s">
        <v>1060</v>
      </c>
      <c r="F2175" s="246" t="s">
        <v>1061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1062</v>
      </c>
      <c r="L2175" s="247">
        <v>1</v>
      </c>
      <c r="M2175" s="246">
        <v>209903</v>
      </c>
      <c r="N2175" s="246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90</v>
      </c>
      <c r="T2175" s="246" t="s">
        <v>32</v>
      </c>
      <c r="U2175" s="246"/>
      <c r="V2175" t="str">
        <f>INDEX(樣區!H:H,MATCH(F2175,樣區!E:E,0))</f>
        <v>3月,5月</v>
      </c>
      <c r="W2175" s="3" t="str">
        <f>IF(ISNUMBER(AH2175),"Y","N")</f>
        <v>Y</v>
      </c>
      <c r="X2175" s="3" t="str">
        <f>IF(OR(ISBLANK(H2175),ISBLANK(I2175)),"需記錄日期","")</f>
        <v/>
      </c>
      <c r="Y2175" s="3" t="str">
        <f>IF(O2175&gt;9,"時間太晚","")</f>
        <v/>
      </c>
      <c r="Z2175" s="3" t="str">
        <f>IF(ISBLANK(Q2175),"需記錄數量",IF(Q2175&gt;2,"2隻以上，請記為猴群",""))</f>
        <v/>
      </c>
      <c r="AA2175" s="3" t="str">
        <f>IF(OR(Q2175=1,Q2175=2),IF(ISTEXT(R2175),"","需記錄距離"),"")</f>
        <v/>
      </c>
      <c r="AB2175" s="249" t="str">
        <f>IF(S2175="Y",IF(Q2175&lt;&gt;2,"有叫聲應為猴群",""),"")</f>
        <v/>
      </c>
      <c r="AC2175" s="3" t="str">
        <f>IF(ISBLANK(T2175),"需記錄棲地類型",IF(LEN(T2175)&lt;&gt;2,"請填最主要的棲地類型，其餘的可在備注補充說明",""))</f>
        <v/>
      </c>
      <c r="AD2175" s="5" t="str">
        <f t="shared" si="96"/>
        <v/>
      </c>
      <c r="AE2175" s="3" t="str">
        <f>IF(COUNTIF(U2175,"*搖樹*")=1,IF(Q2175&lt;&gt;2,"有搖樹行為應為猴群",""),"")</f>
        <v/>
      </c>
      <c r="AF2175" s="3"/>
      <c r="AH2175">
        <f>MATCH(ROUND(M2175,0)&amp;ROUND(N2175,0),樣點!N:N,0)</f>
        <v>503</v>
      </c>
      <c r="AI2175" s="5">
        <f>IF((F2176&amp;J2176)=(F2175&amp;J2175),ABS((DATE(G2176,H2176,I2176)&amp;TIME(O2176,P2176,0))-(DATE(G2175,H2175,I2175)&amp;TIME(O2175,P2175,0))),"")</f>
        <v>8.3333340007811785E-3</v>
      </c>
    </row>
    <row r="2176" spans="3:35">
      <c r="C2176" s="246" t="s">
        <v>1324</v>
      </c>
      <c r="D2176" s="246" t="s">
        <v>1046</v>
      </c>
      <c r="E2176" s="246" t="s">
        <v>1060</v>
      </c>
      <c r="F2176" s="246" t="s">
        <v>1061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1062</v>
      </c>
      <c r="L2176" s="247">
        <v>2</v>
      </c>
      <c r="M2176" s="246">
        <v>210041</v>
      </c>
      <c r="N2176" s="246">
        <v>2585749</v>
      </c>
      <c r="O2176" s="246">
        <v>8</v>
      </c>
      <c r="P2176" s="246">
        <v>42</v>
      </c>
      <c r="Q2176" s="246">
        <v>2</v>
      </c>
      <c r="R2176" s="246" t="s">
        <v>89</v>
      </c>
      <c r="S2176" s="246" t="s">
        <v>44</v>
      </c>
      <c r="T2176" s="246" t="s">
        <v>32</v>
      </c>
      <c r="U2176" s="246" t="s">
        <v>1063</v>
      </c>
      <c r="V2176" t="str">
        <f>INDEX(樣區!H:H,MATCH(F2176,樣區!E:E,0))</f>
        <v>3月,5月</v>
      </c>
      <c r="W2176" s="3" t="str">
        <f>IF(ISNUMBER(AH2176),"Y","N")</f>
        <v>Y</v>
      </c>
      <c r="X2176" s="3" t="str">
        <f>IF(OR(ISBLANK(H2176),ISBLANK(I2176)),"需記錄日期","")</f>
        <v/>
      </c>
      <c r="Y2176" s="3" t="str">
        <f>IF(O2176&gt;9,"時間太晚","")</f>
        <v/>
      </c>
      <c r="Z2176" s="3" t="str">
        <f>IF(ISBLANK(Q2176),"需記錄數量",IF(Q2176&gt;2,"2隻以上，請記為猴群",""))</f>
        <v/>
      </c>
      <c r="AA2176" s="3" t="str">
        <f>IF(OR(Q2176=1,Q2176=2),IF(ISTEXT(R2176),"","需記錄距離"),"")</f>
        <v/>
      </c>
      <c r="AB2176" s="249" t="str">
        <f>IF(S2176="Y",IF(Q2176&lt;&gt;2,"有叫聲應為猴群",""),"")</f>
        <v/>
      </c>
      <c r="AC2176" s="3" t="str">
        <f>IF(ISBLANK(T2176),"需記錄棲地類型",IF(LEN(T2176)&lt;&gt;2,"請填最主要的棲地類型，其餘的可在備注補充說明",""))</f>
        <v/>
      </c>
      <c r="AD2176" s="5" t="str">
        <f t="shared" si="96"/>
        <v/>
      </c>
      <c r="AE2176" s="3" t="str">
        <f>IF(COUNTIF(U2176,"*搖樹*")=1,IF(Q2176&lt;&gt;2,"有搖樹行為應為猴群",""),"")</f>
        <v/>
      </c>
      <c r="AF2176" s="3"/>
      <c r="AH2176">
        <f>MATCH(ROUND(M2176,0)&amp;ROUND(N2176,0),樣點!N:N,0)</f>
        <v>504</v>
      </c>
      <c r="AI2176" s="5">
        <f>IF((F2177&amp;J2177)=(F2176&amp;J2176),ABS((DATE(G2177,H2177,I2177)&amp;TIME(O2177,P2177,0))-(DATE(G2176,H2176,I2176)&amp;TIME(O2176,P2176,0))),"")</f>
        <v>9.0277770068496466E-3</v>
      </c>
    </row>
    <row r="2177" spans="3:35">
      <c r="C2177" s="246" t="s">
        <v>1324</v>
      </c>
      <c r="D2177" s="246" t="s">
        <v>1046</v>
      </c>
      <c r="E2177" s="246" t="s">
        <v>1060</v>
      </c>
      <c r="F2177" s="246" t="s">
        <v>1061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1062</v>
      </c>
      <c r="L2177" s="247">
        <v>3</v>
      </c>
      <c r="M2177" s="246">
        <v>210166</v>
      </c>
      <c r="N2177" s="246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90</v>
      </c>
      <c r="T2177" s="246" t="s">
        <v>32</v>
      </c>
      <c r="U2177" s="246"/>
      <c r="V2177" t="str">
        <f>INDEX(樣區!H:H,MATCH(F2177,樣區!E:E,0))</f>
        <v>3月,5月</v>
      </c>
      <c r="W2177" s="3" t="str">
        <f>IF(ISNUMBER(AH2177),"Y","N")</f>
        <v>Y</v>
      </c>
      <c r="X2177" s="3" t="str">
        <f>IF(OR(ISBLANK(H2177),ISBLANK(I2177)),"需記錄日期","")</f>
        <v/>
      </c>
      <c r="Y2177" s="3" t="str">
        <f>IF(O2177&gt;9,"時間太晚","")</f>
        <v/>
      </c>
      <c r="Z2177" s="3" t="str">
        <f>IF(ISBLANK(Q2177),"需記錄數量",IF(Q2177&gt;2,"2隻以上，請記為猴群",""))</f>
        <v/>
      </c>
      <c r="AA2177" s="3" t="str">
        <f>IF(OR(Q2177=1,Q2177=2),IF(ISTEXT(R2177),"","需記錄距離"),"")</f>
        <v/>
      </c>
      <c r="AB2177" s="249" t="str">
        <f>IF(S2177="Y",IF(Q2177&lt;&gt;2,"有叫聲應為猴群",""),"")</f>
        <v/>
      </c>
      <c r="AC2177" s="3" t="str">
        <f>IF(ISBLANK(T2177),"需記錄棲地類型",IF(LEN(T2177)&lt;&gt;2,"請填最主要的棲地類型，其餘的可在備注補充說明",""))</f>
        <v/>
      </c>
      <c r="AD2177" s="5" t="str">
        <f t="shared" si="96"/>
        <v/>
      </c>
      <c r="AE2177" s="3" t="str">
        <f>IF(COUNTIF(U2177,"*搖樹*")=1,IF(Q2177&lt;&gt;2,"有搖樹行為應為猴群",""),"")</f>
        <v/>
      </c>
      <c r="AF2177" s="3"/>
      <c r="AH2177">
        <f>MATCH(ROUND(M2177,0)&amp;ROUND(N2177,0),樣點!N:N,0)</f>
        <v>505</v>
      </c>
      <c r="AI2177" s="5">
        <f>IF((F2178&amp;J2178)=(F2177&amp;J2177),ABS((DATE(G2178,H2178,I2178)&amp;TIME(O2178,P2178,0))-(DATE(G2177,H2177,I2177)&amp;TIME(O2177,P2177,0))),"")</f>
        <v>1.5972223016433418E-2</v>
      </c>
    </row>
    <row r="2178" spans="3:35">
      <c r="C2178" s="246" t="s">
        <v>1324</v>
      </c>
      <c r="D2178" s="246" t="s">
        <v>1046</v>
      </c>
      <c r="E2178" s="246" t="s">
        <v>1060</v>
      </c>
      <c r="F2178" s="246" t="s">
        <v>1061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1062</v>
      </c>
      <c r="L2178" s="247">
        <v>4</v>
      </c>
      <c r="M2178" s="246">
        <v>210313</v>
      </c>
      <c r="N2178" s="246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90</v>
      </c>
      <c r="T2178" s="246" t="s">
        <v>32</v>
      </c>
      <c r="U2178" s="246"/>
      <c r="V2178" t="str">
        <f>INDEX(樣區!H:H,MATCH(F2178,樣區!E:E,0))</f>
        <v>3月,5月</v>
      </c>
      <c r="W2178" s="3" t="str">
        <f>IF(ISNUMBER(AH2178),"Y","N")</f>
        <v>Y</v>
      </c>
      <c r="X2178" s="3" t="str">
        <f>IF(OR(ISBLANK(H2178),ISBLANK(I2178)),"需記錄日期","")</f>
        <v/>
      </c>
      <c r="Y2178" s="3" t="str">
        <f>IF(O2178&gt;9,"時間太晚","")</f>
        <v/>
      </c>
      <c r="Z2178" s="3" t="str">
        <f>IF(ISBLANK(Q2178),"需記錄數量",IF(Q2178&gt;2,"2隻以上，請記為猴群",""))</f>
        <v/>
      </c>
      <c r="AA2178" s="3" t="str">
        <f>IF(OR(Q2178=1,Q2178=2),IF(ISTEXT(R2178),"","需記錄距離"),"")</f>
        <v/>
      </c>
      <c r="AB2178" s="249" t="str">
        <f>IF(S2178="Y",IF(Q2178&lt;&gt;2,"有叫聲應為猴群",""),"")</f>
        <v/>
      </c>
      <c r="AC2178" s="3" t="str">
        <f>IF(ISBLANK(T2178),"需記錄棲地類型",IF(LEN(T2178)&lt;&gt;2,"請填最主要的棲地類型，其餘的可在備注補充說明",""))</f>
        <v/>
      </c>
      <c r="AD2178" s="5" t="str">
        <f t="shared" si="96"/>
        <v/>
      </c>
      <c r="AE2178" s="3" t="str">
        <f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>IF((F2179&amp;J2179)=(F2178&amp;J2178),ABS((DATE(G2179,H2179,I2179)&amp;TIME(O2179,P2179,0))-(DATE(G2178,H2178,I2178)&amp;TIME(O2178,P2178,0))),"")</f>
        <v>9.0277770068496466E-3</v>
      </c>
    </row>
    <row r="2179" spans="3:35">
      <c r="C2179" s="246" t="s">
        <v>1324</v>
      </c>
      <c r="D2179" s="246" t="s">
        <v>1046</v>
      </c>
      <c r="E2179" s="246" t="s">
        <v>1060</v>
      </c>
      <c r="F2179" s="246" t="s">
        <v>1061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1062</v>
      </c>
      <c r="L2179" s="247">
        <v>5</v>
      </c>
      <c r="M2179" s="246">
        <v>210461</v>
      </c>
      <c r="N2179" s="246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90</v>
      </c>
      <c r="T2179" s="246" t="s">
        <v>32</v>
      </c>
      <c r="U2179" s="246"/>
      <c r="V2179" t="str">
        <f>INDEX(樣區!H:H,MATCH(F2179,樣區!E:E,0))</f>
        <v>3月,5月</v>
      </c>
      <c r="W2179" s="3" t="str">
        <f>IF(ISNUMBER(AH2179),"Y","N")</f>
        <v>Y</v>
      </c>
      <c r="X2179" s="3" t="str">
        <f>IF(OR(ISBLANK(H2179),ISBLANK(I2179)),"需記錄日期","")</f>
        <v/>
      </c>
      <c r="Y2179" s="3" t="str">
        <f>IF(O2179&gt;9,"時間太晚","")</f>
        <v/>
      </c>
      <c r="Z2179" s="3" t="str">
        <f>IF(ISBLANK(Q2179),"需記錄數量",IF(Q2179&gt;2,"2隻以上，請記為猴群",""))</f>
        <v/>
      </c>
      <c r="AA2179" s="3" t="str">
        <f>IF(OR(Q2179=1,Q2179=2),IF(ISTEXT(R2179),"","需記錄距離"),"")</f>
        <v/>
      </c>
      <c r="AB2179" s="249" t="str">
        <f>IF(S2179="Y",IF(Q2179&lt;&gt;2,"有叫聲應為猴群",""),"")</f>
        <v/>
      </c>
      <c r="AC2179" s="3" t="str">
        <f>IF(ISBLANK(T2179),"需記錄棲地類型",IF(LEN(T2179)&lt;&gt;2,"請填最主要的棲地類型，其餘的可在備注補充說明",""))</f>
        <v/>
      </c>
      <c r="AD2179" s="5" t="str">
        <f t="shared" si="96"/>
        <v/>
      </c>
      <c r="AE2179" s="3" t="str">
        <f>IF(COUNTIF(U2179,"*搖樹*")=1,IF(Q2179&lt;&gt;2,"有搖樹行為應為猴群",""),"")</f>
        <v/>
      </c>
      <c r="AF2179" s="3"/>
      <c r="AH2179">
        <f>MATCH(ROUND(M2179,0)&amp;ROUND(N2179,0),樣點!N:N,0)</f>
        <v>507</v>
      </c>
      <c r="AI2179" s="5">
        <f>IF((F2180&amp;J2180)=(F2179&amp;J2179),ABS((DATE(G2180,H2180,I2180)&amp;TIME(O2180,P2180,0))-(DATE(G2179,H2179,I2179)&amp;TIME(O2179,P2179,0))),"")</f>
        <v>6.9444449618458748E-3</v>
      </c>
    </row>
    <row r="2180" spans="3:35">
      <c r="C2180" s="246" t="s">
        <v>1324</v>
      </c>
      <c r="D2180" s="246" t="s">
        <v>1046</v>
      </c>
      <c r="E2180" s="246" t="s">
        <v>1060</v>
      </c>
      <c r="F2180" s="246" t="s">
        <v>1061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1062</v>
      </c>
      <c r="L2180" s="247">
        <v>6</v>
      </c>
      <c r="M2180" s="246">
        <v>210296</v>
      </c>
      <c r="N2180" s="246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90</v>
      </c>
      <c r="T2180" s="246" t="s">
        <v>32</v>
      </c>
      <c r="U2180" s="246"/>
      <c r="V2180" t="str">
        <f>INDEX(樣區!H:H,MATCH(F2180,樣區!E:E,0))</f>
        <v>3月,5月</v>
      </c>
      <c r="W2180" s="3" t="str">
        <f>IF(ISNUMBER(AH2180),"Y","N")</f>
        <v>Y</v>
      </c>
      <c r="X2180" s="3" t="str">
        <f>IF(OR(ISBLANK(H2180),ISBLANK(I2180)),"需記錄日期","")</f>
        <v/>
      </c>
      <c r="Y2180" s="3" t="str">
        <f>IF(O2180&gt;9,"時間太晚","")</f>
        <v/>
      </c>
      <c r="Z2180" s="3" t="str">
        <f>IF(ISBLANK(Q2180),"需記錄數量",IF(Q2180&gt;2,"2隻以上，請記為猴群",""))</f>
        <v/>
      </c>
      <c r="AA2180" s="3" t="str">
        <f>IF(OR(Q2180=1,Q2180=2),IF(ISTEXT(R2180),"","需記錄距離"),"")</f>
        <v/>
      </c>
      <c r="AB2180" s="249" t="str">
        <f>IF(S2180="Y",IF(Q2180&lt;&gt;2,"有叫聲應為猴群",""),"")</f>
        <v/>
      </c>
      <c r="AC2180" s="3" t="str">
        <f>IF(ISBLANK(T2180),"需記錄棲地類型",IF(LEN(T2180)&lt;&gt;2,"請填最主要的棲地類型，其餘的可在備注補充說明",""))</f>
        <v/>
      </c>
      <c r="AD2180" s="5" t="str">
        <f t="shared" si="96"/>
        <v/>
      </c>
      <c r="AE2180" s="3" t="str">
        <f>IF(COUNTIF(U2180,"*搖樹*")=1,IF(Q2180&lt;&gt;2,"有搖樹行為應為猴群",""),"")</f>
        <v/>
      </c>
      <c r="AF2180" s="3"/>
      <c r="AH2180">
        <f>MATCH(ROUND(M2180,0)&amp;ROUND(N2180,0),樣點!N:N,0)</f>
        <v>508</v>
      </c>
      <c r="AI2180" s="5" t="str">
        <f>IF((F2181&amp;J2181)=(F2180&amp;J2180),ABS((DATE(G2181,H2181,I2181)&amp;TIME(O2181,P2181,0))-(DATE(G2180,H2180,I2180)&amp;TIME(O2180,P2180,0))),"")</f>
        <v/>
      </c>
    </row>
    <row r="2181" spans="3:35">
      <c r="C2181" s="246" t="s">
        <v>1324</v>
      </c>
      <c r="D2181" s="246" t="s">
        <v>1046</v>
      </c>
      <c r="E2181" s="246" t="s">
        <v>1064</v>
      </c>
      <c r="F2181" s="246" t="s">
        <v>1065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1059</v>
      </c>
      <c r="L2181" s="247">
        <v>1</v>
      </c>
      <c r="M2181" s="246">
        <v>212964</v>
      </c>
      <c r="N2181" s="246">
        <v>2585464</v>
      </c>
      <c r="O2181" s="246">
        <v>9</v>
      </c>
      <c r="P2181" s="246">
        <v>5</v>
      </c>
      <c r="Q2181" s="246">
        <v>0</v>
      </c>
      <c r="R2181" s="246"/>
      <c r="S2181" s="246" t="s">
        <v>90</v>
      </c>
      <c r="T2181" s="246" t="s">
        <v>32</v>
      </c>
      <c r="U2181" s="246"/>
      <c r="V2181" t="str">
        <f>INDEX(樣區!H:H,MATCH(F2181,樣區!E:E,0))</f>
        <v>3月,5月</v>
      </c>
      <c r="W2181" s="3" t="str">
        <f>IF(ISNUMBER(AH2181),"Y","N")</f>
        <v>Y</v>
      </c>
      <c r="X2181" s="3" t="str">
        <f>IF(OR(ISBLANK(H2181),ISBLANK(I2181)),"需記錄日期","")</f>
        <v/>
      </c>
      <c r="Y2181" s="3" t="str">
        <f>IF(O2181&gt;9,"時間太晚","")</f>
        <v/>
      </c>
      <c r="Z2181" s="3" t="str">
        <f>IF(ISBLANK(Q2181),"需記錄數量",IF(Q2181&gt;2,"2隻以上，請記為猴群",""))</f>
        <v/>
      </c>
      <c r="AA2181" s="3" t="str">
        <f>IF(OR(Q2181=1,Q2181=2),IF(ISTEXT(R2181),"","需記錄距離"),"")</f>
        <v/>
      </c>
      <c r="AB2181" s="249" t="str">
        <f>IF(S2181="Y",IF(Q2181&lt;&gt;2,"有叫聲應為猴群",""),"")</f>
        <v/>
      </c>
      <c r="AC2181" s="3" t="str">
        <f>IF(ISBLANK(T2181),"需記錄棲地類型",IF(LEN(T2181)&lt;&gt;2,"請填最主要的棲地類型，其餘的可在備注補充說明",""))</f>
        <v/>
      </c>
      <c r="AD2181" s="5" t="str">
        <f t="shared" si="96"/>
        <v/>
      </c>
      <c r="AE2181" s="3" t="str">
        <f>IF(COUNTIF(U2181,"*搖樹*")=1,IF(Q2181&lt;&gt;2,"有搖樹行為應為猴群",""),"")</f>
        <v/>
      </c>
      <c r="AF2181" s="3"/>
      <c r="AH2181">
        <f>MATCH(ROUND(M2181,0)&amp;ROUND(N2181,0),樣點!N:N,0)</f>
        <v>509</v>
      </c>
      <c r="AI2181" s="5">
        <f>IF((F2182&amp;J2182)=(F2181&amp;J2181),ABS((DATE(G2182,H2182,I2182)&amp;TIME(O2182,P2182,0))-(DATE(G2181,H2181,I2181)&amp;TIME(O2181,P2181,0))),"")</f>
        <v>9.0277779963798821E-3</v>
      </c>
    </row>
    <row r="2182" spans="3:35">
      <c r="C2182" s="246" t="s">
        <v>1324</v>
      </c>
      <c r="D2182" s="246" t="s">
        <v>1046</v>
      </c>
      <c r="E2182" s="246" t="s">
        <v>1064</v>
      </c>
      <c r="F2182" s="246" t="s">
        <v>1065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1059</v>
      </c>
      <c r="L2182" s="247">
        <v>2</v>
      </c>
      <c r="M2182" s="246">
        <v>213515</v>
      </c>
      <c r="N2182" s="246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90</v>
      </c>
      <c r="T2182" s="246" t="s">
        <v>32</v>
      </c>
      <c r="U2182" s="246"/>
      <c r="V2182" t="str">
        <f>INDEX(樣區!H:H,MATCH(F2182,樣區!E:E,0))</f>
        <v>3月,5月</v>
      </c>
      <c r="W2182" s="3" t="str">
        <f>IF(ISNUMBER(AH2182),"Y","N")</f>
        <v>Y</v>
      </c>
      <c r="X2182" s="3" t="str">
        <f>IF(OR(ISBLANK(H2182),ISBLANK(I2182)),"需記錄日期","")</f>
        <v/>
      </c>
      <c r="Y2182" s="3" t="str">
        <f>IF(O2182&gt;9,"時間太晚","")</f>
        <v/>
      </c>
      <c r="Z2182" s="3" t="str">
        <f>IF(ISBLANK(Q2182),"需記錄數量",IF(Q2182&gt;2,"2隻以上，請記為猴群",""))</f>
        <v/>
      </c>
      <c r="AA2182" s="3" t="str">
        <f>IF(OR(Q2182=1,Q2182=2),IF(ISTEXT(R2182),"","需記錄距離"),"")</f>
        <v/>
      </c>
      <c r="AB2182" s="249" t="str">
        <f>IF(S2182="Y",IF(Q2182&lt;&gt;2,"有叫聲應為猴群",""),"")</f>
        <v/>
      </c>
      <c r="AC2182" s="3" t="str">
        <f>IF(ISBLANK(T2182),"需記錄棲地類型",IF(LEN(T2182)&lt;&gt;2,"請填最主要的棲地類型，其餘的可在備注補充說明",""))</f>
        <v/>
      </c>
      <c r="AD2182" s="5" t="str">
        <f t="shared" si="96"/>
        <v/>
      </c>
      <c r="AE2182" s="3" t="str">
        <f>IF(COUNTIF(U2182,"*搖樹*")=1,IF(Q2182&lt;&gt;2,"有搖樹行為應為猴群",""),"")</f>
        <v/>
      </c>
      <c r="AF2182" s="3"/>
      <c r="AH2182">
        <f>MATCH(ROUND(M2182,0)&amp;ROUND(N2182,0),樣點!N:N,0)</f>
        <v>510</v>
      </c>
      <c r="AI2182" s="5">
        <f>IF((F2183&amp;J2183)=(F2182&amp;J2182),ABS((DATE(G2183,H2183,I2183)&amp;TIME(O2183,P2183,0))-(DATE(G2182,H2182,I2182)&amp;TIME(O2182,P2182,0))),"")</f>
        <v>8.3333330112509429E-3</v>
      </c>
    </row>
    <row r="2183" spans="3:35">
      <c r="C2183" s="246" t="s">
        <v>1324</v>
      </c>
      <c r="D2183" s="246" t="s">
        <v>1046</v>
      </c>
      <c r="E2183" s="246" t="s">
        <v>1064</v>
      </c>
      <c r="F2183" s="246" t="s">
        <v>1065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1059</v>
      </c>
      <c r="L2183" s="247">
        <v>3</v>
      </c>
      <c r="M2183" s="246">
        <v>213192</v>
      </c>
      <c r="N2183" s="246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90</v>
      </c>
      <c r="T2183" s="246" t="s">
        <v>32</v>
      </c>
      <c r="U2183" s="246"/>
      <c r="V2183" t="str">
        <f>INDEX(樣區!H:H,MATCH(F2183,樣區!E:E,0))</f>
        <v>3月,5月</v>
      </c>
      <c r="W2183" s="3" t="str">
        <f>IF(ISNUMBER(AH2183),"Y","N")</f>
        <v>Y</v>
      </c>
      <c r="X2183" s="3" t="str">
        <f>IF(OR(ISBLANK(H2183),ISBLANK(I2183)),"需記錄日期","")</f>
        <v/>
      </c>
      <c r="Y2183" s="3" t="str">
        <f>IF(O2183&gt;9,"時間太晚","")</f>
        <v/>
      </c>
      <c r="Z2183" s="3" t="str">
        <f>IF(ISBLANK(Q2183),"需記錄數量",IF(Q2183&gt;2,"2隻以上，請記為猴群",""))</f>
        <v/>
      </c>
      <c r="AA2183" s="3" t="str">
        <f>IF(OR(Q2183=1,Q2183=2),IF(ISTEXT(R2183),"","需記錄距離"),"")</f>
        <v/>
      </c>
      <c r="AB2183" s="249" t="str">
        <f>IF(S2183="Y",IF(Q2183&lt;&gt;2,"有叫聲應為猴群",""),"")</f>
        <v/>
      </c>
      <c r="AC2183" s="3" t="str">
        <f>IF(ISBLANK(T2183),"需記錄棲地類型",IF(LEN(T2183)&lt;&gt;2,"請填最主要的棲地類型，其餘的可在備注補充說明",""))</f>
        <v/>
      </c>
      <c r="AD2183" s="5" t="str">
        <f t="shared" si="96"/>
        <v/>
      </c>
      <c r="AE2183" s="3" t="str">
        <f>IF(COUNTIF(U2183,"*搖樹*")=1,IF(Q2183&lt;&gt;2,"有搖樹行為應為猴群",""),"")</f>
        <v/>
      </c>
      <c r="AF2183" s="3"/>
      <c r="AH2183">
        <f>MATCH(ROUND(M2183,0)&amp;ROUND(N2183,0),樣點!N:N,0)</f>
        <v>511</v>
      </c>
      <c r="AI2183" s="5">
        <f>IF((F2184&amp;J2184)=(F2183&amp;J2183),ABS((DATE(G2184,H2184,I2184)&amp;TIME(O2184,P2184,0))-(DATE(G2183,H2183,I2183)&amp;TIME(O2183,P2183,0))),"")</f>
        <v>6.2499999767169356E-3</v>
      </c>
    </row>
    <row r="2184" spans="3:35">
      <c r="C2184" s="246" t="s">
        <v>1324</v>
      </c>
      <c r="D2184" s="246" t="s">
        <v>1046</v>
      </c>
      <c r="E2184" s="246" t="s">
        <v>1064</v>
      </c>
      <c r="F2184" s="246" t="s">
        <v>1065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1059</v>
      </c>
      <c r="L2184" s="247">
        <v>4</v>
      </c>
      <c r="M2184" s="246">
        <v>213131</v>
      </c>
      <c r="N2184" s="246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90</v>
      </c>
      <c r="T2184" s="246" t="s">
        <v>133</v>
      </c>
      <c r="U2184" s="246"/>
      <c r="V2184" t="str">
        <f>INDEX(樣區!H:H,MATCH(F2184,樣區!E:E,0))</f>
        <v>3月,5月</v>
      </c>
      <c r="W2184" s="3" t="str">
        <f>IF(ISNUMBER(AH2184),"Y","N")</f>
        <v>Y</v>
      </c>
      <c r="X2184" s="3" t="str">
        <f>IF(OR(ISBLANK(H2184),ISBLANK(I2184)),"需記錄日期","")</f>
        <v/>
      </c>
      <c r="Y2184" s="3" t="str">
        <f>IF(O2184&gt;9,"時間太晚","")</f>
        <v/>
      </c>
      <c r="Z2184" s="3" t="str">
        <f>IF(ISBLANK(Q2184),"需記錄數量",IF(Q2184&gt;2,"2隻以上，請記為猴群",""))</f>
        <v/>
      </c>
      <c r="AA2184" s="3" t="str">
        <f>IF(OR(Q2184=1,Q2184=2),IF(ISTEXT(R2184),"","需記錄距離"),"")</f>
        <v/>
      </c>
      <c r="AB2184" s="249" t="str">
        <f>IF(S2184="Y",IF(Q2184&lt;&gt;2,"有叫聲應為猴群",""),"")</f>
        <v/>
      </c>
      <c r="AC2184" s="3" t="str">
        <f>IF(ISBLANK(T2184),"需記錄棲地類型",IF(LEN(T2184)&lt;&gt;2,"請填最主要的棲地類型，其餘的可在備注補充說明",""))</f>
        <v/>
      </c>
      <c r="AD2184" s="5" t="str">
        <f t="shared" si="96"/>
        <v/>
      </c>
      <c r="AE2184" s="3" t="str">
        <f>IF(COUNTIF(U2184,"*搖樹*")=1,IF(Q2184&lt;&gt;2,"有搖樹行為應為猴群",""),"")</f>
        <v/>
      </c>
      <c r="AF2184" s="3"/>
      <c r="AH2184">
        <f>MATCH(ROUND(M2184,0)&amp;ROUND(N2184,0),樣點!N:N,0)</f>
        <v>512</v>
      </c>
      <c r="AI2184" s="5">
        <f>IF((F2185&amp;J2185)=(F2184&amp;J2184),ABS((DATE(G2185,H2185,I2185)&amp;TIME(O2185,P2185,0))-(DATE(G2184,H2184,I2184)&amp;TIME(O2184,P2184,0))),"")</f>
        <v>6.9444439723156393E-3</v>
      </c>
    </row>
    <row r="2185" spans="3:35">
      <c r="C2185" s="246" t="s">
        <v>1324</v>
      </c>
      <c r="D2185" s="246" t="s">
        <v>1046</v>
      </c>
      <c r="E2185" s="246" t="s">
        <v>1064</v>
      </c>
      <c r="F2185" s="246" t="s">
        <v>1065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1059</v>
      </c>
      <c r="L2185" s="247">
        <v>5</v>
      </c>
      <c r="M2185" s="246">
        <v>213199</v>
      </c>
      <c r="N2185" s="246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90</v>
      </c>
      <c r="T2185" s="246" t="s">
        <v>32</v>
      </c>
      <c r="U2185" s="246"/>
      <c r="V2185" t="str">
        <f>INDEX(樣區!H:H,MATCH(F2185,樣區!E:E,0))</f>
        <v>3月,5月</v>
      </c>
      <c r="W2185" s="3" t="str">
        <f>IF(ISNUMBER(AH2185),"Y","N")</f>
        <v>Y</v>
      </c>
      <c r="X2185" s="3" t="str">
        <f>IF(OR(ISBLANK(H2185),ISBLANK(I2185)),"需記錄日期","")</f>
        <v/>
      </c>
      <c r="Y2185" s="3" t="str">
        <f>IF(O2185&gt;9,"時間太晚","")</f>
        <v/>
      </c>
      <c r="Z2185" s="3" t="str">
        <f>IF(ISBLANK(Q2185),"需記錄數量",IF(Q2185&gt;2,"2隻以上，請記為猴群",""))</f>
        <v/>
      </c>
      <c r="AA2185" s="3" t="str">
        <f>IF(OR(Q2185=1,Q2185=2),IF(ISTEXT(R2185),"","需記錄距離"),"")</f>
        <v/>
      </c>
      <c r="AB2185" s="249" t="str">
        <f>IF(S2185="Y",IF(Q2185&lt;&gt;2,"有叫聲應為猴群",""),"")</f>
        <v/>
      </c>
      <c r="AC2185" s="3" t="str">
        <f>IF(ISBLANK(T2185),"需記錄棲地類型",IF(LEN(T2185)&lt;&gt;2,"請填最主要的棲地類型，其餘的可在備注補充說明",""))</f>
        <v/>
      </c>
      <c r="AD2185" s="5" t="str">
        <f t="shared" si="96"/>
        <v/>
      </c>
      <c r="AE2185" s="3" t="str">
        <f>IF(COUNTIF(U2185,"*搖樹*")=1,IF(Q2185&lt;&gt;2,"有搖樹行為應為猴群",""),"")</f>
        <v/>
      </c>
      <c r="AF2185" s="3"/>
      <c r="AH2185">
        <f>MATCH(ROUND(M2185,0)&amp;ROUND(N2185,0),樣點!N:N,0)</f>
        <v>513</v>
      </c>
      <c r="AI2185" s="5">
        <f>IF((F2186&amp;J2186)=(F2185&amp;J2185),ABS((DATE(G2186,H2186,I2186)&amp;TIME(O2186,P2186,0))-(DATE(G2185,H2185,I2185)&amp;TIME(O2185,P2185,0))),"")</f>
        <v>7.6388890156522393E-3</v>
      </c>
    </row>
    <row r="2186" spans="3:35">
      <c r="C2186" s="246" t="s">
        <v>1324</v>
      </c>
      <c r="D2186" s="246" t="s">
        <v>1046</v>
      </c>
      <c r="E2186" s="246" t="s">
        <v>1064</v>
      </c>
      <c r="F2186" s="246" t="s">
        <v>1065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1059</v>
      </c>
      <c r="L2186" s="247">
        <v>6</v>
      </c>
      <c r="M2186" s="246">
        <v>213229</v>
      </c>
      <c r="N2186" s="246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90</v>
      </c>
      <c r="T2186" s="246" t="s">
        <v>32</v>
      </c>
      <c r="U2186" s="246"/>
      <c r="V2186" t="str">
        <f>INDEX(樣區!H:H,MATCH(F2186,樣區!E:E,0))</f>
        <v>3月,5月</v>
      </c>
      <c r="W2186" s="3" t="str">
        <f>IF(ISNUMBER(AH2186),"Y","N")</f>
        <v>Y</v>
      </c>
      <c r="X2186" s="3" t="str">
        <f>IF(OR(ISBLANK(H2186),ISBLANK(I2186)),"需記錄日期","")</f>
        <v/>
      </c>
      <c r="Y2186" s="3" t="str">
        <f>IF(O2186&gt;9,"時間太晚","")</f>
        <v>時間太晚</v>
      </c>
      <c r="Z2186" s="3" t="str">
        <f>IF(ISBLANK(Q2186),"需記錄數量",IF(Q2186&gt;2,"2隻以上，請記為猴群",""))</f>
        <v/>
      </c>
      <c r="AA2186" s="3" t="str">
        <f>IF(OR(Q2186=1,Q2186=2),IF(ISTEXT(R2186),"","需記錄距離"),"")</f>
        <v/>
      </c>
      <c r="AB2186" s="249" t="str">
        <f>IF(S2186="Y",IF(Q2186&lt;&gt;2,"有叫聲應為猴群",""),"")</f>
        <v/>
      </c>
      <c r="AC2186" s="3" t="str">
        <f>IF(ISBLANK(T2186),"需記錄棲地類型",IF(LEN(T2186)&lt;&gt;2,"請填最主要的棲地類型，其餘的可在備注補充說明",""))</f>
        <v/>
      </c>
      <c r="AD2186" s="5" t="str">
        <f t="shared" si="96"/>
        <v/>
      </c>
      <c r="AE2186" s="3" t="str">
        <f>IF(COUNTIF(U2186,"*搖樹*")=1,IF(Q2186&lt;&gt;2,"有搖樹行為應為猴群",""),"")</f>
        <v/>
      </c>
      <c r="AF2186" s="3"/>
      <c r="AH2186">
        <f>MATCH(ROUND(M2186,0)&amp;ROUND(N2186,0),樣點!N:N,0)</f>
        <v>514</v>
      </c>
      <c r="AI2186" s="5" t="str">
        <f>IF((F2187&amp;J2187)=(F2186&amp;J2186),ABS((DATE(G2187,H2187,I2187)&amp;TIME(O2187,P2187,0))-(DATE(G2186,H2186,I2186)&amp;TIME(O2186,P2186,0))),"")</f>
        <v/>
      </c>
    </row>
    <row r="2187" spans="3:35">
      <c r="C2187" s="246" t="s">
        <v>1324</v>
      </c>
      <c r="D2187" s="246" t="s">
        <v>1046</v>
      </c>
      <c r="E2187" s="246" t="s">
        <v>1066</v>
      </c>
      <c r="F2187" s="246" t="s">
        <v>1067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1062</v>
      </c>
      <c r="L2187" s="247">
        <v>1</v>
      </c>
      <c r="M2187" s="246">
        <v>210662</v>
      </c>
      <c r="N2187" s="246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90</v>
      </c>
      <c r="T2187" s="246" t="s">
        <v>32</v>
      </c>
      <c r="U2187" s="246"/>
      <c r="V2187" t="str">
        <f>INDEX(樣區!H:H,MATCH(F2187,樣區!E:E,0))</f>
        <v>3月,5月</v>
      </c>
      <c r="W2187" s="3" t="str">
        <f>IF(ISNUMBER(AH2187),"Y","N")</f>
        <v>Y</v>
      </c>
      <c r="X2187" s="3" t="str">
        <f>IF(OR(ISBLANK(H2187),ISBLANK(I2187)),"需記錄日期","")</f>
        <v/>
      </c>
      <c r="Y2187" s="3" t="str">
        <f>IF(O2187&gt;9,"時間太晚","")</f>
        <v/>
      </c>
      <c r="Z2187" s="3" t="str">
        <f>IF(ISBLANK(Q2187),"需記錄數量",IF(Q2187&gt;2,"2隻以上，請記為猴群",""))</f>
        <v/>
      </c>
      <c r="AA2187" s="3" t="str">
        <f>IF(OR(Q2187=1,Q2187=2),IF(ISTEXT(R2187),"","需記錄距離"),"")</f>
        <v/>
      </c>
      <c r="AB2187" s="249" t="str">
        <f>IF(S2187="Y",IF(Q2187&lt;&gt;2,"有叫聲應為猴群",""),"")</f>
        <v/>
      </c>
      <c r="AC2187" s="3" t="str">
        <f>IF(ISBLANK(T2187),"需記錄棲地類型",IF(LEN(T2187)&lt;&gt;2,"請填最主要的棲地類型，其餘的可在備注補充說明",""))</f>
        <v/>
      </c>
      <c r="AD2187" s="5" t="str">
        <f t="shared" si="96"/>
        <v/>
      </c>
      <c r="AE2187" s="3" t="str">
        <f>IF(COUNTIF(U2187,"*搖樹*")=1,IF(Q2187&lt;&gt;2,"有搖樹行為應為猴群",""),"")</f>
        <v/>
      </c>
      <c r="AF2187" s="3"/>
      <c r="AH2187">
        <f>MATCH(ROUND(M2187,0)&amp;ROUND(N2187,0),樣點!N:N,0)</f>
        <v>515</v>
      </c>
      <c r="AI2187" s="5">
        <f>IF((F2188&amp;J2188)=(F2187&amp;J2187),ABS((DATE(G2188,H2188,I2188)&amp;TIME(O2188,P2188,0))-(DATE(G2187,H2187,I2187)&amp;TIME(O2187,P2187,0))),"")</f>
        <v>1.5972221968695521E-2</v>
      </c>
    </row>
    <row r="2188" spans="3:35">
      <c r="C2188" s="246" t="s">
        <v>1324</v>
      </c>
      <c r="D2188" s="246" t="s">
        <v>1046</v>
      </c>
      <c r="E2188" s="246" t="s">
        <v>1066</v>
      </c>
      <c r="F2188" s="246" t="s">
        <v>1067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1062</v>
      </c>
      <c r="L2188" s="247">
        <v>2</v>
      </c>
      <c r="M2188" s="246">
        <v>210706</v>
      </c>
      <c r="N2188" s="246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90</v>
      </c>
      <c r="T2188" s="246" t="s">
        <v>32</v>
      </c>
      <c r="U2188" s="246"/>
      <c r="V2188" t="str">
        <f>INDEX(樣區!H:H,MATCH(F2188,樣區!E:E,0))</f>
        <v>3月,5月</v>
      </c>
      <c r="W2188" s="3" t="str">
        <f>IF(ISNUMBER(AH2188),"Y","N")</f>
        <v>Y</v>
      </c>
      <c r="X2188" s="3" t="str">
        <f>IF(OR(ISBLANK(H2188),ISBLANK(I2188)),"需記錄日期","")</f>
        <v/>
      </c>
      <c r="Y2188" s="3" t="str">
        <f>IF(O2188&gt;9,"時間太晚","")</f>
        <v/>
      </c>
      <c r="Z2188" s="3" t="str">
        <f>IF(ISBLANK(Q2188),"需記錄數量",IF(Q2188&gt;2,"2隻以上，請記為猴群",""))</f>
        <v/>
      </c>
      <c r="AA2188" s="3" t="str">
        <f>IF(OR(Q2188=1,Q2188=2),IF(ISTEXT(R2188),"","需記錄距離"),"")</f>
        <v/>
      </c>
      <c r="AB2188" s="249" t="str">
        <f>IF(S2188="Y",IF(Q2188&lt;&gt;2,"有叫聲應為猴群",""),"")</f>
        <v/>
      </c>
      <c r="AC2188" s="3" t="str">
        <f>IF(ISBLANK(T2188),"需記錄棲地類型",IF(LEN(T2188)&lt;&gt;2,"請填最主要的棲地類型，其餘的可在備注補充說明",""))</f>
        <v/>
      </c>
      <c r="AD2188" s="5" t="str">
        <f t="shared" si="96"/>
        <v/>
      </c>
      <c r="AE2188" s="3" t="str">
        <f>IF(COUNTIF(U2188,"*搖樹*")=1,IF(Q2188&lt;&gt;2,"有搖樹行為應為猴群",""),"")</f>
        <v/>
      </c>
      <c r="AF2188" s="3"/>
      <c r="AH2188">
        <f>MATCH(ROUND(M2188,0)&amp;ROUND(N2188,0),樣點!N:N,0)</f>
        <v>516</v>
      </c>
      <c r="AI2188" s="5">
        <f>IF((F2189&amp;J2189)=(F2188&amp;J2188),ABS((DATE(G2189,H2189,I2189)&amp;TIME(O2189,P2189,0))-(DATE(G2188,H2188,I2188)&amp;TIME(O2188,P2188,0))),"")</f>
        <v>7.6388890156522393E-3</v>
      </c>
    </row>
    <row r="2189" spans="3:35">
      <c r="C2189" s="246" t="s">
        <v>1324</v>
      </c>
      <c r="D2189" s="246" t="s">
        <v>1046</v>
      </c>
      <c r="E2189" s="246" t="s">
        <v>1066</v>
      </c>
      <c r="F2189" s="246" t="s">
        <v>1067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1062</v>
      </c>
      <c r="L2189" s="247">
        <v>3</v>
      </c>
      <c r="M2189" s="246">
        <v>210607</v>
      </c>
      <c r="N2189" s="246">
        <v>2583754</v>
      </c>
      <c r="O2189" s="246">
        <v>9</v>
      </c>
      <c r="P2189" s="246">
        <v>6</v>
      </c>
      <c r="Q2189" s="246">
        <v>2</v>
      </c>
      <c r="R2189" s="246" t="s">
        <v>43</v>
      </c>
      <c r="S2189" s="246" t="s">
        <v>44</v>
      </c>
      <c r="T2189" s="246" t="s">
        <v>32</v>
      </c>
      <c r="U2189" s="246" t="s">
        <v>1068</v>
      </c>
      <c r="V2189" t="str">
        <f>INDEX(樣區!H:H,MATCH(F2189,樣區!E:E,0))</f>
        <v>3月,5月</v>
      </c>
      <c r="W2189" s="3" t="str">
        <f>IF(ISNUMBER(AH2189),"Y","N")</f>
        <v>Y</v>
      </c>
      <c r="X2189" s="3" t="str">
        <f>IF(OR(ISBLANK(H2189),ISBLANK(I2189)),"需記錄日期","")</f>
        <v/>
      </c>
      <c r="Y2189" s="3" t="str">
        <f>IF(O2189&gt;9,"時間太晚","")</f>
        <v/>
      </c>
      <c r="Z2189" s="3" t="str">
        <f>IF(ISBLANK(Q2189),"需記錄數量",IF(Q2189&gt;2,"2隻以上，請記為猴群",""))</f>
        <v/>
      </c>
      <c r="AA2189" s="3" t="str">
        <f>IF(OR(Q2189=1,Q2189=2),IF(ISTEXT(R2189),"","需記錄距離"),"")</f>
        <v/>
      </c>
      <c r="AB2189" s="249" t="str">
        <f>IF(S2189="Y",IF(Q2189&lt;&gt;2,"有叫聲應為猴群",""),"")</f>
        <v/>
      </c>
      <c r="AC2189" s="3" t="str">
        <f>IF(ISBLANK(T2189),"需記錄棲地類型",IF(LEN(T2189)&lt;&gt;2,"請填最主要的棲地類型，其餘的可在備注補充說明",""))</f>
        <v/>
      </c>
      <c r="AD2189" s="5" t="str">
        <f t="shared" si="96"/>
        <v/>
      </c>
      <c r="AE2189" s="3" t="str">
        <f>IF(COUNTIF(U2189,"*搖樹*")=1,IF(Q2189&lt;&gt;2,"有搖樹行為應為猴群",""),"")</f>
        <v/>
      </c>
      <c r="AF2189" s="3"/>
      <c r="AH2189">
        <f>MATCH(ROUND(M2189,0)&amp;ROUND(N2189,0),樣點!N:N,0)</f>
        <v>517</v>
      </c>
      <c r="AI2189" s="5">
        <f>IF((F2190&amp;J2190)=(F2189&amp;J2189),ABS((DATE(G2190,H2190,I2190)&amp;TIME(O2190,P2190,0))-(DATE(G2189,H2189,I2189)&amp;TIME(O2189,P2189,0))),"")</f>
        <v>8.3333340007811785E-3</v>
      </c>
    </row>
    <row r="2190" spans="3:35">
      <c r="C2190" s="246" t="s">
        <v>1324</v>
      </c>
      <c r="D2190" s="246" t="s">
        <v>1046</v>
      </c>
      <c r="E2190" s="246" t="s">
        <v>1066</v>
      </c>
      <c r="F2190" s="246" t="s">
        <v>1067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1062</v>
      </c>
      <c r="L2190" s="247">
        <v>4</v>
      </c>
      <c r="M2190" s="246">
        <v>210645</v>
      </c>
      <c r="N2190" s="246">
        <v>2583519</v>
      </c>
      <c r="O2190" s="246">
        <v>9</v>
      </c>
      <c r="P2190" s="246">
        <v>18</v>
      </c>
      <c r="Q2190" s="246">
        <v>2</v>
      </c>
      <c r="R2190" s="246" t="s">
        <v>43</v>
      </c>
      <c r="S2190" s="246" t="s">
        <v>44</v>
      </c>
      <c r="T2190" s="246" t="s">
        <v>32</v>
      </c>
      <c r="U2190" s="246"/>
      <c r="V2190" t="str">
        <f>INDEX(樣區!H:H,MATCH(F2190,樣區!E:E,0))</f>
        <v>3月,5月</v>
      </c>
      <c r="W2190" s="3" t="str">
        <f>IF(ISNUMBER(AH2190),"Y","N")</f>
        <v>Y</v>
      </c>
      <c r="X2190" s="3" t="str">
        <f>IF(OR(ISBLANK(H2190),ISBLANK(I2190)),"需記錄日期","")</f>
        <v/>
      </c>
      <c r="Y2190" s="3" t="str">
        <f>IF(O2190&gt;9,"時間太晚","")</f>
        <v/>
      </c>
      <c r="Z2190" s="3" t="str">
        <f>IF(ISBLANK(Q2190),"需記錄數量",IF(Q2190&gt;2,"2隻以上，請記為猴群",""))</f>
        <v/>
      </c>
      <c r="AA2190" s="3" t="str">
        <f>IF(OR(Q2190=1,Q2190=2),IF(ISTEXT(R2190),"","需記錄距離"),"")</f>
        <v/>
      </c>
      <c r="AB2190" s="249" t="str">
        <f>IF(S2190="Y",IF(Q2190&lt;&gt;2,"有叫聲應為猴群",""),"")</f>
        <v/>
      </c>
      <c r="AC2190" s="3" t="str">
        <f>IF(ISBLANK(T2190),"需記錄棲地類型",IF(LEN(T2190)&lt;&gt;2,"請填最主要的棲地類型，其餘的可在備注補充說明",""))</f>
        <v/>
      </c>
      <c r="AD2190" s="5" t="str">
        <f t="shared" si="96"/>
        <v/>
      </c>
      <c r="AE2190" s="3" t="str">
        <f>IF(COUNTIF(U2190,"*搖樹*")=1,IF(Q2190&lt;&gt;2,"有搖樹行為應為猴群",""),"")</f>
        <v/>
      </c>
      <c r="AF2190" s="3"/>
      <c r="AH2190">
        <f>MATCH(ROUND(M2190,0)&amp;ROUND(N2190,0),樣點!N:N,0)</f>
        <v>518</v>
      </c>
      <c r="AI2190" s="5">
        <f>IF((F2191&amp;J2191)=(F2190&amp;J2190),ABS((DATE(G2191,H2191,I2191)&amp;TIME(O2191,P2191,0))-(DATE(G2190,H2190,I2190)&amp;TIME(O2190,P2190,0))),"")</f>
        <v>8.3333330112509429E-3</v>
      </c>
    </row>
    <row r="2191" spans="3:35">
      <c r="C2191" s="246" t="s">
        <v>1324</v>
      </c>
      <c r="D2191" s="246" t="s">
        <v>1046</v>
      </c>
      <c r="E2191" s="246" t="s">
        <v>1066</v>
      </c>
      <c r="F2191" s="246" t="s">
        <v>1067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1062</v>
      </c>
      <c r="L2191" s="247">
        <v>5</v>
      </c>
      <c r="M2191" s="246">
        <v>210854</v>
      </c>
      <c r="N2191" s="246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90</v>
      </c>
      <c r="T2191" s="246" t="s">
        <v>32</v>
      </c>
      <c r="U2191" s="246"/>
      <c r="V2191" t="str">
        <f>INDEX(樣區!H:H,MATCH(F2191,樣區!E:E,0))</f>
        <v>3月,5月</v>
      </c>
      <c r="W2191" s="3" t="str">
        <f>IF(ISNUMBER(AH2191),"Y","N")</f>
        <v>Y</v>
      </c>
      <c r="X2191" s="3" t="str">
        <f>IF(OR(ISBLANK(H2191),ISBLANK(I2191)),"需記錄日期","")</f>
        <v/>
      </c>
      <c r="Y2191" s="3" t="str">
        <f>IF(O2191&gt;9,"時間太晚","")</f>
        <v/>
      </c>
      <c r="Z2191" s="3" t="str">
        <f>IF(ISBLANK(Q2191),"需記錄數量",IF(Q2191&gt;2,"2隻以上，請記為猴群",""))</f>
        <v/>
      </c>
      <c r="AA2191" s="3" t="str">
        <f>IF(OR(Q2191=1,Q2191=2),IF(ISTEXT(R2191),"","需記錄距離"),"")</f>
        <v/>
      </c>
      <c r="AB2191" s="249" t="str">
        <f>IF(S2191="Y",IF(Q2191&lt;&gt;2,"有叫聲應為猴群",""),"")</f>
        <v/>
      </c>
      <c r="AC2191" s="3" t="str">
        <f>IF(ISBLANK(T2191),"需記錄棲地類型",IF(LEN(T2191)&lt;&gt;2,"請填最主要的棲地類型，其餘的可在備注補充說明",""))</f>
        <v/>
      </c>
      <c r="AD2191" s="5" t="str">
        <f t="shared" si="96"/>
        <v/>
      </c>
      <c r="AE2191" s="3" t="str">
        <f>IF(COUNTIF(U2191,"*搖樹*")=1,IF(Q2191&lt;&gt;2,"有搖樹行為應為猴群",""),"")</f>
        <v/>
      </c>
      <c r="AF2191" s="3"/>
      <c r="AH2191">
        <f>MATCH(ROUND(M2191,0)&amp;ROUND(N2191,0),樣點!N:N,0)</f>
        <v>519</v>
      </c>
      <c r="AI2191" s="5">
        <f>IF((F2192&amp;J2192)=(F2191&amp;J2191),ABS((DATE(G2192,H2192,I2192)&amp;TIME(O2192,P2192,0))-(DATE(G2191,H2191,I2191)&amp;TIME(O2191,P2191,0))),"")</f>
        <v>6.9444439723156393E-3</v>
      </c>
    </row>
    <row r="2192" spans="3:35">
      <c r="C2192" s="246" t="s">
        <v>1324</v>
      </c>
      <c r="D2192" s="246" t="s">
        <v>1046</v>
      </c>
      <c r="E2192" s="246" t="s">
        <v>1066</v>
      </c>
      <c r="F2192" s="246" t="s">
        <v>1067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1062</v>
      </c>
      <c r="L2192" s="247">
        <v>6</v>
      </c>
      <c r="M2192" s="246">
        <v>210646</v>
      </c>
      <c r="N2192" s="246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90</v>
      </c>
      <c r="T2192" s="246" t="s">
        <v>32</v>
      </c>
      <c r="U2192" s="246"/>
      <c r="V2192" t="str">
        <f>INDEX(樣區!H:H,MATCH(F2192,樣區!E:E,0))</f>
        <v>3月,5月</v>
      </c>
      <c r="W2192" s="3" t="str">
        <f>IF(ISNUMBER(AH2192),"Y","N")</f>
        <v>Y</v>
      </c>
      <c r="X2192" s="3" t="str">
        <f>IF(OR(ISBLANK(H2192),ISBLANK(I2192)),"需記錄日期","")</f>
        <v/>
      </c>
      <c r="Y2192" s="3" t="str">
        <f>IF(O2192&gt;9,"時間太晚","")</f>
        <v/>
      </c>
      <c r="Z2192" s="3" t="str">
        <f>IF(ISBLANK(Q2192),"需記錄數量",IF(Q2192&gt;2,"2隻以上，請記為猴群",""))</f>
        <v/>
      </c>
      <c r="AA2192" s="3" t="str">
        <f>IF(OR(Q2192=1,Q2192=2),IF(ISTEXT(R2192),"","需記錄距離"),"")</f>
        <v/>
      </c>
      <c r="AB2192" s="249" t="str">
        <f>IF(S2192="Y",IF(Q2192&lt;&gt;2,"有叫聲應為猴群",""),"")</f>
        <v/>
      </c>
      <c r="AC2192" s="3" t="str">
        <f>IF(ISBLANK(T2192),"需記錄棲地類型",IF(LEN(T2192)&lt;&gt;2,"請填最主要的棲地類型，其餘的可在備注補充說明",""))</f>
        <v/>
      </c>
      <c r="AD2192" s="5" t="str">
        <f t="shared" si="96"/>
        <v/>
      </c>
      <c r="AE2192" s="3" t="str">
        <f>IF(COUNTIF(U2192,"*搖樹*")=1,IF(Q2192&lt;&gt;2,"有搖樹行為應為猴群",""),"")</f>
        <v/>
      </c>
      <c r="AF2192" s="3"/>
      <c r="AH2192">
        <f>MATCH(ROUND(M2192,0)&amp;ROUND(N2192,0),樣點!N:N,0)</f>
        <v>520</v>
      </c>
      <c r="AI2192" s="5" t="str">
        <f>IF((F2193&amp;J2193)=(F2192&amp;J2192),ABS((DATE(G2193,H2193,I2193)&amp;TIME(O2193,P2193,0))-(DATE(G2192,H2192,I2192)&amp;TIME(O2192,P2192,0))),"")</f>
        <v/>
      </c>
    </row>
    <row r="2193" spans="3:35">
      <c r="C2193" s="246" t="s">
        <v>1324</v>
      </c>
      <c r="D2193" s="246" t="s">
        <v>1046</v>
      </c>
      <c r="E2193" s="246" t="s">
        <v>1069</v>
      </c>
      <c r="F2193" s="246" t="s">
        <v>1070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1059</v>
      </c>
      <c r="L2193" s="247">
        <v>1</v>
      </c>
      <c r="M2193" s="246">
        <v>212924</v>
      </c>
      <c r="N2193" s="246">
        <v>2582729</v>
      </c>
      <c r="O2193" s="246">
        <v>9</v>
      </c>
      <c r="P2193" s="246">
        <v>0</v>
      </c>
      <c r="Q2193" s="246">
        <v>0</v>
      </c>
      <c r="R2193" s="246"/>
      <c r="S2193" s="246" t="s">
        <v>90</v>
      </c>
      <c r="T2193" s="246" t="s">
        <v>32</v>
      </c>
      <c r="U2193" s="246"/>
      <c r="V2193" t="str">
        <f>INDEX(樣區!H:H,MATCH(F2193,樣區!E:E,0))</f>
        <v>3月,5月</v>
      </c>
      <c r="W2193" s="3" t="str">
        <f>IF(ISNUMBER(AH2193),"Y","N")</f>
        <v>Y</v>
      </c>
      <c r="X2193" s="3" t="str">
        <f>IF(OR(ISBLANK(H2193),ISBLANK(I2193)),"需記錄日期","")</f>
        <v/>
      </c>
      <c r="Y2193" s="3" t="str">
        <f>IF(O2193&gt;9,"時間太晚","")</f>
        <v/>
      </c>
      <c r="Z2193" s="3" t="str">
        <f>IF(ISBLANK(Q2193),"需記錄數量",IF(Q2193&gt;2,"2隻以上，請記為猴群",""))</f>
        <v/>
      </c>
      <c r="AA2193" s="3" t="str">
        <f>IF(OR(Q2193=1,Q2193=2),IF(ISTEXT(R2193),"","需記錄距離"),"")</f>
        <v/>
      </c>
      <c r="AB2193" s="249" t="str">
        <f>IF(S2193="Y",IF(Q2193&lt;&gt;2,"有叫聲應為猴群",""),"")</f>
        <v/>
      </c>
      <c r="AC2193" s="3" t="str">
        <f>IF(ISBLANK(T2193),"需記錄棲地類型",IF(LEN(T2193)&lt;&gt;2,"請填最主要的棲地類型，其餘的可在備注補充說明",""))</f>
        <v/>
      </c>
      <c r="AD2193" s="5" t="str">
        <f t="shared" si="96"/>
        <v/>
      </c>
      <c r="AE2193" s="3" t="str">
        <f>IF(COUNTIF(U2193,"*搖樹*")=1,IF(Q2193&lt;&gt;2,"有搖樹行為應為猴群",""),"")</f>
        <v/>
      </c>
      <c r="AF2193" s="3"/>
      <c r="AH2193">
        <f>MATCH(ROUND(M2193,0)&amp;ROUND(N2193,0),樣點!N:N,0)</f>
        <v>521</v>
      </c>
      <c r="AI2193" s="5">
        <f>IF((F2194&amp;J2194)=(F2193&amp;J2193),ABS((DATE(G2194,H2194,I2194)&amp;TIME(O2194,P2194,0))-(DATE(G2193,H2193,I2193)&amp;TIME(O2193,P2193,0))),"")</f>
        <v>6.9444439723156393E-3</v>
      </c>
    </row>
    <row r="2194" spans="3:35">
      <c r="C2194" s="246" t="s">
        <v>1324</v>
      </c>
      <c r="D2194" s="246" t="s">
        <v>1046</v>
      </c>
      <c r="E2194" s="246" t="s">
        <v>1069</v>
      </c>
      <c r="F2194" s="246" t="s">
        <v>1070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1059</v>
      </c>
      <c r="L2194" s="247">
        <v>2</v>
      </c>
      <c r="M2194" s="246">
        <v>212674</v>
      </c>
      <c r="N2194" s="246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90</v>
      </c>
      <c r="T2194" s="246" t="s">
        <v>32</v>
      </c>
      <c r="U2194" s="246"/>
      <c r="V2194" t="str">
        <f>INDEX(樣區!H:H,MATCH(F2194,樣區!E:E,0))</f>
        <v>3月,5月</v>
      </c>
      <c r="W2194" s="3" t="str">
        <f>IF(ISNUMBER(AH2194),"Y","N")</f>
        <v>Y</v>
      </c>
      <c r="X2194" s="3" t="str">
        <f>IF(OR(ISBLANK(H2194),ISBLANK(I2194)),"需記錄日期","")</f>
        <v/>
      </c>
      <c r="Y2194" s="3" t="str">
        <f>IF(O2194&gt;9,"時間太晚","")</f>
        <v/>
      </c>
      <c r="Z2194" s="3" t="str">
        <f>IF(ISBLANK(Q2194),"需記錄數量",IF(Q2194&gt;2,"2隻以上，請記為猴群",""))</f>
        <v/>
      </c>
      <c r="AA2194" s="3" t="str">
        <f>IF(OR(Q2194=1,Q2194=2),IF(ISTEXT(R2194),"","需記錄距離"),"")</f>
        <v/>
      </c>
      <c r="AB2194" s="249" t="str">
        <f>IF(S2194="Y",IF(Q2194&lt;&gt;2,"有叫聲應為猴群",""),"")</f>
        <v/>
      </c>
      <c r="AC2194" s="3" t="str">
        <f>IF(ISBLANK(T2194),"需記錄棲地類型",IF(LEN(T2194)&lt;&gt;2,"請填最主要的棲地類型，其餘的可在備注補充說明",""))</f>
        <v/>
      </c>
      <c r="AD2194" s="5" t="str">
        <f t="shared" si="96"/>
        <v/>
      </c>
      <c r="AE2194" s="3" t="str">
        <f>IF(COUNTIF(U2194,"*搖樹*")=1,IF(Q2194&lt;&gt;2,"有搖樹行為應為猴群",""),"")</f>
        <v/>
      </c>
      <c r="AF2194" s="3"/>
      <c r="AH2194">
        <f>MATCH(ROUND(M2194,0)&amp;ROUND(N2194,0),樣點!N:N,0)</f>
        <v>522</v>
      </c>
      <c r="AI2194" s="5">
        <f>IF((F2195&amp;J2195)=(F2194&amp;J2194),ABS((DATE(G2195,H2195,I2195)&amp;TIME(O2195,P2195,0))-(DATE(G2194,H2194,I2194)&amp;TIME(O2194,P2194,0))),"")</f>
        <v>7.6388890156522393E-3</v>
      </c>
    </row>
    <row r="2195" spans="3:35">
      <c r="C2195" s="246" t="s">
        <v>1324</v>
      </c>
      <c r="D2195" s="246" t="s">
        <v>1046</v>
      </c>
      <c r="E2195" s="246" t="s">
        <v>1069</v>
      </c>
      <c r="F2195" s="246" t="s">
        <v>1070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1059</v>
      </c>
      <c r="L2195" s="247">
        <v>3</v>
      </c>
      <c r="M2195" s="246">
        <v>212546</v>
      </c>
      <c r="N2195" s="246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90</v>
      </c>
      <c r="T2195" s="246" t="s">
        <v>31</v>
      </c>
      <c r="U2195" s="246"/>
      <c r="V2195" t="str">
        <f>INDEX(樣區!H:H,MATCH(F2195,樣區!E:E,0))</f>
        <v>3月,5月</v>
      </c>
      <c r="W2195" s="3" t="str">
        <f>IF(ISNUMBER(AH2195),"Y","N")</f>
        <v>Y</v>
      </c>
      <c r="X2195" s="3" t="str">
        <f>IF(OR(ISBLANK(H2195),ISBLANK(I2195)),"需記錄日期","")</f>
        <v/>
      </c>
      <c r="Y2195" s="3" t="str">
        <f>IF(O2195&gt;9,"時間太晚","")</f>
        <v/>
      </c>
      <c r="Z2195" s="3" t="str">
        <f>IF(ISBLANK(Q2195),"需記錄數量",IF(Q2195&gt;2,"2隻以上，請記為猴群",""))</f>
        <v/>
      </c>
      <c r="AA2195" s="3" t="str">
        <f>IF(OR(Q2195=1,Q2195=2),IF(ISTEXT(R2195),"","需記錄距離"),"")</f>
        <v/>
      </c>
      <c r="AB2195" s="249" t="str">
        <f>IF(S2195="Y",IF(Q2195&lt;&gt;2,"有叫聲應為猴群",""),"")</f>
        <v/>
      </c>
      <c r="AC2195" s="3" t="str">
        <f>IF(ISBLANK(T2195),"需記錄棲地類型",IF(LEN(T2195)&lt;&gt;2,"請填最主要的棲地類型，其餘的可在備注補充說明",""))</f>
        <v/>
      </c>
      <c r="AD2195" s="5" t="str">
        <f t="shared" si="96"/>
        <v/>
      </c>
      <c r="AE2195" s="3" t="str">
        <f>IF(COUNTIF(U2195,"*搖樹*")=1,IF(Q2195&lt;&gt;2,"有搖樹行為應為猴群",""),"")</f>
        <v/>
      </c>
      <c r="AF2195" s="3"/>
      <c r="AH2195">
        <f>MATCH(ROUND(M2195,0)&amp;ROUND(N2195,0),樣點!N:N,0)</f>
        <v>523</v>
      </c>
      <c r="AI2195" s="5">
        <f>IF((F2196&amp;J2196)=(F2195&amp;J2195),ABS((DATE(G2196,H2196,I2196)&amp;TIME(O2196,P2196,0))-(DATE(G2195,H2195,I2195)&amp;TIME(O2195,P2195,0))),"")</f>
        <v>9.0277779963798821E-3</v>
      </c>
    </row>
    <row r="2196" spans="3:35">
      <c r="C2196" s="246" t="s">
        <v>1324</v>
      </c>
      <c r="D2196" s="246" t="s">
        <v>1046</v>
      </c>
      <c r="E2196" s="246" t="s">
        <v>1069</v>
      </c>
      <c r="F2196" s="246" t="s">
        <v>1070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1059</v>
      </c>
      <c r="L2196" s="247">
        <v>4</v>
      </c>
      <c r="M2196" s="246">
        <v>212453</v>
      </c>
      <c r="N2196" s="246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90</v>
      </c>
      <c r="T2196" s="246" t="s">
        <v>32</v>
      </c>
      <c r="U2196" s="246"/>
      <c r="V2196" t="str">
        <f>INDEX(樣區!H:H,MATCH(F2196,樣區!E:E,0))</f>
        <v>3月,5月</v>
      </c>
      <c r="W2196" s="3" t="str">
        <f>IF(ISNUMBER(AH2196),"Y","N")</f>
        <v>Y</v>
      </c>
      <c r="X2196" s="3" t="str">
        <f>IF(OR(ISBLANK(H2196),ISBLANK(I2196)),"需記錄日期","")</f>
        <v/>
      </c>
      <c r="Y2196" s="3" t="str">
        <f>IF(O2196&gt;9,"時間太晚","")</f>
        <v/>
      </c>
      <c r="Z2196" s="3" t="str">
        <f>IF(ISBLANK(Q2196),"需記錄數量",IF(Q2196&gt;2,"2隻以上，請記為猴群",""))</f>
        <v/>
      </c>
      <c r="AA2196" s="3" t="str">
        <f>IF(OR(Q2196=1,Q2196=2),IF(ISTEXT(R2196),"","需記錄距離"),"")</f>
        <v/>
      </c>
      <c r="AB2196" s="249" t="str">
        <f>IF(S2196="Y",IF(Q2196&lt;&gt;2,"有叫聲應為猴群",""),"")</f>
        <v/>
      </c>
      <c r="AC2196" s="3" t="str">
        <f>IF(ISBLANK(T2196),"需記錄棲地類型",IF(LEN(T2196)&lt;&gt;2,"請填最主要的棲地類型，其餘的可在備注補充說明",""))</f>
        <v/>
      </c>
      <c r="AD2196" s="5" t="str">
        <f t="shared" si="96"/>
        <v/>
      </c>
      <c r="AE2196" s="3" t="str">
        <f>IF(COUNTIF(U2196,"*搖樹*")=1,IF(Q2196&lt;&gt;2,"有搖樹行為應為猴群",""),"")</f>
        <v/>
      </c>
      <c r="AF2196" s="3"/>
      <c r="AH2196">
        <f>MATCH(ROUND(M2196,0)&amp;ROUND(N2196,0),樣點!N:N,0)</f>
        <v>524</v>
      </c>
      <c r="AI2196" s="5">
        <f>IF((F2197&amp;J2197)=(F2196&amp;J2196),ABS((DATE(G2197,H2197,I2197)&amp;TIME(O2197,P2197,0))-(DATE(G2196,H2196,I2196)&amp;TIME(O2196,P2196,0))),"")</f>
        <v>7.6388890156522393E-3</v>
      </c>
    </row>
    <row r="2197" spans="3:35">
      <c r="C2197" s="246" t="s">
        <v>1324</v>
      </c>
      <c r="D2197" s="246" t="s">
        <v>1046</v>
      </c>
      <c r="E2197" s="246" t="s">
        <v>1069</v>
      </c>
      <c r="F2197" s="246" t="s">
        <v>1070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1059</v>
      </c>
      <c r="L2197" s="247">
        <v>5</v>
      </c>
      <c r="M2197" s="246">
        <v>212223</v>
      </c>
      <c r="N2197" s="246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90</v>
      </c>
      <c r="T2197" s="246" t="s">
        <v>31</v>
      </c>
      <c r="U2197" s="246"/>
      <c r="V2197" t="str">
        <f>INDEX(樣區!H:H,MATCH(F2197,樣區!E:E,0))</f>
        <v>3月,5月</v>
      </c>
      <c r="W2197" s="3" t="str">
        <f>IF(ISNUMBER(AH2197),"Y","N")</f>
        <v>Y</v>
      </c>
      <c r="X2197" s="3" t="str">
        <f>IF(OR(ISBLANK(H2197),ISBLANK(I2197)),"需記錄日期","")</f>
        <v/>
      </c>
      <c r="Y2197" s="3" t="str">
        <f>IF(O2197&gt;9,"時間太晚","")</f>
        <v/>
      </c>
      <c r="Z2197" s="3" t="str">
        <f>IF(ISBLANK(Q2197),"需記錄數量",IF(Q2197&gt;2,"2隻以上，請記為猴群",""))</f>
        <v/>
      </c>
      <c r="AA2197" s="3" t="str">
        <f>IF(OR(Q2197=1,Q2197=2),IF(ISTEXT(R2197),"","需記錄距離"),"")</f>
        <v/>
      </c>
      <c r="AB2197" s="249" t="str">
        <f>IF(S2197="Y",IF(Q2197&lt;&gt;2,"有叫聲應為猴群",""),"")</f>
        <v/>
      </c>
      <c r="AC2197" s="3" t="str">
        <f>IF(ISBLANK(T2197),"需記錄棲地類型",IF(LEN(T2197)&lt;&gt;2,"請填最主要的棲地類型，其餘的可在備注補充說明",""))</f>
        <v/>
      </c>
      <c r="AD2197" s="5" t="str">
        <f t="shared" si="96"/>
        <v/>
      </c>
      <c r="AE2197" s="3" t="str">
        <f>IF(COUNTIF(U2197,"*搖樹*")=1,IF(Q2197&lt;&gt;2,"有搖樹行為應為猴群",""),"")</f>
        <v/>
      </c>
      <c r="AF2197" s="3"/>
      <c r="AH2197">
        <f>MATCH(ROUND(M2197,0)&amp;ROUND(N2197,0),樣點!N:N,0)</f>
        <v>525</v>
      </c>
      <c r="AI2197" s="5">
        <f>IF((F2198&amp;J2198)=(F2197&amp;J2197),ABS((DATE(G2198,H2198,I2198)&amp;TIME(O2198,P2198,0))-(DATE(G2197,H2197,I2197)&amp;TIME(O2197,P2197,0))),"")</f>
        <v>7.6388880261220038E-3</v>
      </c>
    </row>
    <row r="2198" spans="3:35">
      <c r="C2198" s="246" t="s">
        <v>1324</v>
      </c>
      <c r="D2198" s="246" t="s">
        <v>1046</v>
      </c>
      <c r="E2198" s="246" t="s">
        <v>1069</v>
      </c>
      <c r="F2198" s="246" t="s">
        <v>1070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1059</v>
      </c>
      <c r="L2198" s="247">
        <v>6</v>
      </c>
      <c r="M2198" s="246">
        <v>212005</v>
      </c>
      <c r="N2198" s="246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90</v>
      </c>
      <c r="T2198" s="246" t="s">
        <v>32</v>
      </c>
      <c r="U2198" s="246"/>
      <c r="V2198" t="str">
        <f>INDEX(樣區!H:H,MATCH(F2198,樣區!E:E,0))</f>
        <v>3月,5月</v>
      </c>
      <c r="W2198" s="3" t="str">
        <f>IF(ISNUMBER(AH2198),"Y","N")</f>
        <v>Y</v>
      </c>
      <c r="X2198" s="3" t="str">
        <f>IF(OR(ISBLANK(H2198),ISBLANK(I2198)),"需記錄日期","")</f>
        <v/>
      </c>
      <c r="Y2198" s="3" t="str">
        <f>IF(O2198&gt;9,"時間太晚","")</f>
        <v/>
      </c>
      <c r="Z2198" s="3" t="str">
        <f>IF(ISBLANK(Q2198),"需記錄數量",IF(Q2198&gt;2,"2隻以上，請記為猴群",""))</f>
        <v/>
      </c>
      <c r="AA2198" s="3" t="str">
        <f>IF(OR(Q2198=1,Q2198=2),IF(ISTEXT(R2198),"","需記錄距離"),"")</f>
        <v/>
      </c>
      <c r="AB2198" s="249" t="str">
        <f>IF(S2198="Y",IF(Q2198&lt;&gt;2,"有叫聲應為猴群",""),"")</f>
        <v/>
      </c>
      <c r="AC2198" s="3" t="str">
        <f>IF(ISBLANK(T2198),"需記錄棲地類型",IF(LEN(T2198)&lt;&gt;2,"請填最主要的棲地類型，其餘的可在備注補充說明",""))</f>
        <v/>
      </c>
      <c r="AD2198" s="5" t="str">
        <f t="shared" si="96"/>
        <v/>
      </c>
      <c r="AE2198" s="3" t="str">
        <f>IF(COUNTIF(U2198,"*搖樹*")=1,IF(Q2198&lt;&gt;2,"有搖樹行為應為猴群",""),"")</f>
        <v/>
      </c>
      <c r="AF2198" s="3"/>
      <c r="AH2198">
        <f>MATCH(ROUND(M2198,0)&amp;ROUND(N2198,0),樣點!N:N,0)</f>
        <v>526</v>
      </c>
      <c r="AI2198" s="5" t="str">
        <f>IF((F2199&amp;J2199)=(F2198&amp;J2198),ABS((DATE(G2199,H2199,I2199)&amp;TIME(O2199,P2199,0))-(DATE(G2198,H2198,I2198)&amp;TIME(O2198,P2198,0))),"")</f>
        <v/>
      </c>
    </row>
    <row r="2199" spans="3:35">
      <c r="C2199" s="246" t="s">
        <v>1324</v>
      </c>
      <c r="D2199" s="246" t="s">
        <v>1046</v>
      </c>
      <c r="E2199" s="246" t="s">
        <v>1071</v>
      </c>
      <c r="F2199" s="246" t="s">
        <v>1072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1052</v>
      </c>
      <c r="L2199" s="247">
        <v>1</v>
      </c>
      <c r="M2199" s="246">
        <v>204912</v>
      </c>
      <c r="N2199" s="246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90</v>
      </c>
      <c r="T2199" s="246" t="s">
        <v>32</v>
      </c>
      <c r="U2199" s="246"/>
      <c r="V2199" t="str">
        <f>INDEX(樣區!H:H,MATCH(F2199,樣區!E:E,0))</f>
        <v>3月,5月</v>
      </c>
      <c r="W2199" s="3" t="str">
        <f>IF(ISNUMBER(AH2199),"Y","N")</f>
        <v>Y</v>
      </c>
      <c r="X2199" s="3" t="str">
        <f>IF(OR(ISBLANK(H2199),ISBLANK(I2199)),"需記錄日期","")</f>
        <v/>
      </c>
      <c r="Y2199" s="3" t="str">
        <f>IF(O2199&gt;9,"時間太晚","")</f>
        <v/>
      </c>
      <c r="Z2199" s="3" t="str">
        <f>IF(ISBLANK(Q2199),"需記錄數量",IF(Q2199&gt;2,"2隻以上，請記為猴群",""))</f>
        <v/>
      </c>
      <c r="AA2199" s="3" t="str">
        <f>IF(OR(Q2199=1,Q2199=2),IF(ISTEXT(R2199),"","需記錄距離"),"")</f>
        <v/>
      </c>
      <c r="AB2199" s="249" t="str">
        <f>IF(S2199="Y",IF(Q2199&lt;&gt;2,"有叫聲應為猴群",""),"")</f>
        <v/>
      </c>
      <c r="AC2199" s="3" t="str">
        <f>IF(ISBLANK(T2199),"需記錄棲地類型",IF(LEN(T2199)&lt;&gt;2,"請填最主要的棲地類型，其餘的可在備注補充說明",""))</f>
        <v/>
      </c>
      <c r="AD2199" s="5" t="str">
        <f t="shared" si="96"/>
        <v/>
      </c>
      <c r="AE2199" s="3" t="str">
        <f>IF(COUNTIF(U2199,"*搖樹*")=1,IF(Q2199&lt;&gt;2,"有搖樹行為應為猴群",""),"")</f>
        <v/>
      </c>
      <c r="AF2199" s="3"/>
      <c r="AH2199">
        <f>MATCH(ROUND(M2199,0)&amp;ROUND(N2199,0),樣點!N:N,0)</f>
        <v>527</v>
      </c>
      <c r="AI2199" s="5">
        <f>IF((F2200&amp;J2200)=(F2199&amp;J2199),ABS((DATE(G2200,H2200,I2200)&amp;TIME(O2200,P2200,0))-(DATE(G2199,H2199,I2199)&amp;TIME(O2199,P2199,0))),"")</f>
        <v>1.3194444996770471E-2</v>
      </c>
    </row>
    <row r="2200" spans="3:35" hidden="1">
      <c r="C2200" s="246" t="s">
        <v>1324</v>
      </c>
      <c r="D2200" s="246" t="s">
        <v>1046</v>
      </c>
      <c r="E2200" s="246" t="s">
        <v>1071</v>
      </c>
      <c r="F2200" s="246" t="s">
        <v>1072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1052</v>
      </c>
      <c r="L2200" s="247">
        <v>2</v>
      </c>
      <c r="M2200" s="246">
        <v>205087</v>
      </c>
      <c r="N2200" s="246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90</v>
      </c>
      <c r="T2200" s="246" t="s">
        <v>32</v>
      </c>
      <c r="U2200" s="246"/>
      <c r="V2200" t="str">
        <f>INDEX(樣區!H:H,MATCH(F2200,樣區!E:E,0))</f>
        <v>3月,5月</v>
      </c>
      <c r="W2200" s="3" t="str">
        <f>IF(ISNUMBER(AH2200),"Y","N")</f>
        <v>N</v>
      </c>
      <c r="X2200" s="3" t="str">
        <f>IF(OR(ISBLANK(H2200),ISBLANK(I2200)),"需記錄日期","")</f>
        <v/>
      </c>
      <c r="Y2200" s="3" t="str">
        <f>IF(O2200&gt;9,"時間太晚","")</f>
        <v/>
      </c>
      <c r="Z2200" s="3" t="str">
        <f>IF(ISBLANK(Q2200),"需記錄數量",IF(Q2200&gt;2,"2隻以上，請記為猴群",""))</f>
        <v/>
      </c>
      <c r="AA2200" s="3" t="str">
        <f>IF(OR(Q2200=1,Q2200=2),IF(ISTEXT(R2200),"","需記錄距離"),"")</f>
        <v/>
      </c>
      <c r="AB2200" s="2" t="str">
        <f>IF(S2200="Y",IF(Q2200&lt;&gt;2,"有叫聲應為猴群",""),"")</f>
        <v/>
      </c>
      <c r="AC2200" s="3" t="str">
        <f>IF(ISBLANK(T2200),"需記錄棲地類型",IF(LEN(T2200)&lt;&gt;2,"請填最主要的棲地類型，其餘的可在備注補充說明",""))</f>
        <v/>
      </c>
      <c r="AD2200" s="5" t="str">
        <f>IF(ISBLANK(O2200),"需記錄時間",IFERROR(IF((AI2200-TIME(0,5,59))&lt;0,"需計滿6分鍾",""),""))</f>
        <v/>
      </c>
      <c r="AE2200" s="3" t="str">
        <f>IF(COUNTIF(U2200,"*搖樹*")=1,IF(Q2200&lt;&gt;2,"有搖樹行為應為猴群",""),"")</f>
        <v/>
      </c>
      <c r="AF2200" s="3"/>
      <c r="AH2200" t="e">
        <f>MATCH(ROUND(M2200,0)&amp;ROUND(N2200,0),樣點!N:N,0)</f>
        <v>#N/A</v>
      </c>
      <c r="AI2200" s="5">
        <f>IF((F2201&amp;J2201)=(F2200&amp;J2200),ABS((DATE(G2201,H2201,I2201)&amp;TIME(O2201,P2201,0))-(DATE(G2200,H2200,I2200)&amp;TIME(O2200,P2200,0))),"")</f>
        <v>2.2222222003620118E-2</v>
      </c>
    </row>
    <row r="2201" spans="3:35">
      <c r="C2201" s="246" t="s">
        <v>1324</v>
      </c>
      <c r="D2201" s="246" t="s">
        <v>1046</v>
      </c>
      <c r="E2201" s="246" t="s">
        <v>1071</v>
      </c>
      <c r="F2201" s="246" t="s">
        <v>1072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1052</v>
      </c>
      <c r="L2201" s="247">
        <v>3</v>
      </c>
      <c r="M2201" s="246">
        <v>205195</v>
      </c>
      <c r="N2201" s="246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90</v>
      </c>
      <c r="T2201" s="246" t="s">
        <v>32</v>
      </c>
      <c r="U2201" s="246"/>
      <c r="V2201" t="str">
        <f>INDEX(樣區!H:H,MATCH(F2201,樣區!E:E,0))</f>
        <v>3月,5月</v>
      </c>
      <c r="W2201" s="3" t="str">
        <f>IF(ISNUMBER(AH2201),"Y","N")</f>
        <v>Y</v>
      </c>
      <c r="X2201" s="3" t="str">
        <f>IF(OR(ISBLANK(H2201),ISBLANK(I2201)),"需記錄日期","")</f>
        <v/>
      </c>
      <c r="Y2201" s="3" t="str">
        <f>IF(O2201&gt;9,"時間太晚","")</f>
        <v>時間太晚</v>
      </c>
      <c r="Z2201" s="3" t="str">
        <f>IF(ISBLANK(Q2201),"需記錄數量",IF(Q2201&gt;2,"2隻以上，請記為猴群",""))</f>
        <v/>
      </c>
      <c r="AA2201" s="3" t="str">
        <f>IF(OR(Q2201=1,Q2201=2),IF(ISTEXT(R2201),"","需記錄距離"),"")</f>
        <v/>
      </c>
      <c r="AB2201" s="249" t="str">
        <f>IF(S2201="Y",IF(Q2201&lt;&gt;2,"有叫聲應為猴群",""),"")</f>
        <v/>
      </c>
      <c r="AC2201" s="3" t="str">
        <f>IF(ISBLANK(T2201),"需記錄棲地類型",IF(LEN(T2201)&lt;&gt;2,"請填最主要的棲地類型，其餘的可在備注補充說明",""))</f>
        <v/>
      </c>
      <c r="AD2201" s="5" t="str">
        <f t="shared" ref="AD2201:AD2202" si="97">IF(ISBLANK(O2201),"需記錄時間",IFERROR(IF((AI2201-TIME(0,5,59))&lt;0,"需計滿6分鐘",""),""))</f>
        <v/>
      </c>
      <c r="AE2201" s="3" t="str">
        <f>IF(COUNTIF(U2201,"*搖樹*")=1,IF(Q2201&lt;&gt;2,"有搖樹行為應為猴群",""),"")</f>
        <v/>
      </c>
      <c r="AF2201" s="3"/>
      <c r="AH2201">
        <f>MATCH(ROUND(M2201,0)&amp;ROUND(N2201,0),樣點!N:N,0)</f>
        <v>529</v>
      </c>
      <c r="AI2201" s="5">
        <f>IF((F2202&amp;J2202)=(F2201&amp;J2201),ABS((DATE(G2202,H2202,I2202)&amp;TIME(O2202,P2202,0))-(DATE(G2201,H2201,I2201)&amp;TIME(O2201,P2201,0))),"")</f>
        <v>9.0277779963798821E-3</v>
      </c>
    </row>
    <row r="2202" spans="3:35">
      <c r="C2202" s="246" t="s">
        <v>1324</v>
      </c>
      <c r="D2202" s="246" t="s">
        <v>1046</v>
      </c>
      <c r="E2202" s="246" t="s">
        <v>1071</v>
      </c>
      <c r="F2202" s="246" t="s">
        <v>1072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1052</v>
      </c>
      <c r="L2202" s="247">
        <v>4</v>
      </c>
      <c r="M2202" s="246">
        <v>205373</v>
      </c>
      <c r="N2202" s="246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90</v>
      </c>
      <c r="T2202" s="246" t="s">
        <v>133</v>
      </c>
      <c r="U2202" s="246"/>
      <c r="V2202" t="str">
        <f>INDEX(樣區!H:H,MATCH(F2202,樣區!E:E,0))</f>
        <v>3月,5月</v>
      </c>
      <c r="W2202" s="3" t="str">
        <f>IF(ISNUMBER(AH2202),"Y","N")</f>
        <v>Y</v>
      </c>
      <c r="X2202" s="3" t="str">
        <f>IF(OR(ISBLANK(H2202),ISBLANK(I2202)),"需記錄日期","")</f>
        <v/>
      </c>
      <c r="Y2202" s="3" t="str">
        <f>IF(O2202&gt;9,"時間太晚","")</f>
        <v>時間太晚</v>
      </c>
      <c r="Z2202" s="3" t="str">
        <f>IF(ISBLANK(Q2202),"需記錄數量",IF(Q2202&gt;2,"2隻以上，請記為猴群",""))</f>
        <v/>
      </c>
      <c r="AA2202" s="3" t="str">
        <f>IF(OR(Q2202=1,Q2202=2),IF(ISTEXT(R2202),"","需記錄距離"),"")</f>
        <v/>
      </c>
      <c r="AB2202" s="249" t="str">
        <f>IF(S2202="Y",IF(Q2202&lt;&gt;2,"有叫聲應為猴群",""),"")</f>
        <v/>
      </c>
      <c r="AC2202" s="3" t="str">
        <f>IF(ISBLANK(T2202),"需記錄棲地類型",IF(LEN(T2202)&lt;&gt;2,"請填最主要的棲地類型，其餘的可在備注補充說明",""))</f>
        <v/>
      </c>
      <c r="AD2202" s="5" t="str">
        <f t="shared" si="97"/>
        <v/>
      </c>
      <c r="AE2202" s="3" t="str">
        <f>IF(COUNTIF(U2202,"*搖樹*")=1,IF(Q2202&lt;&gt;2,"有搖樹行為應為猴群",""),"")</f>
        <v/>
      </c>
      <c r="AF2202" s="3"/>
      <c r="AH2202">
        <f>MATCH(ROUND(M2202,0)&amp;ROUND(N2202,0),樣點!N:N,0)</f>
        <v>530</v>
      </c>
      <c r="AI2202" s="5">
        <f>IF((F2203&amp;J2203)=(F2202&amp;J2202),ABS((DATE(G2203,H2203,I2203)&amp;TIME(O2203,P2203,0))-(DATE(G2202,H2202,I2202)&amp;TIME(O2202,P2202,0))),"")</f>
        <v>1.5972221968695521E-2</v>
      </c>
    </row>
    <row r="2203" spans="3:35" hidden="1">
      <c r="C2203" s="246" t="s">
        <v>1324</v>
      </c>
      <c r="D2203" s="246" t="s">
        <v>1046</v>
      </c>
      <c r="E2203" s="246" t="s">
        <v>1071</v>
      </c>
      <c r="F2203" s="246" t="s">
        <v>1072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1052</v>
      </c>
      <c r="L2203" s="247">
        <v>5</v>
      </c>
      <c r="M2203" s="246">
        <v>205462</v>
      </c>
      <c r="N2203" s="246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90</v>
      </c>
      <c r="T2203" s="246" t="s">
        <v>32</v>
      </c>
      <c r="U2203" s="246"/>
      <c r="V2203" t="str">
        <f>INDEX(樣區!H:H,MATCH(F2203,樣區!E:E,0))</f>
        <v>3月,5月</v>
      </c>
      <c r="W2203" s="3" t="str">
        <f>IF(ISNUMBER(AH2203),"Y","N")</f>
        <v>N</v>
      </c>
      <c r="X2203" s="3" t="str">
        <f>IF(OR(ISBLANK(H2203),ISBLANK(I2203)),"需記錄日期","")</f>
        <v/>
      </c>
      <c r="Y2203" s="3" t="str">
        <f>IF(O2203&gt;9,"時間太晚","")</f>
        <v>時間太晚</v>
      </c>
      <c r="Z2203" s="3" t="str">
        <f>IF(ISBLANK(Q2203),"需記錄數量",IF(Q2203&gt;2,"2隻以上，請記為猴群",""))</f>
        <v/>
      </c>
      <c r="AA2203" s="3" t="str">
        <f>IF(OR(Q2203=1,Q2203=2),IF(ISTEXT(R2203),"","需記錄距離"),"")</f>
        <v/>
      </c>
      <c r="AB2203" s="2" t="str">
        <f>IF(S2203="Y",IF(Q2203&lt;&gt;2,"有叫聲應為猴群",""),"")</f>
        <v/>
      </c>
      <c r="AC2203" s="3" t="str">
        <f>IF(ISBLANK(T2203),"需記錄棲地類型",IF(LEN(T2203)&lt;&gt;2,"請填最主要的棲地類型，其餘的可在備注補充說明",""))</f>
        <v/>
      </c>
      <c r="AD2203" s="5" t="str">
        <f>IF(ISBLANK(O2203),"需記錄時間",IFERROR(IF((AI2203-TIME(0,5,59))&lt;0,"需計滿6分鍾",""),""))</f>
        <v/>
      </c>
      <c r="AE2203" s="3" t="str">
        <f>IF(COUNTIF(U2203,"*搖樹*")=1,IF(Q2203&lt;&gt;2,"有搖樹行為應為猴群",""),"")</f>
        <v/>
      </c>
      <c r="AF2203" s="3"/>
      <c r="AH2203" t="e">
        <f>MATCH(ROUND(M2203,0)&amp;ROUND(N2203,0),樣點!N:N,0)</f>
        <v>#N/A</v>
      </c>
      <c r="AI2203" s="5">
        <f>IF((F2204&amp;J2204)=(F2203&amp;J2203),ABS((DATE(G2204,H2204,I2204)&amp;TIME(O2204,P2204,0))-(DATE(G2203,H2203,I2203)&amp;TIME(O2203,P2203,0))),"")</f>
        <v>2.5694444018881768E-2</v>
      </c>
    </row>
    <row r="2204" spans="3:35">
      <c r="C2204" s="246" t="s">
        <v>1324</v>
      </c>
      <c r="D2204" s="246" t="s">
        <v>1046</v>
      </c>
      <c r="E2204" s="246" t="s">
        <v>1071</v>
      </c>
      <c r="F2204" s="246" t="s">
        <v>1072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1052</v>
      </c>
      <c r="L2204" s="247">
        <v>6</v>
      </c>
      <c r="M2204" s="246">
        <v>205492</v>
      </c>
      <c r="N2204" s="246">
        <v>2581238</v>
      </c>
      <c r="O2204" s="246">
        <v>11</v>
      </c>
      <c r="P2204" s="246">
        <v>35</v>
      </c>
      <c r="Q2204" s="246">
        <v>1</v>
      </c>
      <c r="R2204" s="246" t="s">
        <v>43</v>
      </c>
      <c r="S2204" s="246" t="s">
        <v>90</v>
      </c>
      <c r="T2204" s="246" t="s">
        <v>32</v>
      </c>
      <c r="U2204" s="246"/>
      <c r="V2204" t="str">
        <f>INDEX(樣區!H:H,MATCH(F2204,樣區!E:E,0))</f>
        <v>3月,5月</v>
      </c>
      <c r="W2204" s="3" t="str">
        <f>IF(ISNUMBER(AH2204),"Y","N")</f>
        <v>Y</v>
      </c>
      <c r="X2204" s="3" t="str">
        <f>IF(OR(ISBLANK(H2204),ISBLANK(I2204)),"需記錄日期","")</f>
        <v/>
      </c>
      <c r="Y2204" s="3" t="str">
        <f>IF(O2204&gt;9,"時間太晚","")</f>
        <v>時間太晚</v>
      </c>
      <c r="Z2204" s="3" t="str">
        <f>IF(ISBLANK(Q2204),"需記錄數量",IF(Q2204&gt;2,"2隻以上，請記為猴群",""))</f>
        <v/>
      </c>
      <c r="AA2204" s="3" t="str">
        <f>IF(OR(Q2204=1,Q2204=2),IF(ISTEXT(R2204),"","需記錄距離"),"")</f>
        <v/>
      </c>
      <c r="AB2204" s="249" t="str">
        <f>IF(S2204="Y",IF(Q2204&lt;&gt;2,"有叫聲應為猴群",""),"")</f>
        <v/>
      </c>
      <c r="AC2204" s="3" t="str">
        <f>IF(ISBLANK(T2204),"需記錄棲地類型",IF(LEN(T2204)&lt;&gt;2,"請填最主要的棲地類型，其餘的可在備注補充說明",""))</f>
        <v/>
      </c>
      <c r="AD2204" s="5" t="str">
        <f>IF(ISBLANK(O2204),"需記錄時間",IFERROR(IF((AI2204-TIME(0,5,59))&lt;0,"需計滿6分鐘",""),""))</f>
        <v/>
      </c>
      <c r="AE2204" s="3" t="str">
        <f>IF(COUNTIF(U2204,"*搖樹*")=1,IF(Q2204&lt;&gt;2,"有搖樹行為應為猴群",""),"")</f>
        <v/>
      </c>
      <c r="AF2204" s="3"/>
      <c r="AH2204">
        <f>MATCH(ROUND(M2204,0)&amp;ROUND(N2204,0),樣點!N:N,0)</f>
        <v>532</v>
      </c>
      <c r="AI2204" s="5" t="str">
        <f>IF((F2205&amp;J2205)=(F2204&amp;J2204),ABS((DATE(G2205,H2205,I2205)&amp;TIME(O2205,P2205,0))-(DATE(G2204,H2204,I2204)&amp;TIME(O2204,P2204,0))),"")</f>
        <v/>
      </c>
    </row>
    <row r="2205" spans="3:35" hidden="1">
      <c r="C2205" s="246" t="s">
        <v>1324</v>
      </c>
      <c r="D2205" s="246" t="s">
        <v>1046</v>
      </c>
      <c r="E2205" s="246" t="s">
        <v>1073</v>
      </c>
      <c r="F2205" s="246" t="s">
        <v>1074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1075</v>
      </c>
      <c r="L2205" s="247">
        <v>1</v>
      </c>
      <c r="M2205" s="246">
        <v>210558</v>
      </c>
      <c r="N2205" s="246">
        <v>2581092</v>
      </c>
      <c r="O2205" s="246">
        <v>8</v>
      </c>
      <c r="P2205" s="246">
        <v>3</v>
      </c>
      <c r="Q2205" s="246">
        <v>0</v>
      </c>
      <c r="R2205" s="246"/>
      <c r="S2205" s="246" t="s">
        <v>90</v>
      </c>
      <c r="T2205" s="246" t="s">
        <v>26</v>
      </c>
      <c r="U2205" s="246"/>
      <c r="V2205" t="str">
        <f>INDEX(樣區!H:H,MATCH(F2205,樣區!E:E,0))</f>
        <v>3月,5月</v>
      </c>
      <c r="W2205" s="3" t="str">
        <f>IF(ISNUMBER(AH2205),"Y","N")</f>
        <v>N</v>
      </c>
      <c r="X2205" s="3" t="str">
        <f>IF(OR(ISBLANK(H2205),ISBLANK(I2205)),"需記錄日期","")</f>
        <v/>
      </c>
      <c r="Y2205" s="3" t="str">
        <f>IF(O2205&gt;9,"時間太晚","")</f>
        <v/>
      </c>
      <c r="Z2205" s="3" t="str">
        <f>IF(ISBLANK(Q2205),"需記錄數量",IF(Q2205&gt;2,"2隻以上，請記為猴群",""))</f>
        <v/>
      </c>
      <c r="AA2205" s="3" t="str">
        <f>IF(OR(Q2205=1,Q2205=2),IF(ISTEXT(R2205),"","需記錄距離"),"")</f>
        <v/>
      </c>
      <c r="AB2205" s="2" t="str">
        <f>IF(S2205="Y",IF(Q2205&lt;&gt;2,"有叫聲應為猴群",""),"")</f>
        <v/>
      </c>
      <c r="AC2205" s="3" t="str">
        <f>IF(ISBLANK(T2205),"需記錄棲地類型",IF(LEN(T2205)&lt;&gt;2,"請填最主要的棲地類型，其餘的可在備注補充說明",""))</f>
        <v/>
      </c>
      <c r="AD2205" s="5" t="str">
        <f>IF(ISBLANK(O2205),"需記錄時間",IFERROR(IF((AI2205-TIME(0,5,59))&lt;0,"需計滿6分鍾",""),""))</f>
        <v/>
      </c>
      <c r="AE2205" s="3" t="str">
        <f>IF(COUNTIF(U2205,"*搖樹*")=1,IF(Q2205&lt;&gt;2,"有搖樹行為應為猴群",""),"")</f>
        <v/>
      </c>
      <c r="AF2205" s="3"/>
      <c r="AH2205" t="e">
        <f>MATCH(ROUND(M2205,0)&amp;ROUND(N2205,0),樣點!N:N,0)</f>
        <v>#N/A</v>
      </c>
      <c r="AI2205" s="5">
        <f>IF((F2206&amp;J2206)=(F2205&amp;J2205),ABS((DATE(G2206,H2206,I2206)&amp;TIME(O2206,P2206,0))-(DATE(G2205,H2205,I2205)&amp;TIME(O2205,P2205,0))),"")</f>
        <v>6.2499999767169356E-3</v>
      </c>
    </row>
    <row r="2206" spans="3:35" hidden="1">
      <c r="C2206" s="246" t="s">
        <v>1324</v>
      </c>
      <c r="D2206" s="246" t="s">
        <v>1046</v>
      </c>
      <c r="E2206" s="246" t="s">
        <v>1073</v>
      </c>
      <c r="F2206" s="246" t="s">
        <v>1074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1075</v>
      </c>
      <c r="L2206" s="247">
        <v>2</v>
      </c>
      <c r="M2206" s="246">
        <v>210452</v>
      </c>
      <c r="N2206" s="246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90</v>
      </c>
      <c r="T2206" s="246" t="s">
        <v>54</v>
      </c>
      <c r="U2206" s="246"/>
      <c r="V2206" t="str">
        <f>INDEX(樣區!H:H,MATCH(F2206,樣區!E:E,0))</f>
        <v>3月,5月</v>
      </c>
      <c r="W2206" s="3" t="str">
        <f>IF(ISNUMBER(AH2206),"Y","N")</f>
        <v>N</v>
      </c>
      <c r="X2206" s="3" t="str">
        <f>IF(OR(ISBLANK(H2206),ISBLANK(I2206)),"需記錄日期","")</f>
        <v/>
      </c>
      <c r="Y2206" s="3" t="str">
        <f>IF(O2206&gt;9,"時間太晚","")</f>
        <v/>
      </c>
      <c r="Z2206" s="3" t="str">
        <f>IF(ISBLANK(Q2206),"需記錄數量",IF(Q2206&gt;2,"2隻以上，請記為猴群",""))</f>
        <v/>
      </c>
      <c r="AA2206" s="3" t="str">
        <f>IF(OR(Q2206=1,Q2206=2),IF(ISTEXT(R2206),"","需記錄距離"),"")</f>
        <v/>
      </c>
      <c r="AB2206" s="2" t="str">
        <f>IF(S2206="Y",IF(Q2206&lt;&gt;2,"有叫聲應為猴群",""),"")</f>
        <v/>
      </c>
      <c r="AC2206" s="3" t="str">
        <f>IF(ISBLANK(T2206),"需記錄棲地類型",IF(LEN(T2206)&lt;&gt;2,"請填最主要的棲地類型，其餘的可在備注補充說明",""))</f>
        <v/>
      </c>
      <c r="AD2206" s="5" t="str">
        <f>IF(ISBLANK(O2206),"需記錄時間",IFERROR(IF((AI2206-TIME(0,5,59))&lt;0,"需計滿6分鍾",""),""))</f>
        <v/>
      </c>
      <c r="AE2206" s="3" t="str">
        <f>IF(COUNTIF(U2206,"*搖樹*")=1,IF(Q2206&lt;&gt;2,"有搖樹行為應為猴群",""),"")</f>
        <v/>
      </c>
      <c r="AF2206" s="3"/>
      <c r="AH2206" t="e">
        <f>MATCH(ROUND(M2206,0)&amp;ROUND(N2206,0),樣點!N:N,0)</f>
        <v>#N/A</v>
      </c>
      <c r="AI2206" s="5">
        <f>IF((F2207&amp;J2207)=(F2206&amp;J2206),ABS((DATE(G2207,H2207,I2207)&amp;TIME(O2207,P2207,0))-(DATE(G2206,H2206,I2206)&amp;TIME(O2206,P2206,0))),"")</f>
        <v>6.2500000349245965E-3</v>
      </c>
    </row>
    <row r="2207" spans="3:35">
      <c r="C2207" s="246" t="s">
        <v>1324</v>
      </c>
      <c r="D2207" s="246" t="s">
        <v>1046</v>
      </c>
      <c r="E2207" s="246" t="s">
        <v>1073</v>
      </c>
      <c r="F2207" s="246" t="s">
        <v>1074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1075</v>
      </c>
      <c r="L2207" s="247">
        <v>3</v>
      </c>
      <c r="M2207" s="246">
        <v>210235</v>
      </c>
      <c r="N2207" s="246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90</v>
      </c>
      <c r="T2207" s="246" t="s">
        <v>32</v>
      </c>
      <c r="U2207" s="246"/>
      <c r="V2207" t="str">
        <f>INDEX(樣區!H:H,MATCH(F2207,樣區!E:E,0))</f>
        <v>3月,5月</v>
      </c>
      <c r="W2207" s="3" t="str">
        <f>IF(ISNUMBER(AH2207),"Y","N")</f>
        <v>Y</v>
      </c>
      <c r="X2207" s="3" t="str">
        <f>IF(OR(ISBLANK(H2207),ISBLANK(I2207)),"需記錄日期","")</f>
        <v/>
      </c>
      <c r="Y2207" s="3" t="str">
        <f>IF(O2207&gt;9,"時間太晚","")</f>
        <v/>
      </c>
      <c r="Z2207" s="3" t="str">
        <f>IF(ISBLANK(Q2207),"需記錄數量",IF(Q2207&gt;2,"2隻以上，請記為猴群",""))</f>
        <v/>
      </c>
      <c r="AA2207" s="3" t="str">
        <f>IF(OR(Q2207=1,Q2207=2),IF(ISTEXT(R2207),"","需記錄距離"),"")</f>
        <v/>
      </c>
      <c r="AB2207" s="249" t="str">
        <f>IF(S2207="Y",IF(Q2207&lt;&gt;2,"有叫聲應為猴群",""),"")</f>
        <v/>
      </c>
      <c r="AC2207" s="3" t="str">
        <f>IF(ISBLANK(T2207),"需記錄棲地類型",IF(LEN(T2207)&lt;&gt;2,"請填最主要的棲地類型，其餘的可在備注補充說明",""))</f>
        <v/>
      </c>
      <c r="AD2207" s="5" t="str">
        <f t="shared" ref="AD2207:AD2222" si="98">IF(ISBLANK(O2207),"需記錄時間",IFERROR(IF((AI2207-TIME(0,5,59))&lt;0,"需計滿6分鐘",""),""))</f>
        <v/>
      </c>
      <c r="AE2207" s="3" t="str">
        <f>IF(COUNTIF(U2207,"*搖樹*")=1,IF(Q2207&lt;&gt;2,"有搖樹行為應為猴群",""),"")</f>
        <v/>
      </c>
      <c r="AF2207" s="3"/>
      <c r="AH2207">
        <f>MATCH(ROUND(M2207,0)&amp;ROUND(N2207,0),樣點!N:N,0)</f>
        <v>533</v>
      </c>
      <c r="AI2207" s="5">
        <f>IF((F2208&amp;J2208)=(F2207&amp;J2207),ABS((DATE(G2208,H2208,I2208)&amp;TIME(O2208,P2208,0))-(DATE(G2207,H2207,I2207)&amp;TIME(O2207,P2207,0))),"")</f>
        <v>6.2499999767169356E-3</v>
      </c>
    </row>
    <row r="2208" spans="3:35">
      <c r="C2208" s="246" t="s">
        <v>1324</v>
      </c>
      <c r="D2208" s="246" t="s">
        <v>1046</v>
      </c>
      <c r="E2208" s="246" t="s">
        <v>1073</v>
      </c>
      <c r="F2208" s="246" t="s">
        <v>1074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1075</v>
      </c>
      <c r="L2208" s="247">
        <v>4</v>
      </c>
      <c r="M2208" s="246">
        <v>210050</v>
      </c>
      <c r="N2208" s="246">
        <v>2580553</v>
      </c>
      <c r="O2208" s="246">
        <v>8</v>
      </c>
      <c r="P2208" s="246">
        <v>30</v>
      </c>
      <c r="Q2208" s="246">
        <v>2</v>
      </c>
      <c r="R2208" s="246" t="s">
        <v>43</v>
      </c>
      <c r="S2208" s="246" t="s">
        <v>44</v>
      </c>
      <c r="T2208" s="246" t="s">
        <v>133</v>
      </c>
      <c r="U2208" s="246" t="s">
        <v>1076</v>
      </c>
      <c r="V2208" t="str">
        <f>INDEX(樣區!H:H,MATCH(F2208,樣區!E:E,0))</f>
        <v>3月,5月</v>
      </c>
      <c r="W2208" s="3" t="str">
        <f>IF(ISNUMBER(AH2208),"Y","N")</f>
        <v>Y</v>
      </c>
      <c r="X2208" s="3" t="str">
        <f>IF(OR(ISBLANK(H2208),ISBLANK(I2208)),"需記錄日期","")</f>
        <v/>
      </c>
      <c r="Y2208" s="3" t="str">
        <f>IF(O2208&gt;9,"時間太晚","")</f>
        <v/>
      </c>
      <c r="Z2208" s="3" t="str">
        <f>IF(ISBLANK(Q2208),"需記錄數量",IF(Q2208&gt;2,"2隻以上，請記為猴群",""))</f>
        <v/>
      </c>
      <c r="AA2208" s="3" t="str">
        <f>IF(OR(Q2208=1,Q2208=2),IF(ISTEXT(R2208),"","需記錄距離"),"")</f>
        <v/>
      </c>
      <c r="AB2208" s="249" t="str">
        <f>IF(S2208="Y",IF(Q2208&lt;&gt;2,"有叫聲應為猴群",""),"")</f>
        <v/>
      </c>
      <c r="AC2208" s="3" t="str">
        <f>IF(ISBLANK(T2208),"需記錄棲地類型",IF(LEN(T2208)&lt;&gt;2,"請填最主要的棲地類型，其餘的可在備注補充說明",""))</f>
        <v/>
      </c>
      <c r="AD2208" s="5" t="str">
        <f t="shared" si="98"/>
        <v/>
      </c>
      <c r="AE2208" s="3" t="str">
        <f>IF(COUNTIF(U2208,"*搖樹*")=1,IF(Q2208&lt;&gt;2,"有搖樹行為應為猴群",""),"")</f>
        <v/>
      </c>
      <c r="AF2208" s="3"/>
      <c r="AH2208">
        <f>MATCH(ROUND(M2208,0)&amp;ROUND(N2208,0),樣點!N:N,0)</f>
        <v>534</v>
      </c>
      <c r="AI2208" s="5">
        <f>IF((F2209&amp;J2209)=(F2208&amp;J2208),ABS((DATE(G2209,H2209,I2209)&amp;TIME(O2209,P2209,0))-(DATE(G2208,H2208,I2208)&amp;TIME(O2208,P2208,0))),"")</f>
        <v>6.2500000349245965E-3</v>
      </c>
    </row>
    <row r="2209" spans="3:35">
      <c r="C2209" s="246" t="s">
        <v>1324</v>
      </c>
      <c r="D2209" s="246" t="s">
        <v>1046</v>
      </c>
      <c r="E2209" s="246" t="s">
        <v>1073</v>
      </c>
      <c r="F2209" s="246" t="s">
        <v>1074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1075</v>
      </c>
      <c r="L2209" s="247">
        <v>5</v>
      </c>
      <c r="M2209" s="246">
        <v>209959</v>
      </c>
      <c r="N2209" s="246">
        <v>2580337</v>
      </c>
      <c r="O2209" s="246">
        <v>8</v>
      </c>
      <c r="P2209" s="246">
        <v>39</v>
      </c>
      <c r="Q2209" s="246">
        <v>2</v>
      </c>
      <c r="R2209" s="246" t="s">
        <v>43</v>
      </c>
      <c r="S2209" s="246" t="s">
        <v>90</v>
      </c>
      <c r="T2209" s="246" t="s">
        <v>31</v>
      </c>
      <c r="U2209" s="246" t="s">
        <v>1053</v>
      </c>
      <c r="V2209" t="str">
        <f>INDEX(樣區!H:H,MATCH(F2209,樣區!E:E,0))</f>
        <v>3月,5月</v>
      </c>
      <c r="W2209" s="3" t="str">
        <f>IF(ISNUMBER(AH2209),"Y","N")</f>
        <v>Y</v>
      </c>
      <c r="X2209" s="3" t="str">
        <f>IF(OR(ISBLANK(H2209),ISBLANK(I2209)),"需記錄日期","")</f>
        <v/>
      </c>
      <c r="Y2209" s="3" t="str">
        <f>IF(O2209&gt;9,"時間太晚","")</f>
        <v/>
      </c>
      <c r="Z2209" s="3" t="str">
        <f>IF(ISBLANK(Q2209),"需記錄數量",IF(Q2209&gt;2,"2隻以上，請記為猴群",""))</f>
        <v/>
      </c>
      <c r="AA2209" s="3" t="str">
        <f>IF(OR(Q2209=1,Q2209=2),IF(ISTEXT(R2209),"","需記錄距離"),"")</f>
        <v/>
      </c>
      <c r="AB2209" s="249" t="str">
        <f>IF(S2209="Y",IF(Q2209&lt;&gt;2,"有叫聲應為猴群",""),"")</f>
        <v/>
      </c>
      <c r="AC2209" s="3" t="str">
        <f>IF(ISBLANK(T2209),"需記錄棲地類型",IF(LEN(T2209)&lt;&gt;2,"請填最主要的棲地類型，其餘的可在備注補充說明",""))</f>
        <v/>
      </c>
      <c r="AD2209" s="5" t="str">
        <f t="shared" si="98"/>
        <v/>
      </c>
      <c r="AE2209" s="3" t="str">
        <f>IF(COUNTIF(U2209,"*搖樹*")=1,IF(Q2209&lt;&gt;2,"有搖樹行為應為猴群",""),"")</f>
        <v/>
      </c>
      <c r="AF2209" s="3"/>
      <c r="AH2209">
        <f>MATCH(ROUND(M2209,0)&amp;ROUND(N2209,0),樣點!N:N,0)</f>
        <v>535</v>
      </c>
      <c r="AI2209" s="5">
        <f>IF((F2210&amp;J2210)=(F2209&amp;J2209),ABS((DATE(G2210,H2210,I2210)&amp;TIME(O2210,P2210,0))-(DATE(G2209,H2209,I2209)&amp;TIME(O2209,P2209,0))),"")</f>
        <v>6.9444449618458748E-3</v>
      </c>
    </row>
    <row r="2210" spans="3:35">
      <c r="C2210" s="246" t="s">
        <v>1324</v>
      </c>
      <c r="D2210" s="246" t="s">
        <v>1046</v>
      </c>
      <c r="E2210" s="246" t="s">
        <v>1073</v>
      </c>
      <c r="F2210" s="246" t="s">
        <v>1074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1075</v>
      </c>
      <c r="L2210" s="247">
        <v>6</v>
      </c>
      <c r="M2210" s="246">
        <v>209824</v>
      </c>
      <c r="N2210" s="246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90</v>
      </c>
      <c r="T2210" s="246" t="s">
        <v>61</v>
      </c>
      <c r="U2210" s="246"/>
      <c r="V2210" t="str">
        <f>INDEX(樣區!H:H,MATCH(F2210,樣區!E:E,0))</f>
        <v>3月,5月</v>
      </c>
      <c r="W2210" s="3" t="str">
        <f>IF(ISNUMBER(AH2210),"Y","N")</f>
        <v>Y</v>
      </c>
      <c r="X2210" s="3" t="str">
        <f>IF(OR(ISBLANK(H2210),ISBLANK(I2210)),"需記錄日期","")</f>
        <v/>
      </c>
      <c r="Y2210" s="3" t="str">
        <f>IF(O2210&gt;9,"時間太晚","")</f>
        <v/>
      </c>
      <c r="Z2210" s="3" t="str">
        <f>IF(ISBLANK(Q2210),"需記錄數量",IF(Q2210&gt;2,"2隻以上，請記為猴群",""))</f>
        <v/>
      </c>
      <c r="AA2210" s="3" t="str">
        <f>IF(OR(Q2210=1,Q2210=2),IF(ISTEXT(R2210),"","需記錄距離"),"")</f>
        <v/>
      </c>
      <c r="AB2210" s="249" t="str">
        <f>IF(S2210="Y",IF(Q2210&lt;&gt;2,"有叫聲應為猴群",""),"")</f>
        <v/>
      </c>
      <c r="AC2210" s="3" t="str">
        <f>IF(ISBLANK(T2210),"需記錄棲地類型",IF(LEN(T2210)&lt;&gt;2,"請填最主要的棲地類型，其餘的可在備注補充說明",""))</f>
        <v/>
      </c>
      <c r="AD2210" s="5" t="str">
        <f t="shared" si="98"/>
        <v/>
      </c>
      <c r="AE2210" s="3" t="str">
        <f>IF(COUNTIF(U2210,"*搖樹*")=1,IF(Q2210&lt;&gt;2,"有搖樹行為應為猴群",""),"")</f>
        <v/>
      </c>
      <c r="AF2210" s="3"/>
      <c r="AH2210">
        <f>MATCH(ROUND(M2210,0)&amp;ROUND(N2210,0),樣點!N:N,0)</f>
        <v>536</v>
      </c>
      <c r="AI2210" s="5" t="str">
        <f>IF((F2211&amp;J2211)=(F2210&amp;J2210),ABS((DATE(G2211,H2211,I2211)&amp;TIME(O2211,P2211,0))-(DATE(G2210,H2210,I2210)&amp;TIME(O2210,P2210,0))),"")</f>
        <v/>
      </c>
    </row>
    <row r="2211" spans="3:35">
      <c r="C2211" s="246" t="s">
        <v>1324</v>
      </c>
      <c r="D2211" s="246" t="s">
        <v>1046</v>
      </c>
      <c r="E2211" s="246" t="s">
        <v>1077</v>
      </c>
      <c r="F2211" s="246" t="s">
        <v>1078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1056</v>
      </c>
      <c r="L2211" s="247">
        <v>1</v>
      </c>
      <c r="M2211" s="246">
        <v>212469</v>
      </c>
      <c r="N2211" s="246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90</v>
      </c>
      <c r="T2211" s="246" t="s">
        <v>32</v>
      </c>
      <c r="U2211" s="246" t="s">
        <v>1079</v>
      </c>
      <c r="V2211" t="str">
        <f>INDEX(樣區!H:H,MATCH(F2211,樣區!E:E,0))</f>
        <v>3月,5月</v>
      </c>
      <c r="W2211" s="3" t="str">
        <f>IF(ISNUMBER(AH2211),"Y","N")</f>
        <v>Y</v>
      </c>
      <c r="X2211" s="3" t="str">
        <f>IF(OR(ISBLANK(H2211),ISBLANK(I2211)),"需記錄日期","")</f>
        <v/>
      </c>
      <c r="Y2211" s="3" t="str">
        <f>IF(O2211&gt;9,"時間太晚","")</f>
        <v/>
      </c>
      <c r="Z2211" s="3" t="str">
        <f>IF(ISBLANK(Q2211),"需記錄數量",IF(Q2211&gt;2,"2隻以上，請記為猴群",""))</f>
        <v/>
      </c>
      <c r="AA2211" s="3" t="str">
        <f>IF(OR(Q2211=1,Q2211=2),IF(ISTEXT(R2211),"","需記錄距離"),"")</f>
        <v/>
      </c>
      <c r="AB2211" s="249" t="str">
        <f>IF(S2211="Y",IF(Q2211&lt;&gt;2,"有叫聲應為猴群",""),"")</f>
        <v/>
      </c>
      <c r="AC2211" s="3" t="str">
        <f>IF(ISBLANK(T2211),"需記錄棲地類型",IF(LEN(T2211)&lt;&gt;2,"請填最主要的棲地類型，其餘的可在備注補充說明",""))</f>
        <v/>
      </c>
      <c r="AD2211" s="5" t="str">
        <f t="shared" si="98"/>
        <v/>
      </c>
      <c r="AE2211" s="3" t="str">
        <f>IF(COUNTIF(U2211,"*搖樹*")=1,IF(Q2211&lt;&gt;2,"有搖樹行為應為猴群",""),"")</f>
        <v/>
      </c>
      <c r="AF2211" s="3"/>
      <c r="AH2211">
        <f>MATCH(ROUND(M2211,0)&amp;ROUND(N2211,0),樣點!N:N,0)</f>
        <v>539</v>
      </c>
      <c r="AI2211" s="5">
        <f>IF((F2212&amp;J2212)=(F2211&amp;J2211),ABS((DATE(G2212,H2212,I2212)&amp;TIME(O2212,P2212,0))-(DATE(G2211,H2211,I2211)&amp;TIME(O2211,P2211,0))),"")</f>
        <v>6.2499999767169356E-3</v>
      </c>
    </row>
    <row r="2212" spans="3:35">
      <c r="C2212" s="246" t="s">
        <v>1324</v>
      </c>
      <c r="D2212" s="246" t="s">
        <v>1046</v>
      </c>
      <c r="E2212" s="246" t="s">
        <v>1077</v>
      </c>
      <c r="F2212" s="246" t="s">
        <v>1078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1056</v>
      </c>
      <c r="L2212" s="247">
        <v>2</v>
      </c>
      <c r="M2212" s="246">
        <v>212638</v>
      </c>
      <c r="N2212" s="246">
        <v>2577334</v>
      </c>
      <c r="O2212" s="246">
        <v>7</v>
      </c>
      <c r="P2212" s="246">
        <v>0</v>
      </c>
      <c r="Q2212" s="246">
        <v>0</v>
      </c>
      <c r="R2212" s="246"/>
      <c r="S2212" s="246" t="s">
        <v>90</v>
      </c>
      <c r="T2212" s="246" t="s">
        <v>32</v>
      </c>
      <c r="U2212" s="246" t="s">
        <v>1079</v>
      </c>
      <c r="V2212" t="str">
        <f>INDEX(樣區!H:H,MATCH(F2212,樣區!E:E,0))</f>
        <v>3月,5月</v>
      </c>
      <c r="W2212" s="3" t="str">
        <f>IF(ISNUMBER(AH2212),"Y","N")</f>
        <v>Y</v>
      </c>
      <c r="X2212" s="3" t="str">
        <f>IF(OR(ISBLANK(H2212),ISBLANK(I2212)),"需記錄日期","")</f>
        <v/>
      </c>
      <c r="Y2212" s="3" t="str">
        <f>IF(O2212&gt;9,"時間太晚","")</f>
        <v/>
      </c>
      <c r="Z2212" s="3" t="str">
        <f>IF(ISBLANK(Q2212),"需記錄數量",IF(Q2212&gt;2,"2隻以上，請記為猴群",""))</f>
        <v/>
      </c>
      <c r="AA2212" s="3" t="str">
        <f>IF(OR(Q2212=1,Q2212=2),IF(ISTEXT(R2212),"","需記錄距離"),"")</f>
        <v/>
      </c>
      <c r="AB2212" s="249" t="str">
        <f>IF(S2212="Y",IF(Q2212&lt;&gt;2,"有叫聲應為猴群",""),"")</f>
        <v/>
      </c>
      <c r="AC2212" s="3" t="str">
        <f>IF(ISBLANK(T2212),"需記錄棲地類型",IF(LEN(T2212)&lt;&gt;2,"請填最主要的棲地類型，其餘的可在備注補充說明",""))</f>
        <v/>
      </c>
      <c r="AD2212" s="5" t="str">
        <f t="shared" si="98"/>
        <v/>
      </c>
      <c r="AE2212" s="3" t="str">
        <f>IF(COUNTIF(U2212,"*搖樹*")=1,IF(Q2212&lt;&gt;2,"有搖樹行為應為猴群",""),"")</f>
        <v/>
      </c>
      <c r="AF2212" s="3"/>
      <c r="AH2212">
        <f>MATCH(ROUND(M2212,0)&amp;ROUND(N2212,0),樣點!N:N,0)</f>
        <v>540</v>
      </c>
      <c r="AI2212" s="5">
        <f>IF((F2213&amp;J2213)=(F2212&amp;J2212),ABS((DATE(G2213,H2213,I2213)&amp;TIME(O2213,P2213,0))-(DATE(G2212,H2212,I2212)&amp;TIME(O2212,P2212,0))),"")</f>
        <v>6.9444450200535357E-3</v>
      </c>
    </row>
    <row r="2213" spans="3:35">
      <c r="C2213" s="246" t="s">
        <v>1324</v>
      </c>
      <c r="D2213" s="246" t="s">
        <v>1046</v>
      </c>
      <c r="E2213" s="246" t="s">
        <v>1077</v>
      </c>
      <c r="F2213" s="246" t="s">
        <v>1078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1056</v>
      </c>
      <c r="L2213" s="247">
        <v>3</v>
      </c>
      <c r="M2213" s="246">
        <v>212847</v>
      </c>
      <c r="N2213" s="246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90</v>
      </c>
      <c r="T2213" s="246" t="s">
        <v>31</v>
      </c>
      <c r="U2213" s="246" t="s">
        <v>1079</v>
      </c>
      <c r="V2213" t="str">
        <f>INDEX(樣區!H:H,MATCH(F2213,樣區!E:E,0))</f>
        <v>3月,5月</v>
      </c>
      <c r="W2213" s="3" t="str">
        <f>IF(ISNUMBER(AH2213),"Y","N")</f>
        <v>Y</v>
      </c>
      <c r="X2213" s="3" t="str">
        <f>IF(OR(ISBLANK(H2213),ISBLANK(I2213)),"需記錄日期","")</f>
        <v/>
      </c>
      <c r="Y2213" s="3" t="str">
        <f>IF(O2213&gt;9,"時間太晚","")</f>
        <v/>
      </c>
      <c r="Z2213" s="3" t="str">
        <f>IF(ISBLANK(Q2213),"需記錄數量",IF(Q2213&gt;2,"2隻以上，請記為猴群",""))</f>
        <v/>
      </c>
      <c r="AA2213" s="3" t="str">
        <f>IF(OR(Q2213=1,Q2213=2),IF(ISTEXT(R2213),"","需記錄距離"),"")</f>
        <v/>
      </c>
      <c r="AB2213" s="249" t="str">
        <f>IF(S2213="Y",IF(Q2213&lt;&gt;2,"有叫聲應為猴群",""),"")</f>
        <v/>
      </c>
      <c r="AC2213" s="3" t="str">
        <f>IF(ISBLANK(T2213),"需記錄棲地類型",IF(LEN(T2213)&lt;&gt;2,"請填最主要的棲地類型，其餘的可在備注補充說明",""))</f>
        <v/>
      </c>
      <c r="AD2213" s="5" t="str">
        <f t="shared" si="98"/>
        <v/>
      </c>
      <c r="AE2213" s="3" t="str">
        <f>IF(COUNTIF(U2213,"*搖樹*")=1,IF(Q2213&lt;&gt;2,"有搖樹行為應為猴群",""),"")</f>
        <v/>
      </c>
      <c r="AF2213" s="3"/>
      <c r="AH2213">
        <f>MATCH(ROUND(M2213,0)&amp;ROUND(N2213,0),樣點!N:N,0)</f>
        <v>541</v>
      </c>
      <c r="AI2213" s="5">
        <f>IF((F2214&amp;J2214)=(F2213&amp;J2213),ABS((DATE(G2214,H2214,I2214)&amp;TIME(O2214,P2214,0))-(DATE(G2213,H2213,I2213)&amp;TIME(O2213,P2213,0))),"")</f>
        <v>7.6388890156522393E-3</v>
      </c>
    </row>
    <row r="2214" spans="3:35">
      <c r="C2214" s="246" t="s">
        <v>1324</v>
      </c>
      <c r="D2214" s="246" t="s">
        <v>1046</v>
      </c>
      <c r="E2214" s="246" t="s">
        <v>1077</v>
      </c>
      <c r="F2214" s="246" t="s">
        <v>1078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1056</v>
      </c>
      <c r="L2214" s="247">
        <v>4</v>
      </c>
      <c r="M2214" s="246">
        <v>213075</v>
      </c>
      <c r="N2214" s="246">
        <v>2577138</v>
      </c>
      <c r="O2214" s="246">
        <v>7</v>
      </c>
      <c r="P2214" s="246">
        <v>21</v>
      </c>
      <c r="Q2214" s="246">
        <v>2</v>
      </c>
      <c r="R2214" s="246" t="s">
        <v>75</v>
      </c>
      <c r="S2214" s="246" t="s">
        <v>44</v>
      </c>
      <c r="T2214" s="246" t="s">
        <v>32</v>
      </c>
      <c r="U2214" s="246" t="s">
        <v>1079</v>
      </c>
      <c r="V2214" t="str">
        <f>INDEX(樣區!H:H,MATCH(F2214,樣區!E:E,0))</f>
        <v>3月,5月</v>
      </c>
      <c r="W2214" s="3" t="str">
        <f>IF(ISNUMBER(AH2214),"Y","N")</f>
        <v>Y</v>
      </c>
      <c r="X2214" s="3" t="str">
        <f>IF(OR(ISBLANK(H2214),ISBLANK(I2214)),"需記錄日期","")</f>
        <v/>
      </c>
      <c r="Y2214" s="3" t="str">
        <f>IF(O2214&gt;9,"時間太晚","")</f>
        <v/>
      </c>
      <c r="Z2214" s="3" t="str">
        <f>IF(ISBLANK(Q2214),"需記錄數量",IF(Q2214&gt;2,"2隻以上，請記為猴群",""))</f>
        <v/>
      </c>
      <c r="AA2214" s="3" t="str">
        <f>IF(OR(Q2214=1,Q2214=2),IF(ISTEXT(R2214),"","需記錄距離"),"")</f>
        <v/>
      </c>
      <c r="AB2214" s="249" t="str">
        <f>IF(S2214="Y",IF(Q2214&lt;&gt;2,"有叫聲應為猴群",""),"")</f>
        <v/>
      </c>
      <c r="AC2214" s="3" t="str">
        <f>IF(ISBLANK(T2214),"需記錄棲地類型",IF(LEN(T2214)&lt;&gt;2,"請填最主要的棲地類型，其餘的可在備注補充說明",""))</f>
        <v/>
      </c>
      <c r="AD2214" s="5" t="str">
        <f t="shared" si="98"/>
        <v/>
      </c>
      <c r="AE2214" s="3" t="str">
        <f>IF(COUNTIF(U2214,"*搖樹*")=1,IF(Q2214&lt;&gt;2,"有搖樹行為應為猴群",""),"")</f>
        <v/>
      </c>
      <c r="AF2214" s="3"/>
      <c r="AH2214">
        <f>MATCH(ROUND(M2214,0)&amp;ROUND(N2214,0),樣點!N:N,0)</f>
        <v>542</v>
      </c>
      <c r="AI2214" s="5">
        <f>IF((F2215&amp;J2215)=(F2214&amp;J2214),ABS((DATE(G2215,H2215,I2215)&amp;TIME(O2215,P2215,0))-(DATE(G2214,H2214,I2214)&amp;TIME(O2214,P2214,0))),"")</f>
        <v>6.2499999767169356E-3</v>
      </c>
    </row>
    <row r="2215" spans="3:35">
      <c r="C2215" s="246" t="s">
        <v>1324</v>
      </c>
      <c r="D2215" s="246" t="s">
        <v>1046</v>
      </c>
      <c r="E2215" s="246" t="s">
        <v>1077</v>
      </c>
      <c r="F2215" s="246" t="s">
        <v>1078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1056</v>
      </c>
      <c r="L2215" s="247">
        <v>5</v>
      </c>
      <c r="M2215" s="246">
        <v>213293</v>
      </c>
      <c r="N2215" s="246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90</v>
      </c>
      <c r="T2215" s="246" t="s">
        <v>32</v>
      </c>
      <c r="U2215" s="246" t="s">
        <v>1079</v>
      </c>
      <c r="V2215" t="str">
        <f>INDEX(樣區!H:H,MATCH(F2215,樣區!E:E,0))</f>
        <v>3月,5月</v>
      </c>
      <c r="W2215" s="3" t="str">
        <f>IF(ISNUMBER(AH2215),"Y","N")</f>
        <v>Y</v>
      </c>
      <c r="X2215" s="3" t="str">
        <f>IF(OR(ISBLANK(H2215),ISBLANK(I2215)),"需記錄日期","")</f>
        <v/>
      </c>
      <c r="Y2215" s="3" t="str">
        <f>IF(O2215&gt;9,"時間太晚","")</f>
        <v/>
      </c>
      <c r="Z2215" s="3" t="str">
        <f>IF(ISBLANK(Q2215),"需記錄數量",IF(Q2215&gt;2,"2隻以上，請記為猴群",""))</f>
        <v/>
      </c>
      <c r="AA2215" s="3" t="str">
        <f>IF(OR(Q2215=1,Q2215=2),IF(ISTEXT(R2215),"","需記錄距離"),"")</f>
        <v/>
      </c>
      <c r="AB2215" s="249" t="str">
        <f>IF(S2215="Y",IF(Q2215&lt;&gt;2,"有叫聲應為猴群",""),"")</f>
        <v/>
      </c>
      <c r="AC2215" s="3" t="str">
        <f>IF(ISBLANK(T2215),"需記錄棲地類型",IF(LEN(T2215)&lt;&gt;2,"請填最主要的棲地類型，其餘的可在備注補充說明",""))</f>
        <v/>
      </c>
      <c r="AD2215" s="5" t="str">
        <f t="shared" si="98"/>
        <v/>
      </c>
      <c r="AE2215" s="3" t="str">
        <f>IF(COUNTIF(U2215,"*搖樹*")=1,IF(Q2215&lt;&gt;2,"有搖樹行為應為猴群",""),"")</f>
        <v/>
      </c>
      <c r="AF2215" s="3"/>
      <c r="AH2215">
        <f>MATCH(ROUND(M2215,0)&amp;ROUND(N2215,0),樣點!N:N,0)</f>
        <v>543</v>
      </c>
      <c r="AI2215" s="5">
        <f>IF((F2216&amp;J2216)=(F2215&amp;J2215),ABS((DATE(G2216,H2216,I2216)&amp;TIME(O2216,P2216,0))-(DATE(G2215,H2215,I2215)&amp;TIME(O2215,P2215,0))),"")</f>
        <v>6.2499999767169356E-3</v>
      </c>
    </row>
    <row r="2216" spans="3:35">
      <c r="C2216" s="246" t="s">
        <v>1324</v>
      </c>
      <c r="D2216" s="246" t="s">
        <v>1046</v>
      </c>
      <c r="E2216" s="246" t="s">
        <v>1077</v>
      </c>
      <c r="F2216" s="246" t="s">
        <v>1078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1056</v>
      </c>
      <c r="L2216" s="247">
        <v>6</v>
      </c>
      <c r="M2216" s="246">
        <v>213312</v>
      </c>
      <c r="N2216" s="246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90</v>
      </c>
      <c r="T2216" s="246" t="s">
        <v>32</v>
      </c>
      <c r="U2216" s="246" t="s">
        <v>1079</v>
      </c>
      <c r="V2216" t="str">
        <f>INDEX(樣區!H:H,MATCH(F2216,樣區!E:E,0))</f>
        <v>3月,5月</v>
      </c>
      <c r="W2216" s="3" t="str">
        <f>IF(ISNUMBER(AH2216),"Y","N")</f>
        <v>Y</v>
      </c>
      <c r="X2216" s="3" t="str">
        <f>IF(OR(ISBLANK(H2216),ISBLANK(I2216)),"需記錄日期","")</f>
        <v/>
      </c>
      <c r="Y2216" s="3" t="str">
        <f>IF(O2216&gt;9,"時間太晚","")</f>
        <v/>
      </c>
      <c r="Z2216" s="3" t="str">
        <f>IF(ISBLANK(Q2216),"需記錄數量",IF(Q2216&gt;2,"2隻以上，請記為猴群",""))</f>
        <v/>
      </c>
      <c r="AA2216" s="3" t="str">
        <f>IF(OR(Q2216=1,Q2216=2),IF(ISTEXT(R2216),"","需記錄距離"),"")</f>
        <v/>
      </c>
      <c r="AB2216" s="249" t="str">
        <f>IF(S2216="Y",IF(Q2216&lt;&gt;2,"有叫聲應為猴群",""),"")</f>
        <v/>
      </c>
      <c r="AC2216" s="3" t="str">
        <f>IF(ISBLANK(T2216),"需記錄棲地類型",IF(LEN(T2216)&lt;&gt;2,"請填最主要的棲地類型，其餘的可在備注補充說明",""))</f>
        <v/>
      </c>
      <c r="AD2216" s="5" t="str">
        <f t="shared" si="98"/>
        <v/>
      </c>
      <c r="AE2216" s="3" t="str">
        <f>IF(COUNTIF(U2216,"*搖樹*")=1,IF(Q2216&lt;&gt;2,"有搖樹行為應為猴群",""),"")</f>
        <v/>
      </c>
      <c r="AF2216" s="3"/>
      <c r="AH2216">
        <f>MATCH(ROUND(M2216,0)&amp;ROUND(N2216,0),樣點!N:N,0)</f>
        <v>544</v>
      </c>
      <c r="AI2216" s="5" t="str">
        <f>IF((F2217&amp;J2217)=(F2216&amp;J2216),ABS((DATE(G2217,H2217,I2217)&amp;TIME(O2217,P2217,0))-(DATE(G2216,H2216,I2216)&amp;TIME(O2216,P2216,0))),"")</f>
        <v/>
      </c>
    </row>
    <row r="2217" spans="3:35">
      <c r="C2217" s="246" t="s">
        <v>1324</v>
      </c>
      <c r="D2217" s="246" t="s">
        <v>1046</v>
      </c>
      <c r="E2217" s="246" t="s">
        <v>1080</v>
      </c>
      <c r="F2217" s="246" t="s">
        <v>1081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1056</v>
      </c>
      <c r="L2217" s="247">
        <v>1</v>
      </c>
      <c r="M2217" s="246">
        <v>208779</v>
      </c>
      <c r="N2217" s="246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90</v>
      </c>
      <c r="T2217" s="246" t="s">
        <v>133</v>
      </c>
      <c r="U2217" s="246"/>
      <c r="V2217" t="str">
        <f>INDEX(樣區!H:H,MATCH(F2217,樣區!E:E,0))</f>
        <v>3月,5月</v>
      </c>
      <c r="W2217" s="3" t="str">
        <f>IF(ISNUMBER(AH2217),"Y","N")</f>
        <v>Y</v>
      </c>
      <c r="X2217" s="3" t="str">
        <f>IF(OR(ISBLANK(H2217),ISBLANK(I2217)),"需記錄日期","")</f>
        <v/>
      </c>
      <c r="Y2217" s="3" t="str">
        <f>IF(O2217&gt;9,"時間太晚","")</f>
        <v/>
      </c>
      <c r="Z2217" s="3" t="str">
        <f>IF(ISBLANK(Q2217),"需記錄數量",IF(Q2217&gt;2,"2隻以上，請記為猴群",""))</f>
        <v/>
      </c>
      <c r="AA2217" s="3" t="str">
        <f>IF(OR(Q2217=1,Q2217=2),IF(ISTEXT(R2217),"","需記錄距離"),"")</f>
        <v/>
      </c>
      <c r="AB2217" s="249" t="str">
        <f>IF(S2217="Y",IF(Q2217&lt;&gt;2,"有叫聲應為猴群",""),"")</f>
        <v/>
      </c>
      <c r="AC2217" s="3" t="str">
        <f>IF(ISBLANK(T2217),"需記錄棲地類型",IF(LEN(T2217)&lt;&gt;2,"請填最主要的棲地類型，其餘的可在備注補充說明",""))</f>
        <v/>
      </c>
      <c r="AD2217" s="5" t="str">
        <f t="shared" si="98"/>
        <v/>
      </c>
      <c r="AE2217" s="3" t="str">
        <f>IF(COUNTIF(U2217,"*搖樹*")=1,IF(Q2217&lt;&gt;2,"有搖樹行為應為猴群",""),"")</f>
        <v/>
      </c>
      <c r="AF2217" s="3"/>
      <c r="AH2217">
        <f>MATCH(ROUND(M2217,0)&amp;ROUND(N2217,0),樣點!N:N,0)</f>
        <v>545</v>
      </c>
      <c r="AI2217" s="5">
        <f>IF((F2218&amp;J2218)=(F2217&amp;J2217),ABS((DATE(G2218,H2218,I2218)&amp;TIME(O2218,P2218,0))-(DATE(G2217,H2217,I2217)&amp;TIME(O2217,P2217,0))),"")</f>
        <v>9.7222219919785857E-3</v>
      </c>
    </row>
    <row r="2218" spans="3:35">
      <c r="C2218" s="246" t="s">
        <v>1324</v>
      </c>
      <c r="D2218" s="246" t="s">
        <v>1046</v>
      </c>
      <c r="E2218" s="246" t="s">
        <v>1080</v>
      </c>
      <c r="F2218" s="246" t="s">
        <v>1081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1056</v>
      </c>
      <c r="L2218" s="247">
        <v>2</v>
      </c>
      <c r="M2218" s="246">
        <v>209012</v>
      </c>
      <c r="N2218" s="246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90</v>
      </c>
      <c r="T2218" s="246" t="s">
        <v>230</v>
      </c>
      <c r="U2218" s="246"/>
      <c r="V2218" t="str">
        <f>INDEX(樣區!H:H,MATCH(F2218,樣區!E:E,0))</f>
        <v>3月,5月</v>
      </c>
      <c r="W2218" s="3" t="str">
        <f>IF(ISNUMBER(AH2218),"Y","N")</f>
        <v>Y</v>
      </c>
      <c r="X2218" s="3" t="str">
        <f>IF(OR(ISBLANK(H2218),ISBLANK(I2218)),"需記錄日期","")</f>
        <v/>
      </c>
      <c r="Y2218" s="3" t="str">
        <f>IF(O2218&gt;9,"時間太晚","")</f>
        <v/>
      </c>
      <c r="Z2218" s="3" t="str">
        <f>IF(ISBLANK(Q2218),"需記錄數量",IF(Q2218&gt;2,"2隻以上，請記為猴群",""))</f>
        <v/>
      </c>
      <c r="AA2218" s="3" t="str">
        <f>IF(OR(Q2218=1,Q2218=2),IF(ISTEXT(R2218),"","需記錄距離"),"")</f>
        <v/>
      </c>
      <c r="AB2218" s="249" t="str">
        <f>IF(S2218="Y",IF(Q2218&lt;&gt;2,"有叫聲應為猴群",""),"")</f>
        <v/>
      </c>
      <c r="AC2218" s="3" t="str">
        <f>IF(ISBLANK(T2218),"需記錄棲地類型",IF(LEN(T2218)&lt;&gt;2,"請填最主要的棲地類型，其餘的可在備注補充說明",""))</f>
        <v/>
      </c>
      <c r="AD2218" s="5" t="str">
        <f t="shared" si="98"/>
        <v/>
      </c>
      <c r="AE2218" s="3" t="str">
        <f>IF(COUNTIF(U2218,"*搖樹*")=1,IF(Q2218&lt;&gt;2,"有搖樹行為應為猴群",""),"")</f>
        <v/>
      </c>
      <c r="AF2218" s="3"/>
      <c r="AH2218">
        <f>MATCH(ROUND(M2218,0)&amp;ROUND(N2218,0),樣點!N:N,0)</f>
        <v>546</v>
      </c>
      <c r="AI2218" s="5">
        <f>IF((F2219&amp;J2219)=(F2218&amp;J2218),ABS((DATE(G2219,H2219,I2219)&amp;TIME(O2219,P2219,0))-(DATE(G2218,H2218,I2218)&amp;TIME(O2218,P2218,0))),"")</f>
        <v>1.2500000011641532E-2</v>
      </c>
    </row>
    <row r="2219" spans="3:35">
      <c r="C2219" s="246" t="s">
        <v>1324</v>
      </c>
      <c r="D2219" s="246" t="s">
        <v>1046</v>
      </c>
      <c r="E2219" s="246" t="s">
        <v>1080</v>
      </c>
      <c r="F2219" s="246" t="s">
        <v>1081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1056</v>
      </c>
      <c r="L2219" s="247">
        <v>3</v>
      </c>
      <c r="M2219" s="246">
        <v>209186</v>
      </c>
      <c r="N2219" s="246">
        <v>2573693</v>
      </c>
      <c r="O2219" s="246">
        <v>8</v>
      </c>
      <c r="P2219" s="246">
        <v>1</v>
      </c>
      <c r="Q2219" s="246">
        <v>0</v>
      </c>
      <c r="R2219" s="246"/>
      <c r="S2219" s="246" t="s">
        <v>90</v>
      </c>
      <c r="T2219" s="246" t="s">
        <v>133</v>
      </c>
      <c r="U2219" s="246"/>
      <c r="V2219" t="str">
        <f>INDEX(樣區!H:H,MATCH(F2219,樣區!E:E,0))</f>
        <v>3月,5月</v>
      </c>
      <c r="W2219" s="3" t="str">
        <f>IF(ISNUMBER(AH2219),"Y","N")</f>
        <v>Y</v>
      </c>
      <c r="X2219" s="3" t="str">
        <f>IF(OR(ISBLANK(H2219),ISBLANK(I2219)),"需記錄日期","")</f>
        <v/>
      </c>
      <c r="Y2219" s="3" t="str">
        <f>IF(O2219&gt;9,"時間太晚","")</f>
        <v/>
      </c>
      <c r="Z2219" s="3" t="str">
        <f>IF(ISBLANK(Q2219),"需記錄數量",IF(Q2219&gt;2,"2隻以上，請記為猴群",""))</f>
        <v/>
      </c>
      <c r="AA2219" s="3" t="str">
        <f>IF(OR(Q2219=1,Q2219=2),IF(ISTEXT(R2219),"","需記錄距離"),"")</f>
        <v/>
      </c>
      <c r="AB2219" s="249" t="str">
        <f>IF(S2219="Y",IF(Q2219&lt;&gt;2,"有叫聲應為猴群",""),"")</f>
        <v/>
      </c>
      <c r="AC2219" s="3" t="str">
        <f>IF(ISBLANK(T2219),"需記錄棲地類型",IF(LEN(T2219)&lt;&gt;2,"請填最主要的棲地類型，其餘的可在備注補充說明",""))</f>
        <v/>
      </c>
      <c r="AD2219" s="5" t="str">
        <f t="shared" si="98"/>
        <v/>
      </c>
      <c r="AE2219" s="3" t="str">
        <f>IF(COUNTIF(U2219,"*搖樹*")=1,IF(Q2219&lt;&gt;2,"有搖樹行為應為猴群",""),"")</f>
        <v/>
      </c>
      <c r="AF2219" s="3"/>
      <c r="AH2219">
        <f>MATCH(ROUND(M2219,0)&amp;ROUND(N2219,0),樣點!N:N,0)</f>
        <v>547</v>
      </c>
      <c r="AI2219" s="5">
        <f>IF((F2220&amp;J2220)=(F2219&amp;J2219),ABS((DATE(G2220,H2220,I2220)&amp;TIME(O2220,P2220,0))-(DATE(G2219,H2219,I2219)&amp;TIME(O2219,P2219,0))),"")</f>
        <v>6.9444449618458748E-3</v>
      </c>
    </row>
    <row r="2220" spans="3:35">
      <c r="C2220" s="246" t="s">
        <v>1324</v>
      </c>
      <c r="D2220" s="246" t="s">
        <v>1046</v>
      </c>
      <c r="E2220" s="246" t="s">
        <v>1080</v>
      </c>
      <c r="F2220" s="246" t="s">
        <v>1081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1056</v>
      </c>
      <c r="L2220" s="247">
        <v>4</v>
      </c>
      <c r="M2220" s="246">
        <v>209410</v>
      </c>
      <c r="N2220" s="246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90</v>
      </c>
      <c r="T2220" s="246" t="s">
        <v>133</v>
      </c>
      <c r="U2220" s="246"/>
      <c r="V2220" t="str">
        <f>INDEX(樣區!H:H,MATCH(F2220,樣區!E:E,0))</f>
        <v>3月,5月</v>
      </c>
      <c r="W2220" s="3" t="str">
        <f>IF(ISNUMBER(AH2220),"Y","N")</f>
        <v>Y</v>
      </c>
      <c r="X2220" s="3" t="str">
        <f>IF(OR(ISBLANK(H2220),ISBLANK(I2220)),"需記錄日期","")</f>
        <v/>
      </c>
      <c r="Y2220" s="3" t="str">
        <f>IF(O2220&gt;9,"時間太晚","")</f>
        <v/>
      </c>
      <c r="Z2220" s="3" t="str">
        <f>IF(ISBLANK(Q2220),"需記錄數量",IF(Q2220&gt;2,"2隻以上，請記為猴群",""))</f>
        <v/>
      </c>
      <c r="AA2220" s="3" t="str">
        <f>IF(OR(Q2220=1,Q2220=2),IF(ISTEXT(R2220),"","需記錄距離"),"")</f>
        <v/>
      </c>
      <c r="AB2220" s="249" t="str">
        <f>IF(S2220="Y",IF(Q2220&lt;&gt;2,"有叫聲應為猴群",""),"")</f>
        <v/>
      </c>
      <c r="AC2220" s="3" t="str">
        <f>IF(ISBLANK(T2220),"需記錄棲地類型",IF(LEN(T2220)&lt;&gt;2,"請填最主要的棲地類型，其餘的可在備注補充說明",""))</f>
        <v/>
      </c>
      <c r="AD2220" s="5" t="str">
        <f t="shared" si="98"/>
        <v/>
      </c>
      <c r="AE2220" s="3" t="str">
        <f>IF(COUNTIF(U2220,"*搖樹*")=1,IF(Q2220&lt;&gt;2,"有搖樹行為應為猴群",""),"")</f>
        <v/>
      </c>
      <c r="AF2220" s="3"/>
      <c r="AH2220">
        <f>MATCH(ROUND(M2220,0)&amp;ROUND(N2220,0),樣點!N:N,0)</f>
        <v>548</v>
      </c>
      <c r="AI2220" s="5">
        <f>IF((F2221&amp;J2221)=(F2220&amp;J2220),ABS((DATE(G2221,H2221,I2221)&amp;TIME(O2221,P2221,0))-(DATE(G2220,H2220,I2220)&amp;TIME(O2220,P2220,0))),"")</f>
        <v>6.2500000349245965E-3</v>
      </c>
    </row>
    <row r="2221" spans="3:35">
      <c r="C2221" s="246" t="s">
        <v>1324</v>
      </c>
      <c r="D2221" s="246" t="s">
        <v>1046</v>
      </c>
      <c r="E2221" s="246" t="s">
        <v>1080</v>
      </c>
      <c r="F2221" s="246" t="s">
        <v>1081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1056</v>
      </c>
      <c r="L2221" s="247">
        <v>5</v>
      </c>
      <c r="M2221" s="246">
        <v>209558</v>
      </c>
      <c r="N2221" s="246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90</v>
      </c>
      <c r="T2221" s="246" t="s">
        <v>133</v>
      </c>
      <c r="U2221" s="246"/>
      <c r="V2221" t="str">
        <f>INDEX(樣區!H:H,MATCH(F2221,樣區!E:E,0))</f>
        <v>3月,5月</v>
      </c>
      <c r="W2221" s="3" t="str">
        <f>IF(ISNUMBER(AH2221),"Y","N")</f>
        <v>Y</v>
      </c>
      <c r="X2221" s="3" t="str">
        <f>IF(OR(ISBLANK(H2221),ISBLANK(I2221)),"需記錄日期","")</f>
        <v/>
      </c>
      <c r="Y2221" s="3" t="str">
        <f>IF(O2221&gt;9,"時間太晚","")</f>
        <v/>
      </c>
      <c r="Z2221" s="3" t="str">
        <f>IF(ISBLANK(Q2221),"需記錄數量",IF(Q2221&gt;2,"2隻以上，請記為猴群",""))</f>
        <v/>
      </c>
      <c r="AA2221" s="3" t="str">
        <f>IF(OR(Q2221=1,Q2221=2),IF(ISTEXT(R2221),"","需記錄距離"),"")</f>
        <v/>
      </c>
      <c r="AB2221" s="249" t="str">
        <f>IF(S2221="Y",IF(Q2221&lt;&gt;2,"有叫聲應為猴群",""),"")</f>
        <v/>
      </c>
      <c r="AC2221" s="3" t="str">
        <f>IF(ISBLANK(T2221),"需記錄棲地類型",IF(LEN(T2221)&lt;&gt;2,"請填最主要的棲地類型，其餘的可在備注補充說明",""))</f>
        <v/>
      </c>
      <c r="AD2221" s="5" t="str">
        <f t="shared" si="98"/>
        <v/>
      </c>
      <c r="AE2221" s="3" t="str">
        <f>IF(COUNTIF(U2221,"*搖樹*")=1,IF(Q2221&lt;&gt;2,"有搖樹行為應為猴群",""),"")</f>
        <v/>
      </c>
      <c r="AF2221" s="3"/>
      <c r="AH2221">
        <f>MATCH(ROUND(M2221,0)&amp;ROUND(N2221,0),樣點!N:N,0)</f>
        <v>549</v>
      </c>
      <c r="AI2221" s="5">
        <f>IF((F2222&amp;J2222)=(F2221&amp;J2221),ABS((DATE(G2222,H2222,I2222)&amp;TIME(O2222,P2222,0))-(DATE(G2221,H2221,I2221)&amp;TIME(O2221,P2221,0))),"")</f>
        <v>6.2499999767169356E-3</v>
      </c>
    </row>
    <row r="2222" spans="3:35">
      <c r="C2222" s="246" t="s">
        <v>1324</v>
      </c>
      <c r="D2222" s="246" t="s">
        <v>1046</v>
      </c>
      <c r="E2222" s="246" t="s">
        <v>1080</v>
      </c>
      <c r="F2222" s="246" t="s">
        <v>1081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1056</v>
      </c>
      <c r="L2222" s="247">
        <v>6</v>
      </c>
      <c r="M2222" s="246">
        <v>209636</v>
      </c>
      <c r="N2222" s="246">
        <v>2573158</v>
      </c>
      <c r="O2222" s="246">
        <v>8</v>
      </c>
      <c r="P2222" s="246">
        <v>29</v>
      </c>
      <c r="Q2222" s="246">
        <v>2</v>
      </c>
      <c r="R2222" s="246" t="s">
        <v>75</v>
      </c>
      <c r="S2222" s="246" t="s">
        <v>44</v>
      </c>
      <c r="T2222" s="246" t="s">
        <v>133</v>
      </c>
      <c r="U2222" s="246" t="s">
        <v>1053</v>
      </c>
      <c r="V2222" t="str">
        <f>INDEX(樣區!H:H,MATCH(F2222,樣區!E:E,0))</f>
        <v>3月,5月</v>
      </c>
      <c r="W2222" s="3" t="str">
        <f>IF(ISNUMBER(AH2222),"Y","N")</f>
        <v>Y</v>
      </c>
      <c r="X2222" s="3" t="str">
        <f>IF(OR(ISBLANK(H2222),ISBLANK(I2222)),"需記錄日期","")</f>
        <v/>
      </c>
      <c r="Y2222" s="3" t="str">
        <f>IF(O2222&gt;9,"時間太晚","")</f>
        <v/>
      </c>
      <c r="Z2222" s="3" t="str">
        <f>IF(ISBLANK(Q2222),"需記錄數量",IF(Q2222&gt;2,"2隻以上，請記為猴群",""))</f>
        <v/>
      </c>
      <c r="AA2222" s="3" t="str">
        <f>IF(OR(Q2222=1,Q2222=2),IF(ISTEXT(R2222),"","需記錄距離"),"")</f>
        <v/>
      </c>
      <c r="AB2222" s="249" t="str">
        <f>IF(S2222="Y",IF(Q2222&lt;&gt;2,"有叫聲應為猴群",""),"")</f>
        <v/>
      </c>
      <c r="AC2222" s="3" t="str">
        <f>IF(ISBLANK(T2222),"需記錄棲地類型",IF(LEN(T2222)&lt;&gt;2,"請填最主要的棲地類型，其餘的可在備注補充說明",""))</f>
        <v/>
      </c>
      <c r="AD2222" s="5" t="str">
        <f t="shared" si="98"/>
        <v/>
      </c>
      <c r="AE2222" s="3" t="str">
        <f>IF(COUNTIF(U2222,"*搖樹*")=1,IF(Q2222&lt;&gt;2,"有搖樹行為應為猴群",""),"")</f>
        <v/>
      </c>
      <c r="AF2222" s="3"/>
      <c r="AH2222">
        <f>MATCH(ROUND(M2222,0)&amp;ROUND(N2222,0),樣點!N:N,0)</f>
        <v>550</v>
      </c>
      <c r="AI2222" s="5" t="str">
        <f>IF((F2223&amp;J2223)=(F2222&amp;J2222),ABS((DATE(G2223,H2223,I2223)&amp;TIME(O2223,P2223,0))-(DATE(G2222,H2222,I2222)&amp;TIME(O2222,P2222,0))),"")</f>
        <v/>
      </c>
    </row>
    <row r="2223" spans="3:35" hidden="1">
      <c r="C2223" s="246" t="s">
        <v>1324</v>
      </c>
      <c r="D2223" s="246" t="s">
        <v>1046</v>
      </c>
      <c r="E2223" s="246" t="s">
        <v>1082</v>
      </c>
      <c r="F2223" s="246" t="s">
        <v>1083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1084</v>
      </c>
      <c r="L2223" s="247">
        <v>1</v>
      </c>
      <c r="M2223" s="246">
        <v>205702</v>
      </c>
      <c r="N2223" s="246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90</v>
      </c>
      <c r="T2223" s="246" t="s">
        <v>133</v>
      </c>
      <c r="U2223" s="246"/>
      <c r="V2223" t="str">
        <f>INDEX(樣區!H:H,MATCH(F2223,樣區!E:E,0))</f>
        <v>3月,5月</v>
      </c>
      <c r="W2223" s="3" t="str">
        <f>IF(ISNUMBER(AH2223),"Y","N")</f>
        <v>N</v>
      </c>
      <c r="X2223" s="3" t="str">
        <f>IF(OR(ISBLANK(H2223),ISBLANK(I2223)),"需記錄日期","")</f>
        <v/>
      </c>
      <c r="Y2223" s="3" t="str">
        <f>IF(O2223&gt;9,"時間太晚","")</f>
        <v/>
      </c>
      <c r="Z2223" s="3" t="str">
        <f>IF(ISBLANK(Q2223),"需記錄數量",IF(Q2223&gt;2,"2隻以上，請記為猴群",""))</f>
        <v/>
      </c>
      <c r="AA2223" s="3" t="str">
        <f>IF(OR(Q2223=1,Q2223=2),IF(ISTEXT(R2223),"","需記錄距離"),"")</f>
        <v/>
      </c>
      <c r="AB2223" s="2" t="str">
        <f>IF(S2223="Y",IF(Q2223&lt;&gt;2,"有叫聲應為猴群",""),"")</f>
        <v/>
      </c>
      <c r="AC2223" s="3" t="str">
        <f>IF(ISBLANK(T2223),"需記錄棲地類型",IF(LEN(T2223)&lt;&gt;2,"請填最主要的棲地類型，其餘的可在備注補充說明",""))</f>
        <v/>
      </c>
      <c r="AD2223" s="5" t="str">
        <f>IF(ISBLANK(O2223),"需記錄時間",IFERROR(IF((AI2223-TIME(0,5,59))&lt;0,"需計滿6分鍾",""),""))</f>
        <v/>
      </c>
      <c r="AE2223" s="3" t="str">
        <f>IF(COUNTIF(U2223,"*搖樹*")=1,IF(Q2223&lt;&gt;2,"有搖樹行為應為猴群",""),"")</f>
        <v/>
      </c>
      <c r="AF2223" s="3"/>
      <c r="AH2223" t="e">
        <f>MATCH(ROUND(M2223,0)&amp;ROUND(N2223,0),樣點!N:N,0)</f>
        <v>#N/A</v>
      </c>
      <c r="AI2223" s="5">
        <f>IF((F2224&amp;J2224)=(F2223&amp;J2223),ABS((DATE(G2224,H2224,I2224)&amp;TIME(O2224,P2224,0))-(DATE(G2223,H2223,I2223)&amp;TIME(O2223,P2223,0))),"")</f>
        <v>1.0416666977107525E-2</v>
      </c>
    </row>
    <row r="2224" spans="3:35" hidden="1">
      <c r="C2224" s="246" t="s">
        <v>1324</v>
      </c>
      <c r="D2224" s="246" t="s">
        <v>1046</v>
      </c>
      <c r="E2224" s="246" t="s">
        <v>1082</v>
      </c>
      <c r="F2224" s="246" t="s">
        <v>1083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1084</v>
      </c>
      <c r="L2224" s="247">
        <v>2</v>
      </c>
      <c r="M2224" s="246">
        <v>205427</v>
      </c>
      <c r="N2224" s="246">
        <v>2570233</v>
      </c>
      <c r="O2224" s="246">
        <v>9</v>
      </c>
      <c r="P2224" s="246">
        <v>1</v>
      </c>
      <c r="Q2224" s="246">
        <v>0</v>
      </c>
      <c r="R2224" s="246"/>
      <c r="S2224" s="246" t="s">
        <v>90</v>
      </c>
      <c r="T2224" s="246" t="s">
        <v>133</v>
      </c>
      <c r="U2224" s="246"/>
      <c r="V2224" t="str">
        <f>INDEX(樣區!H:H,MATCH(F2224,樣區!E:E,0))</f>
        <v>3月,5月</v>
      </c>
      <c r="W2224" s="3" t="str">
        <f>IF(ISNUMBER(AH2224),"Y","N")</f>
        <v>N</v>
      </c>
      <c r="X2224" s="3" t="str">
        <f>IF(OR(ISBLANK(H2224),ISBLANK(I2224)),"需記錄日期","")</f>
        <v/>
      </c>
      <c r="Y2224" s="3" t="str">
        <f>IF(O2224&gt;9,"時間太晚","")</f>
        <v/>
      </c>
      <c r="Z2224" s="3" t="str">
        <f>IF(ISBLANK(Q2224),"需記錄數量",IF(Q2224&gt;2,"2隻以上，請記為猴群",""))</f>
        <v/>
      </c>
      <c r="AA2224" s="3" t="str">
        <f>IF(OR(Q2224=1,Q2224=2),IF(ISTEXT(R2224),"","需記錄距離"),"")</f>
        <v/>
      </c>
      <c r="AB2224" s="2" t="str">
        <f>IF(S2224="Y",IF(Q2224&lt;&gt;2,"有叫聲應為猴群",""),"")</f>
        <v/>
      </c>
      <c r="AC2224" s="3" t="str">
        <f>IF(ISBLANK(T2224),"需記錄棲地類型",IF(LEN(T2224)&lt;&gt;2,"請填最主要的棲地類型，其餘的可在備注補充說明",""))</f>
        <v/>
      </c>
      <c r="AD2224" s="5" t="str">
        <f>IF(ISBLANK(O2224),"需記錄時間",IFERROR(IF((AI2224-TIME(0,5,59))&lt;0,"需計滿6分鍾",""),""))</f>
        <v/>
      </c>
      <c r="AE2224" s="3" t="str">
        <f>IF(COUNTIF(U2224,"*搖樹*")=1,IF(Q2224&lt;&gt;2,"有搖樹行為應為猴群",""),"")</f>
        <v/>
      </c>
      <c r="AF2224" s="3"/>
      <c r="AH2224" t="e">
        <f>MATCH(ROUND(M2224,0)&amp;ROUND(N2224,0),樣點!N:N,0)</f>
        <v>#N/A</v>
      </c>
      <c r="AI2224" s="5">
        <f>IF((F2225&amp;J2225)=(F2224&amp;J2224),ABS((DATE(G2225,H2225,I2225)&amp;TIME(O2225,P2225,0))-(DATE(G2224,H2224,I2224)&amp;TIME(O2224,P2224,0))),"")</f>
        <v>8.3333330112509429E-3</v>
      </c>
    </row>
    <row r="2225" spans="3:35" hidden="1">
      <c r="C2225" s="246" t="s">
        <v>1324</v>
      </c>
      <c r="D2225" s="246" t="s">
        <v>1046</v>
      </c>
      <c r="E2225" s="246" t="s">
        <v>1082</v>
      </c>
      <c r="F2225" s="246" t="s">
        <v>1083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1084</v>
      </c>
      <c r="L2225" s="247">
        <v>3</v>
      </c>
      <c r="M2225" s="246">
        <v>205614</v>
      </c>
      <c r="N2225" s="246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90</v>
      </c>
      <c r="T2225" s="246" t="s">
        <v>133</v>
      </c>
      <c r="U2225" s="246"/>
      <c r="V2225" t="str">
        <f>INDEX(樣區!H:H,MATCH(F2225,樣區!E:E,0))</f>
        <v>3月,5月</v>
      </c>
      <c r="W2225" s="3" t="str">
        <f>IF(ISNUMBER(AH2225),"Y","N")</f>
        <v>N</v>
      </c>
      <c r="X2225" s="3" t="str">
        <f>IF(OR(ISBLANK(H2225),ISBLANK(I2225)),"需記錄日期","")</f>
        <v/>
      </c>
      <c r="Y2225" s="3" t="str">
        <f>IF(O2225&gt;9,"時間太晚","")</f>
        <v/>
      </c>
      <c r="Z2225" s="3" t="str">
        <f>IF(ISBLANK(Q2225),"需記錄數量",IF(Q2225&gt;2,"2隻以上，請記為猴群",""))</f>
        <v/>
      </c>
      <c r="AA2225" s="3" t="str">
        <f>IF(OR(Q2225=1,Q2225=2),IF(ISTEXT(R2225),"","需記錄距離"),"")</f>
        <v/>
      </c>
      <c r="AB2225" s="2" t="str">
        <f>IF(S2225="Y",IF(Q2225&lt;&gt;2,"有叫聲應為猴群",""),"")</f>
        <v/>
      </c>
      <c r="AC2225" s="3" t="str">
        <f>IF(ISBLANK(T2225),"需記錄棲地類型",IF(LEN(T2225)&lt;&gt;2,"請填最主要的棲地類型，其餘的可在備注補充說明",""))</f>
        <v/>
      </c>
      <c r="AD2225" s="5" t="str">
        <f>IF(ISBLANK(O2225),"需記錄時間",IFERROR(IF((AI2225-TIME(0,5,59))&lt;0,"需計滿6分鍾",""),""))</f>
        <v/>
      </c>
      <c r="AE2225" s="3" t="str">
        <f>IF(COUNTIF(U2225,"*搖樹*")=1,IF(Q2225&lt;&gt;2,"有搖樹行為應為猴群",""),"")</f>
        <v/>
      </c>
      <c r="AF2225" s="3"/>
      <c r="AH2225" t="e">
        <f>MATCH(ROUND(M2225,0)&amp;ROUND(N2225,0),樣點!N:N,0)</f>
        <v>#N/A</v>
      </c>
      <c r="AI2225" s="5">
        <f>IF((F2226&amp;J2226)=(F2225&amp;J2225),ABS((DATE(G2226,H2226,I2226)&amp;TIME(O2226,P2226,0))-(DATE(G2225,H2225,I2225)&amp;TIME(O2225,P2225,0))),"")</f>
        <v>9.7222229815088212E-3</v>
      </c>
    </row>
    <row r="2226" spans="3:35" hidden="1">
      <c r="C2226" s="246" t="s">
        <v>1324</v>
      </c>
      <c r="D2226" s="246" t="s">
        <v>1046</v>
      </c>
      <c r="E2226" s="246" t="s">
        <v>1082</v>
      </c>
      <c r="F2226" s="246" t="s">
        <v>1083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1084</v>
      </c>
      <c r="L2226" s="247">
        <v>4</v>
      </c>
      <c r="M2226" s="246">
        <v>205616</v>
      </c>
      <c r="N2226" s="246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90</v>
      </c>
      <c r="T2226" s="246" t="s">
        <v>133</v>
      </c>
      <c r="U2226" s="246"/>
      <c r="V2226" t="str">
        <f>INDEX(樣區!H:H,MATCH(F2226,樣區!E:E,0))</f>
        <v>3月,5月</v>
      </c>
      <c r="W2226" s="3" t="str">
        <f>IF(ISNUMBER(AH2226),"Y","N")</f>
        <v>N</v>
      </c>
      <c r="X2226" s="3" t="str">
        <f>IF(OR(ISBLANK(H2226),ISBLANK(I2226)),"需記錄日期","")</f>
        <v/>
      </c>
      <c r="Y2226" s="3" t="str">
        <f>IF(O2226&gt;9,"時間太晚","")</f>
        <v/>
      </c>
      <c r="Z2226" s="3" t="str">
        <f>IF(ISBLANK(Q2226),"需記錄數量",IF(Q2226&gt;2,"2隻以上，請記為猴群",""))</f>
        <v/>
      </c>
      <c r="AA2226" s="3" t="str">
        <f>IF(OR(Q2226=1,Q2226=2),IF(ISTEXT(R2226),"","需記錄距離"),"")</f>
        <v/>
      </c>
      <c r="AB2226" s="2" t="str">
        <f>IF(S2226="Y",IF(Q2226&lt;&gt;2,"有叫聲應為猴群",""),"")</f>
        <v/>
      </c>
      <c r="AC2226" s="3" t="str">
        <f>IF(ISBLANK(T2226),"需記錄棲地類型",IF(LEN(T2226)&lt;&gt;2,"請填最主要的棲地類型，其餘的可在備注補充說明",""))</f>
        <v/>
      </c>
      <c r="AD2226" s="5" t="str">
        <f>IF(ISBLANK(O2226),"需記錄時間",IFERROR(IF((AI2226-TIME(0,5,59))&lt;0,"需計滿6分鍾",""),""))</f>
        <v/>
      </c>
      <c r="AE2226" s="3" t="str">
        <f>IF(COUNTIF(U2226,"*搖樹*")=1,IF(Q2226&lt;&gt;2,"有搖樹行為應為猴群",""),"")</f>
        <v/>
      </c>
      <c r="AF2226" s="3"/>
      <c r="AH2226" t="e">
        <f>MATCH(ROUND(M2226,0)&amp;ROUND(N2226,0),樣點!N:N,0)</f>
        <v>#N/A</v>
      </c>
      <c r="AI2226" s="5">
        <f>IF((F2227&amp;J2227)=(F2226&amp;J2226),ABS((DATE(G2227,H2227,I2227)&amp;TIME(O2227,P2227,0))-(DATE(G2226,H2226,I2226)&amp;TIME(O2226,P2226,0))),"")</f>
        <v>9.7222219919785857E-3</v>
      </c>
    </row>
    <row r="2227" spans="3:35" hidden="1">
      <c r="C2227" s="246" t="s">
        <v>1324</v>
      </c>
      <c r="D2227" s="246" t="s">
        <v>1046</v>
      </c>
      <c r="E2227" s="246" t="s">
        <v>1082</v>
      </c>
      <c r="F2227" s="246" t="s">
        <v>1083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1084</v>
      </c>
      <c r="L2227" s="247">
        <v>5</v>
      </c>
      <c r="M2227" s="246">
        <v>205863</v>
      </c>
      <c r="N2227" s="246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90</v>
      </c>
      <c r="T2227" s="246" t="s">
        <v>133</v>
      </c>
      <c r="U2227" s="246"/>
      <c r="V2227" t="str">
        <f>INDEX(樣區!H:H,MATCH(F2227,樣區!E:E,0))</f>
        <v>3月,5月</v>
      </c>
      <c r="W2227" s="3" t="str">
        <f>IF(ISNUMBER(AH2227),"Y","N")</f>
        <v>N</v>
      </c>
      <c r="X2227" s="3" t="str">
        <f>IF(OR(ISBLANK(H2227),ISBLANK(I2227)),"需記錄日期","")</f>
        <v/>
      </c>
      <c r="Y2227" s="3" t="str">
        <f>IF(O2227&gt;9,"時間太晚","")</f>
        <v/>
      </c>
      <c r="Z2227" s="3" t="str">
        <f>IF(ISBLANK(Q2227),"需記錄數量",IF(Q2227&gt;2,"2隻以上，請記為猴群",""))</f>
        <v/>
      </c>
      <c r="AA2227" s="3" t="str">
        <f>IF(OR(Q2227=1,Q2227=2),IF(ISTEXT(R2227),"","需記錄距離"),"")</f>
        <v/>
      </c>
      <c r="AB2227" s="2" t="str">
        <f>IF(S2227="Y",IF(Q2227&lt;&gt;2,"有叫聲應為猴群",""),"")</f>
        <v/>
      </c>
      <c r="AC2227" s="3" t="str">
        <f>IF(ISBLANK(T2227),"需記錄棲地類型",IF(LEN(T2227)&lt;&gt;2,"請填最主要的棲地類型，其餘的可在備注補充說明",""))</f>
        <v/>
      </c>
      <c r="AD2227" s="5" t="str">
        <f>IF(ISBLANK(O2227),"需記錄時間",IFERROR(IF((AI2227-TIME(0,5,59))&lt;0,"需計滿6分鍾",""),""))</f>
        <v/>
      </c>
      <c r="AE2227" s="3" t="str">
        <f>IF(COUNTIF(U2227,"*搖樹*")=1,IF(Q2227&lt;&gt;2,"有搖樹行為應為猴群",""),"")</f>
        <v/>
      </c>
      <c r="AF2227" s="3"/>
      <c r="AH2227" t="e">
        <f>MATCH(ROUND(M2227,0)&amp;ROUND(N2227,0),樣點!N:N,0)</f>
        <v>#N/A</v>
      </c>
      <c r="AI2227" s="5">
        <f>IF((F2228&amp;J2228)=(F2227&amp;J2227),ABS((DATE(G2228,H2228,I2228)&amp;TIME(O2228,P2228,0))-(DATE(G2227,H2227,I2227)&amp;TIME(O2227,P2227,0))),"")</f>
        <v>6.9444440305233002E-3</v>
      </c>
    </row>
    <row r="2228" spans="3:35" hidden="1">
      <c r="C2228" s="246" t="s">
        <v>1324</v>
      </c>
      <c r="D2228" s="246" t="s">
        <v>1046</v>
      </c>
      <c r="E2228" s="246" t="s">
        <v>1082</v>
      </c>
      <c r="F2228" s="246" t="s">
        <v>1083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1084</v>
      </c>
      <c r="L2228" s="247">
        <v>6</v>
      </c>
      <c r="M2228" s="246">
        <v>206016</v>
      </c>
      <c r="N2228" s="246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90</v>
      </c>
      <c r="T2228" s="246" t="s">
        <v>133</v>
      </c>
      <c r="U2228" s="246"/>
      <c r="V2228" t="str">
        <f>INDEX(樣區!H:H,MATCH(F2228,樣區!E:E,0))</f>
        <v>3月,5月</v>
      </c>
      <c r="W2228" s="3" t="str">
        <f>IF(ISNUMBER(AH2228),"Y","N")</f>
        <v>N</v>
      </c>
      <c r="X2228" s="3" t="str">
        <f>IF(OR(ISBLANK(H2228),ISBLANK(I2228)),"需記錄日期","")</f>
        <v/>
      </c>
      <c r="Y2228" s="3" t="str">
        <f>IF(O2228&gt;9,"時間太晚","")</f>
        <v/>
      </c>
      <c r="Z2228" s="3" t="str">
        <f>IF(ISBLANK(Q2228),"需記錄數量",IF(Q2228&gt;2,"2隻以上，請記為猴群",""))</f>
        <v/>
      </c>
      <c r="AA2228" s="3" t="str">
        <f>IF(OR(Q2228=1,Q2228=2),IF(ISTEXT(R2228),"","需記錄距離"),"")</f>
        <v/>
      </c>
      <c r="AB2228" s="2" t="str">
        <f>IF(S2228="Y",IF(Q2228&lt;&gt;2,"有叫聲應為猴群",""),"")</f>
        <v/>
      </c>
      <c r="AC2228" s="3" t="str">
        <f>IF(ISBLANK(T2228),"需記錄棲地類型",IF(LEN(T2228)&lt;&gt;2,"請填最主要的棲地類型，其餘的可在備注補充說明",""))</f>
        <v/>
      </c>
      <c r="AD2228" s="5" t="str">
        <f>IF(ISBLANK(O2228),"需記錄時間",IFERROR(IF((AI2228-TIME(0,5,59))&lt;0,"需計滿6分鍾",""),""))</f>
        <v/>
      </c>
      <c r="AE2228" s="3" t="str">
        <f>IF(COUNTIF(U2228,"*搖樹*")=1,IF(Q2228&lt;&gt;2,"有搖樹行為應為猴群",""),"")</f>
        <v/>
      </c>
      <c r="AF2228" s="3"/>
      <c r="AH2228" t="e">
        <f>MATCH(ROUND(M2228,0)&amp;ROUND(N2228,0),樣點!N:N,0)</f>
        <v>#N/A</v>
      </c>
      <c r="AI2228" s="5" t="str">
        <f>IF((F2229&amp;J2229)=(F2228&amp;J2228),ABS((DATE(G2229,H2229,I2229)&amp;TIME(O2229,P2229,0))-(DATE(G2228,H2228,I2228)&amp;TIME(O2228,P2228,0))),"")</f>
        <v/>
      </c>
    </row>
    <row r="2229" spans="3:35">
      <c r="C2229" s="246" t="s">
        <v>1324</v>
      </c>
      <c r="D2229" s="246" t="s">
        <v>1085</v>
      </c>
      <c r="E2229" s="246" t="s">
        <v>1086</v>
      </c>
      <c r="F2229" s="246" t="s">
        <v>1087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1088</v>
      </c>
      <c r="L2229" s="247">
        <v>1</v>
      </c>
      <c r="M2229" s="246">
        <v>241771</v>
      </c>
      <c r="N2229" s="246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90</v>
      </c>
      <c r="T2229" s="246" t="s">
        <v>32</v>
      </c>
      <c r="U2229" s="246"/>
      <c r="V2229" t="str">
        <f>INDEX(樣區!H:H,MATCH(F2229,樣區!E:E,0))</f>
        <v>4月,6月</v>
      </c>
      <c r="W2229" s="3" t="str">
        <f>IF(ISNUMBER(AH2229),"Y","N")</f>
        <v>Y</v>
      </c>
      <c r="X2229" s="3" t="str">
        <f>IF(OR(ISBLANK(H2229),ISBLANK(I2229)),"需記錄日期","")</f>
        <v/>
      </c>
      <c r="Y2229" s="3" t="str">
        <f>IF(O2229&gt;9,"時間太晚","")</f>
        <v/>
      </c>
      <c r="Z2229" s="3" t="str">
        <f>IF(ISBLANK(Q2229),"需記錄數量",IF(Q2229&gt;2,"2隻以上，請記為猴群",""))</f>
        <v/>
      </c>
      <c r="AA2229" s="3" t="str">
        <f>IF(OR(Q2229=1,Q2229=2),IF(ISTEXT(R2229),"","需記錄距離"),"")</f>
        <v/>
      </c>
      <c r="AB2229" s="249" t="str">
        <f>IF(S2229="Y",IF(Q2229&lt;&gt;2,"有叫聲應為猴群",""),"")</f>
        <v/>
      </c>
      <c r="AC2229" s="3" t="str">
        <f>IF(ISBLANK(T2229),"需記錄棲地類型",IF(LEN(T2229)&lt;&gt;2,"請填最主要的棲地類型，其餘的可在備注補充說明",""))</f>
        <v/>
      </c>
      <c r="AD2229" s="5" t="str">
        <f t="shared" ref="AD2229:AD2292" si="99">IF(ISBLANK(O2229),"需記錄時間",IFERROR(IF((AI2229-TIME(0,5,59))&lt;0,"需計滿6分鐘",""),""))</f>
        <v/>
      </c>
      <c r="AE2229" s="3" t="str">
        <f>IF(COUNTIF(U2229,"*搖樹*")=1,IF(Q2229&lt;&gt;2,"有搖樹行為應為猴群",""),"")</f>
        <v/>
      </c>
      <c r="AF2229" s="3"/>
      <c r="AH2229">
        <f>MATCH(ROUND(M2229,0)&amp;ROUND(N2229,0),樣點!N:N,0)</f>
        <v>563</v>
      </c>
      <c r="AI2229" s="5">
        <f>IF((F2230&amp;J2230)=(F2229&amp;J2229),ABS((DATE(G2230,H2230,I2230)&amp;TIME(O2230,P2230,0))-(DATE(G2229,H2229,I2229)&amp;TIME(O2229,P2229,0))),"")</f>
        <v>6.2500000349245965E-3</v>
      </c>
    </row>
    <row r="2230" spans="3:35">
      <c r="C2230" s="246" t="s">
        <v>1324</v>
      </c>
      <c r="D2230" s="246" t="s">
        <v>1085</v>
      </c>
      <c r="E2230" s="246" t="s">
        <v>1086</v>
      </c>
      <c r="F2230" s="246" t="s">
        <v>1087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1088</v>
      </c>
      <c r="L2230" s="247">
        <v>2</v>
      </c>
      <c r="M2230" s="246">
        <v>241803</v>
      </c>
      <c r="N2230" s="246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90</v>
      </c>
      <c r="T2230" s="246" t="s">
        <v>133</v>
      </c>
      <c r="U2230" s="246"/>
      <c r="V2230" t="str">
        <f>INDEX(樣區!H:H,MATCH(F2230,樣區!E:E,0))</f>
        <v>4月,6月</v>
      </c>
      <c r="W2230" s="3" t="str">
        <f>IF(ISNUMBER(AH2230),"Y","N")</f>
        <v>Y</v>
      </c>
      <c r="X2230" s="3" t="str">
        <f>IF(OR(ISBLANK(H2230),ISBLANK(I2230)),"需記錄日期","")</f>
        <v/>
      </c>
      <c r="Y2230" s="3" t="str">
        <f>IF(O2230&gt;9,"時間太晚","")</f>
        <v/>
      </c>
      <c r="Z2230" s="3" t="str">
        <f>IF(ISBLANK(Q2230),"需記錄數量",IF(Q2230&gt;2,"2隻以上，請記為猴群",""))</f>
        <v/>
      </c>
      <c r="AA2230" s="3" t="str">
        <f>IF(OR(Q2230=1,Q2230=2),IF(ISTEXT(R2230),"","需記錄距離"),"")</f>
        <v/>
      </c>
      <c r="AB2230" s="249" t="str">
        <f>IF(S2230="Y",IF(Q2230&lt;&gt;2,"有叫聲應為猴群",""),"")</f>
        <v/>
      </c>
      <c r="AC2230" s="3" t="str">
        <f>IF(ISBLANK(T2230),"需記錄棲地類型",IF(LEN(T2230)&lt;&gt;2,"請填最主要的棲地類型，其餘的可在備注補充說明",""))</f>
        <v/>
      </c>
      <c r="AD2230" s="5" t="str">
        <f t="shared" si="99"/>
        <v/>
      </c>
      <c r="AE2230" s="3" t="str">
        <f>IF(COUNTIF(U2230,"*搖樹*")=1,IF(Q2230&lt;&gt;2,"有搖樹行為應為猴群",""),"")</f>
        <v/>
      </c>
      <c r="AF2230" s="3"/>
      <c r="AH2230">
        <f>MATCH(ROUND(M2230,0)&amp;ROUND(N2230,0),樣點!N:N,0)</f>
        <v>564</v>
      </c>
      <c r="AI2230" s="5">
        <f>IF((F2231&amp;J2231)=(F2230&amp;J2230),ABS((DATE(G2231,H2231,I2231)&amp;TIME(O2231,P2231,0))-(DATE(G2230,H2230,I2230)&amp;TIME(O2230,P2230,0))),"")</f>
        <v>5.5555549915879965E-3</v>
      </c>
    </row>
    <row r="2231" spans="3:35">
      <c r="C2231" s="246" t="s">
        <v>1324</v>
      </c>
      <c r="D2231" s="246" t="s">
        <v>1085</v>
      </c>
      <c r="E2231" s="246" t="s">
        <v>1086</v>
      </c>
      <c r="F2231" s="246" t="s">
        <v>1087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1088</v>
      </c>
      <c r="L2231" s="247">
        <v>3</v>
      </c>
      <c r="M2231" s="246">
        <v>241952</v>
      </c>
      <c r="N2231" s="246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90</v>
      </c>
      <c r="T2231" s="246" t="s">
        <v>31</v>
      </c>
      <c r="U2231" s="246"/>
      <c r="V2231" t="str">
        <f>INDEX(樣區!H:H,MATCH(F2231,樣區!E:E,0))</f>
        <v>4月,6月</v>
      </c>
      <c r="W2231" s="3" t="str">
        <f>IF(ISNUMBER(AH2231),"Y","N")</f>
        <v>Y</v>
      </c>
      <c r="X2231" s="3" t="str">
        <f>IF(OR(ISBLANK(H2231),ISBLANK(I2231)),"需記錄日期","")</f>
        <v/>
      </c>
      <c r="Y2231" s="3" t="str">
        <f>IF(O2231&gt;9,"時間太晚","")</f>
        <v/>
      </c>
      <c r="Z2231" s="3" t="str">
        <f>IF(ISBLANK(Q2231),"需記錄數量",IF(Q2231&gt;2,"2隻以上，請記為猴群",""))</f>
        <v/>
      </c>
      <c r="AA2231" s="3" t="str">
        <f>IF(OR(Q2231=1,Q2231=2),IF(ISTEXT(R2231),"","需記錄距離"),"")</f>
        <v/>
      </c>
      <c r="AB2231" s="249" t="str">
        <f>IF(S2231="Y",IF(Q2231&lt;&gt;2,"有叫聲應為猴群",""),"")</f>
        <v/>
      </c>
      <c r="AC2231" s="3" t="str">
        <f>IF(ISBLANK(T2231),"需記錄棲地類型",IF(LEN(T2231)&lt;&gt;2,"請填最主要的棲地類型，其餘的可在備注補充說明",""))</f>
        <v/>
      </c>
      <c r="AD2231" s="5" t="str">
        <f t="shared" si="99"/>
        <v/>
      </c>
      <c r="AE2231" s="3" t="str">
        <f>IF(COUNTIF(U2231,"*搖樹*")=1,IF(Q2231&lt;&gt;2,"有搖樹行為應為猴群",""),"")</f>
        <v/>
      </c>
      <c r="AF2231" s="3"/>
      <c r="AH2231">
        <f>MATCH(ROUND(M2231,0)&amp;ROUND(N2231,0),樣點!N:N,0)</f>
        <v>565</v>
      </c>
      <c r="AI2231" s="5">
        <f>IF((F2232&amp;J2232)=(F2231&amp;J2231),ABS((DATE(G2232,H2232,I2232)&amp;TIME(O2232,P2232,0))-(DATE(G2231,H2231,I2231)&amp;TIME(O2231,P2231,0))),"")</f>
        <v>4.8611109959892929E-3</v>
      </c>
    </row>
    <row r="2232" spans="3:35">
      <c r="C2232" s="246" t="s">
        <v>1324</v>
      </c>
      <c r="D2232" s="246" t="s">
        <v>1085</v>
      </c>
      <c r="E2232" s="246" t="s">
        <v>1086</v>
      </c>
      <c r="F2232" s="246" t="s">
        <v>1087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1088</v>
      </c>
      <c r="L2232" s="247">
        <v>5</v>
      </c>
      <c r="M2232" s="246">
        <v>241910</v>
      </c>
      <c r="N2232" s="246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90</v>
      </c>
      <c r="T2232" s="246" t="s">
        <v>61</v>
      </c>
      <c r="U2232" s="246"/>
      <c r="V2232" t="str">
        <f>INDEX(樣區!H:H,MATCH(F2232,樣區!E:E,0))</f>
        <v>4月,6月</v>
      </c>
      <c r="W2232" s="3" t="str">
        <f>IF(ISNUMBER(AH2232),"Y","N")</f>
        <v>Y</v>
      </c>
      <c r="X2232" s="3" t="str">
        <f>IF(OR(ISBLANK(H2232),ISBLANK(I2232)),"需記錄日期","")</f>
        <v/>
      </c>
      <c r="Y2232" s="3" t="str">
        <f>IF(O2232&gt;9,"時間太晚","")</f>
        <v/>
      </c>
      <c r="Z2232" s="3" t="str">
        <f>IF(ISBLANK(Q2232),"需記錄數量",IF(Q2232&gt;2,"2隻以上，請記為猴群",""))</f>
        <v/>
      </c>
      <c r="AA2232" s="3" t="str">
        <f>IF(OR(Q2232=1,Q2232=2),IF(ISTEXT(R2232),"","需記錄距離"),"")</f>
        <v/>
      </c>
      <c r="AB2232" s="249" t="str">
        <f>IF(S2232="Y",IF(Q2232&lt;&gt;2,"有叫聲應為猴群",""),"")</f>
        <v/>
      </c>
      <c r="AC2232" s="3" t="str">
        <f>IF(ISBLANK(T2232),"需記錄棲地類型",IF(LEN(T2232)&lt;&gt;2,"請填最主要的棲地類型，其餘的可在備注補充說明",""))</f>
        <v/>
      </c>
      <c r="AD2232" s="5" t="str">
        <f t="shared" si="99"/>
        <v/>
      </c>
      <c r="AE2232" s="3" t="str">
        <f>IF(COUNTIF(U2232,"*搖樹*")=1,IF(Q2232&lt;&gt;2,"有搖樹行為應為猴群",""),"")</f>
        <v/>
      </c>
      <c r="AF2232" s="3"/>
      <c r="AH2232">
        <f>MATCH(ROUND(M2232,0)&amp;ROUND(N2232,0),樣點!N:N,0)</f>
        <v>566</v>
      </c>
      <c r="AI2232" s="5">
        <f>IF((F2233&amp;J2233)=(F2232&amp;J2232),ABS((DATE(G2233,H2233,I2233)&amp;TIME(O2233,P2233,0))-(DATE(G2232,H2232,I2232)&amp;TIME(O2232,P2232,0))),"")</f>
        <v>4.8611119855195284E-3</v>
      </c>
    </row>
    <row r="2233" spans="3:35">
      <c r="C2233" s="246" t="s">
        <v>1324</v>
      </c>
      <c r="D2233" s="246" t="s">
        <v>1085</v>
      </c>
      <c r="E2233" s="246" t="s">
        <v>1086</v>
      </c>
      <c r="F2233" s="246" t="s">
        <v>1087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1088</v>
      </c>
      <c r="L2233" s="247">
        <v>6</v>
      </c>
      <c r="M2233" s="246">
        <v>242088</v>
      </c>
      <c r="N2233" s="246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90</v>
      </c>
      <c r="T2233" s="246" t="s">
        <v>230</v>
      </c>
      <c r="U2233" s="246"/>
      <c r="V2233" t="str">
        <f>INDEX(樣區!H:H,MATCH(F2233,樣區!E:E,0))</f>
        <v>4月,6月</v>
      </c>
      <c r="W2233" s="3" t="str">
        <f>IF(ISNUMBER(AH2233),"Y","N")</f>
        <v>Y</v>
      </c>
      <c r="X2233" s="3" t="str">
        <f>IF(OR(ISBLANK(H2233),ISBLANK(I2233)),"需記錄日期","")</f>
        <v/>
      </c>
      <c r="Y2233" s="3" t="str">
        <f>IF(O2233&gt;9,"時間太晚","")</f>
        <v/>
      </c>
      <c r="Z2233" s="3" t="str">
        <f>IF(ISBLANK(Q2233),"需記錄數量",IF(Q2233&gt;2,"2隻以上，請記為猴群",""))</f>
        <v/>
      </c>
      <c r="AA2233" s="3" t="str">
        <f>IF(OR(Q2233=1,Q2233=2),IF(ISTEXT(R2233),"","需記錄距離"),"")</f>
        <v/>
      </c>
      <c r="AB2233" s="249" t="str">
        <f>IF(S2233="Y",IF(Q2233&lt;&gt;2,"有叫聲應為猴群",""),"")</f>
        <v/>
      </c>
      <c r="AC2233" s="3" t="str">
        <f>IF(ISBLANK(T2233),"需記錄棲地類型",IF(LEN(T2233)&lt;&gt;2,"請填最主要的棲地類型，其餘的可在備注補充說明",""))</f>
        <v/>
      </c>
      <c r="AD2233" s="5" t="str">
        <f t="shared" si="99"/>
        <v/>
      </c>
      <c r="AE2233" s="3" t="str">
        <f>IF(COUNTIF(U2233,"*搖樹*")=1,IF(Q2233&lt;&gt;2,"有搖樹行為應為猴群",""),"")</f>
        <v/>
      </c>
      <c r="AF2233" s="3"/>
      <c r="AH2233">
        <f>MATCH(ROUND(M2233,0)&amp;ROUND(N2233,0),樣點!N:N,0)</f>
        <v>567</v>
      </c>
      <c r="AI2233" s="5" t="str">
        <f>IF((F2234&amp;J2234)=(F2233&amp;J2233),ABS((DATE(G2234,H2234,I2234)&amp;TIME(O2234,P2234,0))-(DATE(G2233,H2233,I2233)&amp;TIME(O2233,P2233,0))),"")</f>
        <v/>
      </c>
    </row>
    <row r="2234" spans="3:35">
      <c r="C2234" s="246" t="s">
        <v>1324</v>
      </c>
      <c r="D2234" s="246" t="s">
        <v>1085</v>
      </c>
      <c r="E2234" s="246" t="s">
        <v>1089</v>
      </c>
      <c r="F2234" s="246" t="s">
        <v>1090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1091</v>
      </c>
      <c r="L2234" s="247">
        <v>1</v>
      </c>
      <c r="M2234" s="246">
        <v>200663</v>
      </c>
      <c r="N2234" s="246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90</v>
      </c>
      <c r="T2234" s="246" t="s">
        <v>133</v>
      </c>
      <c r="U2234" s="246"/>
      <c r="V2234" t="str">
        <f>INDEX(樣區!H:H,MATCH(F2234,樣區!E:E,0))</f>
        <v>3月,5月</v>
      </c>
      <c r="W2234" s="3" t="str">
        <f>IF(ISNUMBER(AH2234),"Y","N")</f>
        <v>Y</v>
      </c>
      <c r="X2234" s="3" t="str">
        <f>IF(OR(ISBLANK(H2234),ISBLANK(I2234)),"需記錄日期","")</f>
        <v/>
      </c>
      <c r="Y2234" s="3" t="str">
        <f>IF(O2234&gt;9,"時間太晚","")</f>
        <v/>
      </c>
      <c r="Z2234" s="3" t="str">
        <f>IF(ISBLANK(Q2234),"需記錄數量",IF(Q2234&gt;2,"2隻以上，請記為猴群",""))</f>
        <v/>
      </c>
      <c r="AA2234" s="3" t="str">
        <f>IF(OR(Q2234=1,Q2234=2),IF(ISTEXT(R2234),"","需記錄距離"),"")</f>
        <v/>
      </c>
      <c r="AB2234" s="249" t="str">
        <f>IF(S2234="Y",IF(Q2234&lt;&gt;2,"有叫聲應為猴群",""),"")</f>
        <v/>
      </c>
      <c r="AC2234" s="3" t="str">
        <f>IF(ISBLANK(T2234),"需記錄棲地類型",IF(LEN(T2234)&lt;&gt;2,"請填最主要的棲地類型，其餘的可在備注補充說明",""))</f>
        <v/>
      </c>
      <c r="AD2234" s="5" t="str">
        <f t="shared" si="99"/>
        <v/>
      </c>
      <c r="AE2234" s="3" t="str">
        <f>IF(COUNTIF(U2234,"*搖樹*")=1,IF(Q2234&lt;&gt;2,"有搖樹行為應為猴群",""),"")</f>
        <v/>
      </c>
      <c r="AF2234" s="3"/>
      <c r="AH2234">
        <f>MATCH(ROUND(M2234,0)&amp;ROUND(N2234,0),樣點!N:N,0)</f>
        <v>569</v>
      </c>
      <c r="AI2234" s="5">
        <f>IF((F2235&amp;J2235)=(F2234&amp;J2234),ABS((DATE(G2235,H2235,I2235)&amp;TIME(O2235,P2235,0))-(DATE(G2234,H2234,I2234)&amp;TIME(O2234,P2234,0))),"")</f>
        <v>8.333332953043282E-3</v>
      </c>
    </row>
    <row r="2235" spans="3:35">
      <c r="C2235" s="246" t="s">
        <v>1324</v>
      </c>
      <c r="D2235" s="246" t="s">
        <v>1085</v>
      </c>
      <c r="E2235" s="246" t="s">
        <v>1089</v>
      </c>
      <c r="F2235" s="246" t="s">
        <v>1090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1091</v>
      </c>
      <c r="L2235" s="247">
        <v>2</v>
      </c>
      <c r="M2235" s="246">
        <v>200886</v>
      </c>
      <c r="N2235" s="246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90</v>
      </c>
      <c r="T2235" s="246" t="s">
        <v>31</v>
      </c>
      <c r="U2235" s="246"/>
      <c r="V2235" t="str">
        <f>INDEX(樣區!H:H,MATCH(F2235,樣區!E:E,0))</f>
        <v>3月,5月</v>
      </c>
      <c r="W2235" s="3" t="str">
        <f>IF(ISNUMBER(AH2235),"Y","N")</f>
        <v>Y</v>
      </c>
      <c r="X2235" s="3" t="str">
        <f>IF(OR(ISBLANK(H2235),ISBLANK(I2235)),"需記錄日期","")</f>
        <v/>
      </c>
      <c r="Y2235" s="3" t="str">
        <f>IF(O2235&gt;9,"時間太晚","")</f>
        <v/>
      </c>
      <c r="Z2235" s="3" t="str">
        <f>IF(ISBLANK(Q2235),"需記錄數量",IF(Q2235&gt;2,"2隻以上，請記為猴群",""))</f>
        <v/>
      </c>
      <c r="AA2235" s="3" t="str">
        <f>IF(OR(Q2235=1,Q2235=2),IF(ISTEXT(R2235),"","需記錄距離"),"")</f>
        <v/>
      </c>
      <c r="AB2235" s="249" t="str">
        <f>IF(S2235="Y",IF(Q2235&lt;&gt;2,"有叫聲應為猴群",""),"")</f>
        <v/>
      </c>
      <c r="AC2235" s="3" t="str">
        <f>IF(ISBLANK(T2235),"需記錄棲地類型",IF(LEN(T2235)&lt;&gt;2,"請填最主要的棲地類型，其餘的可在備注補充說明",""))</f>
        <v/>
      </c>
      <c r="AD2235" s="5" t="str">
        <f t="shared" si="99"/>
        <v/>
      </c>
      <c r="AE2235" s="3" t="str">
        <f>IF(COUNTIF(U2235,"*搖樹*")=1,IF(Q2235&lt;&gt;2,"有搖樹行為應為猴群",""),"")</f>
        <v/>
      </c>
      <c r="AF2235" s="3"/>
      <c r="AH2235">
        <f>MATCH(ROUND(M2235,0)&amp;ROUND(N2235,0),樣點!N:N,0)</f>
        <v>570</v>
      </c>
      <c r="AI2235" s="5">
        <f>IF((F2236&amp;J2236)=(F2235&amp;J2235),ABS((DATE(G2236,H2236,I2236)&amp;TIME(O2236,P2236,0))-(DATE(G2235,H2235,I2235)&amp;TIME(O2235,P2235,0))),"")</f>
        <v>9.0277779963798821E-3</v>
      </c>
    </row>
    <row r="2236" spans="3:35">
      <c r="C2236" s="246" t="s">
        <v>1324</v>
      </c>
      <c r="D2236" s="246" t="s">
        <v>1085</v>
      </c>
      <c r="E2236" s="246" t="s">
        <v>1089</v>
      </c>
      <c r="F2236" s="246" t="s">
        <v>1090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1091</v>
      </c>
      <c r="L2236" s="247">
        <v>3</v>
      </c>
      <c r="M2236" s="246">
        <v>201075</v>
      </c>
      <c r="N2236" s="246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90</v>
      </c>
      <c r="T2236" s="246" t="s">
        <v>50</v>
      </c>
      <c r="U2236" s="246"/>
      <c r="V2236" t="str">
        <f>INDEX(樣區!H:H,MATCH(F2236,樣區!E:E,0))</f>
        <v>3月,5月</v>
      </c>
      <c r="W2236" s="3" t="str">
        <f>IF(ISNUMBER(AH2236),"Y","N")</f>
        <v>Y</v>
      </c>
      <c r="X2236" s="3" t="str">
        <f>IF(OR(ISBLANK(H2236),ISBLANK(I2236)),"需記錄日期","")</f>
        <v/>
      </c>
      <c r="Y2236" s="3" t="str">
        <f>IF(O2236&gt;9,"時間太晚","")</f>
        <v/>
      </c>
      <c r="Z2236" s="3" t="str">
        <f>IF(ISBLANK(Q2236),"需記錄數量",IF(Q2236&gt;2,"2隻以上，請記為猴群",""))</f>
        <v/>
      </c>
      <c r="AA2236" s="3" t="str">
        <f>IF(OR(Q2236=1,Q2236=2),IF(ISTEXT(R2236),"","需記錄距離"),"")</f>
        <v/>
      </c>
      <c r="AB2236" s="249" t="str">
        <f>IF(S2236="Y",IF(Q2236&lt;&gt;2,"有叫聲應為猴群",""),"")</f>
        <v/>
      </c>
      <c r="AC2236" s="3" t="str">
        <f>IF(ISBLANK(T2236),"需記錄棲地類型",IF(LEN(T2236)&lt;&gt;2,"請填最主要的棲地類型，其餘的可在備注補充說明",""))</f>
        <v/>
      </c>
      <c r="AD2236" s="5" t="str">
        <f t="shared" si="99"/>
        <v/>
      </c>
      <c r="AE2236" s="3" t="str">
        <f>IF(COUNTIF(U2236,"*搖樹*")=1,IF(Q2236&lt;&gt;2,"有搖樹行為應為猴群",""),"")</f>
        <v/>
      </c>
      <c r="AF2236" s="3"/>
      <c r="AH2236">
        <f>MATCH(ROUND(M2236,0)&amp;ROUND(N2236,0),樣點!N:N,0)</f>
        <v>571</v>
      </c>
      <c r="AI2236" s="5">
        <f>IF((F2237&amp;J2237)=(F2236&amp;J2236),ABS((DATE(G2237,H2237,I2237)&amp;TIME(O2237,P2237,0))-(DATE(G2236,H2236,I2236)&amp;TIME(O2236,P2236,0))),"")</f>
        <v>6.9444440305233002E-3</v>
      </c>
    </row>
    <row r="2237" spans="3:35">
      <c r="C2237" s="246" t="s">
        <v>1324</v>
      </c>
      <c r="D2237" s="246" t="s">
        <v>1085</v>
      </c>
      <c r="E2237" s="246" t="s">
        <v>1089</v>
      </c>
      <c r="F2237" s="246" t="s">
        <v>1090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1091</v>
      </c>
      <c r="L2237" s="247">
        <v>4</v>
      </c>
      <c r="M2237" s="246">
        <v>201286</v>
      </c>
      <c r="N2237" s="246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90</v>
      </c>
      <c r="T2237" s="246" t="s">
        <v>32</v>
      </c>
      <c r="U2237" s="246"/>
      <c r="V2237" t="str">
        <f>INDEX(樣區!H:H,MATCH(F2237,樣區!E:E,0))</f>
        <v>3月,5月</v>
      </c>
      <c r="W2237" s="3" t="str">
        <f>IF(ISNUMBER(AH2237),"Y","N")</f>
        <v>Y</v>
      </c>
      <c r="X2237" s="3" t="str">
        <f>IF(OR(ISBLANK(H2237),ISBLANK(I2237)),"需記錄日期","")</f>
        <v/>
      </c>
      <c r="Y2237" s="3" t="str">
        <f>IF(O2237&gt;9,"時間太晚","")</f>
        <v/>
      </c>
      <c r="Z2237" s="3" t="str">
        <f>IF(ISBLANK(Q2237),"需記錄數量",IF(Q2237&gt;2,"2隻以上，請記為猴群",""))</f>
        <v/>
      </c>
      <c r="AA2237" s="3" t="str">
        <f>IF(OR(Q2237=1,Q2237=2),IF(ISTEXT(R2237),"","需記錄距離"),"")</f>
        <v/>
      </c>
      <c r="AB2237" s="249" t="str">
        <f>IF(S2237="Y",IF(Q2237&lt;&gt;2,"有叫聲應為猴群",""),"")</f>
        <v/>
      </c>
      <c r="AC2237" s="3" t="str">
        <f>IF(ISBLANK(T2237),"需記錄棲地類型",IF(LEN(T2237)&lt;&gt;2,"請填最主要的棲地類型，其餘的可在備注補充說明",""))</f>
        <v/>
      </c>
      <c r="AD2237" s="5" t="str">
        <f t="shared" si="99"/>
        <v/>
      </c>
      <c r="AE2237" s="3" t="str">
        <f>IF(COUNTIF(U2237,"*搖樹*")=1,IF(Q2237&lt;&gt;2,"有搖樹行為應為猴群",""),"")</f>
        <v/>
      </c>
      <c r="AF2237" s="3"/>
      <c r="AH2237">
        <f>MATCH(ROUND(M2237,0)&amp;ROUND(N2237,0),樣點!N:N,0)</f>
        <v>572</v>
      </c>
      <c r="AI2237" s="5">
        <f>IF((F2238&amp;J2238)=(F2237&amp;J2237),ABS((DATE(G2238,H2238,I2238)&amp;TIME(O2238,P2238,0))-(DATE(G2237,H2237,I2237)&amp;TIME(O2237,P2237,0))),"")</f>
        <v>6.2499999767169356E-3</v>
      </c>
    </row>
    <row r="2238" spans="3:35">
      <c r="C2238" s="246" t="s">
        <v>1324</v>
      </c>
      <c r="D2238" s="246" t="s">
        <v>1085</v>
      </c>
      <c r="E2238" s="246" t="s">
        <v>1089</v>
      </c>
      <c r="F2238" s="246" t="s">
        <v>1090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1091</v>
      </c>
      <c r="L2238" s="247">
        <v>5</v>
      </c>
      <c r="M2238" s="246">
        <v>201318</v>
      </c>
      <c r="N2238" s="246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90</v>
      </c>
      <c r="T2238" s="246" t="s">
        <v>31</v>
      </c>
      <c r="U2238" s="246"/>
      <c r="V2238" t="str">
        <f>INDEX(樣區!H:H,MATCH(F2238,樣區!E:E,0))</f>
        <v>3月,5月</v>
      </c>
      <c r="W2238" s="3" t="str">
        <f>IF(ISNUMBER(AH2238),"Y","N")</f>
        <v>Y</v>
      </c>
      <c r="X2238" s="3" t="str">
        <f>IF(OR(ISBLANK(H2238),ISBLANK(I2238)),"需記錄日期","")</f>
        <v/>
      </c>
      <c r="Y2238" s="3" t="str">
        <f>IF(O2238&gt;9,"時間太晚","")</f>
        <v/>
      </c>
      <c r="Z2238" s="3" t="str">
        <f>IF(ISBLANK(Q2238),"需記錄數量",IF(Q2238&gt;2,"2隻以上，請記為猴群",""))</f>
        <v/>
      </c>
      <c r="AA2238" s="3" t="str">
        <f>IF(OR(Q2238=1,Q2238=2),IF(ISTEXT(R2238),"","需記錄距離"),"")</f>
        <v/>
      </c>
      <c r="AB2238" s="249" t="str">
        <f>IF(S2238="Y",IF(Q2238&lt;&gt;2,"有叫聲應為猴群",""),"")</f>
        <v/>
      </c>
      <c r="AC2238" s="3" t="str">
        <f>IF(ISBLANK(T2238),"需記錄棲地類型",IF(LEN(T2238)&lt;&gt;2,"請填最主要的棲地類型，其餘的可在備注補充說明",""))</f>
        <v/>
      </c>
      <c r="AD2238" s="5" t="str">
        <f t="shared" si="99"/>
        <v/>
      </c>
      <c r="AE2238" s="3" t="str">
        <f>IF(COUNTIF(U2238,"*搖樹*")=1,IF(Q2238&lt;&gt;2,"有搖樹行為應為猴群",""),"")</f>
        <v/>
      </c>
      <c r="AF2238" s="3"/>
      <c r="AH2238">
        <f>MATCH(ROUND(M2238,0)&amp;ROUND(N2238,0),樣點!N:N,0)</f>
        <v>573</v>
      </c>
      <c r="AI2238" s="5">
        <f>IF((F2239&amp;J2239)=(F2238&amp;J2238),ABS((DATE(G2239,H2239,I2239)&amp;TIME(O2239,P2239,0))-(DATE(G2238,H2238,I2238)&amp;TIME(O2238,P2238,0))),"")</f>
        <v>6.2500000349245965E-3</v>
      </c>
    </row>
    <row r="2239" spans="3:35">
      <c r="C2239" s="246" t="s">
        <v>1324</v>
      </c>
      <c r="D2239" s="246" t="s">
        <v>1085</v>
      </c>
      <c r="E2239" s="246" t="s">
        <v>1089</v>
      </c>
      <c r="F2239" s="246" t="s">
        <v>1090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1091</v>
      </c>
      <c r="L2239" s="247">
        <v>6</v>
      </c>
      <c r="M2239" s="246">
        <v>201521</v>
      </c>
      <c r="N2239" s="246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90</v>
      </c>
      <c r="T2239" s="246" t="s">
        <v>26</v>
      </c>
      <c r="U2239" s="246"/>
      <c r="V2239" t="str">
        <f>INDEX(樣區!H:H,MATCH(F2239,樣區!E:E,0))</f>
        <v>3月,5月</v>
      </c>
      <c r="W2239" s="3" t="str">
        <f>IF(ISNUMBER(AH2239),"Y","N")</f>
        <v>Y</v>
      </c>
      <c r="X2239" s="3" t="str">
        <f>IF(OR(ISBLANK(H2239),ISBLANK(I2239)),"需記錄日期","")</f>
        <v/>
      </c>
      <c r="Y2239" s="3" t="str">
        <f>IF(O2239&gt;9,"時間太晚","")</f>
        <v/>
      </c>
      <c r="Z2239" s="3" t="str">
        <f>IF(ISBLANK(Q2239),"需記錄數量",IF(Q2239&gt;2,"2隻以上，請記為猴群",""))</f>
        <v/>
      </c>
      <c r="AA2239" s="3" t="str">
        <f>IF(OR(Q2239=1,Q2239=2),IF(ISTEXT(R2239),"","需記錄距離"),"")</f>
        <v/>
      </c>
      <c r="AB2239" s="249" t="str">
        <f>IF(S2239="Y",IF(Q2239&lt;&gt;2,"有叫聲應為猴群",""),"")</f>
        <v/>
      </c>
      <c r="AC2239" s="3" t="str">
        <f>IF(ISBLANK(T2239),"需記錄棲地類型",IF(LEN(T2239)&lt;&gt;2,"請填最主要的棲地類型，其餘的可在備注補充說明",""))</f>
        <v/>
      </c>
      <c r="AD2239" s="5" t="str">
        <f t="shared" si="99"/>
        <v/>
      </c>
      <c r="AE2239" s="3" t="str">
        <f>IF(COUNTIF(U2239,"*搖樹*")=1,IF(Q2239&lt;&gt;2,"有搖樹行為應為猴群",""),"")</f>
        <v/>
      </c>
      <c r="AF2239" s="3"/>
      <c r="AH2239">
        <f>MATCH(ROUND(M2239,0)&amp;ROUND(N2239,0),樣點!N:N,0)</f>
        <v>574</v>
      </c>
      <c r="AI2239" s="5" t="str">
        <f>IF((F2240&amp;J2240)=(F2239&amp;J2239),ABS((DATE(G2240,H2240,I2240)&amp;TIME(O2240,P2240,0))-(DATE(G2239,H2239,I2239)&amp;TIME(O2239,P2239,0))),"")</f>
        <v/>
      </c>
    </row>
    <row r="2240" spans="3:35">
      <c r="C2240" s="246" t="s">
        <v>1324</v>
      </c>
      <c r="D2240" s="246" t="s">
        <v>1085</v>
      </c>
      <c r="E2240" s="246" t="s">
        <v>1092</v>
      </c>
      <c r="F2240" s="246" t="s">
        <v>1093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1094</v>
      </c>
      <c r="L2240" s="247">
        <v>1</v>
      </c>
      <c r="M2240" s="246">
        <v>211306</v>
      </c>
      <c r="N2240" s="246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90</v>
      </c>
      <c r="T2240" s="246" t="s">
        <v>32</v>
      </c>
      <c r="U2240" s="246"/>
      <c r="V2240" t="str">
        <f>INDEX(樣區!H:H,MATCH(F2240,樣區!E:E,0))</f>
        <v>3月,5月</v>
      </c>
      <c r="W2240" s="3" t="str">
        <f>IF(ISNUMBER(AH2240),"Y","N")</f>
        <v>Y</v>
      </c>
      <c r="X2240" s="3" t="str">
        <f>IF(OR(ISBLANK(H2240),ISBLANK(I2240)),"需記錄日期","")</f>
        <v/>
      </c>
      <c r="Y2240" s="3" t="str">
        <f>IF(O2240&gt;9,"時間太晚","")</f>
        <v>時間太晚</v>
      </c>
      <c r="Z2240" s="3" t="str">
        <f>IF(ISBLANK(Q2240),"需記錄數量",IF(Q2240&gt;2,"2隻以上，請記為猴群",""))</f>
        <v/>
      </c>
      <c r="AA2240" s="3" t="str">
        <f>IF(OR(Q2240=1,Q2240=2),IF(ISTEXT(R2240),"","需記錄距離"),"")</f>
        <v/>
      </c>
      <c r="AB2240" s="249" t="str">
        <f>IF(S2240="Y",IF(Q2240&lt;&gt;2,"有叫聲應為猴群",""),"")</f>
        <v/>
      </c>
      <c r="AC2240" s="3" t="str">
        <f>IF(ISBLANK(T2240),"需記錄棲地類型",IF(LEN(T2240)&lt;&gt;2,"請填最主要的棲地類型，其餘的可在備注補充說明",""))</f>
        <v/>
      </c>
      <c r="AD2240" s="5" t="str">
        <f t="shared" si="99"/>
        <v/>
      </c>
      <c r="AE2240" s="3" t="str">
        <f>IF(COUNTIF(U2240,"*搖樹*")=1,IF(Q2240&lt;&gt;2,"有搖樹行為應為猴群",""),"")</f>
        <v/>
      </c>
      <c r="AF2240" s="3"/>
      <c r="AH2240">
        <f>MATCH(ROUND(M2240,0)&amp;ROUND(N2240,0),樣點!N:N,0)</f>
        <v>575</v>
      </c>
      <c r="AI2240" s="5">
        <f>IF((F2241&amp;J2241)=(F2240&amp;J2240),ABS((DATE(G2241,H2241,I2241)&amp;TIME(O2241,P2241,0))-(DATE(G2240,H2240,I2240)&amp;TIME(O2240,P2240,0))),"")</f>
        <v>8.3333330112509429E-3</v>
      </c>
    </row>
    <row r="2241" spans="3:35">
      <c r="C2241" s="246" t="s">
        <v>1324</v>
      </c>
      <c r="D2241" s="246" t="s">
        <v>1085</v>
      </c>
      <c r="E2241" s="246" t="s">
        <v>1092</v>
      </c>
      <c r="F2241" s="246" t="s">
        <v>1093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1094</v>
      </c>
      <c r="L2241" s="247">
        <v>2</v>
      </c>
      <c r="M2241" s="246">
        <v>211475</v>
      </c>
      <c r="N2241" s="246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90</v>
      </c>
      <c r="T2241" s="246" t="s">
        <v>32</v>
      </c>
      <c r="U2241" s="246"/>
      <c r="V2241" t="str">
        <f>INDEX(樣區!H:H,MATCH(F2241,樣區!E:E,0))</f>
        <v>3月,5月</v>
      </c>
      <c r="W2241" s="3" t="str">
        <f>IF(ISNUMBER(AH2241),"Y","N")</f>
        <v>Y</v>
      </c>
      <c r="X2241" s="3" t="str">
        <f>IF(OR(ISBLANK(H2241),ISBLANK(I2241)),"需記錄日期","")</f>
        <v/>
      </c>
      <c r="Y2241" s="3" t="str">
        <f>IF(O2241&gt;9,"時間太晚","")</f>
        <v>時間太晚</v>
      </c>
      <c r="Z2241" s="3" t="str">
        <f>IF(ISBLANK(Q2241),"需記錄數量",IF(Q2241&gt;2,"2隻以上，請記為猴群",""))</f>
        <v/>
      </c>
      <c r="AA2241" s="3" t="str">
        <f>IF(OR(Q2241=1,Q2241=2),IF(ISTEXT(R2241),"","需記錄距離"),"")</f>
        <v/>
      </c>
      <c r="AB2241" s="249" t="str">
        <f>IF(S2241="Y",IF(Q2241&lt;&gt;2,"有叫聲應為猴群",""),"")</f>
        <v/>
      </c>
      <c r="AC2241" s="3" t="str">
        <f>IF(ISBLANK(T2241),"需記錄棲地類型",IF(LEN(T2241)&lt;&gt;2,"請填最主要的棲地類型，其餘的可在備注補充說明",""))</f>
        <v/>
      </c>
      <c r="AD2241" s="5" t="str">
        <f t="shared" si="99"/>
        <v/>
      </c>
      <c r="AE2241" s="3" t="str">
        <f>IF(COUNTIF(U2241,"*搖樹*")=1,IF(Q2241&lt;&gt;2,"有搖樹行為應為猴群",""),"")</f>
        <v/>
      </c>
      <c r="AF2241" s="3"/>
      <c r="AH2241">
        <f>MATCH(ROUND(M2241,0)&amp;ROUND(N2241,0),樣點!N:N,0)</f>
        <v>576</v>
      </c>
      <c r="AI2241" s="5">
        <f>IF((F2242&amp;J2242)=(F2241&amp;J2241),ABS((DATE(G2242,H2242,I2242)&amp;TIME(O2242,P2242,0))-(DATE(G2241,H2241,I2241)&amp;TIME(O2241,P2241,0))),"")</f>
        <v>8.3333340007811785E-3</v>
      </c>
    </row>
    <row r="2242" spans="3:35">
      <c r="C2242" s="246" t="s">
        <v>1324</v>
      </c>
      <c r="D2242" s="246" t="s">
        <v>1085</v>
      </c>
      <c r="E2242" s="246" t="s">
        <v>1092</v>
      </c>
      <c r="F2242" s="246" t="s">
        <v>1093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1094</v>
      </c>
      <c r="L2242" s="247">
        <v>3</v>
      </c>
      <c r="M2242" s="246">
        <v>211669</v>
      </c>
      <c r="N2242" s="246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90</v>
      </c>
      <c r="T2242" s="246" t="s">
        <v>32</v>
      </c>
      <c r="U2242" s="246"/>
      <c r="V2242" t="str">
        <f>INDEX(樣區!H:H,MATCH(F2242,樣區!E:E,0))</f>
        <v>3月,5月</v>
      </c>
      <c r="W2242" s="3" t="str">
        <f>IF(ISNUMBER(AH2242),"Y","N")</f>
        <v>Y</v>
      </c>
      <c r="X2242" s="3" t="str">
        <f>IF(OR(ISBLANK(H2242),ISBLANK(I2242)),"需記錄日期","")</f>
        <v/>
      </c>
      <c r="Y2242" s="3" t="str">
        <f>IF(O2242&gt;9,"時間太晚","")</f>
        <v>時間太晚</v>
      </c>
      <c r="Z2242" s="3" t="str">
        <f>IF(ISBLANK(Q2242),"需記錄數量",IF(Q2242&gt;2,"2隻以上，請記為猴群",""))</f>
        <v/>
      </c>
      <c r="AA2242" s="3" t="str">
        <f>IF(OR(Q2242=1,Q2242=2),IF(ISTEXT(R2242),"","需記錄距離"),"")</f>
        <v/>
      </c>
      <c r="AB2242" s="249" t="str">
        <f>IF(S2242="Y",IF(Q2242&lt;&gt;2,"有叫聲應為猴群",""),"")</f>
        <v/>
      </c>
      <c r="AC2242" s="3" t="str">
        <f>IF(ISBLANK(T2242),"需記錄棲地類型",IF(LEN(T2242)&lt;&gt;2,"請填最主要的棲地類型，其餘的可在備注補充說明",""))</f>
        <v/>
      </c>
      <c r="AD2242" s="5" t="str">
        <f t="shared" si="99"/>
        <v/>
      </c>
      <c r="AE2242" s="3" t="str">
        <f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>IF((F2243&amp;J2243)=(F2242&amp;J2242),ABS((DATE(G2243,H2243,I2243)&amp;TIME(O2243,P2243,0))-(DATE(G2242,H2242,I2242)&amp;TIME(O2242,P2242,0))),"")</f>
        <v>7.6388889574445784E-3</v>
      </c>
    </row>
    <row r="2243" spans="3:35">
      <c r="C2243" s="246" t="s">
        <v>1324</v>
      </c>
      <c r="D2243" s="246" t="s">
        <v>1085</v>
      </c>
      <c r="E2243" s="246" t="s">
        <v>1092</v>
      </c>
      <c r="F2243" s="246" t="s">
        <v>1093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1094</v>
      </c>
      <c r="L2243" s="247">
        <v>4</v>
      </c>
      <c r="M2243" s="246">
        <v>211862</v>
      </c>
      <c r="N2243" s="246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90</v>
      </c>
      <c r="T2243" s="246" t="s">
        <v>32</v>
      </c>
      <c r="U2243" s="246"/>
      <c r="V2243" t="str">
        <f>INDEX(樣區!H:H,MATCH(F2243,樣區!E:E,0))</f>
        <v>3月,5月</v>
      </c>
      <c r="W2243" s="3" t="str">
        <f>IF(ISNUMBER(AH2243),"Y","N")</f>
        <v>Y</v>
      </c>
      <c r="X2243" s="3" t="str">
        <f>IF(OR(ISBLANK(H2243),ISBLANK(I2243)),"需記錄日期","")</f>
        <v/>
      </c>
      <c r="Y2243" s="3" t="str">
        <f>IF(O2243&gt;9,"時間太晚","")</f>
        <v>時間太晚</v>
      </c>
      <c r="Z2243" s="3" t="str">
        <f>IF(ISBLANK(Q2243),"需記錄數量",IF(Q2243&gt;2,"2隻以上，請記為猴群",""))</f>
        <v/>
      </c>
      <c r="AA2243" s="3" t="str">
        <f>IF(OR(Q2243=1,Q2243=2),IF(ISTEXT(R2243),"","需記錄距離"),"")</f>
        <v/>
      </c>
      <c r="AB2243" s="249" t="str">
        <f>IF(S2243="Y",IF(Q2243&lt;&gt;2,"有叫聲應為猴群",""),"")</f>
        <v/>
      </c>
      <c r="AC2243" s="3" t="str">
        <f>IF(ISBLANK(T2243),"需記錄棲地類型",IF(LEN(T2243)&lt;&gt;2,"請填最主要的棲地類型，其餘的可在備注補充說明",""))</f>
        <v/>
      </c>
      <c r="AD2243" s="5" t="str">
        <f t="shared" si="99"/>
        <v/>
      </c>
      <c r="AE2243" s="3" t="str">
        <f>IF(COUNTIF(U2243,"*搖樹*")=1,IF(Q2243&lt;&gt;2,"有搖樹行為應為猴群",""),"")</f>
        <v/>
      </c>
      <c r="AF2243" s="3"/>
      <c r="AH2243">
        <f>MATCH(ROUND(M2243,0)&amp;ROUND(N2243,0),樣點!N:N,0)</f>
        <v>578</v>
      </c>
      <c r="AI2243" s="5">
        <f>IF((F2244&amp;J2244)=(F2243&amp;J2243),ABS((DATE(G2244,H2244,I2244)&amp;TIME(O2244,P2244,0))-(DATE(G2243,H2243,I2243)&amp;TIME(O2243,P2243,0))),"")</f>
        <v>1.1805555026512593E-2</v>
      </c>
    </row>
    <row r="2244" spans="3:35">
      <c r="C2244" s="246" t="s">
        <v>1324</v>
      </c>
      <c r="D2244" s="246" t="s">
        <v>1085</v>
      </c>
      <c r="E2244" s="246" t="s">
        <v>1092</v>
      </c>
      <c r="F2244" s="246" t="s">
        <v>1093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1094</v>
      </c>
      <c r="L2244" s="247">
        <v>5</v>
      </c>
      <c r="M2244" s="246">
        <v>211914</v>
      </c>
      <c r="N2244" s="246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90</v>
      </c>
      <c r="T2244" s="246" t="s">
        <v>32</v>
      </c>
      <c r="U2244" s="246"/>
      <c r="V2244" t="str">
        <f>INDEX(樣區!H:H,MATCH(F2244,樣區!E:E,0))</f>
        <v>3月,5月</v>
      </c>
      <c r="W2244" s="3" t="str">
        <f>IF(ISNUMBER(AH2244),"Y","N")</f>
        <v>Y</v>
      </c>
      <c r="X2244" s="3" t="str">
        <f>IF(OR(ISBLANK(H2244),ISBLANK(I2244)),"需記錄日期","")</f>
        <v/>
      </c>
      <c r="Y2244" s="3" t="str">
        <f>IF(O2244&gt;9,"時間太晚","")</f>
        <v>時間太晚</v>
      </c>
      <c r="Z2244" s="3" t="str">
        <f>IF(ISBLANK(Q2244),"需記錄數量",IF(Q2244&gt;2,"2隻以上，請記為猴群",""))</f>
        <v/>
      </c>
      <c r="AA2244" s="3" t="str">
        <f>IF(OR(Q2244=1,Q2244=2),IF(ISTEXT(R2244),"","需記錄距離"),"")</f>
        <v/>
      </c>
      <c r="AB2244" s="249" t="str">
        <f>IF(S2244="Y",IF(Q2244&lt;&gt;2,"有叫聲應為猴群",""),"")</f>
        <v/>
      </c>
      <c r="AC2244" s="3" t="str">
        <f>IF(ISBLANK(T2244),"需記錄棲地類型",IF(LEN(T2244)&lt;&gt;2,"請填最主要的棲地類型，其餘的可在備注補充說明",""))</f>
        <v/>
      </c>
      <c r="AD2244" s="5" t="str">
        <f t="shared" si="99"/>
        <v/>
      </c>
      <c r="AE2244" s="3" t="str">
        <f>IF(COUNTIF(U2244,"*搖樹*")=1,IF(Q2244&lt;&gt;2,"有搖樹行為應為猴群",""),"")</f>
        <v/>
      </c>
      <c r="AF2244" s="3"/>
      <c r="AH2244">
        <f>MATCH(ROUND(M2244,0)&amp;ROUND(N2244,0),樣點!N:N,0)</f>
        <v>579</v>
      </c>
      <c r="AI2244" s="5">
        <f>IF((F2245&amp;J2245)=(F2244&amp;J2244),ABS((DATE(G2245,H2245,I2245)&amp;TIME(O2245,P2245,0))-(DATE(G2244,H2244,I2244)&amp;TIME(O2244,P2244,0))),"")</f>
        <v>3.472222201526165E-2</v>
      </c>
    </row>
    <row r="2245" spans="3:35">
      <c r="C2245" s="246" t="s">
        <v>1324</v>
      </c>
      <c r="D2245" s="246" t="s">
        <v>1085</v>
      </c>
      <c r="E2245" s="246" t="s">
        <v>1092</v>
      </c>
      <c r="F2245" s="246" t="s">
        <v>1093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1094</v>
      </c>
      <c r="L2245" s="247">
        <v>6</v>
      </c>
      <c r="M2245" s="246">
        <v>211056</v>
      </c>
      <c r="N2245" s="246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90</v>
      </c>
      <c r="T2245" s="246" t="s">
        <v>32</v>
      </c>
      <c r="U2245" s="246"/>
      <c r="V2245" t="str">
        <f>INDEX(樣區!H:H,MATCH(F2245,樣區!E:E,0))</f>
        <v>3月,5月</v>
      </c>
      <c r="W2245" s="3" t="str">
        <f>IF(ISNUMBER(AH2245),"Y","N")</f>
        <v>Y</v>
      </c>
      <c r="X2245" s="3" t="str">
        <f>IF(OR(ISBLANK(H2245),ISBLANK(I2245)),"需記錄日期","")</f>
        <v/>
      </c>
      <c r="Y2245" s="3" t="str">
        <f>IF(O2245&gt;9,"時間太晚","")</f>
        <v>時間太晚</v>
      </c>
      <c r="Z2245" s="3" t="str">
        <f>IF(ISBLANK(Q2245),"需記錄數量",IF(Q2245&gt;2,"2隻以上，請記為猴群",""))</f>
        <v/>
      </c>
      <c r="AA2245" s="3" t="str">
        <f>IF(OR(Q2245=1,Q2245=2),IF(ISTEXT(R2245),"","需記錄距離"),"")</f>
        <v/>
      </c>
      <c r="AB2245" s="249" t="str">
        <f>IF(S2245="Y",IF(Q2245&lt;&gt;2,"有叫聲應為猴群",""),"")</f>
        <v/>
      </c>
      <c r="AC2245" s="3" t="str">
        <f>IF(ISBLANK(T2245),"需記錄棲地類型",IF(LEN(T2245)&lt;&gt;2,"請填最主要的棲地類型，其餘的可在備注補充說明",""))</f>
        <v/>
      </c>
      <c r="AD2245" s="5" t="str">
        <f t="shared" si="99"/>
        <v/>
      </c>
      <c r="AE2245" s="3" t="str">
        <f>IF(COUNTIF(U2245,"*搖樹*")=1,IF(Q2245&lt;&gt;2,"有搖樹行為應為猴群",""),"")</f>
        <v/>
      </c>
      <c r="AF2245" s="3"/>
      <c r="AH2245">
        <f>MATCH(ROUND(M2245,0)&amp;ROUND(N2245,0),樣點!N:N,0)</f>
        <v>580</v>
      </c>
      <c r="AI2245" s="5" t="str">
        <f>IF((F2246&amp;J2246)=(F2245&amp;J2245),ABS((DATE(G2246,H2246,I2246)&amp;TIME(O2246,P2246,0))-(DATE(G2245,H2245,I2245)&amp;TIME(O2245,P2245,0))),"")</f>
        <v/>
      </c>
    </row>
    <row r="2246" spans="3:35">
      <c r="C2246" s="246" t="s">
        <v>1324</v>
      </c>
      <c r="D2246" s="246" t="s">
        <v>1085</v>
      </c>
      <c r="E2246" s="246" t="s">
        <v>1095</v>
      </c>
      <c r="F2246" s="246" t="s">
        <v>1096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1097</v>
      </c>
      <c r="L2246" s="247">
        <v>1</v>
      </c>
      <c r="M2246" s="246">
        <v>185129</v>
      </c>
      <c r="N2246" s="246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90</v>
      </c>
      <c r="T2246" s="246" t="s">
        <v>133</v>
      </c>
      <c r="U2246" s="246"/>
      <c r="V2246" t="str">
        <f>INDEX(樣區!H:H,MATCH(F2246,樣區!E:E,0))</f>
        <v>3月,5月</v>
      </c>
      <c r="W2246" s="3" t="str">
        <f>IF(ISNUMBER(AH2246),"Y","N")</f>
        <v>Y</v>
      </c>
      <c r="X2246" s="3" t="str">
        <f>IF(OR(ISBLANK(H2246),ISBLANK(I2246)),"需記錄日期","")</f>
        <v/>
      </c>
      <c r="Y2246" s="3" t="str">
        <f>IF(O2246&gt;9,"時間太晚","")</f>
        <v/>
      </c>
      <c r="Z2246" s="3" t="str">
        <f>IF(ISBLANK(Q2246),"需記錄數量",IF(Q2246&gt;2,"2隻以上，請記為猴群",""))</f>
        <v/>
      </c>
      <c r="AA2246" s="3" t="str">
        <f>IF(OR(Q2246=1,Q2246=2),IF(ISTEXT(R2246),"","需記錄距離"),"")</f>
        <v/>
      </c>
      <c r="AB2246" s="249" t="str">
        <f>IF(S2246="Y",IF(Q2246&lt;&gt;2,"有叫聲應為猴群",""),"")</f>
        <v/>
      </c>
      <c r="AC2246" s="3" t="str">
        <f>IF(ISBLANK(T2246),"需記錄棲地類型",IF(LEN(T2246)&lt;&gt;2,"請填最主要的棲地類型，其餘的可在備注補充說明",""))</f>
        <v/>
      </c>
      <c r="AD2246" s="5" t="str">
        <f t="shared" si="99"/>
        <v/>
      </c>
      <c r="AE2246" s="3" t="str">
        <f>IF(COUNTIF(U2246,"*搖樹*")=1,IF(Q2246&lt;&gt;2,"有搖樹行為應為猴群",""),"")</f>
        <v/>
      </c>
      <c r="AF2246" s="3"/>
      <c r="AH2246">
        <f>MATCH(ROUND(M2246,0)&amp;ROUND(N2246,0),樣點!N:N,0)</f>
        <v>581</v>
      </c>
      <c r="AI2246" s="5">
        <f>IF((F2247&amp;J2247)=(F2246&amp;J2246),ABS((DATE(G2247,H2247,I2247)&amp;TIME(O2247,P2247,0))-(DATE(G2246,H2246,I2246)&amp;TIME(O2246,P2246,0))),"")</f>
        <v>7.6388890156522393E-3</v>
      </c>
    </row>
    <row r="2247" spans="3:35">
      <c r="C2247" s="246" t="s">
        <v>1324</v>
      </c>
      <c r="D2247" s="246" t="s">
        <v>1085</v>
      </c>
      <c r="E2247" s="246" t="s">
        <v>1095</v>
      </c>
      <c r="F2247" s="246" t="s">
        <v>1096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1097</v>
      </c>
      <c r="L2247" s="247">
        <v>2</v>
      </c>
      <c r="M2247" s="246">
        <v>185335</v>
      </c>
      <c r="N2247" s="246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90</v>
      </c>
      <c r="T2247" s="246" t="s">
        <v>133</v>
      </c>
      <c r="U2247" s="246"/>
      <c r="V2247" t="str">
        <f>INDEX(樣區!H:H,MATCH(F2247,樣區!E:E,0))</f>
        <v>3月,5月</v>
      </c>
      <c r="W2247" s="3" t="str">
        <f>IF(ISNUMBER(AH2247),"Y","N")</f>
        <v>Y</v>
      </c>
      <c r="X2247" s="3" t="str">
        <f>IF(OR(ISBLANK(H2247),ISBLANK(I2247)),"需記錄日期","")</f>
        <v/>
      </c>
      <c r="Y2247" s="3" t="str">
        <f>IF(O2247&gt;9,"時間太晚","")</f>
        <v/>
      </c>
      <c r="Z2247" s="3" t="str">
        <f>IF(ISBLANK(Q2247),"需記錄數量",IF(Q2247&gt;2,"2隻以上，請記為猴群",""))</f>
        <v/>
      </c>
      <c r="AA2247" s="3" t="str">
        <f>IF(OR(Q2247=1,Q2247=2),IF(ISTEXT(R2247),"","需記錄距離"),"")</f>
        <v/>
      </c>
      <c r="AB2247" s="249" t="str">
        <f>IF(S2247="Y",IF(Q2247&lt;&gt;2,"有叫聲應為猴群",""),"")</f>
        <v/>
      </c>
      <c r="AC2247" s="3" t="str">
        <f>IF(ISBLANK(T2247),"需記錄棲地類型",IF(LEN(T2247)&lt;&gt;2,"請填最主要的棲地類型，其餘的可在備注補充說明",""))</f>
        <v/>
      </c>
      <c r="AD2247" s="5" t="str">
        <f t="shared" si="99"/>
        <v/>
      </c>
      <c r="AE2247" s="3" t="str">
        <f>IF(COUNTIF(U2247,"*搖樹*")=1,IF(Q2247&lt;&gt;2,"有搖樹行為應為猴群",""),"")</f>
        <v/>
      </c>
      <c r="AF2247" s="3"/>
      <c r="AH2247">
        <f>MATCH(ROUND(M2247,0)&amp;ROUND(N2247,0),樣點!N:N,0)</f>
        <v>582</v>
      </c>
      <c r="AI2247" s="5">
        <f>IF((F2248&amp;J2248)=(F2247&amp;J2247),ABS((DATE(G2248,H2248,I2248)&amp;TIME(O2248,P2248,0))-(DATE(G2247,H2247,I2247)&amp;TIME(O2247,P2247,0))),"")</f>
        <v>6.9444440305233002E-3</v>
      </c>
    </row>
    <row r="2248" spans="3:35">
      <c r="C2248" s="246" t="s">
        <v>1324</v>
      </c>
      <c r="D2248" s="246" t="s">
        <v>1085</v>
      </c>
      <c r="E2248" s="246" t="s">
        <v>1095</v>
      </c>
      <c r="F2248" s="246" t="s">
        <v>1096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1097</v>
      </c>
      <c r="L2248" s="247">
        <v>3</v>
      </c>
      <c r="M2248" s="246">
        <v>185519</v>
      </c>
      <c r="N2248" s="246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90</v>
      </c>
      <c r="T2248" s="246" t="s">
        <v>32</v>
      </c>
      <c r="U2248" s="246"/>
      <c r="V2248" t="str">
        <f>INDEX(樣區!H:H,MATCH(F2248,樣區!E:E,0))</f>
        <v>3月,5月</v>
      </c>
      <c r="W2248" s="3" t="str">
        <f>IF(ISNUMBER(AH2248),"Y","N")</f>
        <v>Y</v>
      </c>
      <c r="X2248" s="3" t="str">
        <f>IF(OR(ISBLANK(H2248),ISBLANK(I2248)),"需記錄日期","")</f>
        <v/>
      </c>
      <c r="Y2248" s="3" t="str">
        <f>IF(O2248&gt;9,"時間太晚","")</f>
        <v/>
      </c>
      <c r="Z2248" s="3" t="str">
        <f>IF(ISBLANK(Q2248),"需記錄數量",IF(Q2248&gt;2,"2隻以上，請記為猴群",""))</f>
        <v/>
      </c>
      <c r="AA2248" s="3" t="str">
        <f>IF(OR(Q2248=1,Q2248=2),IF(ISTEXT(R2248),"","需記錄距離"),"")</f>
        <v/>
      </c>
      <c r="AB2248" s="249" t="str">
        <f>IF(S2248="Y",IF(Q2248&lt;&gt;2,"有叫聲應為猴群",""),"")</f>
        <v/>
      </c>
      <c r="AC2248" s="3" t="str">
        <f>IF(ISBLANK(T2248),"需記錄棲地類型",IF(LEN(T2248)&lt;&gt;2,"請填最主要的棲地類型，其餘的可在備注補充說明",""))</f>
        <v/>
      </c>
      <c r="AD2248" s="5" t="str">
        <f t="shared" si="99"/>
        <v/>
      </c>
      <c r="AE2248" s="3" t="str">
        <f>IF(COUNTIF(U2248,"*搖樹*")=1,IF(Q2248&lt;&gt;2,"有搖樹行為應為猴群",""),"")</f>
        <v/>
      </c>
      <c r="AF2248" s="3"/>
      <c r="AH2248">
        <f>MATCH(ROUND(M2248,0)&amp;ROUND(N2248,0),樣點!N:N,0)</f>
        <v>583</v>
      </c>
      <c r="AI2248" s="5">
        <f>IF((F2249&amp;J2249)=(F2248&amp;J2248),ABS((DATE(G2249,H2249,I2249)&amp;TIME(O2249,P2249,0))-(DATE(G2248,H2248,I2248)&amp;TIME(O2248,P2248,0))),"")</f>
        <v>9.7222229815088212E-3</v>
      </c>
    </row>
    <row r="2249" spans="3:35">
      <c r="C2249" s="246" t="s">
        <v>1324</v>
      </c>
      <c r="D2249" s="246" t="s">
        <v>1085</v>
      </c>
      <c r="E2249" s="246" t="s">
        <v>1095</v>
      </c>
      <c r="F2249" s="246" t="s">
        <v>1096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1097</v>
      </c>
      <c r="L2249" s="247">
        <v>4</v>
      </c>
      <c r="M2249" s="246">
        <v>185700</v>
      </c>
      <c r="N2249" s="246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90</v>
      </c>
      <c r="T2249" s="246" t="s">
        <v>32</v>
      </c>
      <c r="U2249" s="246"/>
      <c r="V2249" t="str">
        <f>INDEX(樣區!H:H,MATCH(F2249,樣區!E:E,0))</f>
        <v>3月,5月</v>
      </c>
      <c r="W2249" s="3" t="str">
        <f>IF(ISNUMBER(AH2249),"Y","N")</f>
        <v>Y</v>
      </c>
      <c r="X2249" s="3" t="str">
        <f>IF(OR(ISBLANK(H2249),ISBLANK(I2249)),"需記錄日期","")</f>
        <v/>
      </c>
      <c r="Y2249" s="3" t="str">
        <f>IF(O2249&gt;9,"時間太晚","")</f>
        <v/>
      </c>
      <c r="Z2249" s="3" t="str">
        <f>IF(ISBLANK(Q2249),"需記錄數量",IF(Q2249&gt;2,"2隻以上，請記為猴群",""))</f>
        <v/>
      </c>
      <c r="AA2249" s="3" t="str">
        <f>IF(OR(Q2249=1,Q2249=2),IF(ISTEXT(R2249),"","需記錄距離"),"")</f>
        <v/>
      </c>
      <c r="AB2249" s="249" t="str">
        <f>IF(S2249="Y",IF(Q2249&lt;&gt;2,"有叫聲應為猴群",""),"")</f>
        <v/>
      </c>
      <c r="AC2249" s="3" t="str">
        <f>IF(ISBLANK(T2249),"需記錄棲地類型",IF(LEN(T2249)&lt;&gt;2,"請填最主要的棲地類型，其餘的可在備注補充說明",""))</f>
        <v/>
      </c>
      <c r="AD2249" s="5" t="str">
        <f t="shared" si="99"/>
        <v/>
      </c>
      <c r="AE2249" s="3" t="str">
        <f>IF(COUNTIF(U2249,"*搖樹*")=1,IF(Q2249&lt;&gt;2,"有搖樹行為應為猴群",""),"")</f>
        <v/>
      </c>
      <c r="AF2249" s="3"/>
      <c r="AH2249">
        <f>MATCH(ROUND(M2249,0)&amp;ROUND(N2249,0),樣點!N:N,0)</f>
        <v>584</v>
      </c>
      <c r="AI2249" s="5">
        <f>IF((F2250&amp;J2250)=(F2249&amp;J2249),ABS((DATE(G2250,H2250,I2250)&amp;TIME(O2250,P2250,0))-(DATE(G2249,H2249,I2249)&amp;TIME(O2249,P2249,0))),"")</f>
        <v>7.6388880261220038E-3</v>
      </c>
    </row>
    <row r="2250" spans="3:35">
      <c r="C2250" s="246" t="s">
        <v>1324</v>
      </c>
      <c r="D2250" s="246" t="s">
        <v>1085</v>
      </c>
      <c r="E2250" s="246" t="s">
        <v>1095</v>
      </c>
      <c r="F2250" s="246" t="s">
        <v>1096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1097</v>
      </c>
      <c r="L2250" s="247">
        <v>5</v>
      </c>
      <c r="M2250" s="246">
        <v>185732</v>
      </c>
      <c r="N2250" s="246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90</v>
      </c>
      <c r="T2250" s="246" t="s">
        <v>32</v>
      </c>
      <c r="U2250" s="246"/>
      <c r="V2250" t="str">
        <f>INDEX(樣區!H:H,MATCH(F2250,樣區!E:E,0))</f>
        <v>3月,5月</v>
      </c>
      <c r="W2250" s="3" t="str">
        <f>IF(ISNUMBER(AH2250),"Y","N")</f>
        <v>Y</v>
      </c>
      <c r="X2250" s="3" t="str">
        <f>IF(OR(ISBLANK(H2250),ISBLANK(I2250)),"需記錄日期","")</f>
        <v/>
      </c>
      <c r="Y2250" s="3" t="str">
        <f>IF(O2250&gt;9,"時間太晚","")</f>
        <v/>
      </c>
      <c r="Z2250" s="3" t="str">
        <f>IF(ISBLANK(Q2250),"需記錄數量",IF(Q2250&gt;2,"2隻以上，請記為猴群",""))</f>
        <v/>
      </c>
      <c r="AA2250" s="3" t="str">
        <f>IF(OR(Q2250=1,Q2250=2),IF(ISTEXT(R2250),"","需記錄距離"),"")</f>
        <v/>
      </c>
      <c r="AB2250" s="249" t="str">
        <f>IF(S2250="Y",IF(Q2250&lt;&gt;2,"有叫聲應為猴群",""),"")</f>
        <v/>
      </c>
      <c r="AC2250" s="3" t="str">
        <f>IF(ISBLANK(T2250),"需記錄棲地類型",IF(LEN(T2250)&lt;&gt;2,"請填最主要的棲地類型，其餘的可在備注補充說明",""))</f>
        <v/>
      </c>
      <c r="AD2250" s="5" t="str">
        <f t="shared" si="99"/>
        <v/>
      </c>
      <c r="AE2250" s="3" t="str">
        <f>IF(COUNTIF(U2250,"*搖樹*")=1,IF(Q2250&lt;&gt;2,"有搖樹行為應為猴群",""),"")</f>
        <v/>
      </c>
      <c r="AF2250" s="3"/>
      <c r="AH2250">
        <f>MATCH(ROUND(M2250,0)&amp;ROUND(N2250,0),樣點!N:N,0)</f>
        <v>585</v>
      </c>
      <c r="AI2250" s="5">
        <f>IF((F2251&amp;J2251)=(F2250&amp;J2250),ABS((DATE(G2251,H2251,I2251)&amp;TIME(O2251,P2251,0))-(DATE(G2250,H2250,I2250)&amp;TIME(O2250,P2250,0))),"")</f>
        <v>9.7222229815088212E-3</v>
      </c>
    </row>
    <row r="2251" spans="3:35">
      <c r="C2251" s="246" t="s">
        <v>1324</v>
      </c>
      <c r="D2251" s="246" t="s">
        <v>1085</v>
      </c>
      <c r="E2251" s="246" t="s">
        <v>1095</v>
      </c>
      <c r="F2251" s="246" t="s">
        <v>1096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1097</v>
      </c>
      <c r="L2251" s="247">
        <v>6</v>
      </c>
      <c r="M2251" s="246">
        <v>185800</v>
      </c>
      <c r="N2251" s="246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90</v>
      </c>
      <c r="T2251" s="246" t="s">
        <v>32</v>
      </c>
      <c r="U2251" s="246"/>
      <c r="V2251" t="str">
        <f>INDEX(樣區!H:H,MATCH(F2251,樣區!E:E,0))</f>
        <v>3月,5月</v>
      </c>
      <c r="W2251" s="3" t="str">
        <f>IF(ISNUMBER(AH2251),"Y","N")</f>
        <v>Y</v>
      </c>
      <c r="X2251" s="3" t="str">
        <f>IF(OR(ISBLANK(H2251),ISBLANK(I2251)),"需記錄日期","")</f>
        <v/>
      </c>
      <c r="Y2251" s="3" t="str">
        <f>IF(O2251&gt;9,"時間太晚","")</f>
        <v>時間太晚</v>
      </c>
      <c r="Z2251" s="3" t="str">
        <f>IF(ISBLANK(Q2251),"需記錄數量",IF(Q2251&gt;2,"2隻以上，請記為猴群",""))</f>
        <v/>
      </c>
      <c r="AA2251" s="3" t="str">
        <f>IF(OR(Q2251=1,Q2251=2),IF(ISTEXT(R2251),"","需記錄距離"),"")</f>
        <v/>
      </c>
      <c r="AB2251" s="249" t="str">
        <f>IF(S2251="Y",IF(Q2251&lt;&gt;2,"有叫聲應為猴群",""),"")</f>
        <v/>
      </c>
      <c r="AC2251" s="3" t="str">
        <f>IF(ISBLANK(T2251),"需記錄棲地類型",IF(LEN(T2251)&lt;&gt;2,"請填最主要的棲地類型，其餘的可在備注補充說明",""))</f>
        <v/>
      </c>
      <c r="AD2251" s="5" t="str">
        <f t="shared" si="99"/>
        <v/>
      </c>
      <c r="AE2251" s="3" t="str">
        <f>IF(COUNTIF(U2251,"*搖樹*")=1,IF(Q2251&lt;&gt;2,"有搖樹行為應為猴群",""),"")</f>
        <v/>
      </c>
      <c r="AF2251" s="3"/>
      <c r="AH2251">
        <f>MATCH(ROUND(M2251,0)&amp;ROUND(N2251,0),樣點!N:N,0)</f>
        <v>586</v>
      </c>
      <c r="AI2251" s="5" t="str">
        <f>IF((F2252&amp;J2252)=(F2251&amp;J2251),ABS((DATE(G2252,H2252,I2252)&amp;TIME(O2252,P2252,0))-(DATE(G2251,H2251,I2251)&amp;TIME(O2251,P2251,0))),"")</f>
        <v/>
      </c>
    </row>
    <row r="2252" spans="3:35">
      <c r="C2252" s="246" t="s">
        <v>1324</v>
      </c>
      <c r="D2252" s="246" t="s">
        <v>1085</v>
      </c>
      <c r="E2252" s="246" t="s">
        <v>1098</v>
      </c>
      <c r="F2252" s="246" t="s">
        <v>1099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1100</v>
      </c>
      <c r="L2252" s="247">
        <v>1</v>
      </c>
      <c r="M2252" s="246">
        <v>189628</v>
      </c>
      <c r="N2252" s="246">
        <v>2544155</v>
      </c>
      <c r="O2252" s="246"/>
      <c r="P2252" s="246"/>
      <c r="Q2252" s="246">
        <v>0</v>
      </c>
      <c r="R2252" s="246"/>
      <c r="S2252" s="246" t="s">
        <v>90</v>
      </c>
      <c r="T2252" s="246" t="s">
        <v>30</v>
      </c>
      <c r="U2252" s="246"/>
      <c r="V2252" t="str">
        <f>INDEX(樣區!H:H,MATCH(F2252,樣區!E:E,0))</f>
        <v>3月,5月</v>
      </c>
      <c r="W2252" s="3" t="str">
        <f>IF(ISNUMBER(AH2252),"Y","N")</f>
        <v>Y</v>
      </c>
      <c r="X2252" s="3" t="str">
        <f>IF(OR(ISBLANK(H2252),ISBLANK(I2252)),"需記錄日期","")</f>
        <v/>
      </c>
      <c r="Y2252" s="3" t="str">
        <f>IF(O2252&gt;9,"時間太晚","")</f>
        <v/>
      </c>
      <c r="Z2252" s="3" t="str">
        <f>IF(ISBLANK(Q2252),"需記錄數量",IF(Q2252&gt;2,"2隻以上，請記為猴群",""))</f>
        <v/>
      </c>
      <c r="AA2252" s="3" t="str">
        <f>IF(OR(Q2252=1,Q2252=2),IF(ISTEXT(R2252),"","需記錄距離"),"")</f>
        <v/>
      </c>
      <c r="AB2252" s="249" t="str">
        <f>IF(S2252="Y",IF(Q2252&lt;&gt;2,"有叫聲應為猴群",""),"")</f>
        <v/>
      </c>
      <c r="AC2252" s="3" t="str">
        <f>IF(ISBLANK(T2252),"需記錄棲地類型",IF(LEN(T2252)&lt;&gt;2,"請填最主要的棲地類型，其餘的可在備注補充說明",""))</f>
        <v/>
      </c>
      <c r="AD2252" s="5" t="str">
        <f t="shared" si="99"/>
        <v>需記錄時間</v>
      </c>
      <c r="AE2252" s="3" t="str">
        <f>IF(COUNTIF(U2252,"*搖樹*")=1,IF(Q2252&lt;&gt;2,"有搖樹行為應為猴群",""),"")</f>
        <v/>
      </c>
      <c r="AF2252" s="3"/>
      <c r="AH2252">
        <f>MATCH(ROUND(M2252,0)&amp;ROUND(N2252,0),樣點!N:N,0)</f>
        <v>587</v>
      </c>
      <c r="AI2252" s="5">
        <f>IF((F2253&amp;J2253)=(F2252&amp;J2252),ABS((DATE(G2253,H2253,I2253)&amp;TIME(O2253,P2253,0))-(DATE(G2252,H2252,I2252)&amp;TIME(O2252,P2252,0))),"")</f>
        <v>0</v>
      </c>
    </row>
    <row r="2253" spans="3:35">
      <c r="C2253" s="246" t="s">
        <v>1324</v>
      </c>
      <c r="D2253" s="246" t="s">
        <v>1085</v>
      </c>
      <c r="E2253" s="246" t="s">
        <v>1098</v>
      </c>
      <c r="F2253" s="246" t="s">
        <v>1099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1100</v>
      </c>
      <c r="L2253" s="247">
        <v>2</v>
      </c>
      <c r="M2253" s="246">
        <v>189535</v>
      </c>
      <c r="N2253" s="246">
        <v>2543971</v>
      </c>
      <c r="O2253" s="246"/>
      <c r="P2253" s="246"/>
      <c r="Q2253" s="246">
        <v>0</v>
      </c>
      <c r="R2253" s="246"/>
      <c r="S2253" s="246" t="s">
        <v>90</v>
      </c>
      <c r="T2253" s="246" t="s">
        <v>32</v>
      </c>
      <c r="U2253" s="246"/>
      <c r="V2253" t="str">
        <f>INDEX(樣區!H:H,MATCH(F2253,樣區!E:E,0))</f>
        <v>3月,5月</v>
      </c>
      <c r="W2253" s="3" t="str">
        <f>IF(ISNUMBER(AH2253),"Y","N")</f>
        <v>Y</v>
      </c>
      <c r="X2253" s="3" t="str">
        <f>IF(OR(ISBLANK(H2253),ISBLANK(I2253)),"需記錄日期","")</f>
        <v/>
      </c>
      <c r="Y2253" s="3" t="str">
        <f>IF(O2253&gt;9,"時間太晚","")</f>
        <v/>
      </c>
      <c r="Z2253" s="3" t="str">
        <f>IF(ISBLANK(Q2253),"需記錄數量",IF(Q2253&gt;2,"2隻以上，請記為猴群",""))</f>
        <v/>
      </c>
      <c r="AA2253" s="3" t="str">
        <f>IF(OR(Q2253=1,Q2253=2),IF(ISTEXT(R2253),"","需記錄距離"),"")</f>
        <v/>
      </c>
      <c r="AB2253" s="249" t="str">
        <f>IF(S2253="Y",IF(Q2253&lt;&gt;2,"有叫聲應為猴群",""),"")</f>
        <v/>
      </c>
      <c r="AC2253" s="3" t="str">
        <f>IF(ISBLANK(T2253),"需記錄棲地類型",IF(LEN(T2253)&lt;&gt;2,"請填最主要的棲地類型，其餘的可在備注補充說明",""))</f>
        <v/>
      </c>
      <c r="AD2253" s="5" t="str">
        <f t="shared" si="99"/>
        <v>需記錄時間</v>
      </c>
      <c r="AE2253" s="3" t="str">
        <f>IF(COUNTIF(U2253,"*搖樹*")=1,IF(Q2253&lt;&gt;2,"有搖樹行為應為猴群",""),"")</f>
        <v/>
      </c>
      <c r="AF2253" s="3"/>
      <c r="AH2253">
        <f>MATCH(ROUND(M2253,0)&amp;ROUND(N2253,0),樣點!N:N,0)</f>
        <v>588</v>
      </c>
      <c r="AI2253" s="5">
        <f>IF((F2254&amp;J2254)=(F2253&amp;J2253),ABS((DATE(G2254,H2254,I2254)&amp;TIME(O2254,P2254,0))-(DATE(G2253,H2253,I2253)&amp;TIME(O2253,P2253,0))),"")</f>
        <v>0</v>
      </c>
    </row>
    <row r="2254" spans="3:35">
      <c r="C2254" s="246" t="s">
        <v>1324</v>
      </c>
      <c r="D2254" s="246" t="s">
        <v>1085</v>
      </c>
      <c r="E2254" s="246" t="s">
        <v>1098</v>
      </c>
      <c r="F2254" s="246" t="s">
        <v>1099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1100</v>
      </c>
      <c r="L2254" s="247">
        <v>3</v>
      </c>
      <c r="M2254" s="246">
        <v>189474</v>
      </c>
      <c r="N2254" s="246">
        <v>2543769</v>
      </c>
      <c r="O2254" s="246"/>
      <c r="P2254" s="246"/>
      <c r="Q2254" s="246">
        <v>0</v>
      </c>
      <c r="R2254" s="246"/>
      <c r="S2254" s="246" t="s">
        <v>90</v>
      </c>
      <c r="T2254" s="246" t="s">
        <v>32</v>
      </c>
      <c r="U2254" s="246"/>
      <c r="V2254" t="str">
        <f>INDEX(樣區!H:H,MATCH(F2254,樣區!E:E,0))</f>
        <v>3月,5月</v>
      </c>
      <c r="W2254" s="3" t="str">
        <f>IF(ISNUMBER(AH2254),"Y","N")</f>
        <v>Y</v>
      </c>
      <c r="X2254" s="3" t="str">
        <f>IF(OR(ISBLANK(H2254),ISBLANK(I2254)),"需記錄日期","")</f>
        <v/>
      </c>
      <c r="Y2254" s="3" t="str">
        <f>IF(O2254&gt;9,"時間太晚","")</f>
        <v/>
      </c>
      <c r="Z2254" s="3" t="str">
        <f>IF(ISBLANK(Q2254),"需記錄數量",IF(Q2254&gt;2,"2隻以上，請記為猴群",""))</f>
        <v/>
      </c>
      <c r="AA2254" s="3" t="str">
        <f>IF(OR(Q2254=1,Q2254=2),IF(ISTEXT(R2254),"","需記錄距離"),"")</f>
        <v/>
      </c>
      <c r="AB2254" s="249" t="str">
        <f>IF(S2254="Y",IF(Q2254&lt;&gt;2,"有叫聲應為猴群",""),"")</f>
        <v/>
      </c>
      <c r="AC2254" s="3" t="str">
        <f>IF(ISBLANK(T2254),"需記錄棲地類型",IF(LEN(T2254)&lt;&gt;2,"請填最主要的棲地類型，其餘的可在備注補充說明",""))</f>
        <v/>
      </c>
      <c r="AD2254" s="5" t="str">
        <f t="shared" si="99"/>
        <v>需記錄時間</v>
      </c>
      <c r="AE2254" s="3" t="str">
        <f>IF(COUNTIF(U2254,"*搖樹*")=1,IF(Q2254&lt;&gt;2,"有搖樹行為應為猴群",""),"")</f>
        <v/>
      </c>
      <c r="AF2254" s="3"/>
      <c r="AH2254">
        <f>MATCH(ROUND(M2254,0)&amp;ROUND(N2254,0),樣點!N:N,0)</f>
        <v>589</v>
      </c>
      <c r="AI2254" s="5">
        <f>IF((F2255&amp;J2255)=(F2254&amp;J2254),ABS((DATE(G2255,H2255,I2255)&amp;TIME(O2255,P2255,0))-(DATE(G2254,H2254,I2254)&amp;TIME(O2254,P2254,0))),"")</f>
        <v>0</v>
      </c>
    </row>
    <row r="2255" spans="3:35">
      <c r="C2255" s="246" t="s">
        <v>1324</v>
      </c>
      <c r="D2255" s="246" t="s">
        <v>1085</v>
      </c>
      <c r="E2255" s="246" t="s">
        <v>1098</v>
      </c>
      <c r="F2255" s="246" t="s">
        <v>1099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1100</v>
      </c>
      <c r="L2255" s="247">
        <v>4</v>
      </c>
      <c r="M2255" s="246">
        <v>189480</v>
      </c>
      <c r="N2255" s="246">
        <v>2543566</v>
      </c>
      <c r="O2255" s="246"/>
      <c r="P2255" s="246"/>
      <c r="Q2255" s="246">
        <v>0</v>
      </c>
      <c r="R2255" s="246"/>
      <c r="S2255" s="246" t="s">
        <v>90</v>
      </c>
      <c r="T2255" s="246" t="s">
        <v>32</v>
      </c>
      <c r="U2255" s="246"/>
      <c r="V2255" t="str">
        <f>INDEX(樣區!H:H,MATCH(F2255,樣區!E:E,0))</f>
        <v>3月,5月</v>
      </c>
      <c r="W2255" s="3" t="str">
        <f>IF(ISNUMBER(AH2255),"Y","N")</f>
        <v>Y</v>
      </c>
      <c r="X2255" s="3" t="str">
        <f>IF(OR(ISBLANK(H2255),ISBLANK(I2255)),"需記錄日期","")</f>
        <v/>
      </c>
      <c r="Y2255" s="3" t="str">
        <f>IF(O2255&gt;9,"時間太晚","")</f>
        <v/>
      </c>
      <c r="Z2255" s="3" t="str">
        <f>IF(ISBLANK(Q2255),"需記錄數量",IF(Q2255&gt;2,"2隻以上，請記為猴群",""))</f>
        <v/>
      </c>
      <c r="AA2255" s="3" t="str">
        <f>IF(OR(Q2255=1,Q2255=2),IF(ISTEXT(R2255),"","需記錄距離"),"")</f>
        <v/>
      </c>
      <c r="AB2255" s="249" t="str">
        <f>IF(S2255="Y",IF(Q2255&lt;&gt;2,"有叫聲應為猴群",""),"")</f>
        <v/>
      </c>
      <c r="AC2255" s="3" t="str">
        <f>IF(ISBLANK(T2255),"需記錄棲地類型",IF(LEN(T2255)&lt;&gt;2,"請填最主要的棲地類型，其餘的可在備注補充說明",""))</f>
        <v/>
      </c>
      <c r="AD2255" s="5" t="str">
        <f t="shared" si="99"/>
        <v>需記錄時間</v>
      </c>
      <c r="AE2255" s="3" t="str">
        <f>IF(COUNTIF(U2255,"*搖樹*")=1,IF(Q2255&lt;&gt;2,"有搖樹行為應為猴群",""),"")</f>
        <v/>
      </c>
      <c r="AF2255" s="3"/>
      <c r="AH2255">
        <f>MATCH(ROUND(M2255,0)&amp;ROUND(N2255,0),樣點!N:N,0)</f>
        <v>590</v>
      </c>
      <c r="AI2255" s="5">
        <f>IF((F2256&amp;J2256)=(F2255&amp;J2255),ABS((DATE(G2256,H2256,I2256)&amp;TIME(O2256,P2256,0))-(DATE(G2255,H2255,I2255)&amp;TIME(O2255,P2255,0))),"")</f>
        <v>0</v>
      </c>
    </row>
    <row r="2256" spans="3:35">
      <c r="C2256" s="246" t="s">
        <v>1324</v>
      </c>
      <c r="D2256" s="246" t="s">
        <v>1085</v>
      </c>
      <c r="E2256" s="246" t="s">
        <v>1098</v>
      </c>
      <c r="F2256" s="246" t="s">
        <v>1099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1100</v>
      </c>
      <c r="L2256" s="247">
        <v>5</v>
      </c>
      <c r="M2256" s="246">
        <v>189465</v>
      </c>
      <c r="N2256" s="246">
        <v>2543359</v>
      </c>
      <c r="O2256" s="246"/>
      <c r="P2256" s="246"/>
      <c r="Q2256" s="246">
        <v>0</v>
      </c>
      <c r="R2256" s="246"/>
      <c r="S2256" s="246" t="s">
        <v>90</v>
      </c>
      <c r="T2256" s="246" t="s">
        <v>32</v>
      </c>
      <c r="U2256" s="246"/>
      <c r="V2256" t="str">
        <f>INDEX(樣區!H:H,MATCH(F2256,樣區!E:E,0))</f>
        <v>3月,5月</v>
      </c>
      <c r="W2256" s="3" t="str">
        <f>IF(ISNUMBER(AH2256),"Y","N")</f>
        <v>Y</v>
      </c>
      <c r="X2256" s="3" t="str">
        <f>IF(OR(ISBLANK(H2256),ISBLANK(I2256)),"需記錄日期","")</f>
        <v/>
      </c>
      <c r="Y2256" s="3" t="str">
        <f>IF(O2256&gt;9,"時間太晚","")</f>
        <v/>
      </c>
      <c r="Z2256" s="3" t="str">
        <f>IF(ISBLANK(Q2256),"需記錄數量",IF(Q2256&gt;2,"2隻以上，請記為猴群",""))</f>
        <v/>
      </c>
      <c r="AA2256" s="3" t="str">
        <f>IF(OR(Q2256=1,Q2256=2),IF(ISTEXT(R2256),"","需記錄距離"),"")</f>
        <v/>
      </c>
      <c r="AB2256" s="249" t="str">
        <f>IF(S2256="Y",IF(Q2256&lt;&gt;2,"有叫聲應為猴群",""),"")</f>
        <v/>
      </c>
      <c r="AC2256" s="3" t="str">
        <f>IF(ISBLANK(T2256),"需記錄棲地類型",IF(LEN(T2256)&lt;&gt;2,"請填最主要的棲地類型，其餘的可在備注補充說明",""))</f>
        <v/>
      </c>
      <c r="AD2256" s="5" t="str">
        <f t="shared" si="99"/>
        <v>需記錄時間</v>
      </c>
      <c r="AE2256" s="3" t="str">
        <f>IF(COUNTIF(U2256,"*搖樹*")=1,IF(Q2256&lt;&gt;2,"有搖樹行為應為猴群",""),"")</f>
        <v/>
      </c>
      <c r="AF2256" s="3"/>
      <c r="AH2256">
        <f>MATCH(ROUND(M2256,0)&amp;ROUND(N2256,0),樣點!N:N,0)</f>
        <v>591</v>
      </c>
      <c r="AI2256" s="5">
        <f>IF((F2257&amp;J2257)=(F2256&amp;J2256),ABS((DATE(G2257,H2257,I2257)&amp;TIME(O2257,P2257,0))-(DATE(G2256,H2256,I2256)&amp;TIME(O2256,P2256,0))),"")</f>
        <v>0</v>
      </c>
    </row>
    <row r="2257" spans="3:35">
      <c r="C2257" s="246" t="s">
        <v>1324</v>
      </c>
      <c r="D2257" s="246" t="s">
        <v>1085</v>
      </c>
      <c r="E2257" s="246" t="s">
        <v>1098</v>
      </c>
      <c r="F2257" s="246" t="s">
        <v>1099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1100</v>
      </c>
      <c r="L2257" s="247">
        <v>6</v>
      </c>
      <c r="M2257" s="246">
        <v>189414</v>
      </c>
      <c r="N2257" s="246">
        <v>2543165</v>
      </c>
      <c r="O2257" s="246"/>
      <c r="P2257" s="246"/>
      <c r="Q2257" s="246">
        <v>0</v>
      </c>
      <c r="R2257" s="246"/>
      <c r="S2257" s="246" t="s">
        <v>90</v>
      </c>
      <c r="T2257" s="246" t="s">
        <v>133</v>
      </c>
      <c r="U2257" s="246"/>
      <c r="V2257" t="str">
        <f>INDEX(樣區!H:H,MATCH(F2257,樣區!E:E,0))</f>
        <v>3月,5月</v>
      </c>
      <c r="W2257" s="3" t="str">
        <f>IF(ISNUMBER(AH2257),"Y","N")</f>
        <v>Y</v>
      </c>
      <c r="X2257" s="3" t="str">
        <f>IF(OR(ISBLANK(H2257),ISBLANK(I2257)),"需記錄日期","")</f>
        <v/>
      </c>
      <c r="Y2257" s="3" t="str">
        <f>IF(O2257&gt;9,"時間太晚","")</f>
        <v/>
      </c>
      <c r="Z2257" s="3" t="str">
        <f>IF(ISBLANK(Q2257),"需記錄數量",IF(Q2257&gt;2,"2隻以上，請記為猴群",""))</f>
        <v/>
      </c>
      <c r="AA2257" s="3" t="str">
        <f>IF(OR(Q2257=1,Q2257=2),IF(ISTEXT(R2257),"","需記錄距離"),"")</f>
        <v/>
      </c>
      <c r="AB2257" s="249" t="str">
        <f>IF(S2257="Y",IF(Q2257&lt;&gt;2,"有叫聲應為猴群",""),"")</f>
        <v/>
      </c>
      <c r="AC2257" s="3" t="str">
        <f>IF(ISBLANK(T2257),"需記錄棲地類型",IF(LEN(T2257)&lt;&gt;2,"請填最主要的棲地類型，其餘的可在備注補充說明",""))</f>
        <v/>
      </c>
      <c r="AD2257" s="5" t="str">
        <f t="shared" si="99"/>
        <v>需記錄時間</v>
      </c>
      <c r="AE2257" s="3" t="str">
        <f>IF(COUNTIF(U2257,"*搖樹*")=1,IF(Q2257&lt;&gt;2,"有搖樹行為應為猴群",""),"")</f>
        <v/>
      </c>
      <c r="AF2257" s="3"/>
      <c r="AH2257">
        <f>MATCH(ROUND(M2257,0)&amp;ROUND(N2257,0),樣點!N:N,0)</f>
        <v>592</v>
      </c>
      <c r="AI2257" s="5" t="str">
        <f>IF((F2258&amp;J2258)=(F2257&amp;J2257),ABS((DATE(G2258,H2258,I2258)&amp;TIME(O2258,P2258,0))-(DATE(G2257,H2257,I2257)&amp;TIME(O2257,P2257,0))),"")</f>
        <v/>
      </c>
    </row>
    <row r="2258" spans="3:35">
      <c r="C2258" s="246" t="s">
        <v>1324</v>
      </c>
      <c r="D2258" s="246" t="s">
        <v>1085</v>
      </c>
      <c r="E2258" s="246" t="s">
        <v>1101</v>
      </c>
      <c r="F2258" s="246" t="s">
        <v>1102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1103</v>
      </c>
      <c r="L2258" s="247">
        <v>1</v>
      </c>
      <c r="M2258" s="246">
        <v>192099</v>
      </c>
      <c r="N2258" s="246">
        <v>2542848</v>
      </c>
      <c r="O2258" s="246">
        <v>9</v>
      </c>
      <c r="P2258" s="246">
        <v>0</v>
      </c>
      <c r="Q2258" s="246">
        <v>0</v>
      </c>
      <c r="R2258" s="246"/>
      <c r="S2258" s="246" t="s">
        <v>90</v>
      </c>
      <c r="T2258" s="246" t="s">
        <v>31</v>
      </c>
      <c r="U2258" s="246"/>
      <c r="V2258" t="str">
        <f>INDEX(樣區!H:H,MATCH(F2258,樣區!E:E,0))</f>
        <v>3月,5月</v>
      </c>
      <c r="W2258" s="3" t="str">
        <f>IF(ISNUMBER(AH2258),"Y","N")</f>
        <v>Y</v>
      </c>
      <c r="X2258" s="3" t="str">
        <f>IF(OR(ISBLANK(H2258),ISBLANK(I2258)),"需記錄日期","")</f>
        <v/>
      </c>
      <c r="Y2258" s="3" t="str">
        <f>IF(O2258&gt;9,"時間太晚","")</f>
        <v/>
      </c>
      <c r="Z2258" s="3" t="str">
        <f>IF(ISBLANK(Q2258),"需記錄數量",IF(Q2258&gt;2,"2隻以上，請記為猴群",""))</f>
        <v/>
      </c>
      <c r="AA2258" s="3" t="str">
        <f>IF(OR(Q2258=1,Q2258=2),IF(ISTEXT(R2258),"","需記錄距離"),"")</f>
        <v/>
      </c>
      <c r="AB2258" s="249" t="str">
        <f>IF(S2258="Y",IF(Q2258&lt;&gt;2,"有叫聲應為猴群",""),"")</f>
        <v/>
      </c>
      <c r="AC2258" s="3" t="str">
        <f>IF(ISBLANK(T2258),"需記錄棲地類型",IF(LEN(T2258)&lt;&gt;2,"請填最主要的棲地類型，其餘的可在備注補充說明",""))</f>
        <v/>
      </c>
      <c r="AD2258" s="5" t="str">
        <f t="shared" si="99"/>
        <v/>
      </c>
      <c r="AE2258" s="3" t="str">
        <f>IF(COUNTIF(U2258,"*搖樹*")=1,IF(Q2258&lt;&gt;2,"有搖樹行為應為猴群",""),"")</f>
        <v/>
      </c>
      <c r="AF2258" s="3"/>
      <c r="AH2258">
        <f>MATCH(ROUND(M2258,0)&amp;ROUND(N2258,0),樣點!N:N,0)</f>
        <v>593</v>
      </c>
      <c r="AI2258" s="5">
        <f>IF((F2259&amp;J2259)=(F2258&amp;J2258),ABS((DATE(G2259,H2259,I2259)&amp;TIME(O2259,P2259,0))-(DATE(G2258,H2258,I2258)&amp;TIME(O2258,P2258,0))),"")</f>
        <v>1.0416665987577289E-2</v>
      </c>
    </row>
    <row r="2259" spans="3:35">
      <c r="C2259" s="246" t="s">
        <v>1324</v>
      </c>
      <c r="D2259" s="246" t="s">
        <v>1085</v>
      </c>
      <c r="E2259" s="246" t="s">
        <v>1101</v>
      </c>
      <c r="F2259" s="246" t="s">
        <v>1102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1103</v>
      </c>
      <c r="L2259" s="247">
        <v>2</v>
      </c>
      <c r="M2259" s="246">
        <v>192305</v>
      </c>
      <c r="N2259" s="246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90</v>
      </c>
      <c r="T2259" s="246" t="s">
        <v>32</v>
      </c>
      <c r="U2259" s="246"/>
      <c r="V2259" t="str">
        <f>INDEX(樣區!H:H,MATCH(F2259,樣區!E:E,0))</f>
        <v>3月,5月</v>
      </c>
      <c r="W2259" s="3" t="str">
        <f>IF(ISNUMBER(AH2259),"Y","N")</f>
        <v>Y</v>
      </c>
      <c r="X2259" s="3" t="str">
        <f>IF(OR(ISBLANK(H2259),ISBLANK(I2259)),"需記錄日期","")</f>
        <v/>
      </c>
      <c r="Y2259" s="3" t="str">
        <f>IF(O2259&gt;9,"時間太晚","")</f>
        <v/>
      </c>
      <c r="Z2259" s="3" t="str">
        <f>IF(ISBLANK(Q2259),"需記錄數量",IF(Q2259&gt;2,"2隻以上，請記為猴群",""))</f>
        <v/>
      </c>
      <c r="AA2259" s="3" t="str">
        <f>IF(OR(Q2259=1,Q2259=2),IF(ISTEXT(R2259),"","需記錄距離"),"")</f>
        <v/>
      </c>
      <c r="AB2259" s="249" t="str">
        <f>IF(S2259="Y",IF(Q2259&lt;&gt;2,"有叫聲應為猴群",""),"")</f>
        <v/>
      </c>
      <c r="AC2259" s="3" t="str">
        <f>IF(ISBLANK(T2259),"需記錄棲地類型",IF(LEN(T2259)&lt;&gt;2,"請填最主要的棲地類型，其餘的可在備注補充說明",""))</f>
        <v/>
      </c>
      <c r="AD2259" s="5" t="str">
        <f t="shared" si="99"/>
        <v/>
      </c>
      <c r="AE2259" s="3" t="str">
        <f>IF(COUNTIF(U2259,"*搖樹*")=1,IF(Q2259&lt;&gt;2,"有搖樹行為應為猴群",""),"")</f>
        <v/>
      </c>
      <c r="AF2259" s="3"/>
      <c r="AH2259">
        <f>MATCH(ROUND(M2259,0)&amp;ROUND(N2259,0),樣點!N:N,0)</f>
        <v>594</v>
      </c>
      <c r="AI2259" s="5">
        <f>IF((F2260&amp;J2260)=(F2259&amp;J2259),ABS((DATE(G2260,H2260,I2260)&amp;TIME(O2260,P2260,0))-(DATE(G2259,H2259,I2259)&amp;TIME(O2259,P2259,0))),"")</f>
        <v>1.0416667035315186E-2</v>
      </c>
    </row>
    <row r="2260" spans="3:35">
      <c r="C2260" s="246" t="s">
        <v>1324</v>
      </c>
      <c r="D2260" s="246" t="s">
        <v>1085</v>
      </c>
      <c r="E2260" s="246" t="s">
        <v>1101</v>
      </c>
      <c r="F2260" s="246" t="s">
        <v>1102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1103</v>
      </c>
      <c r="L2260" s="247">
        <v>3</v>
      </c>
      <c r="M2260" s="246">
        <v>192481</v>
      </c>
      <c r="N2260" s="246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90</v>
      </c>
      <c r="T2260" s="246" t="s">
        <v>32</v>
      </c>
      <c r="U2260" s="246"/>
      <c r="V2260" t="str">
        <f>INDEX(樣區!H:H,MATCH(F2260,樣區!E:E,0))</f>
        <v>3月,5月</v>
      </c>
      <c r="W2260" s="3" t="str">
        <f>IF(ISNUMBER(AH2260),"Y","N")</f>
        <v>Y</v>
      </c>
      <c r="X2260" s="3" t="str">
        <f>IF(OR(ISBLANK(H2260),ISBLANK(I2260)),"需記錄日期","")</f>
        <v/>
      </c>
      <c r="Y2260" s="3" t="str">
        <f>IF(O2260&gt;9,"時間太晚","")</f>
        <v/>
      </c>
      <c r="Z2260" s="3" t="str">
        <f>IF(ISBLANK(Q2260),"需記錄數量",IF(Q2260&gt;2,"2隻以上，請記為猴群",""))</f>
        <v/>
      </c>
      <c r="AA2260" s="3" t="str">
        <f>IF(OR(Q2260=1,Q2260=2),IF(ISTEXT(R2260),"","需記錄距離"),"")</f>
        <v/>
      </c>
      <c r="AB2260" s="249" t="str">
        <f>IF(S2260="Y",IF(Q2260&lt;&gt;2,"有叫聲應為猴群",""),"")</f>
        <v/>
      </c>
      <c r="AC2260" s="3" t="str">
        <f>IF(ISBLANK(T2260),"需記錄棲地類型",IF(LEN(T2260)&lt;&gt;2,"請填最主要的棲地類型，其餘的可在備注補充說明",""))</f>
        <v/>
      </c>
      <c r="AD2260" s="5" t="str">
        <f t="shared" si="99"/>
        <v/>
      </c>
      <c r="AE2260" s="3" t="str">
        <f>IF(COUNTIF(U2260,"*搖樹*")=1,IF(Q2260&lt;&gt;2,"有搖樹行為應為猴群",""),"")</f>
        <v/>
      </c>
      <c r="AF2260" s="3"/>
      <c r="AH2260">
        <f>MATCH(ROUND(M2260,0)&amp;ROUND(N2260,0),樣點!N:N,0)</f>
        <v>595</v>
      </c>
      <c r="AI2260" s="5">
        <f>IF((F2261&amp;J2261)=(F2260&amp;J2260),ABS((DATE(G2261,H2261,I2261)&amp;TIME(O2261,P2261,0))-(DATE(G2260,H2260,I2260)&amp;TIME(O2260,P2260,0))),"")</f>
        <v>1.0416666977107525E-2</v>
      </c>
    </row>
    <row r="2261" spans="3:35">
      <c r="C2261" s="246" t="s">
        <v>1324</v>
      </c>
      <c r="D2261" s="246" t="s">
        <v>1085</v>
      </c>
      <c r="E2261" s="246" t="s">
        <v>1101</v>
      </c>
      <c r="F2261" s="246" t="s">
        <v>1102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1103</v>
      </c>
      <c r="L2261" s="247">
        <v>4</v>
      </c>
      <c r="M2261" s="246">
        <v>192595</v>
      </c>
      <c r="N2261" s="246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90</v>
      </c>
      <c r="T2261" s="246" t="s">
        <v>32</v>
      </c>
      <c r="U2261" s="246"/>
      <c r="V2261" t="str">
        <f>INDEX(樣區!H:H,MATCH(F2261,樣區!E:E,0))</f>
        <v>3月,5月</v>
      </c>
      <c r="W2261" s="3" t="str">
        <f>IF(ISNUMBER(AH2261),"Y","N")</f>
        <v>Y</v>
      </c>
      <c r="X2261" s="3" t="str">
        <f>IF(OR(ISBLANK(H2261),ISBLANK(I2261)),"需記錄日期","")</f>
        <v/>
      </c>
      <c r="Y2261" s="3" t="str">
        <f>IF(O2261&gt;9,"時間太晚","")</f>
        <v/>
      </c>
      <c r="Z2261" s="3" t="str">
        <f>IF(ISBLANK(Q2261),"需記錄數量",IF(Q2261&gt;2,"2隻以上，請記為猴群",""))</f>
        <v/>
      </c>
      <c r="AA2261" s="3" t="str">
        <f>IF(OR(Q2261=1,Q2261=2),IF(ISTEXT(R2261),"","需記錄距離"),"")</f>
        <v/>
      </c>
      <c r="AB2261" s="249" t="str">
        <f>IF(S2261="Y",IF(Q2261&lt;&gt;2,"有叫聲應為猴群",""),"")</f>
        <v/>
      </c>
      <c r="AC2261" s="3" t="str">
        <f>IF(ISBLANK(T2261),"需記錄棲地類型",IF(LEN(T2261)&lt;&gt;2,"請填最主要的棲地類型，其餘的可在備注補充說明",""))</f>
        <v/>
      </c>
      <c r="AD2261" s="5" t="str">
        <f t="shared" si="99"/>
        <v/>
      </c>
      <c r="AE2261" s="3" t="str">
        <f>IF(COUNTIF(U2261,"*搖樹*")=1,IF(Q2261&lt;&gt;2,"有搖樹行為應為猴群",""),"")</f>
        <v/>
      </c>
      <c r="AF2261" s="3"/>
      <c r="AH2261">
        <f>MATCH(ROUND(M2261,0)&amp;ROUND(N2261,0),樣點!N:N,0)</f>
        <v>596</v>
      </c>
      <c r="AI2261" s="5">
        <f>IF((F2262&amp;J2262)=(F2261&amp;J2261),ABS((DATE(G2262,H2262,I2262)&amp;TIME(O2262,P2262,0))-(DATE(G2261,H2261,I2261)&amp;TIME(O2261,P2261,0))),"")</f>
        <v>4.8611109959892929E-3</v>
      </c>
    </row>
    <row r="2262" spans="3:35">
      <c r="C2262" s="246" t="s">
        <v>1324</v>
      </c>
      <c r="D2262" s="246" t="s">
        <v>1085</v>
      </c>
      <c r="E2262" s="246" t="s">
        <v>1101</v>
      </c>
      <c r="F2262" s="246" t="s">
        <v>1102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1103</v>
      </c>
      <c r="L2262" s="247">
        <v>5</v>
      </c>
      <c r="M2262" s="246">
        <v>192764</v>
      </c>
      <c r="N2262" s="246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90</v>
      </c>
      <c r="T2262" s="246" t="s">
        <v>26</v>
      </c>
      <c r="U2262" s="246"/>
      <c r="V2262" t="str">
        <f>INDEX(樣區!H:H,MATCH(F2262,樣區!E:E,0))</f>
        <v>3月,5月</v>
      </c>
      <c r="W2262" s="3" t="str">
        <f>IF(ISNUMBER(AH2262),"Y","N")</f>
        <v>Y</v>
      </c>
      <c r="X2262" s="3" t="str">
        <f>IF(OR(ISBLANK(H2262),ISBLANK(I2262)),"需記錄日期","")</f>
        <v/>
      </c>
      <c r="Y2262" s="3" t="str">
        <f>IF(O2262&gt;9,"時間太晚","")</f>
        <v/>
      </c>
      <c r="Z2262" s="3" t="str">
        <f>IF(ISBLANK(Q2262),"需記錄數量",IF(Q2262&gt;2,"2隻以上，請記為猴群",""))</f>
        <v/>
      </c>
      <c r="AA2262" s="3" t="str">
        <f>IF(OR(Q2262=1,Q2262=2),IF(ISTEXT(R2262),"","需記錄距離"),"")</f>
        <v/>
      </c>
      <c r="AB2262" s="249" t="str">
        <f>IF(S2262="Y",IF(Q2262&lt;&gt;2,"有叫聲應為猴群",""),"")</f>
        <v/>
      </c>
      <c r="AC2262" s="3" t="str">
        <f>IF(ISBLANK(T2262),"需記錄棲地類型",IF(LEN(T2262)&lt;&gt;2,"請填最主要的棲地類型，其餘的可在備注補充說明",""))</f>
        <v/>
      </c>
      <c r="AD2262" s="5" t="str">
        <f t="shared" si="99"/>
        <v/>
      </c>
      <c r="AE2262" s="3" t="str">
        <f>IF(COUNTIF(U2262,"*搖樹*")=1,IF(Q2262&lt;&gt;2,"有搖樹行為應為猴群",""),"")</f>
        <v/>
      </c>
      <c r="AF2262" s="3"/>
      <c r="AH2262">
        <f>MATCH(ROUND(M2262,0)&amp;ROUND(N2262,0),樣點!N:N,0)</f>
        <v>597</v>
      </c>
      <c r="AI2262" s="5">
        <f>IF((F2263&amp;J2263)=(F2262&amp;J2262),ABS((DATE(G2263,H2263,I2263)&amp;TIME(O2263,P2263,0))-(DATE(G2262,H2262,I2262)&amp;TIME(O2262,P2262,0))),"")</f>
        <v>4.1666660108603537E-3</v>
      </c>
    </row>
    <row r="2263" spans="3:35">
      <c r="C2263" s="246" t="s">
        <v>1324</v>
      </c>
      <c r="D2263" s="246" t="s">
        <v>1085</v>
      </c>
      <c r="E2263" s="246" t="s">
        <v>1101</v>
      </c>
      <c r="F2263" s="246" t="s">
        <v>1102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1103</v>
      </c>
      <c r="L2263" s="247">
        <v>6</v>
      </c>
      <c r="M2263" s="246">
        <v>192827</v>
      </c>
      <c r="N2263" s="246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90</v>
      </c>
      <c r="T2263" s="246" t="s">
        <v>32</v>
      </c>
      <c r="U2263" s="246"/>
      <c r="V2263" t="str">
        <f>INDEX(樣區!H:H,MATCH(F2263,樣區!E:E,0))</f>
        <v>3月,5月</v>
      </c>
      <c r="W2263" s="3" t="str">
        <f>IF(ISNUMBER(AH2263),"Y","N")</f>
        <v>Y</v>
      </c>
      <c r="X2263" s="3" t="str">
        <f>IF(OR(ISBLANK(H2263),ISBLANK(I2263)),"需記錄日期","")</f>
        <v/>
      </c>
      <c r="Y2263" s="3" t="str">
        <f>IF(O2263&gt;9,"時間太晚","")</f>
        <v/>
      </c>
      <c r="Z2263" s="3" t="str">
        <f>IF(ISBLANK(Q2263),"需記錄數量",IF(Q2263&gt;2,"2隻以上，請記為猴群",""))</f>
        <v/>
      </c>
      <c r="AA2263" s="3" t="str">
        <f>IF(OR(Q2263=1,Q2263=2),IF(ISTEXT(R2263),"","需記錄距離"),"")</f>
        <v/>
      </c>
      <c r="AB2263" s="249" t="str">
        <f>IF(S2263="Y",IF(Q2263&lt;&gt;2,"有叫聲應為猴群",""),"")</f>
        <v/>
      </c>
      <c r="AC2263" s="3" t="str">
        <f>IF(ISBLANK(T2263),"需記錄棲地類型",IF(LEN(T2263)&lt;&gt;2,"請填最主要的棲地類型，其餘的可在備注補充說明",""))</f>
        <v/>
      </c>
      <c r="AD2263" s="5" t="str">
        <f t="shared" si="99"/>
        <v/>
      </c>
      <c r="AE2263" s="3" t="str">
        <f>IF(COUNTIF(U2263,"*搖樹*")=1,IF(Q2263&lt;&gt;2,"有搖樹行為應為猴群",""),"")</f>
        <v/>
      </c>
      <c r="AF2263" s="3"/>
      <c r="AH2263">
        <f>MATCH(ROUND(M2263,0)&amp;ROUND(N2263,0),樣點!N:N,0)</f>
        <v>598</v>
      </c>
      <c r="AI2263" s="5" t="str">
        <f>IF((F2264&amp;J2264)=(F2263&amp;J2263),ABS((DATE(G2264,H2264,I2264)&amp;TIME(O2264,P2264,0))-(DATE(G2263,H2263,I2263)&amp;TIME(O2263,P2263,0))),"")</f>
        <v/>
      </c>
    </row>
    <row r="2264" spans="3:35">
      <c r="C2264" s="246" t="s">
        <v>1324</v>
      </c>
      <c r="D2264" s="246" t="s">
        <v>1085</v>
      </c>
      <c r="E2264" s="246" t="s">
        <v>1104</v>
      </c>
      <c r="F2264" s="246" t="s">
        <v>1105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1106</v>
      </c>
      <c r="L2264" s="247">
        <v>1</v>
      </c>
      <c r="M2264" s="246">
        <v>194786</v>
      </c>
      <c r="N2264" s="246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90</v>
      </c>
      <c r="T2264" s="246" t="s">
        <v>31</v>
      </c>
      <c r="U2264" s="246"/>
      <c r="V2264" t="str">
        <f>INDEX(樣區!H:H,MATCH(F2264,樣區!E:E,0))</f>
        <v>3月,5月</v>
      </c>
      <c r="W2264" s="3" t="str">
        <f>IF(ISNUMBER(AH2264),"Y","N")</f>
        <v>Y</v>
      </c>
      <c r="X2264" s="3" t="str">
        <f>IF(OR(ISBLANK(H2264),ISBLANK(I2264)),"需記錄日期","")</f>
        <v/>
      </c>
      <c r="Y2264" s="3" t="str">
        <f>IF(O2264&gt;9,"時間太晚","")</f>
        <v/>
      </c>
      <c r="Z2264" s="3" t="str">
        <f>IF(ISBLANK(Q2264),"需記錄數量",IF(Q2264&gt;2,"2隻以上，請記為猴群",""))</f>
        <v/>
      </c>
      <c r="AA2264" s="3" t="str">
        <f>IF(OR(Q2264=1,Q2264=2),IF(ISTEXT(R2264),"","需記錄距離"),"")</f>
        <v/>
      </c>
      <c r="AB2264" s="249" t="str">
        <f>IF(S2264="Y",IF(Q2264&lt;&gt;2,"有叫聲應為猴群",""),"")</f>
        <v/>
      </c>
      <c r="AC2264" s="3" t="str">
        <f>IF(ISBLANK(T2264),"需記錄棲地類型",IF(LEN(T2264)&lt;&gt;2,"請填最主要的棲地類型，其餘的可在備注補充說明",""))</f>
        <v/>
      </c>
      <c r="AD2264" s="5" t="str">
        <f t="shared" si="99"/>
        <v/>
      </c>
      <c r="AE2264" s="3" t="str">
        <f>IF(COUNTIF(U2264,"*搖樹*")=1,IF(Q2264&lt;&gt;2,"有搖樹行為應為猴群",""),"")</f>
        <v/>
      </c>
      <c r="AF2264" s="3"/>
      <c r="AH2264">
        <f>MATCH(ROUND(M2264,0)&amp;ROUND(N2264,0),樣點!N:N,0)</f>
        <v>599</v>
      </c>
      <c r="AI2264" s="5">
        <f>IF((F2265&amp;J2265)=(F2264&amp;J2264),ABS((DATE(G2265,H2265,I2265)&amp;TIME(O2265,P2265,0))-(DATE(G2264,H2264,I2264)&amp;TIME(O2264,P2264,0))),"")</f>
        <v>4.1666660108603537E-3</v>
      </c>
    </row>
    <row r="2265" spans="3:35">
      <c r="C2265" s="246" t="s">
        <v>1324</v>
      </c>
      <c r="D2265" s="246" t="s">
        <v>1085</v>
      </c>
      <c r="E2265" s="246" t="s">
        <v>1104</v>
      </c>
      <c r="F2265" s="246" t="s">
        <v>1105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1106</v>
      </c>
      <c r="L2265" s="247">
        <v>2</v>
      </c>
      <c r="M2265" s="246">
        <v>194676</v>
      </c>
      <c r="N2265" s="246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90</v>
      </c>
      <c r="T2265" s="246" t="s">
        <v>133</v>
      </c>
      <c r="U2265" s="246"/>
      <c r="V2265" t="str">
        <f>INDEX(樣區!H:H,MATCH(F2265,樣區!E:E,0))</f>
        <v>3月,5月</v>
      </c>
      <c r="W2265" s="3" t="str">
        <f>IF(ISNUMBER(AH2265),"Y","N")</f>
        <v>Y</v>
      </c>
      <c r="X2265" s="3" t="str">
        <f>IF(OR(ISBLANK(H2265),ISBLANK(I2265)),"需記錄日期","")</f>
        <v/>
      </c>
      <c r="Y2265" s="3" t="str">
        <f>IF(O2265&gt;9,"時間太晚","")</f>
        <v/>
      </c>
      <c r="Z2265" s="3" t="str">
        <f>IF(ISBLANK(Q2265),"需記錄數量",IF(Q2265&gt;2,"2隻以上，請記為猴群",""))</f>
        <v/>
      </c>
      <c r="AA2265" s="3" t="str">
        <f>IF(OR(Q2265=1,Q2265=2),IF(ISTEXT(R2265),"","需記錄距離"),"")</f>
        <v/>
      </c>
      <c r="AB2265" s="249" t="str">
        <f>IF(S2265="Y",IF(Q2265&lt;&gt;2,"有叫聲應為猴群",""),"")</f>
        <v/>
      </c>
      <c r="AC2265" s="3" t="str">
        <f>IF(ISBLANK(T2265),"需記錄棲地類型",IF(LEN(T2265)&lt;&gt;2,"請填最主要的棲地類型，其餘的可在備注補充說明",""))</f>
        <v/>
      </c>
      <c r="AD2265" s="5" t="str">
        <f t="shared" si="99"/>
        <v/>
      </c>
      <c r="AE2265" s="3" t="str">
        <f>IF(COUNTIF(U2265,"*搖樹*")=1,IF(Q2265&lt;&gt;2,"有搖樹行為應為猴群",""),"")</f>
        <v/>
      </c>
      <c r="AF2265" s="3"/>
      <c r="AH2265">
        <f>MATCH(ROUND(M2265,0)&amp;ROUND(N2265,0),樣點!N:N,0)</f>
        <v>600</v>
      </c>
      <c r="AI2265" s="5">
        <f>IF((F2266&amp;J2266)=(F2265&amp;J2265),ABS((DATE(G2266,H2266,I2266)&amp;TIME(O2266,P2266,0))-(DATE(G2265,H2265,I2265)&amp;TIME(O2265,P2265,0))),"")</f>
        <v>4.8611109959892929E-3</v>
      </c>
    </row>
    <row r="2266" spans="3:35">
      <c r="C2266" s="246" t="s">
        <v>1324</v>
      </c>
      <c r="D2266" s="246" t="s">
        <v>1085</v>
      </c>
      <c r="E2266" s="246" t="s">
        <v>1104</v>
      </c>
      <c r="F2266" s="246" t="s">
        <v>1105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1106</v>
      </c>
      <c r="L2266" s="247">
        <v>3</v>
      </c>
      <c r="M2266" s="246">
        <v>194520</v>
      </c>
      <c r="N2266" s="246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90</v>
      </c>
      <c r="T2266" s="246" t="s">
        <v>31</v>
      </c>
      <c r="U2266" s="246"/>
      <c r="V2266" t="str">
        <f>INDEX(樣區!H:H,MATCH(F2266,樣區!E:E,0))</f>
        <v>3月,5月</v>
      </c>
      <c r="W2266" s="3" t="str">
        <f>IF(ISNUMBER(AH2266),"Y","N")</f>
        <v>Y</v>
      </c>
      <c r="X2266" s="3" t="str">
        <f>IF(OR(ISBLANK(H2266),ISBLANK(I2266)),"需記錄日期","")</f>
        <v/>
      </c>
      <c r="Y2266" s="3" t="str">
        <f>IF(O2266&gt;9,"時間太晚","")</f>
        <v/>
      </c>
      <c r="Z2266" s="3" t="str">
        <f>IF(ISBLANK(Q2266),"需記錄數量",IF(Q2266&gt;2,"2隻以上，請記為猴群",""))</f>
        <v/>
      </c>
      <c r="AA2266" s="3" t="str">
        <f>IF(OR(Q2266=1,Q2266=2),IF(ISTEXT(R2266),"","需記錄距離"),"")</f>
        <v/>
      </c>
      <c r="AB2266" s="249" t="str">
        <f>IF(S2266="Y",IF(Q2266&lt;&gt;2,"有叫聲應為猴群",""),"")</f>
        <v/>
      </c>
      <c r="AC2266" s="3" t="str">
        <f>IF(ISBLANK(T2266),"需記錄棲地類型",IF(LEN(T2266)&lt;&gt;2,"請填最主要的棲地類型，其餘的可在備注補充說明",""))</f>
        <v/>
      </c>
      <c r="AD2266" s="5" t="str">
        <f t="shared" si="99"/>
        <v/>
      </c>
      <c r="AE2266" s="3" t="str">
        <f>IF(COUNTIF(U2266,"*搖樹*")=1,IF(Q2266&lt;&gt;2,"有搖樹行為應為猴群",""),"")</f>
        <v/>
      </c>
      <c r="AF2266" s="3"/>
      <c r="AH2266">
        <f>MATCH(ROUND(M2266,0)&amp;ROUND(N2266,0),樣點!N:N,0)</f>
        <v>601</v>
      </c>
      <c r="AI2266" s="5">
        <f>IF((F2267&amp;J2267)=(F2266&amp;J2266),ABS((DATE(G2267,H2267,I2267)&amp;TIME(O2267,P2267,0))-(DATE(G2266,H2266,I2266)&amp;TIME(O2266,P2266,0))),"")</f>
        <v>4.8611119855195284E-3</v>
      </c>
    </row>
    <row r="2267" spans="3:35">
      <c r="C2267" s="246" t="s">
        <v>1324</v>
      </c>
      <c r="D2267" s="246" t="s">
        <v>1085</v>
      </c>
      <c r="E2267" s="246" t="s">
        <v>1104</v>
      </c>
      <c r="F2267" s="246" t="s">
        <v>1105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1106</v>
      </c>
      <c r="L2267" s="247">
        <v>4</v>
      </c>
      <c r="M2267" s="246">
        <v>194342</v>
      </c>
      <c r="N2267" s="246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90</v>
      </c>
      <c r="T2267" s="246" t="s">
        <v>31</v>
      </c>
      <c r="U2267" s="246"/>
      <c r="V2267" t="str">
        <f>INDEX(樣區!H:H,MATCH(F2267,樣區!E:E,0))</f>
        <v>3月,5月</v>
      </c>
      <c r="W2267" s="3" t="str">
        <f>IF(ISNUMBER(AH2267),"Y","N")</f>
        <v>Y</v>
      </c>
      <c r="X2267" s="3" t="str">
        <f>IF(OR(ISBLANK(H2267),ISBLANK(I2267)),"需記錄日期","")</f>
        <v/>
      </c>
      <c r="Y2267" s="3" t="str">
        <f>IF(O2267&gt;9,"時間太晚","")</f>
        <v/>
      </c>
      <c r="Z2267" s="3" t="str">
        <f>IF(ISBLANK(Q2267),"需記錄數量",IF(Q2267&gt;2,"2隻以上，請記為猴群",""))</f>
        <v/>
      </c>
      <c r="AA2267" s="3" t="str">
        <f>IF(OR(Q2267=1,Q2267=2),IF(ISTEXT(R2267),"","需記錄距離"),"")</f>
        <v/>
      </c>
      <c r="AB2267" s="249" t="str">
        <f>IF(S2267="Y",IF(Q2267&lt;&gt;2,"有叫聲應為猴群",""),"")</f>
        <v/>
      </c>
      <c r="AC2267" s="3" t="str">
        <f>IF(ISBLANK(T2267),"需記錄棲地類型",IF(LEN(T2267)&lt;&gt;2,"請填最主要的棲地類型，其餘的可在備注補充說明",""))</f>
        <v/>
      </c>
      <c r="AD2267" s="5" t="str">
        <f t="shared" si="99"/>
        <v/>
      </c>
      <c r="AE2267" s="3" t="str">
        <f>IF(COUNTIF(U2267,"*搖樹*")=1,IF(Q2267&lt;&gt;2,"有搖樹行為應為猴群",""),"")</f>
        <v/>
      </c>
      <c r="AF2267" s="3"/>
      <c r="AH2267">
        <f>MATCH(ROUND(M2267,0)&amp;ROUND(N2267,0),樣點!N:N,0)</f>
        <v>602</v>
      </c>
      <c r="AI2267" s="5">
        <f>IF((F2268&amp;J2268)=(F2267&amp;J2267),ABS((DATE(G2268,H2268,I2268)&amp;TIME(O2268,P2268,0))-(DATE(G2267,H2267,I2267)&amp;TIME(O2267,P2267,0))),"")</f>
        <v>4.8611109959892929E-3</v>
      </c>
    </row>
    <row r="2268" spans="3:35">
      <c r="C2268" s="246" t="s">
        <v>1324</v>
      </c>
      <c r="D2268" s="246" t="s">
        <v>1085</v>
      </c>
      <c r="E2268" s="246" t="s">
        <v>1104</v>
      </c>
      <c r="F2268" s="246" t="s">
        <v>1105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1106</v>
      </c>
      <c r="L2268" s="247">
        <v>5</v>
      </c>
      <c r="M2268" s="246">
        <v>194318</v>
      </c>
      <c r="N2268" s="246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90</v>
      </c>
      <c r="T2268" s="246" t="s">
        <v>31</v>
      </c>
      <c r="U2268" s="246"/>
      <c r="V2268" t="str">
        <f>INDEX(樣區!H:H,MATCH(F2268,樣區!E:E,0))</f>
        <v>3月,5月</v>
      </c>
      <c r="W2268" s="3" t="str">
        <f>IF(ISNUMBER(AH2268),"Y","N")</f>
        <v>Y</v>
      </c>
      <c r="X2268" s="3" t="str">
        <f>IF(OR(ISBLANK(H2268),ISBLANK(I2268)),"需記錄日期","")</f>
        <v/>
      </c>
      <c r="Y2268" s="3" t="str">
        <f>IF(O2268&gt;9,"時間太晚","")</f>
        <v/>
      </c>
      <c r="Z2268" s="3" t="str">
        <f>IF(ISBLANK(Q2268),"需記錄數量",IF(Q2268&gt;2,"2隻以上，請記為猴群",""))</f>
        <v/>
      </c>
      <c r="AA2268" s="3" t="str">
        <f>IF(OR(Q2268=1,Q2268=2),IF(ISTEXT(R2268),"","需記錄距離"),"")</f>
        <v/>
      </c>
      <c r="AB2268" s="249" t="str">
        <f>IF(S2268="Y",IF(Q2268&lt;&gt;2,"有叫聲應為猴群",""),"")</f>
        <v/>
      </c>
      <c r="AC2268" s="3" t="str">
        <f>IF(ISBLANK(T2268),"需記錄棲地類型",IF(LEN(T2268)&lt;&gt;2,"請填最主要的棲地類型，其餘的可在備注補充說明",""))</f>
        <v/>
      </c>
      <c r="AD2268" s="5" t="str">
        <f t="shared" si="99"/>
        <v/>
      </c>
      <c r="AE2268" s="3" t="str">
        <f>IF(COUNTIF(U2268,"*搖樹*")=1,IF(Q2268&lt;&gt;2,"有搖樹行為應為猴群",""),"")</f>
        <v/>
      </c>
      <c r="AF2268" s="3"/>
      <c r="AH2268">
        <f>MATCH(ROUND(M2268,0)&amp;ROUND(N2268,0),樣點!N:N,0)</f>
        <v>603</v>
      </c>
      <c r="AI2268" s="5">
        <f>IF((F2269&amp;J2269)=(F2268&amp;J2268),ABS((DATE(G2269,H2269,I2269)&amp;TIME(O2269,P2269,0))-(DATE(G2268,H2268,I2268)&amp;TIME(O2268,P2268,0))),"")</f>
        <v>5.5555549915879965E-3</v>
      </c>
    </row>
    <row r="2269" spans="3:35">
      <c r="C2269" s="246" t="s">
        <v>1324</v>
      </c>
      <c r="D2269" s="246" t="s">
        <v>1085</v>
      </c>
      <c r="E2269" s="246" t="s">
        <v>1104</v>
      </c>
      <c r="F2269" s="246" t="s">
        <v>1105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1106</v>
      </c>
      <c r="L2269" s="247">
        <v>6</v>
      </c>
      <c r="M2269" s="246">
        <v>194145</v>
      </c>
      <c r="N2269" s="246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90</v>
      </c>
      <c r="T2269" s="246" t="s">
        <v>31</v>
      </c>
      <c r="U2269" s="246"/>
      <c r="V2269" t="str">
        <f>INDEX(樣區!H:H,MATCH(F2269,樣區!E:E,0))</f>
        <v>3月,5月</v>
      </c>
      <c r="W2269" s="3" t="str">
        <f>IF(ISNUMBER(AH2269),"Y","N")</f>
        <v>Y</v>
      </c>
      <c r="X2269" s="3" t="str">
        <f>IF(OR(ISBLANK(H2269),ISBLANK(I2269)),"需記錄日期","")</f>
        <v/>
      </c>
      <c r="Y2269" s="3" t="str">
        <f>IF(O2269&gt;9,"時間太晚","")</f>
        <v>時間太晚</v>
      </c>
      <c r="Z2269" s="3" t="str">
        <f>IF(ISBLANK(Q2269),"需記錄數量",IF(Q2269&gt;2,"2隻以上，請記為猴群",""))</f>
        <v/>
      </c>
      <c r="AA2269" s="3" t="str">
        <f>IF(OR(Q2269=1,Q2269=2),IF(ISTEXT(R2269),"","需記錄距離"),"")</f>
        <v/>
      </c>
      <c r="AB2269" s="249" t="str">
        <f>IF(S2269="Y",IF(Q2269&lt;&gt;2,"有叫聲應為猴群",""),"")</f>
        <v/>
      </c>
      <c r="AC2269" s="3" t="str">
        <f>IF(ISBLANK(T2269),"需記錄棲地類型",IF(LEN(T2269)&lt;&gt;2,"請填最主要的棲地類型，其餘的可在備注補充說明",""))</f>
        <v/>
      </c>
      <c r="AD2269" s="5" t="str">
        <f t="shared" si="99"/>
        <v/>
      </c>
      <c r="AE2269" s="3" t="str">
        <f>IF(COUNTIF(U2269,"*搖樹*")=1,IF(Q2269&lt;&gt;2,"有搖樹行為應為猴群",""),"")</f>
        <v/>
      </c>
      <c r="AF2269" s="3"/>
      <c r="AH2269">
        <f>MATCH(ROUND(M2269,0)&amp;ROUND(N2269,0),樣點!N:N,0)</f>
        <v>604</v>
      </c>
      <c r="AI2269" s="5" t="str">
        <f>IF((F2270&amp;J2270)=(F2269&amp;J2269),ABS((DATE(G2270,H2270,I2270)&amp;TIME(O2270,P2270,0))-(DATE(G2269,H2269,I2269)&amp;TIME(O2269,P2269,0))),"")</f>
        <v/>
      </c>
    </row>
    <row r="2270" spans="3:35">
      <c r="C2270" s="246" t="s">
        <v>1324</v>
      </c>
      <c r="D2270" s="246" t="s">
        <v>1085</v>
      </c>
      <c r="E2270" s="246" t="s">
        <v>1107</v>
      </c>
      <c r="F2270" s="246" t="s">
        <v>1108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1109</v>
      </c>
      <c r="L2270" s="247">
        <v>1</v>
      </c>
      <c r="M2270" s="246">
        <v>194847</v>
      </c>
      <c r="N2270" s="246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90</v>
      </c>
      <c r="T2270" s="246" t="s">
        <v>26</v>
      </c>
      <c r="U2270" s="246"/>
      <c r="V2270" t="str">
        <f>INDEX(樣區!H:H,MATCH(F2270,樣區!E:E,0))</f>
        <v>3月,5月</v>
      </c>
      <c r="W2270" s="3" t="str">
        <f>IF(ISNUMBER(AH2270),"Y","N")</f>
        <v>Y</v>
      </c>
      <c r="X2270" s="3" t="str">
        <f>IF(OR(ISBLANK(H2270),ISBLANK(I2270)),"需記錄日期","")</f>
        <v/>
      </c>
      <c r="Y2270" s="3" t="str">
        <f>IF(O2270&gt;9,"時間太晚","")</f>
        <v/>
      </c>
      <c r="Z2270" s="3" t="str">
        <f>IF(ISBLANK(Q2270),"需記錄數量",IF(Q2270&gt;2,"2隻以上，請記為猴群",""))</f>
        <v/>
      </c>
      <c r="AA2270" s="3" t="str">
        <f>IF(OR(Q2270=1,Q2270=2),IF(ISTEXT(R2270),"","需記錄距離"),"")</f>
        <v/>
      </c>
      <c r="AB2270" s="249" t="str">
        <f>IF(S2270="Y",IF(Q2270&lt;&gt;2,"有叫聲應為猴群",""),"")</f>
        <v/>
      </c>
      <c r="AC2270" s="3" t="str">
        <f>IF(ISBLANK(T2270),"需記錄棲地類型",IF(LEN(T2270)&lt;&gt;2,"請填最主要的棲地類型，其餘的可在備注補充說明",""))</f>
        <v/>
      </c>
      <c r="AD2270" s="5" t="str">
        <f t="shared" si="99"/>
        <v/>
      </c>
      <c r="AE2270" s="3" t="str">
        <f>IF(COUNTIF(U2270,"*搖樹*")=1,IF(Q2270&lt;&gt;2,"有搖樹行為應為猴群",""),"")</f>
        <v/>
      </c>
      <c r="AF2270" s="3"/>
      <c r="AH2270">
        <f>MATCH(ROUND(M2270,0)&amp;ROUND(N2270,0),樣點!N:N,0)</f>
        <v>605</v>
      </c>
      <c r="AI2270" s="5">
        <f>IF((F2271&amp;J2271)=(F2270&amp;J2270),ABS((DATE(G2271,H2271,I2271)&amp;TIME(O2271,P2271,0))-(DATE(G2270,H2270,I2270)&amp;TIME(O2270,P2270,0))),"")</f>
        <v>5.5555549915879965E-3</v>
      </c>
    </row>
    <row r="2271" spans="3:35">
      <c r="C2271" s="246" t="s">
        <v>1324</v>
      </c>
      <c r="D2271" s="246" t="s">
        <v>1085</v>
      </c>
      <c r="E2271" s="246" t="s">
        <v>1107</v>
      </c>
      <c r="F2271" s="246" t="s">
        <v>1108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1109</v>
      </c>
      <c r="L2271" s="247">
        <v>2</v>
      </c>
      <c r="M2271" s="246">
        <v>194874</v>
      </c>
      <c r="N2271" s="246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90</v>
      </c>
      <c r="T2271" s="246" t="s">
        <v>26</v>
      </c>
      <c r="U2271" s="246"/>
      <c r="V2271" t="str">
        <f>INDEX(樣區!H:H,MATCH(F2271,樣區!E:E,0))</f>
        <v>3月,5月</v>
      </c>
      <c r="W2271" s="3" t="str">
        <f>IF(ISNUMBER(AH2271),"Y","N")</f>
        <v>Y</v>
      </c>
      <c r="X2271" s="3" t="str">
        <f>IF(OR(ISBLANK(H2271),ISBLANK(I2271)),"需記錄日期","")</f>
        <v/>
      </c>
      <c r="Y2271" s="3" t="str">
        <f>IF(O2271&gt;9,"時間太晚","")</f>
        <v/>
      </c>
      <c r="Z2271" s="3" t="str">
        <f>IF(ISBLANK(Q2271),"需記錄數量",IF(Q2271&gt;2,"2隻以上，請記為猴群",""))</f>
        <v/>
      </c>
      <c r="AA2271" s="3" t="str">
        <f>IF(OR(Q2271=1,Q2271=2),IF(ISTEXT(R2271),"","需記錄距離"),"")</f>
        <v/>
      </c>
      <c r="AB2271" s="249" t="str">
        <f>IF(S2271="Y",IF(Q2271&lt;&gt;2,"有叫聲應為猴群",""),"")</f>
        <v/>
      </c>
      <c r="AC2271" s="3" t="str">
        <f>IF(ISBLANK(T2271),"需記錄棲地類型",IF(LEN(T2271)&lt;&gt;2,"請填最主要的棲地類型，其餘的可在備注補充說明",""))</f>
        <v/>
      </c>
      <c r="AD2271" s="5" t="str">
        <f t="shared" si="99"/>
        <v/>
      </c>
      <c r="AE2271" s="3" t="str">
        <f>IF(COUNTIF(U2271,"*搖樹*")=1,IF(Q2271&lt;&gt;2,"有搖樹行為應為猴群",""),"")</f>
        <v/>
      </c>
      <c r="AF2271" s="3"/>
      <c r="AH2271">
        <f>MATCH(ROUND(M2271,0)&amp;ROUND(N2271,0),樣點!N:N,0)</f>
        <v>606</v>
      </c>
      <c r="AI2271" s="5">
        <f>IF((F2272&amp;J2272)=(F2271&amp;J2271),ABS((DATE(G2272,H2272,I2272)&amp;TIME(O2272,P2272,0))-(DATE(G2271,H2271,I2271)&amp;TIME(O2271,P2271,0))),"")</f>
        <v>5.555555981118232E-3</v>
      </c>
    </row>
    <row r="2272" spans="3:35">
      <c r="C2272" s="246" t="s">
        <v>1324</v>
      </c>
      <c r="D2272" s="246" t="s">
        <v>1085</v>
      </c>
      <c r="E2272" s="246" t="s">
        <v>1107</v>
      </c>
      <c r="F2272" s="246" t="s">
        <v>1108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1109</v>
      </c>
      <c r="L2272" s="247">
        <v>3</v>
      </c>
      <c r="M2272" s="246">
        <v>194888</v>
      </c>
      <c r="N2272" s="246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90</v>
      </c>
      <c r="T2272" s="246" t="s">
        <v>26</v>
      </c>
      <c r="U2272" s="246"/>
      <c r="V2272" t="str">
        <f>INDEX(樣區!H:H,MATCH(F2272,樣區!E:E,0))</f>
        <v>3月,5月</v>
      </c>
      <c r="W2272" s="3" t="str">
        <f>IF(ISNUMBER(AH2272),"Y","N")</f>
        <v>Y</v>
      </c>
      <c r="X2272" s="3" t="str">
        <f>IF(OR(ISBLANK(H2272),ISBLANK(I2272)),"需記錄日期","")</f>
        <v/>
      </c>
      <c r="Y2272" s="3" t="str">
        <f>IF(O2272&gt;9,"時間太晚","")</f>
        <v/>
      </c>
      <c r="Z2272" s="3" t="str">
        <f>IF(ISBLANK(Q2272),"需記錄數量",IF(Q2272&gt;2,"2隻以上，請記為猴群",""))</f>
        <v/>
      </c>
      <c r="AA2272" s="3" t="str">
        <f>IF(OR(Q2272=1,Q2272=2),IF(ISTEXT(R2272),"","需記錄距離"),"")</f>
        <v/>
      </c>
      <c r="AB2272" s="249" t="str">
        <f>IF(S2272="Y",IF(Q2272&lt;&gt;2,"有叫聲應為猴群",""),"")</f>
        <v/>
      </c>
      <c r="AC2272" s="3" t="str">
        <f>IF(ISBLANK(T2272),"需記錄棲地類型",IF(LEN(T2272)&lt;&gt;2,"請填最主要的棲地類型，其餘的可在備注補充說明",""))</f>
        <v/>
      </c>
      <c r="AD2272" s="5" t="str">
        <f t="shared" si="99"/>
        <v/>
      </c>
      <c r="AE2272" s="3" t="str">
        <f>IF(COUNTIF(U2272,"*搖樹*")=1,IF(Q2272&lt;&gt;2,"有搖樹行為應為猴群",""),"")</f>
        <v/>
      </c>
      <c r="AF2272" s="3"/>
      <c r="AH2272">
        <f>MATCH(ROUND(M2272,0)&amp;ROUND(N2272,0),樣點!N:N,0)</f>
        <v>607</v>
      </c>
      <c r="AI2272" s="5">
        <f>IF((F2273&amp;J2273)=(F2272&amp;J2272),ABS((DATE(G2273,H2273,I2273)&amp;TIME(O2273,P2273,0))-(DATE(G2272,H2272,I2272)&amp;TIME(O2272,P2272,0))),"")</f>
        <v>4.8611109959892929E-3</v>
      </c>
    </row>
    <row r="2273" spans="3:35">
      <c r="C2273" s="246" t="s">
        <v>1324</v>
      </c>
      <c r="D2273" s="246" t="s">
        <v>1085</v>
      </c>
      <c r="E2273" s="246" t="s">
        <v>1107</v>
      </c>
      <c r="F2273" s="246" t="s">
        <v>1108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1109</v>
      </c>
      <c r="L2273" s="247">
        <v>4</v>
      </c>
      <c r="M2273" s="246">
        <v>195071</v>
      </c>
      <c r="N2273" s="246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90</v>
      </c>
      <c r="T2273" s="246" t="s">
        <v>26</v>
      </c>
      <c r="U2273" s="246"/>
      <c r="V2273" t="str">
        <f>INDEX(樣區!H:H,MATCH(F2273,樣區!E:E,0))</f>
        <v>3月,5月</v>
      </c>
      <c r="W2273" s="3" t="str">
        <f>IF(ISNUMBER(AH2273),"Y","N")</f>
        <v>Y</v>
      </c>
      <c r="X2273" s="3" t="str">
        <f>IF(OR(ISBLANK(H2273),ISBLANK(I2273)),"需記錄日期","")</f>
        <v/>
      </c>
      <c r="Y2273" s="3" t="str">
        <f>IF(O2273&gt;9,"時間太晚","")</f>
        <v/>
      </c>
      <c r="Z2273" s="3" t="str">
        <f>IF(ISBLANK(Q2273),"需記錄數量",IF(Q2273&gt;2,"2隻以上，請記為猴群",""))</f>
        <v/>
      </c>
      <c r="AA2273" s="3" t="str">
        <f>IF(OR(Q2273=1,Q2273=2),IF(ISTEXT(R2273),"","需記錄距離"),"")</f>
        <v/>
      </c>
      <c r="AB2273" s="249" t="str">
        <f>IF(S2273="Y",IF(Q2273&lt;&gt;2,"有叫聲應為猴群",""),"")</f>
        <v/>
      </c>
      <c r="AC2273" s="3" t="str">
        <f>IF(ISBLANK(T2273),"需記錄棲地類型",IF(LEN(T2273)&lt;&gt;2,"請填最主要的棲地類型，其餘的可在備注補充說明",""))</f>
        <v/>
      </c>
      <c r="AD2273" s="5" t="str">
        <f t="shared" si="99"/>
        <v/>
      </c>
      <c r="AE2273" s="3" t="str">
        <f>IF(COUNTIF(U2273,"*搖樹*")=1,IF(Q2273&lt;&gt;2,"有搖樹行為應為猴群",""),"")</f>
        <v/>
      </c>
      <c r="AF2273" s="3"/>
      <c r="AH2273">
        <f>MATCH(ROUND(M2273,0)&amp;ROUND(N2273,0),樣點!N:N,0)</f>
        <v>608</v>
      </c>
      <c r="AI2273" s="5">
        <f>IF((F2274&amp;J2274)=(F2273&amp;J2273),ABS((DATE(G2274,H2274,I2274)&amp;TIME(O2274,P2274,0))-(DATE(G2273,H2273,I2273)&amp;TIME(O2273,P2273,0))),"")</f>
        <v>4.1666660108603537E-3</v>
      </c>
    </row>
    <row r="2274" spans="3:35">
      <c r="C2274" s="246" t="s">
        <v>1324</v>
      </c>
      <c r="D2274" s="246" t="s">
        <v>1085</v>
      </c>
      <c r="E2274" s="246" t="s">
        <v>1107</v>
      </c>
      <c r="F2274" s="246" t="s">
        <v>1108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1109</v>
      </c>
      <c r="L2274" s="247">
        <v>5</v>
      </c>
      <c r="M2274" s="246">
        <v>195218</v>
      </c>
      <c r="N2274" s="246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90</v>
      </c>
      <c r="T2274" s="246" t="s">
        <v>26</v>
      </c>
      <c r="U2274" s="246"/>
      <c r="V2274" t="str">
        <f>INDEX(樣區!H:H,MATCH(F2274,樣區!E:E,0))</f>
        <v>3月,5月</v>
      </c>
      <c r="W2274" s="3" t="str">
        <f>IF(ISNUMBER(AH2274),"Y","N")</f>
        <v>Y</v>
      </c>
      <c r="X2274" s="3" t="str">
        <f>IF(OR(ISBLANK(H2274),ISBLANK(I2274)),"需記錄日期","")</f>
        <v/>
      </c>
      <c r="Y2274" s="3" t="str">
        <f>IF(O2274&gt;9,"時間太晚","")</f>
        <v/>
      </c>
      <c r="Z2274" s="3" t="str">
        <f>IF(ISBLANK(Q2274),"需記錄數量",IF(Q2274&gt;2,"2隻以上，請記為猴群",""))</f>
        <v/>
      </c>
      <c r="AA2274" s="3" t="str">
        <f>IF(OR(Q2274=1,Q2274=2),IF(ISTEXT(R2274),"","需記錄距離"),"")</f>
        <v/>
      </c>
      <c r="AB2274" s="249" t="str">
        <f>IF(S2274="Y",IF(Q2274&lt;&gt;2,"有叫聲應為猴群",""),"")</f>
        <v/>
      </c>
      <c r="AC2274" s="3" t="str">
        <f>IF(ISBLANK(T2274),"需記錄棲地類型",IF(LEN(T2274)&lt;&gt;2,"請填最主要的棲地類型，其餘的可在備注補充說明",""))</f>
        <v/>
      </c>
      <c r="AD2274" s="5" t="str">
        <f t="shared" si="99"/>
        <v/>
      </c>
      <c r="AE2274" s="3" t="str">
        <f>IF(COUNTIF(U2274,"*搖樹*")=1,IF(Q2274&lt;&gt;2,"有搖樹行為應為猴群",""),"")</f>
        <v/>
      </c>
      <c r="AF2274" s="3"/>
      <c r="AH2274">
        <f>MATCH(ROUND(M2274,0)&amp;ROUND(N2274,0),樣點!N:N,0)</f>
        <v>609</v>
      </c>
      <c r="AI2274" s="5">
        <f>IF((F2275&amp;J2275)=(F2274&amp;J2274),ABS((DATE(G2275,H2275,I2275)&amp;TIME(O2275,P2275,0))-(DATE(G2274,H2274,I2274)&amp;TIME(O2274,P2274,0))),"")</f>
        <v>4.8611119855195284E-3</v>
      </c>
    </row>
    <row r="2275" spans="3:35">
      <c r="C2275" s="246" t="s">
        <v>1324</v>
      </c>
      <c r="D2275" s="246" t="s">
        <v>1085</v>
      </c>
      <c r="E2275" s="246" t="s">
        <v>1107</v>
      </c>
      <c r="F2275" s="246" t="s">
        <v>1108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1109</v>
      </c>
      <c r="L2275" s="247">
        <v>6</v>
      </c>
      <c r="M2275" s="246">
        <v>195323</v>
      </c>
      <c r="N2275" s="246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90</v>
      </c>
      <c r="T2275" s="246" t="s">
        <v>26</v>
      </c>
      <c r="U2275" s="246"/>
      <c r="V2275" t="str">
        <f>INDEX(樣區!H:H,MATCH(F2275,樣區!E:E,0))</f>
        <v>3月,5月</v>
      </c>
      <c r="W2275" s="3" t="str">
        <f>IF(ISNUMBER(AH2275),"Y","N")</f>
        <v>Y</v>
      </c>
      <c r="X2275" s="3" t="str">
        <f>IF(OR(ISBLANK(H2275),ISBLANK(I2275)),"需記錄日期","")</f>
        <v/>
      </c>
      <c r="Y2275" s="3" t="str">
        <f>IF(O2275&gt;9,"時間太晚","")</f>
        <v/>
      </c>
      <c r="Z2275" s="3" t="str">
        <f>IF(ISBLANK(Q2275),"需記錄數量",IF(Q2275&gt;2,"2隻以上，請記為猴群",""))</f>
        <v/>
      </c>
      <c r="AA2275" s="3" t="str">
        <f>IF(OR(Q2275=1,Q2275=2),IF(ISTEXT(R2275),"","需記錄距離"),"")</f>
        <v/>
      </c>
      <c r="AB2275" s="249" t="str">
        <f>IF(S2275="Y",IF(Q2275&lt;&gt;2,"有叫聲應為猴群",""),"")</f>
        <v/>
      </c>
      <c r="AC2275" s="3" t="str">
        <f>IF(ISBLANK(T2275),"需記錄棲地類型",IF(LEN(T2275)&lt;&gt;2,"請填最主要的棲地類型，其餘的可在備注補充說明",""))</f>
        <v/>
      </c>
      <c r="AD2275" s="5" t="str">
        <f t="shared" si="99"/>
        <v/>
      </c>
      <c r="AE2275" s="3" t="str">
        <f>IF(COUNTIF(U2275,"*搖樹*")=1,IF(Q2275&lt;&gt;2,"有搖樹行為應為猴群",""),"")</f>
        <v/>
      </c>
      <c r="AF2275" s="3"/>
      <c r="AH2275">
        <f>MATCH(ROUND(M2275,0)&amp;ROUND(N2275,0),樣點!N:N,0)</f>
        <v>610</v>
      </c>
      <c r="AI2275" s="5" t="str">
        <f>IF((F2276&amp;J2276)=(F2275&amp;J2275),ABS((DATE(G2276,H2276,I2276)&amp;TIME(O2276,P2276,0))-(DATE(G2275,H2275,I2275)&amp;TIME(O2275,P2275,0))),"")</f>
        <v/>
      </c>
    </row>
    <row r="2276" spans="3:35">
      <c r="C2276" s="246" t="s">
        <v>1324</v>
      </c>
      <c r="D2276" s="246" t="s">
        <v>1085</v>
      </c>
      <c r="E2276" s="246" t="s">
        <v>1110</v>
      </c>
      <c r="F2276" s="246" t="s">
        <v>1111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1112</v>
      </c>
      <c r="L2276" s="247">
        <v>1</v>
      </c>
      <c r="M2276" s="246">
        <v>199733</v>
      </c>
      <c r="N2276" s="246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90</v>
      </c>
      <c r="T2276" s="246" t="s">
        <v>30</v>
      </c>
      <c r="U2276" s="246"/>
      <c r="V2276" t="str">
        <f>INDEX(樣區!H:H,MATCH(F2276,樣區!E:E,0))</f>
        <v>3月,5月</v>
      </c>
      <c r="W2276" s="3" t="str">
        <f>IF(ISNUMBER(AH2276),"Y","N")</f>
        <v>Y</v>
      </c>
      <c r="X2276" s="3" t="str">
        <f>IF(OR(ISBLANK(H2276),ISBLANK(I2276)),"需記錄日期","")</f>
        <v/>
      </c>
      <c r="Y2276" s="3" t="str">
        <f>IF(O2276&gt;9,"時間太晚","")</f>
        <v/>
      </c>
      <c r="Z2276" s="3" t="str">
        <f>IF(ISBLANK(Q2276),"需記錄數量",IF(Q2276&gt;2,"2隻以上，請記為猴群",""))</f>
        <v/>
      </c>
      <c r="AA2276" s="3" t="str">
        <f>IF(OR(Q2276=1,Q2276=2),IF(ISTEXT(R2276),"","需記錄距離"),"")</f>
        <v/>
      </c>
      <c r="AB2276" s="249" t="str">
        <f>IF(S2276="Y",IF(Q2276&lt;&gt;2,"有叫聲應為猴群",""),"")</f>
        <v/>
      </c>
      <c r="AC2276" s="3" t="str">
        <f>IF(ISBLANK(T2276),"需記錄棲地類型",IF(LEN(T2276)&lt;&gt;2,"請填最主要的棲地類型，其餘的可在備注補充說明",""))</f>
        <v/>
      </c>
      <c r="AD2276" s="5" t="str">
        <f t="shared" si="99"/>
        <v/>
      </c>
      <c r="AE2276" s="3" t="str">
        <f>IF(COUNTIF(U2276,"*搖樹*")=1,IF(Q2276&lt;&gt;2,"有搖樹行為應為猴群",""),"")</f>
        <v/>
      </c>
      <c r="AF2276" s="3"/>
      <c r="AH2276">
        <f>MATCH(ROUND(M2276,0)&amp;ROUND(N2276,0),樣點!N:N,0)</f>
        <v>611</v>
      </c>
      <c r="AI2276" s="5">
        <f>IF((F2277&amp;J2277)=(F2276&amp;J2276),ABS((DATE(G2277,H2277,I2277)&amp;TIME(O2277,P2277,0))-(DATE(G2276,H2276,I2276)&amp;TIME(O2276,P2276,0))),"")</f>
        <v>8.333332953043282E-3</v>
      </c>
    </row>
    <row r="2277" spans="3:35">
      <c r="C2277" s="246" t="s">
        <v>1324</v>
      </c>
      <c r="D2277" s="246" t="s">
        <v>1085</v>
      </c>
      <c r="E2277" s="246" t="s">
        <v>1110</v>
      </c>
      <c r="F2277" s="246" t="s">
        <v>1111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1112</v>
      </c>
      <c r="L2277" s="247">
        <v>2</v>
      </c>
      <c r="M2277" s="246">
        <v>199814</v>
      </c>
      <c r="N2277" s="246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90</v>
      </c>
      <c r="T2277" s="246" t="s">
        <v>26</v>
      </c>
      <c r="U2277" s="246"/>
      <c r="V2277" t="str">
        <f>INDEX(樣區!H:H,MATCH(F2277,樣區!E:E,0))</f>
        <v>3月,5月</v>
      </c>
      <c r="W2277" s="3" t="str">
        <f>IF(ISNUMBER(AH2277),"Y","N")</f>
        <v>Y</v>
      </c>
      <c r="X2277" s="3" t="str">
        <f>IF(OR(ISBLANK(H2277),ISBLANK(I2277)),"需記錄日期","")</f>
        <v/>
      </c>
      <c r="Y2277" s="3" t="str">
        <f>IF(O2277&gt;9,"時間太晚","")</f>
        <v/>
      </c>
      <c r="Z2277" s="3" t="str">
        <f>IF(ISBLANK(Q2277),"需記錄數量",IF(Q2277&gt;2,"2隻以上，請記為猴群",""))</f>
        <v/>
      </c>
      <c r="AA2277" s="3" t="str">
        <f>IF(OR(Q2277=1,Q2277=2),IF(ISTEXT(R2277),"","需記錄距離"),"")</f>
        <v/>
      </c>
      <c r="AB2277" s="249" t="str">
        <f>IF(S2277="Y",IF(Q2277&lt;&gt;2,"有叫聲應為猴群",""),"")</f>
        <v/>
      </c>
      <c r="AC2277" s="3" t="str">
        <f>IF(ISBLANK(T2277),"需記錄棲地類型",IF(LEN(T2277)&lt;&gt;2,"請填最主要的棲地類型，其餘的可在備注補充說明",""))</f>
        <v/>
      </c>
      <c r="AD2277" s="5" t="str">
        <f t="shared" si="99"/>
        <v/>
      </c>
      <c r="AE2277" s="3" t="str">
        <f>IF(COUNTIF(U2277,"*搖樹*")=1,IF(Q2277&lt;&gt;2,"有搖樹行為應為猴群",""),"")</f>
        <v/>
      </c>
      <c r="AF2277" s="3"/>
      <c r="AH2277">
        <f>MATCH(ROUND(M2277,0)&amp;ROUND(N2277,0),樣點!N:N,0)</f>
        <v>612</v>
      </c>
      <c r="AI2277" s="5">
        <f>IF((F2278&amp;J2278)=(F2277&amp;J2277),ABS((DATE(G2278,H2278,I2278)&amp;TIME(O2278,P2278,0))-(DATE(G2277,H2277,I2277)&amp;TIME(O2277,P2277,0))),"")</f>
        <v>8.3333340007811785E-3</v>
      </c>
    </row>
    <row r="2278" spans="3:35">
      <c r="C2278" s="246" t="s">
        <v>1324</v>
      </c>
      <c r="D2278" s="246" t="s">
        <v>1085</v>
      </c>
      <c r="E2278" s="246" t="s">
        <v>1110</v>
      </c>
      <c r="F2278" s="246" t="s">
        <v>1111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1112</v>
      </c>
      <c r="L2278" s="247">
        <v>3</v>
      </c>
      <c r="M2278" s="246">
        <v>199864</v>
      </c>
      <c r="N2278" s="246">
        <v>2553961</v>
      </c>
      <c r="O2278" s="246">
        <v>9</v>
      </c>
      <c r="P2278" s="246">
        <v>9</v>
      </c>
      <c r="Q2278" s="246">
        <v>0</v>
      </c>
      <c r="R2278" s="246"/>
      <c r="S2278" s="246" t="s">
        <v>90</v>
      </c>
      <c r="T2278" s="246" t="s">
        <v>26</v>
      </c>
      <c r="U2278" s="246"/>
      <c r="V2278" t="str">
        <f>INDEX(樣區!H:H,MATCH(F2278,樣區!E:E,0))</f>
        <v>3月,5月</v>
      </c>
      <c r="W2278" s="3" t="str">
        <f>IF(ISNUMBER(AH2278),"Y","N")</f>
        <v>Y</v>
      </c>
      <c r="X2278" s="3" t="str">
        <f>IF(OR(ISBLANK(H2278),ISBLANK(I2278)),"需記錄日期","")</f>
        <v/>
      </c>
      <c r="Y2278" s="3" t="str">
        <f>IF(O2278&gt;9,"時間太晚","")</f>
        <v/>
      </c>
      <c r="Z2278" s="3" t="str">
        <f>IF(ISBLANK(Q2278),"需記錄數量",IF(Q2278&gt;2,"2隻以上，請記為猴群",""))</f>
        <v/>
      </c>
      <c r="AA2278" s="3" t="str">
        <f>IF(OR(Q2278=1,Q2278=2),IF(ISTEXT(R2278),"","需記錄距離"),"")</f>
        <v/>
      </c>
      <c r="AB2278" s="249" t="str">
        <f>IF(S2278="Y",IF(Q2278&lt;&gt;2,"有叫聲應為猴群",""),"")</f>
        <v/>
      </c>
      <c r="AC2278" s="3" t="str">
        <f>IF(ISBLANK(T2278),"需記錄棲地類型",IF(LEN(T2278)&lt;&gt;2,"請填最主要的棲地類型，其餘的可在備注補充說明",""))</f>
        <v/>
      </c>
      <c r="AD2278" s="5" t="str">
        <f t="shared" si="99"/>
        <v/>
      </c>
      <c r="AE2278" s="3" t="str">
        <f>IF(COUNTIF(U2278,"*搖樹*")=1,IF(Q2278&lt;&gt;2,"有搖樹行為應為猴群",""),"")</f>
        <v/>
      </c>
      <c r="AF2278" s="3"/>
      <c r="AH2278">
        <f>MATCH(ROUND(M2278,0)&amp;ROUND(N2278,0),樣點!N:N,0)</f>
        <v>613</v>
      </c>
      <c r="AI2278" s="5">
        <f>IF((F2279&amp;J2279)=(F2278&amp;J2278),ABS((DATE(G2279,H2279,I2279)&amp;TIME(O2279,P2279,0))-(DATE(G2278,H2278,I2278)&amp;TIME(O2278,P2278,0))),"")</f>
        <v>9.0277770068496466E-3</v>
      </c>
    </row>
    <row r="2279" spans="3:35">
      <c r="C2279" s="246" t="s">
        <v>1324</v>
      </c>
      <c r="D2279" s="246" t="s">
        <v>1085</v>
      </c>
      <c r="E2279" s="246" t="s">
        <v>1110</v>
      </c>
      <c r="F2279" s="246" t="s">
        <v>1111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1112</v>
      </c>
      <c r="L2279" s="247">
        <v>4</v>
      </c>
      <c r="M2279" s="246">
        <v>199956</v>
      </c>
      <c r="N2279" s="246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90</v>
      </c>
      <c r="T2279" s="246" t="s">
        <v>26</v>
      </c>
      <c r="U2279" s="246"/>
      <c r="V2279" t="str">
        <f>INDEX(樣區!H:H,MATCH(F2279,樣區!E:E,0))</f>
        <v>3月,5月</v>
      </c>
      <c r="W2279" s="3" t="str">
        <f>IF(ISNUMBER(AH2279),"Y","N")</f>
        <v>Y</v>
      </c>
      <c r="X2279" s="3" t="str">
        <f>IF(OR(ISBLANK(H2279),ISBLANK(I2279)),"需記錄日期","")</f>
        <v/>
      </c>
      <c r="Y2279" s="3" t="str">
        <f>IF(O2279&gt;9,"時間太晚","")</f>
        <v/>
      </c>
      <c r="Z2279" s="3" t="str">
        <f>IF(ISBLANK(Q2279),"需記錄數量",IF(Q2279&gt;2,"2隻以上，請記為猴群",""))</f>
        <v/>
      </c>
      <c r="AA2279" s="3" t="str">
        <f>IF(OR(Q2279=1,Q2279=2),IF(ISTEXT(R2279),"","需記錄距離"),"")</f>
        <v/>
      </c>
      <c r="AB2279" s="249" t="str">
        <f>IF(S2279="Y",IF(Q2279&lt;&gt;2,"有叫聲應為猴群",""),"")</f>
        <v/>
      </c>
      <c r="AC2279" s="3" t="str">
        <f>IF(ISBLANK(T2279),"需記錄棲地類型",IF(LEN(T2279)&lt;&gt;2,"請填最主要的棲地類型，其餘的可在備注補充說明",""))</f>
        <v/>
      </c>
      <c r="AD2279" s="5" t="str">
        <f t="shared" si="99"/>
        <v/>
      </c>
      <c r="AE2279" s="3" t="str">
        <f>IF(COUNTIF(U2279,"*搖樹*")=1,IF(Q2279&lt;&gt;2,"有搖樹行為應為猴群",""),"")</f>
        <v/>
      </c>
      <c r="AF2279" s="3"/>
      <c r="AH2279">
        <f>MATCH(ROUND(M2279,0)&amp;ROUND(N2279,0),樣點!N:N,0)</f>
        <v>614</v>
      </c>
      <c r="AI2279" s="5">
        <f>IF((F2280&amp;J2280)=(F2279&amp;J2279),ABS((DATE(G2280,H2280,I2280)&amp;TIME(O2280,P2280,0))-(DATE(G2279,H2279,I2279)&amp;TIME(O2279,P2279,0))),"")</f>
        <v>1.0416667035315186E-2</v>
      </c>
    </row>
    <row r="2280" spans="3:35">
      <c r="C2280" s="246" t="s">
        <v>1324</v>
      </c>
      <c r="D2280" s="246" t="s">
        <v>1085</v>
      </c>
      <c r="E2280" s="246" t="s">
        <v>1110</v>
      </c>
      <c r="F2280" s="246" t="s">
        <v>1111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1112</v>
      </c>
      <c r="L2280" s="247">
        <v>5</v>
      </c>
      <c r="M2280" s="246">
        <v>200014</v>
      </c>
      <c r="N2280" s="246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90</v>
      </c>
      <c r="T2280" s="246" t="s">
        <v>26</v>
      </c>
      <c r="U2280" s="246"/>
      <c r="V2280" t="str">
        <f>INDEX(樣區!H:H,MATCH(F2280,樣區!E:E,0))</f>
        <v>3月,5月</v>
      </c>
      <c r="W2280" s="3" t="str">
        <f>IF(ISNUMBER(AH2280),"Y","N")</f>
        <v>Y</v>
      </c>
      <c r="X2280" s="3" t="str">
        <f>IF(OR(ISBLANK(H2280),ISBLANK(I2280)),"需記錄日期","")</f>
        <v/>
      </c>
      <c r="Y2280" s="3" t="str">
        <f>IF(O2280&gt;9,"時間太晚","")</f>
        <v/>
      </c>
      <c r="Z2280" s="3" t="str">
        <f>IF(ISBLANK(Q2280),"需記錄數量",IF(Q2280&gt;2,"2隻以上，請記為猴群",""))</f>
        <v/>
      </c>
      <c r="AA2280" s="3" t="str">
        <f>IF(OR(Q2280=1,Q2280=2),IF(ISTEXT(R2280),"","需記錄距離"),"")</f>
        <v/>
      </c>
      <c r="AB2280" s="249" t="str">
        <f>IF(S2280="Y",IF(Q2280&lt;&gt;2,"有叫聲應為猴群",""),"")</f>
        <v/>
      </c>
      <c r="AC2280" s="3" t="str">
        <f>IF(ISBLANK(T2280),"需記錄棲地類型",IF(LEN(T2280)&lt;&gt;2,"請填最主要的棲地類型，其餘的可在備注補充說明",""))</f>
        <v/>
      </c>
      <c r="AD2280" s="5" t="str">
        <f t="shared" si="99"/>
        <v/>
      </c>
      <c r="AE2280" s="3" t="str">
        <f>IF(COUNTIF(U2280,"*搖樹*")=1,IF(Q2280&lt;&gt;2,"有搖樹行為應為猴群",""),"")</f>
        <v/>
      </c>
      <c r="AF2280" s="3"/>
      <c r="AH2280">
        <f>MATCH(ROUND(M2280,0)&amp;ROUND(N2280,0),樣點!N:N,0)</f>
        <v>615</v>
      </c>
      <c r="AI2280" s="5">
        <f>IF((F2281&amp;J2281)=(F2280&amp;J2280),ABS((DATE(G2281,H2281,I2281)&amp;TIME(O2281,P2281,0))-(DATE(G2280,H2280,I2280)&amp;TIME(O2280,P2280,0))),"")</f>
        <v>1.0416666977107525E-2</v>
      </c>
    </row>
    <row r="2281" spans="3:35">
      <c r="C2281" s="246" t="s">
        <v>1324</v>
      </c>
      <c r="D2281" s="246" t="s">
        <v>1085</v>
      </c>
      <c r="E2281" s="246" t="s">
        <v>1110</v>
      </c>
      <c r="F2281" s="246" t="s">
        <v>1111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1112</v>
      </c>
      <c r="L2281" s="247">
        <v>6</v>
      </c>
      <c r="M2281" s="246">
        <v>200002</v>
      </c>
      <c r="N2281" s="246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90</v>
      </c>
      <c r="T2281" s="246" t="s">
        <v>26</v>
      </c>
      <c r="U2281" s="246"/>
      <c r="V2281" t="str">
        <f>INDEX(樣區!H:H,MATCH(F2281,樣區!E:E,0))</f>
        <v>3月,5月</v>
      </c>
      <c r="W2281" s="3" t="str">
        <f>IF(ISNUMBER(AH2281),"Y","N")</f>
        <v>Y</v>
      </c>
      <c r="X2281" s="3" t="str">
        <f>IF(OR(ISBLANK(H2281),ISBLANK(I2281)),"需記錄日期","")</f>
        <v/>
      </c>
      <c r="Y2281" s="3" t="str">
        <f>IF(O2281&gt;9,"時間太晚","")</f>
        <v/>
      </c>
      <c r="Z2281" s="3" t="str">
        <f>IF(ISBLANK(Q2281),"需記錄數量",IF(Q2281&gt;2,"2隻以上，請記為猴群",""))</f>
        <v/>
      </c>
      <c r="AA2281" s="3" t="str">
        <f>IF(OR(Q2281=1,Q2281=2),IF(ISTEXT(R2281),"","需記錄距離"),"")</f>
        <v/>
      </c>
      <c r="AB2281" s="249" t="str">
        <f>IF(S2281="Y",IF(Q2281&lt;&gt;2,"有叫聲應為猴群",""),"")</f>
        <v/>
      </c>
      <c r="AC2281" s="3" t="str">
        <f>IF(ISBLANK(T2281),"需記錄棲地類型",IF(LEN(T2281)&lt;&gt;2,"請填最主要的棲地類型，其餘的可在備注補充說明",""))</f>
        <v/>
      </c>
      <c r="AD2281" s="5" t="str">
        <f t="shared" si="99"/>
        <v/>
      </c>
      <c r="AE2281" s="3" t="str">
        <f>IF(COUNTIF(U2281,"*搖樹*")=1,IF(Q2281&lt;&gt;2,"有搖樹行為應為猴群",""),"")</f>
        <v/>
      </c>
      <c r="AF2281" s="3"/>
      <c r="AH2281">
        <f>MATCH(ROUND(M2281,0)&amp;ROUND(N2281,0),樣點!N:N,0)</f>
        <v>616</v>
      </c>
      <c r="AI2281" s="5" t="str">
        <f>IF((F2282&amp;J2282)=(F2281&amp;J2281),ABS((DATE(G2282,H2282,I2282)&amp;TIME(O2282,P2282,0))-(DATE(G2281,H2281,I2281)&amp;TIME(O2281,P2281,0))),"")</f>
        <v/>
      </c>
    </row>
    <row r="2282" spans="3:35">
      <c r="C2282" s="246" t="s">
        <v>1324</v>
      </c>
      <c r="D2282" s="246" t="s">
        <v>1085</v>
      </c>
      <c r="E2282" s="246" t="s">
        <v>1113</v>
      </c>
      <c r="F2282" s="246" t="s">
        <v>1114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1115</v>
      </c>
      <c r="L2282" s="247">
        <v>1</v>
      </c>
      <c r="M2282" s="246">
        <v>210885</v>
      </c>
      <c r="N2282" s="246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90</v>
      </c>
      <c r="T2282" s="246" t="s">
        <v>26</v>
      </c>
      <c r="U2282" s="246"/>
      <c r="V2282" t="str">
        <f>INDEX(樣區!H:H,MATCH(F2282,樣區!E:E,0))</f>
        <v>3月,5月</v>
      </c>
      <c r="W2282" s="3" t="str">
        <f>IF(ISNUMBER(AH2282),"Y","N")</f>
        <v>Y</v>
      </c>
      <c r="X2282" s="3" t="str">
        <f>IF(OR(ISBLANK(H2282),ISBLANK(I2282)),"需記錄日期","")</f>
        <v/>
      </c>
      <c r="Y2282" s="3" t="str">
        <f>IF(O2282&gt;9,"時間太晚","")</f>
        <v>時間太晚</v>
      </c>
      <c r="Z2282" s="3" t="str">
        <f>IF(ISBLANK(Q2282),"需記錄數量",IF(Q2282&gt;2,"2隻以上，請記為猴群",""))</f>
        <v/>
      </c>
      <c r="AA2282" s="3" t="str">
        <f>IF(OR(Q2282=1,Q2282=2),IF(ISTEXT(R2282),"","需記錄距離"),"")</f>
        <v/>
      </c>
      <c r="AB2282" s="249" t="str">
        <f>IF(S2282="Y",IF(Q2282&lt;&gt;2,"有叫聲應為猴群",""),"")</f>
        <v/>
      </c>
      <c r="AC2282" s="3" t="str">
        <f>IF(ISBLANK(T2282),"需記錄棲地類型",IF(LEN(T2282)&lt;&gt;2,"請填最主要的棲地類型，其餘的可在備注補充說明",""))</f>
        <v/>
      </c>
      <c r="AD2282" s="5" t="str">
        <f t="shared" si="99"/>
        <v/>
      </c>
      <c r="AE2282" s="3" t="str">
        <f>IF(COUNTIF(U2282,"*搖樹*")=1,IF(Q2282&lt;&gt;2,"有搖樹行為應為猴群",""),"")</f>
        <v/>
      </c>
      <c r="AF2282" s="3"/>
      <c r="AH2282">
        <f>MATCH(ROUND(M2282,0)&amp;ROUND(N2282,0),樣點!N:N,0)</f>
        <v>617</v>
      </c>
      <c r="AI2282" s="5">
        <f>IF((F2283&amp;J2283)=(F2282&amp;J2282),ABS((DATE(G2283,H2283,I2283)&amp;TIME(O2283,P2283,0))-(DATE(G2282,H2282,I2282)&amp;TIME(O2282,P2282,0))),"")</f>
        <v>5.555555981118232E-3</v>
      </c>
    </row>
    <row r="2283" spans="3:35">
      <c r="C2283" s="246" t="s">
        <v>1324</v>
      </c>
      <c r="D2283" s="246" t="s">
        <v>1085</v>
      </c>
      <c r="E2283" s="246" t="s">
        <v>1113</v>
      </c>
      <c r="F2283" s="246" t="s">
        <v>1114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1115</v>
      </c>
      <c r="L2283" s="247">
        <v>2</v>
      </c>
      <c r="M2283" s="246">
        <v>210912</v>
      </c>
      <c r="N2283" s="246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90</v>
      </c>
      <c r="T2283" s="246" t="s">
        <v>133</v>
      </c>
      <c r="U2283" s="246"/>
      <c r="V2283" t="str">
        <f>INDEX(樣區!H:H,MATCH(F2283,樣區!E:E,0))</f>
        <v>3月,5月</v>
      </c>
      <c r="W2283" s="3" t="str">
        <f>IF(ISNUMBER(AH2283),"Y","N")</f>
        <v>Y</v>
      </c>
      <c r="X2283" s="3" t="str">
        <f>IF(OR(ISBLANK(H2283),ISBLANK(I2283)),"需記錄日期","")</f>
        <v/>
      </c>
      <c r="Y2283" s="3" t="str">
        <f>IF(O2283&gt;9,"時間太晚","")</f>
        <v>時間太晚</v>
      </c>
      <c r="Z2283" s="3" t="str">
        <f>IF(ISBLANK(Q2283),"需記錄數量",IF(Q2283&gt;2,"2隻以上，請記為猴群",""))</f>
        <v/>
      </c>
      <c r="AA2283" s="3" t="str">
        <f>IF(OR(Q2283=1,Q2283=2),IF(ISTEXT(R2283),"","需記錄距離"),"")</f>
        <v/>
      </c>
      <c r="AB2283" s="249" t="str">
        <f>IF(S2283="Y",IF(Q2283&lt;&gt;2,"有叫聲應為猴群",""),"")</f>
        <v/>
      </c>
      <c r="AC2283" s="3" t="str">
        <f>IF(ISBLANK(T2283),"需記錄棲地類型",IF(LEN(T2283)&lt;&gt;2,"請填最主要的棲地類型，其餘的可在備注補充說明",""))</f>
        <v/>
      </c>
      <c r="AD2283" s="5" t="str">
        <f t="shared" si="99"/>
        <v/>
      </c>
      <c r="AE2283" s="3" t="str">
        <f>IF(COUNTIF(U2283,"*搖樹*")=1,IF(Q2283&lt;&gt;2,"有搖樹行為應為猴群",""),"")</f>
        <v/>
      </c>
      <c r="AF2283" s="3"/>
      <c r="AH2283">
        <f>MATCH(ROUND(M2283,0)&amp;ROUND(N2283,0),樣點!N:N,0)</f>
        <v>618</v>
      </c>
      <c r="AI2283" s="5">
        <f>IF((F2284&amp;J2284)=(F2283&amp;J2283),ABS((DATE(G2284,H2284,I2284)&amp;TIME(O2284,P2284,0))-(DATE(G2283,H2283,I2283)&amp;TIME(O2283,P2283,0))),"")</f>
        <v>5.5555560393258929E-3</v>
      </c>
    </row>
    <row r="2284" spans="3:35">
      <c r="C2284" s="246" t="s">
        <v>1324</v>
      </c>
      <c r="D2284" s="246" t="s">
        <v>1085</v>
      </c>
      <c r="E2284" s="246" t="s">
        <v>1113</v>
      </c>
      <c r="F2284" s="246" t="s">
        <v>1114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1115</v>
      </c>
      <c r="L2284" s="247">
        <v>3</v>
      </c>
      <c r="M2284" s="246">
        <v>210870</v>
      </c>
      <c r="N2284" s="246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90</v>
      </c>
      <c r="T2284" s="246" t="s">
        <v>26</v>
      </c>
      <c r="U2284" s="246"/>
      <c r="V2284" t="str">
        <f>INDEX(樣區!H:H,MATCH(F2284,樣區!E:E,0))</f>
        <v>3月,5月</v>
      </c>
      <c r="W2284" s="3" t="str">
        <f>IF(ISNUMBER(AH2284),"Y","N")</f>
        <v>Y</v>
      </c>
      <c r="X2284" s="3" t="str">
        <f>IF(OR(ISBLANK(H2284),ISBLANK(I2284)),"需記錄日期","")</f>
        <v/>
      </c>
      <c r="Y2284" s="3" t="str">
        <f>IF(O2284&gt;9,"時間太晚","")</f>
        <v>時間太晚</v>
      </c>
      <c r="Z2284" s="3" t="str">
        <f>IF(ISBLANK(Q2284),"需記錄數量",IF(Q2284&gt;2,"2隻以上，請記為猴群",""))</f>
        <v/>
      </c>
      <c r="AA2284" s="3" t="str">
        <f>IF(OR(Q2284=1,Q2284=2),IF(ISTEXT(R2284),"","需記錄距離"),"")</f>
        <v/>
      </c>
      <c r="AB2284" s="249" t="str">
        <f>IF(S2284="Y",IF(Q2284&lt;&gt;2,"有叫聲應為猴群",""),"")</f>
        <v/>
      </c>
      <c r="AC2284" s="3" t="str">
        <f>IF(ISBLANK(T2284),"需記錄棲地類型",IF(LEN(T2284)&lt;&gt;2,"請填最主要的棲地類型，其餘的可在備注補充說明",""))</f>
        <v/>
      </c>
      <c r="AD2284" s="5" t="str">
        <f t="shared" si="99"/>
        <v/>
      </c>
      <c r="AE2284" s="3" t="str">
        <f>IF(COUNTIF(U2284,"*搖樹*")=1,IF(Q2284&lt;&gt;2,"有搖樹行為應為猴群",""),"")</f>
        <v/>
      </c>
      <c r="AF2284" s="3"/>
      <c r="AH2284">
        <f>MATCH(ROUND(M2284,0)&amp;ROUND(N2284,0),樣點!N:N,0)</f>
        <v>619</v>
      </c>
      <c r="AI2284" s="5">
        <f>IF((F2285&amp;J2285)=(F2284&amp;J2284),ABS((DATE(G2285,H2285,I2285)&amp;TIME(O2285,P2285,0))-(DATE(G2284,H2284,I2284)&amp;TIME(O2284,P2284,0))),"")</f>
        <v>4.8611109959892929E-3</v>
      </c>
    </row>
    <row r="2285" spans="3:35">
      <c r="C2285" s="246" t="s">
        <v>1324</v>
      </c>
      <c r="D2285" s="246" t="s">
        <v>1085</v>
      </c>
      <c r="E2285" s="246" t="s">
        <v>1113</v>
      </c>
      <c r="F2285" s="246" t="s">
        <v>1114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1115</v>
      </c>
      <c r="L2285" s="247">
        <v>4</v>
      </c>
      <c r="M2285" s="246">
        <v>210688</v>
      </c>
      <c r="N2285" s="246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90</v>
      </c>
      <c r="T2285" s="246" t="s">
        <v>26</v>
      </c>
      <c r="U2285" s="246"/>
      <c r="V2285" t="str">
        <f>INDEX(樣區!H:H,MATCH(F2285,樣區!E:E,0))</f>
        <v>3月,5月</v>
      </c>
      <c r="W2285" s="3" t="str">
        <f>IF(ISNUMBER(AH2285),"Y","N")</f>
        <v>Y</v>
      </c>
      <c r="X2285" s="3" t="str">
        <f>IF(OR(ISBLANK(H2285),ISBLANK(I2285)),"需記錄日期","")</f>
        <v/>
      </c>
      <c r="Y2285" s="3" t="str">
        <f>IF(O2285&gt;9,"時間太晚","")</f>
        <v>時間太晚</v>
      </c>
      <c r="Z2285" s="3" t="str">
        <f>IF(ISBLANK(Q2285),"需記錄數量",IF(Q2285&gt;2,"2隻以上，請記為猴群",""))</f>
        <v/>
      </c>
      <c r="AA2285" s="3" t="str">
        <f>IF(OR(Q2285=1,Q2285=2),IF(ISTEXT(R2285),"","需記錄距離"),"")</f>
        <v/>
      </c>
      <c r="AB2285" s="249" t="str">
        <f>IF(S2285="Y",IF(Q2285&lt;&gt;2,"有叫聲應為猴群",""),"")</f>
        <v/>
      </c>
      <c r="AC2285" s="3" t="str">
        <f>IF(ISBLANK(T2285),"需記錄棲地類型",IF(LEN(T2285)&lt;&gt;2,"請填最主要的棲地類型，其餘的可在備注補充說明",""))</f>
        <v/>
      </c>
      <c r="AD2285" s="5" t="str">
        <f t="shared" si="99"/>
        <v/>
      </c>
      <c r="AE2285" s="3" t="str">
        <f>IF(COUNTIF(U2285,"*搖樹*")=1,IF(Q2285&lt;&gt;2,"有搖樹行為應為猴群",""),"")</f>
        <v/>
      </c>
      <c r="AF2285" s="3"/>
      <c r="AH2285">
        <f>MATCH(ROUND(M2285,0)&amp;ROUND(N2285,0),樣點!N:N,0)</f>
        <v>620</v>
      </c>
      <c r="AI2285" s="5">
        <f>IF((F2286&amp;J2286)=(F2285&amp;J2285),ABS((DATE(G2286,H2286,I2286)&amp;TIME(O2286,P2286,0))-(DATE(G2285,H2285,I2285)&amp;TIME(O2285,P2285,0))),"")</f>
        <v>5.5555549915879965E-3</v>
      </c>
    </row>
    <row r="2286" spans="3:35">
      <c r="C2286" s="246" t="s">
        <v>1324</v>
      </c>
      <c r="D2286" s="246" t="s">
        <v>1085</v>
      </c>
      <c r="E2286" s="246" t="s">
        <v>1113</v>
      </c>
      <c r="F2286" s="246" t="s">
        <v>1114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1115</v>
      </c>
      <c r="L2286" s="247">
        <v>5</v>
      </c>
      <c r="M2286" s="246">
        <v>210641</v>
      </c>
      <c r="N2286" s="246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90</v>
      </c>
      <c r="T2286" s="246" t="s">
        <v>26</v>
      </c>
      <c r="U2286" s="246"/>
      <c r="V2286" t="str">
        <f>INDEX(樣區!H:H,MATCH(F2286,樣區!E:E,0))</f>
        <v>3月,5月</v>
      </c>
      <c r="W2286" s="3" t="str">
        <f>IF(ISNUMBER(AH2286),"Y","N")</f>
        <v>Y</v>
      </c>
      <c r="X2286" s="3" t="str">
        <f>IF(OR(ISBLANK(H2286),ISBLANK(I2286)),"需記錄日期","")</f>
        <v/>
      </c>
      <c r="Y2286" s="3" t="str">
        <f>IF(O2286&gt;9,"時間太晚","")</f>
        <v>時間太晚</v>
      </c>
      <c r="Z2286" s="3" t="str">
        <f>IF(ISBLANK(Q2286),"需記錄數量",IF(Q2286&gt;2,"2隻以上，請記為猴群",""))</f>
        <v/>
      </c>
      <c r="AA2286" s="3" t="str">
        <f>IF(OR(Q2286=1,Q2286=2),IF(ISTEXT(R2286),"","需記錄距離"),"")</f>
        <v/>
      </c>
      <c r="AB2286" s="249" t="str">
        <f>IF(S2286="Y",IF(Q2286&lt;&gt;2,"有叫聲應為猴群",""),"")</f>
        <v/>
      </c>
      <c r="AC2286" s="3" t="str">
        <f>IF(ISBLANK(T2286),"需記錄棲地類型",IF(LEN(T2286)&lt;&gt;2,"請填最主要的棲地類型，其餘的可在備注補充說明",""))</f>
        <v/>
      </c>
      <c r="AD2286" s="5" t="str">
        <f t="shared" si="99"/>
        <v/>
      </c>
      <c r="AE2286" s="3" t="str">
        <f>IF(COUNTIF(U2286,"*搖樹*")=1,IF(Q2286&lt;&gt;2,"有搖樹行為應為猴群",""),"")</f>
        <v/>
      </c>
      <c r="AF2286" s="3"/>
      <c r="AH2286">
        <f>MATCH(ROUND(M2286,0)&amp;ROUND(N2286,0),樣點!N:N,0)</f>
        <v>621</v>
      </c>
      <c r="AI2286" s="5">
        <f>IF((F2287&amp;J2287)=(F2286&amp;J2286),ABS((DATE(G2287,H2287,I2287)&amp;TIME(O2287,P2287,0))-(DATE(G2286,H2286,I2286)&amp;TIME(O2286,P2286,0))),"")</f>
        <v>4.8611109959892929E-3</v>
      </c>
    </row>
    <row r="2287" spans="3:35">
      <c r="C2287" s="246" t="s">
        <v>1324</v>
      </c>
      <c r="D2287" s="246" t="s">
        <v>1085</v>
      </c>
      <c r="E2287" s="246" t="s">
        <v>1113</v>
      </c>
      <c r="F2287" s="246" t="s">
        <v>1114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1115</v>
      </c>
      <c r="L2287" s="247">
        <v>6</v>
      </c>
      <c r="M2287" s="246">
        <v>210847</v>
      </c>
      <c r="N2287" s="246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90</v>
      </c>
      <c r="T2287" s="246" t="s">
        <v>133</v>
      </c>
      <c r="U2287" s="246"/>
      <c r="V2287" t="str">
        <f>INDEX(樣區!H:H,MATCH(F2287,樣區!E:E,0))</f>
        <v>3月,5月</v>
      </c>
      <c r="W2287" s="3" t="str">
        <f>IF(ISNUMBER(AH2287),"Y","N")</f>
        <v>Y</v>
      </c>
      <c r="X2287" s="3" t="str">
        <f>IF(OR(ISBLANK(H2287),ISBLANK(I2287)),"需記錄日期","")</f>
        <v/>
      </c>
      <c r="Y2287" s="3" t="str">
        <f>IF(O2287&gt;9,"時間太晚","")</f>
        <v>時間太晚</v>
      </c>
      <c r="Z2287" s="3" t="str">
        <f>IF(ISBLANK(Q2287),"需記錄數量",IF(Q2287&gt;2,"2隻以上，請記為猴群",""))</f>
        <v/>
      </c>
      <c r="AA2287" s="3" t="str">
        <f>IF(OR(Q2287=1,Q2287=2),IF(ISTEXT(R2287),"","需記錄距離"),"")</f>
        <v/>
      </c>
      <c r="AB2287" s="249" t="str">
        <f>IF(S2287="Y",IF(Q2287&lt;&gt;2,"有叫聲應為猴群",""),"")</f>
        <v/>
      </c>
      <c r="AC2287" s="3" t="str">
        <f>IF(ISBLANK(T2287),"需記錄棲地類型",IF(LEN(T2287)&lt;&gt;2,"請填最主要的棲地類型，其餘的可在備注補充說明",""))</f>
        <v/>
      </c>
      <c r="AD2287" s="5" t="str">
        <f t="shared" si="99"/>
        <v/>
      </c>
      <c r="AE2287" s="3" t="str">
        <f>IF(COUNTIF(U2287,"*搖樹*")=1,IF(Q2287&lt;&gt;2,"有搖樹行為應為猴群",""),"")</f>
        <v/>
      </c>
      <c r="AF2287" s="3"/>
      <c r="AH2287">
        <f>MATCH(ROUND(M2287,0)&amp;ROUND(N2287,0),樣點!N:N,0)</f>
        <v>622</v>
      </c>
      <c r="AI2287" s="5" t="str">
        <f>IF((F2288&amp;J2288)=(F2287&amp;J2287),ABS((DATE(G2288,H2288,I2288)&amp;TIME(O2288,P2288,0))-(DATE(G2287,H2287,I2287)&amp;TIME(O2287,P2287,0))),"")</f>
        <v/>
      </c>
    </row>
    <row r="2288" spans="3:35">
      <c r="C2288" s="246" t="s">
        <v>1324</v>
      </c>
      <c r="D2288" s="246" t="s">
        <v>1085</v>
      </c>
      <c r="E2288" s="246" t="s">
        <v>1116</v>
      </c>
      <c r="F2288" s="246" t="s">
        <v>1117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1118</v>
      </c>
      <c r="L2288" s="247">
        <v>1</v>
      </c>
      <c r="M2288" s="246">
        <v>201517</v>
      </c>
      <c r="N2288" s="246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90</v>
      </c>
      <c r="T2288" s="246" t="s">
        <v>31</v>
      </c>
      <c r="U2288" s="246"/>
      <c r="V2288" t="str">
        <f>INDEX(樣區!H:H,MATCH(F2288,樣區!E:E,0))</f>
        <v>3月,5月</v>
      </c>
      <c r="W2288" s="3" t="str">
        <f>IF(ISNUMBER(AH2288),"Y","N")</f>
        <v>Y</v>
      </c>
      <c r="X2288" s="3" t="str">
        <f>IF(OR(ISBLANK(H2288),ISBLANK(I2288)),"需記錄日期","")</f>
        <v/>
      </c>
      <c r="Y2288" s="3" t="str">
        <f>IF(O2288&gt;9,"時間太晚","")</f>
        <v/>
      </c>
      <c r="Z2288" s="3" t="str">
        <f>IF(ISBLANK(Q2288),"需記錄數量",IF(Q2288&gt;2,"2隻以上，請記為猴群",""))</f>
        <v/>
      </c>
      <c r="AA2288" s="3" t="str">
        <f>IF(OR(Q2288=1,Q2288=2),IF(ISTEXT(R2288),"","需記錄距離"),"")</f>
        <v/>
      </c>
      <c r="AB2288" s="249" t="str">
        <f>IF(S2288="Y",IF(Q2288&lt;&gt;2,"有叫聲應為猴群",""),"")</f>
        <v/>
      </c>
      <c r="AC2288" s="3" t="str">
        <f>IF(ISBLANK(T2288),"需記錄棲地類型",IF(LEN(T2288)&lt;&gt;2,"請填最主要的棲地類型，其餘的可在備注補充說明",""))</f>
        <v/>
      </c>
      <c r="AD2288" s="5" t="str">
        <f t="shared" si="99"/>
        <v/>
      </c>
      <c r="AE2288" s="3" t="str">
        <f>IF(COUNTIF(U2288,"*搖樹*")=1,IF(Q2288&lt;&gt;2,"有搖樹行為應為猴群",""),"")</f>
        <v/>
      </c>
      <c r="AF2288" s="3"/>
      <c r="AH2288">
        <f>MATCH(ROUND(M2288,0)&amp;ROUND(N2288,0),樣點!N:N,0)</f>
        <v>623</v>
      </c>
      <c r="AI2288" s="5">
        <f>IF((F2289&amp;J2289)=(F2288&amp;J2288),ABS((DATE(G2289,H2289,I2289)&amp;TIME(O2289,P2289,0))-(DATE(G2288,H2288,I2288)&amp;TIME(O2288,P2288,0))),"")</f>
        <v>8.3333340007811785E-3</v>
      </c>
    </row>
    <row r="2289" spans="3:35">
      <c r="C2289" s="246" t="s">
        <v>1324</v>
      </c>
      <c r="D2289" s="246" t="s">
        <v>1085</v>
      </c>
      <c r="E2289" s="246" t="s">
        <v>1116</v>
      </c>
      <c r="F2289" s="246" t="s">
        <v>1117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1118</v>
      </c>
      <c r="L2289" s="247">
        <v>2</v>
      </c>
      <c r="M2289" s="246">
        <v>201717</v>
      </c>
      <c r="N2289" s="246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90</v>
      </c>
      <c r="T2289" s="246" t="s">
        <v>31</v>
      </c>
      <c r="U2289" s="246"/>
      <c r="V2289" t="str">
        <f>INDEX(樣區!H:H,MATCH(F2289,樣區!E:E,0))</f>
        <v>3月,5月</v>
      </c>
      <c r="W2289" s="3" t="str">
        <f>IF(ISNUMBER(AH2289),"Y","N")</f>
        <v>Y</v>
      </c>
      <c r="X2289" s="3" t="str">
        <f>IF(OR(ISBLANK(H2289),ISBLANK(I2289)),"需記錄日期","")</f>
        <v/>
      </c>
      <c r="Y2289" s="3" t="str">
        <f>IF(O2289&gt;9,"時間太晚","")</f>
        <v/>
      </c>
      <c r="Z2289" s="3" t="str">
        <f>IF(ISBLANK(Q2289),"需記錄數量",IF(Q2289&gt;2,"2隻以上，請記為猴群",""))</f>
        <v/>
      </c>
      <c r="AA2289" s="3" t="str">
        <f>IF(OR(Q2289=1,Q2289=2),IF(ISTEXT(R2289),"","需記錄距離"),"")</f>
        <v/>
      </c>
      <c r="AB2289" s="249" t="str">
        <f>IF(S2289="Y",IF(Q2289&lt;&gt;2,"有叫聲應為猴群",""),"")</f>
        <v/>
      </c>
      <c r="AC2289" s="3" t="str">
        <f>IF(ISBLANK(T2289),"需記錄棲地類型",IF(LEN(T2289)&lt;&gt;2,"請填最主要的棲地類型，其餘的可在備注補充說明",""))</f>
        <v/>
      </c>
      <c r="AD2289" s="5" t="str">
        <f t="shared" si="99"/>
        <v/>
      </c>
      <c r="AE2289" s="3" t="str">
        <f>IF(COUNTIF(U2289,"*搖樹*")=1,IF(Q2289&lt;&gt;2,"有搖樹行為應為猴群",""),"")</f>
        <v/>
      </c>
      <c r="AF2289" s="3"/>
      <c r="AH2289">
        <f>MATCH(ROUND(M2289,0)&amp;ROUND(N2289,0),樣點!N:N,0)</f>
        <v>624</v>
      </c>
      <c r="AI2289" s="5">
        <f>IF((F2290&amp;J2290)=(F2289&amp;J2289),ABS((DATE(G2290,H2290,I2290)&amp;TIME(O2290,P2290,0))-(DATE(G2289,H2289,I2289)&amp;TIME(O2289,P2289,0))),"")</f>
        <v>1.5972221968695521E-2</v>
      </c>
    </row>
    <row r="2290" spans="3:35">
      <c r="C2290" s="246" t="s">
        <v>1324</v>
      </c>
      <c r="D2290" s="246" t="s">
        <v>1085</v>
      </c>
      <c r="E2290" s="246" t="s">
        <v>1116</v>
      </c>
      <c r="F2290" s="246" t="s">
        <v>1117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1118</v>
      </c>
      <c r="L2290" s="247">
        <v>3</v>
      </c>
      <c r="M2290" s="246">
        <v>201914</v>
      </c>
      <c r="N2290" s="246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90</v>
      </c>
      <c r="T2290" s="246" t="s">
        <v>26</v>
      </c>
      <c r="U2290" s="246"/>
      <c r="V2290" t="str">
        <f>INDEX(樣區!H:H,MATCH(F2290,樣區!E:E,0))</f>
        <v>3月,5月</v>
      </c>
      <c r="W2290" s="3" t="str">
        <f>IF(ISNUMBER(AH2290),"Y","N")</f>
        <v>Y</v>
      </c>
      <c r="X2290" s="3" t="str">
        <f>IF(OR(ISBLANK(H2290),ISBLANK(I2290)),"需記錄日期","")</f>
        <v/>
      </c>
      <c r="Y2290" s="3" t="str">
        <f>IF(O2290&gt;9,"時間太晚","")</f>
        <v/>
      </c>
      <c r="Z2290" s="3" t="str">
        <f>IF(ISBLANK(Q2290),"需記錄數量",IF(Q2290&gt;2,"2隻以上，請記為猴群",""))</f>
        <v/>
      </c>
      <c r="AA2290" s="3" t="str">
        <f>IF(OR(Q2290=1,Q2290=2),IF(ISTEXT(R2290),"","需記錄距離"),"")</f>
        <v/>
      </c>
      <c r="AB2290" s="249" t="str">
        <f>IF(S2290="Y",IF(Q2290&lt;&gt;2,"有叫聲應為猴群",""),"")</f>
        <v/>
      </c>
      <c r="AC2290" s="3" t="str">
        <f>IF(ISBLANK(T2290),"需記錄棲地類型",IF(LEN(T2290)&lt;&gt;2,"請填最主要的棲地類型，其餘的可在備注補充說明",""))</f>
        <v/>
      </c>
      <c r="AD2290" s="5" t="str">
        <f t="shared" si="99"/>
        <v/>
      </c>
      <c r="AE2290" s="3" t="str">
        <f>IF(COUNTIF(U2290,"*搖樹*")=1,IF(Q2290&lt;&gt;2,"有搖樹行為應為猴群",""),"")</f>
        <v/>
      </c>
      <c r="AF2290" s="3"/>
      <c r="AH2290">
        <f>MATCH(ROUND(M2290,0)&amp;ROUND(N2290,0),樣點!N:N,0)</f>
        <v>625</v>
      </c>
      <c r="AI2290" s="5">
        <f>IF((F2291&amp;J2291)=(F2290&amp;J2290),ABS((DATE(G2291,H2291,I2291)&amp;TIME(O2291,P2291,0))-(DATE(G2290,H2290,I2290)&amp;TIME(O2290,P2290,0))),"")</f>
        <v>9.0277779963798821E-3</v>
      </c>
    </row>
    <row r="2291" spans="3:35">
      <c r="C2291" s="246" t="s">
        <v>1324</v>
      </c>
      <c r="D2291" s="246" t="s">
        <v>1085</v>
      </c>
      <c r="E2291" s="246" t="s">
        <v>1116</v>
      </c>
      <c r="F2291" s="246" t="s">
        <v>1117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1118</v>
      </c>
      <c r="L2291" s="247">
        <v>4</v>
      </c>
      <c r="M2291" s="246">
        <v>202132</v>
      </c>
      <c r="N2291" s="246">
        <v>2566128</v>
      </c>
      <c r="O2291" s="246">
        <v>9</v>
      </c>
      <c r="P2291" s="246">
        <v>9</v>
      </c>
      <c r="Q2291" s="246">
        <v>2</v>
      </c>
      <c r="R2291" s="246" t="s">
        <v>43</v>
      </c>
      <c r="S2291" s="246" t="s">
        <v>44</v>
      </c>
      <c r="T2291" s="246" t="s">
        <v>31</v>
      </c>
      <c r="U2291" s="246"/>
      <c r="V2291" t="str">
        <f>INDEX(樣區!H:H,MATCH(F2291,樣區!E:E,0))</f>
        <v>3月,5月</v>
      </c>
      <c r="W2291" s="3" t="str">
        <f>IF(ISNUMBER(AH2291),"Y","N")</f>
        <v>Y</v>
      </c>
      <c r="X2291" s="3" t="str">
        <f>IF(OR(ISBLANK(H2291),ISBLANK(I2291)),"需記錄日期","")</f>
        <v/>
      </c>
      <c r="Y2291" s="3" t="str">
        <f>IF(O2291&gt;9,"時間太晚","")</f>
        <v/>
      </c>
      <c r="Z2291" s="3" t="str">
        <f>IF(ISBLANK(Q2291),"需記錄數量",IF(Q2291&gt;2,"2隻以上，請記為猴群",""))</f>
        <v/>
      </c>
      <c r="AA2291" s="3" t="str">
        <f>IF(OR(Q2291=1,Q2291=2),IF(ISTEXT(R2291),"","需記錄距離"),"")</f>
        <v/>
      </c>
      <c r="AB2291" s="249" t="str">
        <f>IF(S2291="Y",IF(Q2291&lt;&gt;2,"有叫聲應為猴群",""),"")</f>
        <v/>
      </c>
      <c r="AC2291" s="3" t="str">
        <f>IF(ISBLANK(T2291),"需記錄棲地類型",IF(LEN(T2291)&lt;&gt;2,"請填最主要的棲地類型，其餘的可在備注補充說明",""))</f>
        <v/>
      </c>
      <c r="AD2291" s="5" t="str">
        <f t="shared" si="99"/>
        <v/>
      </c>
      <c r="AE2291" s="3" t="str">
        <f>IF(COUNTIF(U2291,"*搖樹*")=1,IF(Q2291&lt;&gt;2,"有搖樹行為應為猴群",""),"")</f>
        <v/>
      </c>
      <c r="AF2291" s="3"/>
      <c r="AH2291">
        <f>MATCH(ROUND(M2291,0)&amp;ROUND(N2291,0),樣點!N:N,0)</f>
        <v>626</v>
      </c>
      <c r="AI2291" s="5">
        <f>IF((F2292&amp;J2292)=(F2291&amp;J2291),ABS((DATE(G2292,H2292,I2292)&amp;TIME(O2292,P2292,0))-(DATE(G2291,H2291,I2291)&amp;TIME(O2291,P2291,0))),"")</f>
        <v>9.0277770068496466E-3</v>
      </c>
    </row>
    <row r="2292" spans="3:35">
      <c r="C2292" s="246" t="s">
        <v>1324</v>
      </c>
      <c r="D2292" s="246" t="s">
        <v>1085</v>
      </c>
      <c r="E2292" s="246" t="s">
        <v>1116</v>
      </c>
      <c r="F2292" s="246" t="s">
        <v>1117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1118</v>
      </c>
      <c r="L2292" s="247">
        <v>5</v>
      </c>
      <c r="M2292" s="246">
        <v>202333</v>
      </c>
      <c r="N2292" s="246">
        <v>2566063</v>
      </c>
      <c r="O2292" s="246">
        <v>9</v>
      </c>
      <c r="P2292" s="246">
        <v>22</v>
      </c>
      <c r="Q2292" s="246">
        <v>2</v>
      </c>
      <c r="R2292" s="246" t="s">
        <v>75</v>
      </c>
      <c r="S2292" s="246" t="s">
        <v>44</v>
      </c>
      <c r="T2292" s="246" t="s">
        <v>32</v>
      </c>
      <c r="U2292" s="246" t="s">
        <v>1119</v>
      </c>
      <c r="V2292" t="str">
        <f>INDEX(樣區!H:H,MATCH(F2292,樣區!E:E,0))</f>
        <v>3月,5月</v>
      </c>
      <c r="W2292" s="3" t="str">
        <f>IF(ISNUMBER(AH2292),"Y","N")</f>
        <v>Y</v>
      </c>
      <c r="X2292" s="3" t="str">
        <f>IF(OR(ISBLANK(H2292),ISBLANK(I2292)),"需記錄日期","")</f>
        <v/>
      </c>
      <c r="Y2292" s="3" t="str">
        <f>IF(O2292&gt;9,"時間太晚","")</f>
        <v/>
      </c>
      <c r="Z2292" s="3" t="str">
        <f>IF(ISBLANK(Q2292),"需記錄數量",IF(Q2292&gt;2,"2隻以上，請記為猴群",""))</f>
        <v/>
      </c>
      <c r="AA2292" s="3" t="str">
        <f>IF(OR(Q2292=1,Q2292=2),IF(ISTEXT(R2292),"","需記錄距離"),"")</f>
        <v/>
      </c>
      <c r="AB2292" s="249" t="str">
        <f>IF(S2292="Y",IF(Q2292&lt;&gt;2,"有叫聲應為猴群",""),"")</f>
        <v/>
      </c>
      <c r="AC2292" s="3" t="str">
        <f>IF(ISBLANK(T2292),"需記錄棲地類型",IF(LEN(T2292)&lt;&gt;2,"請填最主要的棲地類型，其餘的可在備注補充說明",""))</f>
        <v/>
      </c>
      <c r="AD2292" s="5" t="str">
        <f t="shared" si="99"/>
        <v/>
      </c>
      <c r="AE2292" s="3" t="str">
        <f>IF(COUNTIF(U2292,"*搖樹*")=1,IF(Q2292&lt;&gt;2,"有搖樹行為應為猴群",""),"")</f>
        <v/>
      </c>
      <c r="AF2292" s="3"/>
      <c r="AH2292">
        <f>MATCH(ROUND(M2292,0)&amp;ROUND(N2292,0),樣點!N:N,0)</f>
        <v>627</v>
      </c>
      <c r="AI2292" s="5">
        <f>IF((F2293&amp;J2293)=(F2292&amp;J2292),ABS((DATE(G2293,H2293,I2293)&amp;TIME(O2293,P2293,0))-(DATE(G2292,H2292,I2292)&amp;TIME(O2292,P2292,0))),"")</f>
        <v>1.5972223016433418E-2</v>
      </c>
    </row>
    <row r="2293" spans="3:35">
      <c r="C2293" s="246" t="s">
        <v>1324</v>
      </c>
      <c r="D2293" s="246" t="s">
        <v>1085</v>
      </c>
      <c r="E2293" s="246" t="s">
        <v>1116</v>
      </c>
      <c r="F2293" s="246" t="s">
        <v>1117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1118</v>
      </c>
      <c r="L2293" s="247">
        <v>6</v>
      </c>
      <c r="M2293" s="246">
        <v>202507</v>
      </c>
      <c r="N2293" s="246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90</v>
      </c>
      <c r="T2293" s="246" t="s">
        <v>32</v>
      </c>
      <c r="U2293" s="246"/>
      <c r="V2293" t="str">
        <f>INDEX(樣區!H:H,MATCH(F2293,樣區!E:E,0))</f>
        <v>3月,5月</v>
      </c>
      <c r="W2293" s="3" t="str">
        <f>IF(ISNUMBER(AH2293),"Y","N")</f>
        <v>Y</v>
      </c>
      <c r="X2293" s="3" t="str">
        <f>IF(OR(ISBLANK(H2293),ISBLANK(I2293)),"需記錄日期","")</f>
        <v/>
      </c>
      <c r="Y2293" s="3" t="str">
        <f>IF(O2293&gt;9,"時間太晚","")</f>
        <v/>
      </c>
      <c r="Z2293" s="3" t="str">
        <f>IF(ISBLANK(Q2293),"需記錄數量",IF(Q2293&gt;2,"2隻以上，請記為猴群",""))</f>
        <v/>
      </c>
      <c r="AA2293" s="3" t="str">
        <f>IF(OR(Q2293=1,Q2293=2),IF(ISTEXT(R2293),"","需記錄距離"),"")</f>
        <v/>
      </c>
      <c r="AB2293" s="249" t="str">
        <f>IF(S2293="Y",IF(Q2293&lt;&gt;2,"有叫聲應為猴群",""),"")</f>
        <v/>
      </c>
      <c r="AC2293" s="3" t="str">
        <f>IF(ISBLANK(T2293),"需記錄棲地類型",IF(LEN(T2293)&lt;&gt;2,"請填最主要的棲地類型，其餘的可在備注補充說明",""))</f>
        <v/>
      </c>
      <c r="AD2293" s="5" t="str">
        <f t="shared" ref="AD2293:AD2309" si="100">IF(ISBLANK(O2293),"需記錄時間",IFERROR(IF((AI2293-TIME(0,5,59))&lt;0,"需計滿6分鐘",""),""))</f>
        <v/>
      </c>
      <c r="AE2293" s="3" t="str">
        <f>IF(COUNTIF(U2293,"*搖樹*")=1,IF(Q2293&lt;&gt;2,"有搖樹行為應為猴群",""),"")</f>
        <v/>
      </c>
      <c r="AF2293" s="3"/>
      <c r="AH2293">
        <f>MATCH(ROUND(M2293,0)&amp;ROUND(N2293,0),樣點!N:N,0)</f>
        <v>628</v>
      </c>
      <c r="AI2293" s="5" t="str">
        <f>IF((F2294&amp;J2294)=(F2293&amp;J2293),ABS((DATE(G2294,H2294,I2294)&amp;TIME(O2294,P2294,0))-(DATE(G2293,H2293,I2293)&amp;TIME(O2293,P2293,0))),"")</f>
        <v/>
      </c>
    </row>
    <row r="2294" spans="3:35">
      <c r="C2294" s="246" t="s">
        <v>1324</v>
      </c>
      <c r="D2294" s="246" t="s">
        <v>1085</v>
      </c>
      <c r="E2294" s="246" t="s">
        <v>1120</v>
      </c>
      <c r="F2294" s="246" t="s">
        <v>1121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1122</v>
      </c>
      <c r="L2294" s="247">
        <v>1</v>
      </c>
      <c r="M2294" s="246">
        <v>200809</v>
      </c>
      <c r="N2294" s="246">
        <v>2552287</v>
      </c>
      <c r="O2294" s="246">
        <v>9</v>
      </c>
      <c r="P2294" s="246">
        <v>9</v>
      </c>
      <c r="Q2294" s="246">
        <v>0</v>
      </c>
      <c r="R2294" s="246"/>
      <c r="S2294" s="246" t="s">
        <v>90</v>
      </c>
      <c r="T2294" s="246" t="s">
        <v>31</v>
      </c>
      <c r="U2294" s="246"/>
      <c r="V2294" t="str">
        <f>INDEX(樣區!H:H,MATCH(F2294,樣區!E:E,0))</f>
        <v>3月,5月</v>
      </c>
      <c r="W2294" s="3" t="str">
        <f>IF(ISNUMBER(AH2294),"Y","N")</f>
        <v>Y</v>
      </c>
      <c r="X2294" s="3" t="str">
        <f>IF(OR(ISBLANK(H2294),ISBLANK(I2294)),"需記錄日期","")</f>
        <v/>
      </c>
      <c r="Y2294" s="3" t="str">
        <f>IF(O2294&gt;9,"時間太晚","")</f>
        <v/>
      </c>
      <c r="Z2294" s="3" t="str">
        <f>IF(ISBLANK(Q2294),"需記錄數量",IF(Q2294&gt;2,"2隻以上，請記為猴群",""))</f>
        <v/>
      </c>
      <c r="AA2294" s="3" t="str">
        <f>IF(OR(Q2294=1,Q2294=2),IF(ISTEXT(R2294),"","需記錄距離"),"")</f>
        <v/>
      </c>
      <c r="AB2294" s="249" t="str">
        <f>IF(S2294="Y",IF(Q2294&lt;&gt;2,"有叫聲應為猴群",""),"")</f>
        <v/>
      </c>
      <c r="AC2294" s="3" t="str">
        <f>IF(ISBLANK(T2294),"需記錄棲地類型",IF(LEN(T2294)&lt;&gt;2,"請填最主要的棲地類型，其餘的可在備注補充說明",""))</f>
        <v/>
      </c>
      <c r="AD2294" s="5" t="str">
        <f t="shared" si="100"/>
        <v/>
      </c>
      <c r="AE2294" s="3" t="str">
        <f>IF(COUNTIF(U2294,"*搖樹*")=1,IF(Q2294&lt;&gt;2,"有搖樹行為應為猴群",""),"")</f>
        <v/>
      </c>
      <c r="AF2294" s="3"/>
      <c r="AH2294">
        <f>MATCH(ROUND(M2294,0)&amp;ROUND(N2294,0),樣點!N:N,0)</f>
        <v>629</v>
      </c>
      <c r="AI2294" s="5">
        <f>IF((F2295&amp;J2295)=(F2294&amp;J2294),ABS((DATE(G2295,H2295,I2295)&amp;TIME(O2295,P2295,0))-(DATE(G2294,H2294,I2294)&amp;TIME(O2294,P2294,0))),"")</f>
        <v>7.6388880261220038E-3</v>
      </c>
    </row>
    <row r="2295" spans="3:35">
      <c r="C2295" s="246" t="s">
        <v>1324</v>
      </c>
      <c r="D2295" s="246" t="s">
        <v>1085</v>
      </c>
      <c r="E2295" s="246" t="s">
        <v>1120</v>
      </c>
      <c r="F2295" s="246" t="s">
        <v>1121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1122</v>
      </c>
      <c r="L2295" s="247">
        <v>2</v>
      </c>
      <c r="M2295" s="246">
        <v>200986</v>
      </c>
      <c r="N2295" s="246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90</v>
      </c>
      <c r="T2295" s="246" t="s">
        <v>133</v>
      </c>
      <c r="U2295" s="246"/>
      <c r="V2295" t="str">
        <f>INDEX(樣區!H:H,MATCH(F2295,樣區!E:E,0))</f>
        <v>3月,5月</v>
      </c>
      <c r="W2295" s="3" t="str">
        <f>IF(ISNUMBER(AH2295),"Y","N")</f>
        <v>Y</v>
      </c>
      <c r="X2295" s="3" t="str">
        <f>IF(OR(ISBLANK(H2295),ISBLANK(I2295)),"需記錄日期","")</f>
        <v/>
      </c>
      <c r="Y2295" s="3" t="str">
        <f>IF(O2295&gt;9,"時間太晚","")</f>
        <v/>
      </c>
      <c r="Z2295" s="3" t="str">
        <f>IF(ISBLANK(Q2295),"需記錄數量",IF(Q2295&gt;2,"2隻以上，請記為猴群",""))</f>
        <v/>
      </c>
      <c r="AA2295" s="3" t="str">
        <f>IF(OR(Q2295=1,Q2295=2),IF(ISTEXT(R2295),"","需記錄距離"),"")</f>
        <v/>
      </c>
      <c r="AB2295" s="249" t="str">
        <f>IF(S2295="Y",IF(Q2295&lt;&gt;2,"有叫聲應為猴群",""),"")</f>
        <v/>
      </c>
      <c r="AC2295" s="3" t="str">
        <f>IF(ISBLANK(T2295),"需記錄棲地類型",IF(LEN(T2295)&lt;&gt;2,"請填最主要的棲地類型，其餘的可在備注補充說明",""))</f>
        <v/>
      </c>
      <c r="AD2295" s="5" t="str">
        <f t="shared" si="100"/>
        <v/>
      </c>
      <c r="AE2295" s="3" t="str">
        <f>IF(COUNTIF(U2295,"*搖樹*")=1,IF(Q2295&lt;&gt;2,"有搖樹行為應為猴群",""),"")</f>
        <v/>
      </c>
      <c r="AF2295" s="3"/>
      <c r="AH2295">
        <f>MATCH(ROUND(M2295,0)&amp;ROUND(N2295,0),樣點!N:N,0)</f>
        <v>630</v>
      </c>
      <c r="AI2295" s="5">
        <f>IF((F2296&amp;J2296)=(F2295&amp;J2295),ABS((DATE(G2296,H2296,I2296)&amp;TIME(O2296,P2296,0))-(DATE(G2295,H2295,I2295)&amp;TIME(O2295,P2295,0))),"")</f>
        <v>6.9444450200535357E-3</v>
      </c>
    </row>
    <row r="2296" spans="3:35">
      <c r="C2296" s="246" t="s">
        <v>1324</v>
      </c>
      <c r="D2296" s="246" t="s">
        <v>1085</v>
      </c>
      <c r="E2296" s="246" t="s">
        <v>1120</v>
      </c>
      <c r="F2296" s="246" t="s">
        <v>1121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1122</v>
      </c>
      <c r="L2296" s="247">
        <v>3</v>
      </c>
      <c r="M2296" s="246">
        <v>201149</v>
      </c>
      <c r="N2296" s="246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90</v>
      </c>
      <c r="T2296" s="246" t="s">
        <v>31</v>
      </c>
      <c r="U2296" s="246"/>
      <c r="V2296" t="str">
        <f>INDEX(樣區!H:H,MATCH(F2296,樣區!E:E,0))</f>
        <v>3月,5月</v>
      </c>
      <c r="W2296" s="3" t="str">
        <f>IF(ISNUMBER(AH2296),"Y","N")</f>
        <v>Y</v>
      </c>
      <c r="X2296" s="3" t="str">
        <f>IF(OR(ISBLANK(H2296),ISBLANK(I2296)),"需記錄日期","")</f>
        <v/>
      </c>
      <c r="Y2296" s="3" t="str">
        <f>IF(O2296&gt;9,"時間太晚","")</f>
        <v/>
      </c>
      <c r="Z2296" s="3" t="str">
        <f>IF(ISBLANK(Q2296),"需記錄數量",IF(Q2296&gt;2,"2隻以上，請記為猴群",""))</f>
        <v/>
      </c>
      <c r="AA2296" s="3" t="str">
        <f>IF(OR(Q2296=1,Q2296=2),IF(ISTEXT(R2296),"","需記錄距離"),"")</f>
        <v/>
      </c>
      <c r="AB2296" s="249" t="str">
        <f>IF(S2296="Y",IF(Q2296&lt;&gt;2,"有叫聲應為猴群",""),"")</f>
        <v/>
      </c>
      <c r="AC2296" s="3" t="str">
        <f>IF(ISBLANK(T2296),"需記錄棲地類型",IF(LEN(T2296)&lt;&gt;2,"請填最主要的棲地類型，其餘的可在備注補充說明",""))</f>
        <v/>
      </c>
      <c r="AD2296" s="5" t="str">
        <f t="shared" si="100"/>
        <v/>
      </c>
      <c r="AE2296" s="3" t="str">
        <f>IF(COUNTIF(U2296,"*搖樹*")=1,IF(Q2296&lt;&gt;2,"有搖樹行為應為猴群",""),"")</f>
        <v/>
      </c>
      <c r="AF2296" s="3"/>
      <c r="AH2296">
        <f>MATCH(ROUND(M2296,0)&amp;ROUND(N2296,0),樣點!N:N,0)</f>
        <v>631</v>
      </c>
      <c r="AI2296" s="5">
        <f>IF((F2297&amp;J2297)=(F2296&amp;J2296),ABS((DATE(G2297,H2297,I2297)&amp;TIME(O2297,P2297,0))-(DATE(G2296,H2296,I2296)&amp;TIME(O2296,P2296,0))),"")</f>
        <v>6.9444439723156393E-3</v>
      </c>
    </row>
    <row r="2297" spans="3:35">
      <c r="C2297" s="246" t="s">
        <v>1324</v>
      </c>
      <c r="D2297" s="246" t="s">
        <v>1085</v>
      </c>
      <c r="E2297" s="246" t="s">
        <v>1120</v>
      </c>
      <c r="F2297" s="246" t="s">
        <v>1121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1122</v>
      </c>
      <c r="L2297" s="247">
        <v>4</v>
      </c>
      <c r="M2297" s="246">
        <v>201333</v>
      </c>
      <c r="N2297" s="246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90</v>
      </c>
      <c r="T2297" s="246" t="s">
        <v>31</v>
      </c>
      <c r="U2297" s="246"/>
      <c r="V2297" t="str">
        <f>INDEX(樣區!H:H,MATCH(F2297,樣區!E:E,0))</f>
        <v>3月,5月</v>
      </c>
      <c r="W2297" s="3" t="str">
        <f>IF(ISNUMBER(AH2297),"Y","N")</f>
        <v>Y</v>
      </c>
      <c r="X2297" s="3" t="str">
        <f>IF(OR(ISBLANK(H2297),ISBLANK(I2297)),"需記錄日期","")</f>
        <v/>
      </c>
      <c r="Y2297" s="3" t="str">
        <f>IF(O2297&gt;9,"時間太晚","")</f>
        <v/>
      </c>
      <c r="Z2297" s="3" t="str">
        <f>IF(ISBLANK(Q2297),"需記錄數量",IF(Q2297&gt;2,"2隻以上，請記為猴群",""))</f>
        <v/>
      </c>
      <c r="AA2297" s="3" t="str">
        <f>IF(OR(Q2297=1,Q2297=2),IF(ISTEXT(R2297),"","需記錄距離"),"")</f>
        <v/>
      </c>
      <c r="AB2297" s="249" t="str">
        <f>IF(S2297="Y",IF(Q2297&lt;&gt;2,"有叫聲應為猴群",""),"")</f>
        <v/>
      </c>
      <c r="AC2297" s="3" t="str">
        <f>IF(ISBLANK(T2297),"需記錄棲地類型",IF(LEN(T2297)&lt;&gt;2,"請填最主要的棲地類型，其餘的可在備注補充說明",""))</f>
        <v/>
      </c>
      <c r="AD2297" s="5" t="str">
        <f t="shared" si="100"/>
        <v/>
      </c>
      <c r="AE2297" s="3" t="str">
        <f>IF(COUNTIF(U2297,"*搖樹*")=1,IF(Q2297&lt;&gt;2,"有搖樹行為應為猴群",""),"")</f>
        <v/>
      </c>
      <c r="AF2297" s="3"/>
      <c r="AH2297">
        <f>MATCH(ROUND(M2297,0)&amp;ROUND(N2297,0),樣點!N:N,0)</f>
        <v>632</v>
      </c>
      <c r="AI2297" s="5">
        <f>IF((F2298&amp;J2298)=(F2297&amp;J2297),ABS((DATE(G2298,H2298,I2298)&amp;TIME(O2298,P2298,0))-(DATE(G2297,H2297,I2297)&amp;TIME(O2297,P2297,0))),"")</f>
        <v>7.6388890156522393E-3</v>
      </c>
    </row>
    <row r="2298" spans="3:35">
      <c r="C2298" s="246" t="s">
        <v>1324</v>
      </c>
      <c r="D2298" s="246" t="s">
        <v>1085</v>
      </c>
      <c r="E2298" s="246" t="s">
        <v>1120</v>
      </c>
      <c r="F2298" s="246" t="s">
        <v>1121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1122</v>
      </c>
      <c r="L2298" s="247">
        <v>5</v>
      </c>
      <c r="M2298" s="246">
        <v>201536</v>
      </c>
      <c r="N2298" s="246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90</v>
      </c>
      <c r="T2298" s="246" t="s">
        <v>31</v>
      </c>
      <c r="U2298" s="246"/>
      <c r="V2298" t="str">
        <f>INDEX(樣區!H:H,MATCH(F2298,樣區!E:E,0))</f>
        <v>3月,5月</v>
      </c>
      <c r="W2298" s="3" t="str">
        <f>IF(ISNUMBER(AH2298),"Y","N")</f>
        <v>Y</v>
      </c>
      <c r="X2298" s="3" t="str">
        <f>IF(OR(ISBLANK(H2298),ISBLANK(I2298)),"需記錄日期","")</f>
        <v/>
      </c>
      <c r="Y2298" s="3" t="str">
        <f>IF(O2298&gt;9,"時間太晚","")</f>
        <v/>
      </c>
      <c r="Z2298" s="3" t="str">
        <f>IF(ISBLANK(Q2298),"需記錄數量",IF(Q2298&gt;2,"2隻以上，請記為猴群",""))</f>
        <v/>
      </c>
      <c r="AA2298" s="3" t="str">
        <f>IF(OR(Q2298=1,Q2298=2),IF(ISTEXT(R2298),"","需記錄距離"),"")</f>
        <v/>
      </c>
      <c r="AB2298" s="249" t="str">
        <f>IF(S2298="Y",IF(Q2298&lt;&gt;2,"有叫聲應為猴群",""),"")</f>
        <v/>
      </c>
      <c r="AC2298" s="3" t="str">
        <f>IF(ISBLANK(T2298),"需記錄棲地類型",IF(LEN(T2298)&lt;&gt;2,"請填最主要的棲地類型，其餘的可在備注補充說明",""))</f>
        <v/>
      </c>
      <c r="AD2298" s="5" t="str">
        <f t="shared" si="100"/>
        <v/>
      </c>
      <c r="AE2298" s="3" t="str">
        <f>IF(COUNTIF(U2298,"*搖樹*")=1,IF(Q2298&lt;&gt;2,"有搖樹行為應為猴群",""),"")</f>
        <v/>
      </c>
      <c r="AF2298" s="3"/>
      <c r="AH2298">
        <f>MATCH(ROUND(M2298,0)&amp;ROUND(N2298,0),樣點!N:N,0)</f>
        <v>633</v>
      </c>
      <c r="AI2298" s="5">
        <f>IF((F2299&amp;J2299)=(F2298&amp;J2298),ABS((DATE(G2299,H2299,I2299)&amp;TIME(O2299,P2299,0))-(DATE(G2298,H2298,I2298)&amp;TIME(O2298,P2298,0))),"")</f>
        <v>6.2499999767169356E-3</v>
      </c>
    </row>
    <row r="2299" spans="3:35">
      <c r="C2299" s="246" t="s">
        <v>1324</v>
      </c>
      <c r="D2299" s="246" t="s">
        <v>1085</v>
      </c>
      <c r="E2299" s="246" t="s">
        <v>1120</v>
      </c>
      <c r="F2299" s="246" t="s">
        <v>1121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1122</v>
      </c>
      <c r="L2299" s="247">
        <v>6</v>
      </c>
      <c r="M2299" s="246">
        <v>201747</v>
      </c>
      <c r="N2299" s="246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90</v>
      </c>
      <c r="T2299" s="246" t="s">
        <v>31</v>
      </c>
      <c r="U2299" s="246"/>
      <c r="V2299" t="str">
        <f>INDEX(樣區!H:H,MATCH(F2299,樣區!E:E,0))</f>
        <v>3月,5月</v>
      </c>
      <c r="W2299" s="3" t="str">
        <f>IF(ISNUMBER(AH2299),"Y","N")</f>
        <v>Y</v>
      </c>
      <c r="X2299" s="3" t="str">
        <f>IF(OR(ISBLANK(H2299),ISBLANK(I2299)),"需記錄日期","")</f>
        <v/>
      </c>
      <c r="Y2299" s="3" t="str">
        <f>IF(O2299&gt;9,"時間太晚","")</f>
        <v>時間太晚</v>
      </c>
      <c r="Z2299" s="3" t="str">
        <f>IF(ISBLANK(Q2299),"需記錄數量",IF(Q2299&gt;2,"2隻以上，請記為猴群",""))</f>
        <v/>
      </c>
      <c r="AA2299" s="3" t="str">
        <f>IF(OR(Q2299=1,Q2299=2),IF(ISTEXT(R2299),"","需記錄距離"),"")</f>
        <v/>
      </c>
      <c r="AB2299" s="249" t="str">
        <f>IF(S2299="Y",IF(Q2299&lt;&gt;2,"有叫聲應為猴群",""),"")</f>
        <v/>
      </c>
      <c r="AC2299" s="3" t="str">
        <f>IF(ISBLANK(T2299),"需記錄棲地類型",IF(LEN(T2299)&lt;&gt;2,"請填最主要的棲地類型，其餘的可在備注補充說明",""))</f>
        <v/>
      </c>
      <c r="AD2299" s="5" t="str">
        <f t="shared" si="100"/>
        <v/>
      </c>
      <c r="AE2299" s="3" t="str">
        <f>IF(COUNTIF(U2299,"*搖樹*")=1,IF(Q2299&lt;&gt;2,"有搖樹行為應為猴群",""),"")</f>
        <v/>
      </c>
      <c r="AF2299" s="3"/>
      <c r="AH2299">
        <f>MATCH(ROUND(M2299,0)&amp;ROUND(N2299,0),樣點!N:N,0)</f>
        <v>634</v>
      </c>
      <c r="AI2299" s="5" t="str">
        <f>IF((F2300&amp;J2300)=(F2299&amp;J2299),ABS((DATE(G2300,H2300,I2300)&amp;TIME(O2300,P2300,0))-(DATE(G2299,H2299,I2299)&amp;TIME(O2299,P2299,0))),"")</f>
        <v/>
      </c>
    </row>
    <row r="2300" spans="3:35">
      <c r="C2300" s="246" t="s">
        <v>1324</v>
      </c>
      <c r="D2300" s="246" t="s">
        <v>960</v>
      </c>
      <c r="E2300" s="246" t="s">
        <v>961</v>
      </c>
      <c r="F2300" s="246" t="s">
        <v>962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963</v>
      </c>
      <c r="L2300" s="247">
        <v>1</v>
      </c>
      <c r="M2300" s="246">
        <v>231396</v>
      </c>
      <c r="N2300" s="246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90</v>
      </c>
      <c r="T2300" s="246" t="s">
        <v>32</v>
      </c>
      <c r="U2300" s="246"/>
      <c r="V2300" t="str">
        <f>INDEX(樣區!H:H,MATCH(F2300,樣區!E:E,0))</f>
        <v>4月,6月</v>
      </c>
      <c r="W2300" s="3" t="str">
        <f>IF(ISNUMBER(AH2300),"Y","N")</f>
        <v>Y</v>
      </c>
      <c r="X2300" s="3" t="str">
        <f>IF(OR(ISBLANK(H2300),ISBLANK(I2300)),"需記錄日期","")</f>
        <v/>
      </c>
      <c r="Y2300" s="3" t="str">
        <f>IF(O2300&gt;9,"時間太晚","")</f>
        <v/>
      </c>
      <c r="Z2300" s="3" t="str">
        <f>IF(ISBLANK(Q2300),"需記錄數量",IF(Q2300&gt;2,"2隻以上，請記為猴群",""))</f>
        <v/>
      </c>
      <c r="AA2300" s="3" t="str">
        <f>IF(OR(Q2300=1,Q2300=2),IF(ISTEXT(R2300),"","需記錄距離"),"")</f>
        <v/>
      </c>
      <c r="AB2300" s="249" t="str">
        <f>IF(S2300="Y",IF(Q2300&lt;&gt;2,"有叫聲應為猴群",""),"")</f>
        <v/>
      </c>
      <c r="AC2300" s="3" t="str">
        <f>IF(ISBLANK(T2300),"需記錄棲地類型",IF(LEN(T2300)&lt;&gt;2,"請填最主要的棲地類型，其餘的可在備注補充說明",""))</f>
        <v/>
      </c>
      <c r="AD2300" s="5" t="str">
        <f t="shared" si="100"/>
        <v>需計滿6分鐘</v>
      </c>
      <c r="AE2300" s="3" t="str">
        <f>IF(COUNTIF(U2300,"*搖樹*")=1,IF(Q2300&lt;&gt;2,"有搖樹行為應為猴群",""),"")</f>
        <v/>
      </c>
      <c r="AF2300" s="3"/>
      <c r="AH2300">
        <f>MATCH(ROUND(M2300,0)&amp;ROUND(N2300,0),樣點!N:N,0)</f>
        <v>323</v>
      </c>
      <c r="AI2300" s="5">
        <f>IF((F2301&amp;J2301)=(F2300&amp;J2300),ABS((DATE(G2301,H2301,I2301)&amp;TIME(O2301,P2301,0))-(DATE(G2300,H2300,I2300)&amp;TIME(O2300,P2300,0))),"")</f>
        <v>2.0833339658565819E-3</v>
      </c>
    </row>
    <row r="2301" spans="3:35">
      <c r="C2301" s="246" t="s">
        <v>1324</v>
      </c>
      <c r="D2301" s="246" t="s">
        <v>960</v>
      </c>
      <c r="E2301" s="246" t="s">
        <v>961</v>
      </c>
      <c r="F2301" s="246" t="s">
        <v>962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963</v>
      </c>
      <c r="L2301" s="247">
        <v>2</v>
      </c>
      <c r="M2301" s="246">
        <v>231570</v>
      </c>
      <c r="N2301" s="246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90</v>
      </c>
      <c r="T2301" s="246" t="s">
        <v>32</v>
      </c>
      <c r="U2301" s="246"/>
      <c r="V2301" t="str">
        <f>INDEX(樣區!H:H,MATCH(F2301,樣區!E:E,0))</f>
        <v>4月,6月</v>
      </c>
      <c r="W2301" s="3" t="str">
        <f>IF(ISNUMBER(AH2301),"Y","N")</f>
        <v>Y</v>
      </c>
      <c r="X2301" s="3" t="str">
        <f>IF(OR(ISBLANK(H2301),ISBLANK(I2301)),"需記錄日期","")</f>
        <v/>
      </c>
      <c r="Y2301" s="3" t="str">
        <f>IF(O2301&gt;9,"時間太晚","")</f>
        <v/>
      </c>
      <c r="Z2301" s="3" t="str">
        <f>IF(ISBLANK(Q2301),"需記錄數量",IF(Q2301&gt;2,"2隻以上，請記為猴群",""))</f>
        <v/>
      </c>
      <c r="AA2301" s="3" t="str">
        <f>IF(OR(Q2301=1,Q2301=2),IF(ISTEXT(R2301),"","需記錄距離"),"")</f>
        <v/>
      </c>
      <c r="AB2301" s="249" t="str">
        <f>IF(S2301="Y",IF(Q2301&lt;&gt;2,"有叫聲應為猴群",""),"")</f>
        <v/>
      </c>
      <c r="AC2301" s="3" t="str">
        <f>IF(ISBLANK(T2301),"需記錄棲地類型",IF(LEN(T2301)&lt;&gt;2,"請填最主要的棲地類型，其餘的可在備注補充說明",""))</f>
        <v/>
      </c>
      <c r="AD2301" s="5" t="str">
        <f t="shared" si="100"/>
        <v>需計滿6分鐘</v>
      </c>
      <c r="AE2301" s="3" t="str">
        <f>IF(COUNTIF(U2301,"*搖樹*")=1,IF(Q2301&lt;&gt;2,"有搖樹行為應為猴群",""),"")</f>
        <v/>
      </c>
      <c r="AF2301" s="3"/>
      <c r="AH2301">
        <f>MATCH(ROUND(M2301,0)&amp;ROUND(N2301,0),樣點!N:N,0)</f>
        <v>324</v>
      </c>
      <c r="AI2301" s="5">
        <f>IF((F2302&amp;J2302)=(F2301&amp;J2301),ABS((DATE(G2302,H2302,I2302)&amp;TIME(O2302,P2302,0))-(DATE(G2301,H2301,I2301)&amp;TIME(O2301,P2301,0))),"")</f>
        <v>2.7777770301327109E-3</v>
      </c>
    </row>
    <row r="2302" spans="3:35">
      <c r="C2302" s="246" t="s">
        <v>1324</v>
      </c>
      <c r="D2302" s="246" t="s">
        <v>960</v>
      </c>
      <c r="E2302" s="246" t="s">
        <v>961</v>
      </c>
      <c r="F2302" s="246" t="s">
        <v>962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963</v>
      </c>
      <c r="L2302" s="247">
        <v>3</v>
      </c>
      <c r="M2302" s="246">
        <v>231799</v>
      </c>
      <c r="N2302" s="246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90</v>
      </c>
      <c r="T2302" s="246" t="s">
        <v>32</v>
      </c>
      <c r="U2302" s="246"/>
      <c r="V2302" t="str">
        <f>INDEX(樣區!H:H,MATCH(F2302,樣區!E:E,0))</f>
        <v>4月,6月</v>
      </c>
      <c r="W2302" s="3" t="str">
        <f>IF(ISNUMBER(AH2302),"Y","N")</f>
        <v>Y</v>
      </c>
      <c r="X2302" s="3" t="str">
        <f>IF(OR(ISBLANK(H2302),ISBLANK(I2302)),"需記錄日期","")</f>
        <v/>
      </c>
      <c r="Y2302" s="3" t="str">
        <f>IF(O2302&gt;9,"時間太晚","")</f>
        <v/>
      </c>
      <c r="Z2302" s="3" t="str">
        <f>IF(ISBLANK(Q2302),"需記錄數量",IF(Q2302&gt;2,"2隻以上，請記為猴群",""))</f>
        <v/>
      </c>
      <c r="AA2302" s="3" t="str">
        <f>IF(OR(Q2302=1,Q2302=2),IF(ISTEXT(R2302),"","需記錄距離"),"")</f>
        <v/>
      </c>
      <c r="AB2302" s="249" t="str">
        <f>IF(S2302="Y",IF(Q2302&lt;&gt;2,"有叫聲應為猴群",""),"")</f>
        <v/>
      </c>
      <c r="AC2302" s="3" t="str">
        <f>IF(ISBLANK(T2302),"需記錄棲地類型",IF(LEN(T2302)&lt;&gt;2,"請填最主要的棲地類型，其餘的可在備注補充說明",""))</f>
        <v/>
      </c>
      <c r="AD2302" s="5" t="str">
        <f t="shared" si="100"/>
        <v>需計滿6分鐘</v>
      </c>
      <c r="AE2302" s="3" t="str">
        <f>IF(COUNTIF(U2302,"*搖樹*")=1,IF(Q2302&lt;&gt;2,"有搖樹行為應為猴群",""),"")</f>
        <v/>
      </c>
      <c r="AF2302" s="3"/>
      <c r="AH2302">
        <f>MATCH(ROUND(M2302,0)&amp;ROUND(N2302,0),樣點!N:N,0)</f>
        <v>325</v>
      </c>
      <c r="AI2302" s="5">
        <f>IF((F2303&amp;J2303)=(F2302&amp;J2302),ABS((DATE(G2303,H2303,I2303)&amp;TIME(O2303,P2303,0))-(DATE(G2302,H2302,I2302)&amp;TIME(O2302,P2302,0))),"")</f>
        <v>2.0833340240642428E-3</v>
      </c>
    </row>
    <row r="2303" spans="3:35">
      <c r="C2303" s="246" t="s">
        <v>1324</v>
      </c>
      <c r="D2303" s="246" t="s">
        <v>960</v>
      </c>
      <c r="E2303" s="246" t="s">
        <v>961</v>
      </c>
      <c r="F2303" s="246" t="s">
        <v>962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963</v>
      </c>
      <c r="L2303" s="247">
        <v>4</v>
      </c>
      <c r="M2303" s="246">
        <v>231607</v>
      </c>
      <c r="N2303" s="246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90</v>
      </c>
      <c r="T2303" s="246" t="s">
        <v>32</v>
      </c>
      <c r="U2303" s="246"/>
      <c r="V2303" t="str">
        <f>INDEX(樣區!H:H,MATCH(F2303,樣區!E:E,0))</f>
        <v>4月,6月</v>
      </c>
      <c r="W2303" s="3" t="str">
        <f>IF(ISNUMBER(AH2303),"Y","N")</f>
        <v>Y</v>
      </c>
      <c r="X2303" s="3" t="str">
        <f>IF(OR(ISBLANK(H2303),ISBLANK(I2303)),"需記錄日期","")</f>
        <v/>
      </c>
      <c r="Y2303" s="3" t="str">
        <f>IF(O2303&gt;9,"時間太晚","")</f>
        <v/>
      </c>
      <c r="Z2303" s="3" t="str">
        <f>IF(ISBLANK(Q2303),"需記錄數量",IF(Q2303&gt;2,"2隻以上，請記為猴群",""))</f>
        <v/>
      </c>
      <c r="AA2303" s="3" t="str">
        <f>IF(OR(Q2303=1,Q2303=2),IF(ISTEXT(R2303),"","需記錄距離"),"")</f>
        <v/>
      </c>
      <c r="AB2303" s="249" t="str">
        <f>IF(S2303="Y",IF(Q2303&lt;&gt;2,"有叫聲應為猴群",""),"")</f>
        <v/>
      </c>
      <c r="AC2303" s="3" t="str">
        <f>IF(ISBLANK(T2303),"需記錄棲地類型",IF(LEN(T2303)&lt;&gt;2,"請填最主要的棲地類型，其餘的可在備注補充說明",""))</f>
        <v/>
      </c>
      <c r="AD2303" s="5" t="str">
        <f t="shared" si="100"/>
        <v>需計滿6分鐘</v>
      </c>
      <c r="AE2303" s="3" t="str">
        <f>IF(COUNTIF(U2303,"*搖樹*")=1,IF(Q2303&lt;&gt;2,"有搖樹行為應為猴群",""),"")</f>
        <v/>
      </c>
      <c r="AF2303" s="3"/>
      <c r="AH2303">
        <f>MATCH(ROUND(M2303,0)&amp;ROUND(N2303,0),樣點!N:N,0)</f>
        <v>326</v>
      </c>
      <c r="AI2303" s="5">
        <f>IF((F2304&amp;J2304)=(F2303&amp;J2303),ABS((DATE(G2304,H2304,I2304)&amp;TIME(O2304,P2304,0))-(DATE(G2303,H2303,I2303)&amp;TIME(O2303,P2303,0))),"")</f>
        <v>2.0833329763263464E-3</v>
      </c>
    </row>
    <row r="2304" spans="3:35">
      <c r="C2304" s="246" t="s">
        <v>1324</v>
      </c>
      <c r="D2304" s="246" t="s">
        <v>960</v>
      </c>
      <c r="E2304" s="246" t="s">
        <v>961</v>
      </c>
      <c r="F2304" s="246" t="s">
        <v>962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963</v>
      </c>
      <c r="L2304" s="247">
        <v>5</v>
      </c>
      <c r="M2304" s="246">
        <v>231459</v>
      </c>
      <c r="N2304" s="246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90</v>
      </c>
      <c r="T2304" s="246" t="s">
        <v>32</v>
      </c>
      <c r="U2304" s="246"/>
      <c r="V2304" t="str">
        <f>INDEX(樣區!H:H,MATCH(F2304,樣區!E:E,0))</f>
        <v>4月,6月</v>
      </c>
      <c r="W2304" s="3" t="str">
        <f>IF(ISNUMBER(AH2304),"Y","N")</f>
        <v>Y</v>
      </c>
      <c r="X2304" s="3" t="str">
        <f>IF(OR(ISBLANK(H2304),ISBLANK(I2304)),"需記錄日期","")</f>
        <v/>
      </c>
      <c r="Y2304" s="3" t="str">
        <f>IF(O2304&gt;9,"時間太晚","")</f>
        <v/>
      </c>
      <c r="Z2304" s="3" t="str">
        <f>IF(ISBLANK(Q2304),"需記錄數量",IF(Q2304&gt;2,"2隻以上，請記為猴群",""))</f>
        <v/>
      </c>
      <c r="AA2304" s="3" t="str">
        <f>IF(OR(Q2304=1,Q2304=2),IF(ISTEXT(R2304),"","需記錄距離"),"")</f>
        <v/>
      </c>
      <c r="AB2304" s="249" t="str">
        <f>IF(S2304="Y",IF(Q2304&lt;&gt;2,"有叫聲應為猴群",""),"")</f>
        <v/>
      </c>
      <c r="AC2304" s="3" t="str">
        <f>IF(ISBLANK(T2304),"需記錄棲地類型",IF(LEN(T2304)&lt;&gt;2,"請填最主要的棲地類型，其餘的可在備注補充說明",""))</f>
        <v/>
      </c>
      <c r="AD2304" s="5" t="str">
        <f t="shared" si="100"/>
        <v>需計滿6分鐘</v>
      </c>
      <c r="AE2304" s="3" t="str">
        <f>IF(COUNTIF(U2304,"*搖樹*")=1,IF(Q2304&lt;&gt;2,"有搖樹行為應為猴群",""),"")</f>
        <v/>
      </c>
      <c r="AF2304" s="3"/>
      <c r="AH2304">
        <f>MATCH(ROUND(M2304,0)&amp;ROUND(N2304,0),樣點!N:N,0)</f>
        <v>327</v>
      </c>
      <c r="AI2304" s="5">
        <f>IF((F2305&amp;J2305)=(F2304&amp;J2304),ABS((DATE(G2305,H2305,I2305)&amp;TIME(O2305,P2305,0))-(DATE(G2304,H2304,I2304)&amp;TIME(O2304,P2304,0))),"")</f>
        <v>2.0833329763263464E-3</v>
      </c>
    </row>
    <row r="2305" spans="3:35">
      <c r="C2305" s="246" t="s">
        <v>1324</v>
      </c>
      <c r="D2305" s="246" t="s">
        <v>960</v>
      </c>
      <c r="E2305" s="246" t="s">
        <v>961</v>
      </c>
      <c r="F2305" s="246" t="s">
        <v>962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963</v>
      </c>
      <c r="L2305" s="247">
        <v>6</v>
      </c>
      <c r="M2305" s="246">
        <v>231663</v>
      </c>
      <c r="N2305" s="246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90</v>
      </c>
      <c r="T2305" s="246" t="s">
        <v>32</v>
      </c>
      <c r="U2305" s="246"/>
      <c r="V2305" t="str">
        <f>INDEX(樣區!H:H,MATCH(F2305,樣區!E:E,0))</f>
        <v>4月,6月</v>
      </c>
      <c r="W2305" s="3" t="str">
        <f>IF(ISNUMBER(AH2305),"Y","N")</f>
        <v>Y</v>
      </c>
      <c r="X2305" s="3" t="str">
        <f>IF(OR(ISBLANK(H2305),ISBLANK(I2305)),"需記錄日期","")</f>
        <v/>
      </c>
      <c r="Y2305" s="3" t="str">
        <f>IF(O2305&gt;9,"時間太晚","")</f>
        <v/>
      </c>
      <c r="Z2305" s="3" t="str">
        <f>IF(ISBLANK(Q2305),"需記錄數量",IF(Q2305&gt;2,"2隻以上，請記為猴群",""))</f>
        <v/>
      </c>
      <c r="AA2305" s="3" t="str">
        <f>IF(OR(Q2305=1,Q2305=2),IF(ISTEXT(R2305),"","需記錄距離"),"")</f>
        <v/>
      </c>
      <c r="AB2305" s="249" t="str">
        <f>IF(S2305="Y",IF(Q2305&lt;&gt;2,"有叫聲應為猴群",""),"")</f>
        <v/>
      </c>
      <c r="AC2305" s="3" t="str">
        <f>IF(ISBLANK(T2305),"需記錄棲地類型",IF(LEN(T2305)&lt;&gt;2,"請填最主要的棲地類型，其餘的可在備注補充說明",""))</f>
        <v/>
      </c>
      <c r="AD2305" s="5" t="str">
        <f t="shared" si="100"/>
        <v/>
      </c>
      <c r="AE2305" s="3" t="str">
        <f>IF(COUNTIF(U2305,"*搖樹*")=1,IF(Q2305&lt;&gt;2,"有搖樹行為應為猴群",""),"")</f>
        <v/>
      </c>
      <c r="AF2305" s="3"/>
      <c r="AH2305">
        <f>MATCH(ROUND(M2305,0)&amp;ROUND(N2305,0),樣點!N:N,0)</f>
        <v>328</v>
      </c>
      <c r="AI2305" s="5" t="str">
        <f>IF((F2306&amp;J2306)=(F2305&amp;J2305),ABS((DATE(G2306,H2306,I2306)&amp;TIME(O2306,P2306,0))-(DATE(G2305,H2305,I2305)&amp;TIME(O2305,P2305,0))),"")</f>
        <v/>
      </c>
    </row>
    <row r="2306" spans="3:35">
      <c r="C2306" s="246" t="s">
        <v>1324</v>
      </c>
      <c r="D2306" s="246" t="s">
        <v>960</v>
      </c>
      <c r="E2306" s="246" t="s">
        <v>964</v>
      </c>
      <c r="F2306" s="246" t="s">
        <v>965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966</v>
      </c>
      <c r="L2306" s="247">
        <v>1</v>
      </c>
      <c r="M2306" s="246">
        <v>228293</v>
      </c>
      <c r="N2306" s="246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90</v>
      </c>
      <c r="T2306" s="246" t="s">
        <v>26</v>
      </c>
      <c r="U2306" s="246"/>
      <c r="V2306" t="str">
        <f>INDEX(樣區!H:H,MATCH(F2306,樣區!E:E,0))</f>
        <v>4月,6月</v>
      </c>
      <c r="W2306" s="3" t="str">
        <f>IF(ISNUMBER(AH2306),"Y","N")</f>
        <v>Y</v>
      </c>
      <c r="X2306" s="3" t="str">
        <f>IF(OR(ISBLANK(H2306),ISBLANK(I2306)),"需記錄日期","")</f>
        <v/>
      </c>
      <c r="Y2306" s="3" t="str">
        <f>IF(O2306&gt;9,"時間太晚","")</f>
        <v/>
      </c>
      <c r="Z2306" s="3" t="str">
        <f>IF(ISBLANK(Q2306),"需記錄數量",IF(Q2306&gt;2,"2隻以上，請記為猴群",""))</f>
        <v/>
      </c>
      <c r="AA2306" s="3" t="str">
        <f>IF(OR(Q2306=1,Q2306=2),IF(ISTEXT(R2306),"","需記錄距離"),"")</f>
        <v/>
      </c>
      <c r="AB2306" s="249" t="str">
        <f>IF(S2306="Y",IF(Q2306&lt;&gt;2,"有叫聲應為猴群",""),"")</f>
        <v/>
      </c>
      <c r="AC2306" s="3" t="str">
        <f>IF(ISBLANK(T2306),"需記錄棲地類型",IF(LEN(T2306)&lt;&gt;2,"請填最主要的棲地類型，其餘的可在備注補充說明",""))</f>
        <v/>
      </c>
      <c r="AD2306" s="5" t="str">
        <f t="shared" si="100"/>
        <v/>
      </c>
      <c r="AE2306" s="3" t="str">
        <f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>IF((F2307&amp;J2307)=(F2306&amp;J2306),ABS((DATE(G2307,H2307,I2307)&amp;TIME(O2307,P2307,0))-(DATE(G2306,H2306,I2306)&amp;TIME(O2306,P2306,0))),"")</f>
        <v>5.555555981118232E-3</v>
      </c>
    </row>
    <row r="2307" spans="3:35">
      <c r="C2307" s="246" t="s">
        <v>1324</v>
      </c>
      <c r="D2307" s="246" t="s">
        <v>960</v>
      </c>
      <c r="E2307" s="246" t="s">
        <v>964</v>
      </c>
      <c r="F2307" s="246" t="s">
        <v>965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966</v>
      </c>
      <c r="L2307" s="247">
        <v>2</v>
      </c>
      <c r="M2307" s="246">
        <v>228692</v>
      </c>
      <c r="N2307" s="246">
        <v>2599342</v>
      </c>
      <c r="O2307" s="246">
        <v>8</v>
      </c>
      <c r="P2307" s="246">
        <v>18</v>
      </c>
      <c r="Q2307" s="246">
        <v>2</v>
      </c>
      <c r="R2307" s="246" t="s">
        <v>89</v>
      </c>
      <c r="S2307" s="246" t="s">
        <v>44</v>
      </c>
      <c r="T2307" s="246" t="s">
        <v>32</v>
      </c>
      <c r="U2307" s="246" t="s">
        <v>1123</v>
      </c>
      <c r="V2307" t="str">
        <f>INDEX(樣區!H:H,MATCH(F2307,樣區!E:E,0))</f>
        <v>4月,6月</v>
      </c>
      <c r="W2307" s="3" t="str">
        <f>IF(ISNUMBER(AH2307),"Y","N")</f>
        <v>Y</v>
      </c>
      <c r="X2307" s="3" t="str">
        <f>IF(OR(ISBLANK(H2307),ISBLANK(I2307)),"需記錄日期","")</f>
        <v/>
      </c>
      <c r="Y2307" s="3" t="str">
        <f>IF(O2307&gt;9,"時間太晚","")</f>
        <v/>
      </c>
      <c r="Z2307" s="3" t="str">
        <f>IF(ISBLANK(Q2307),"需記錄數量",IF(Q2307&gt;2,"2隻以上，請記為猴群",""))</f>
        <v/>
      </c>
      <c r="AA2307" s="3" t="str">
        <f>IF(OR(Q2307=1,Q2307=2),IF(ISTEXT(R2307),"","需記錄距離"),"")</f>
        <v/>
      </c>
      <c r="AB2307" s="249" t="str">
        <f>IF(S2307="Y",IF(Q2307&lt;&gt;2,"有叫聲應為猴群",""),"")</f>
        <v/>
      </c>
      <c r="AC2307" s="3" t="str">
        <f>IF(ISBLANK(T2307),"需記錄棲地類型",IF(LEN(T2307)&lt;&gt;2,"請填最主要的棲地類型，其餘的可在備注補充說明",""))</f>
        <v/>
      </c>
      <c r="AD2307" s="5" t="str">
        <f t="shared" si="100"/>
        <v/>
      </c>
      <c r="AE2307" s="3" t="str">
        <f>IF(COUNTIF(U2307,"*搖樹*")=1,IF(Q2307&lt;&gt;2,"有搖樹行為應為猴群",""),"")</f>
        <v/>
      </c>
      <c r="AF2307" s="3"/>
      <c r="AH2307">
        <f>MATCH(ROUND(M2307,0)&amp;ROUND(N2307,0),樣點!N:N,0)</f>
        <v>330</v>
      </c>
      <c r="AI2307" s="5">
        <f>IF((F2308&amp;J2308)=(F2307&amp;J2307),ABS((DATE(G2308,H2308,I2308)&amp;TIME(O2308,P2308,0))-(DATE(G2307,H2307,I2307)&amp;TIME(O2307,P2307,0))),"")</f>
        <v>4.7222222026903182E-2</v>
      </c>
    </row>
    <row r="2308" spans="3:35">
      <c r="C2308" s="246" t="s">
        <v>1324</v>
      </c>
      <c r="D2308" s="246" t="s">
        <v>960</v>
      </c>
      <c r="E2308" s="246" t="s">
        <v>964</v>
      </c>
      <c r="F2308" s="246" t="s">
        <v>965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966</v>
      </c>
      <c r="L2308" s="247">
        <v>3</v>
      </c>
      <c r="M2308" s="246">
        <v>228839</v>
      </c>
      <c r="N2308" s="246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90</v>
      </c>
      <c r="T2308" s="246" t="s">
        <v>32</v>
      </c>
      <c r="U2308" s="246"/>
      <c r="V2308" t="str">
        <f>INDEX(樣區!H:H,MATCH(F2308,樣區!E:E,0))</f>
        <v>4月,6月</v>
      </c>
      <c r="W2308" s="3" t="str">
        <f>IF(ISNUMBER(AH2308),"Y","N")</f>
        <v>Y</v>
      </c>
      <c r="X2308" s="3" t="str">
        <f>IF(OR(ISBLANK(H2308),ISBLANK(I2308)),"需記錄日期","")</f>
        <v/>
      </c>
      <c r="Y2308" s="3" t="str">
        <f>IF(O2308&gt;9,"時間太晚","")</f>
        <v/>
      </c>
      <c r="Z2308" s="3" t="str">
        <f>IF(ISBLANK(Q2308),"需記錄數量",IF(Q2308&gt;2,"2隻以上，請記為猴群",""))</f>
        <v/>
      </c>
      <c r="AA2308" s="3" t="str">
        <f>IF(OR(Q2308=1,Q2308=2),IF(ISTEXT(R2308),"","需記錄距離"),"")</f>
        <v/>
      </c>
      <c r="AB2308" s="249" t="str">
        <f>IF(S2308="Y",IF(Q2308&lt;&gt;2,"有叫聲應為猴群",""),"")</f>
        <v/>
      </c>
      <c r="AC2308" s="3" t="str">
        <f>IF(ISBLANK(T2308),"需記錄棲地類型",IF(LEN(T2308)&lt;&gt;2,"請填最主要的棲地類型，其餘的可在備注補充說明",""))</f>
        <v/>
      </c>
      <c r="AD2308" s="5" t="str">
        <f t="shared" si="100"/>
        <v/>
      </c>
      <c r="AE2308" s="3" t="str">
        <f>IF(COUNTIF(U2308,"*搖樹*")=1,IF(Q2308&lt;&gt;2,"有搖樹行為應為猴群",""),"")</f>
        <v/>
      </c>
      <c r="AF2308" s="3"/>
      <c r="AH2308">
        <f>MATCH(ROUND(M2308,0)&amp;ROUND(N2308,0),樣點!N:N,0)</f>
        <v>331</v>
      </c>
      <c r="AI2308" s="5">
        <f>IF((F2309&amp;J2309)=(F2308&amp;J2308),ABS((DATE(G2309,H2309,I2309)&amp;TIME(O2309,P2309,0))-(DATE(G2308,H2308,I2308)&amp;TIME(O2308,P2308,0))),"")</f>
        <v>6.2499999767169356E-3</v>
      </c>
    </row>
    <row r="2309" spans="3:35">
      <c r="C2309" s="246" t="s">
        <v>1324</v>
      </c>
      <c r="D2309" s="246" t="s">
        <v>960</v>
      </c>
      <c r="E2309" s="246" t="s">
        <v>964</v>
      </c>
      <c r="F2309" s="246" t="s">
        <v>965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966</v>
      </c>
      <c r="L2309" s="247">
        <v>4</v>
      </c>
      <c r="M2309" s="246">
        <v>228958</v>
      </c>
      <c r="N2309" s="246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90</v>
      </c>
      <c r="T2309" s="246" t="s">
        <v>32</v>
      </c>
      <c r="U2309" s="246"/>
      <c r="V2309" t="str">
        <f>INDEX(樣區!H:H,MATCH(F2309,樣區!E:E,0))</f>
        <v>4月,6月</v>
      </c>
      <c r="W2309" s="3" t="str">
        <f>IF(ISNUMBER(AH2309),"Y","N")</f>
        <v>Y</v>
      </c>
      <c r="X2309" s="3" t="str">
        <f>IF(OR(ISBLANK(H2309),ISBLANK(I2309)),"需記錄日期","")</f>
        <v/>
      </c>
      <c r="Y2309" s="3" t="str">
        <f>IF(O2309&gt;9,"時間太晚","")</f>
        <v/>
      </c>
      <c r="Z2309" s="3" t="str">
        <f>IF(ISBLANK(Q2309),"需記錄數量",IF(Q2309&gt;2,"2隻以上，請記為猴群",""))</f>
        <v/>
      </c>
      <c r="AA2309" s="3" t="str">
        <f>IF(OR(Q2309=1,Q2309=2),IF(ISTEXT(R2309),"","需記錄距離"),"")</f>
        <v/>
      </c>
      <c r="AB2309" s="249" t="str">
        <f>IF(S2309="Y",IF(Q2309&lt;&gt;2,"有叫聲應為猴群",""),"")</f>
        <v/>
      </c>
      <c r="AC2309" s="3" t="str">
        <f>IF(ISBLANK(T2309),"需記錄棲地類型",IF(LEN(T2309)&lt;&gt;2,"請填最主要的棲地類型，其餘的可在備注補充說明",""))</f>
        <v/>
      </c>
      <c r="AD2309" s="5" t="str">
        <f t="shared" si="100"/>
        <v/>
      </c>
      <c r="AE2309" s="3" t="str">
        <f>IF(COUNTIF(U2309,"*搖樹*")=1,IF(Q2309&lt;&gt;2,"有搖樹行為應為猴群",""),"")</f>
        <v/>
      </c>
      <c r="AF2309" s="3"/>
      <c r="AH2309">
        <f>MATCH(ROUND(M2309,0)&amp;ROUND(N2309,0),樣點!N:N,0)</f>
        <v>334</v>
      </c>
      <c r="AI2309" s="5">
        <f>IF((F2310&amp;J2310)=(F2309&amp;J2309),ABS((DATE(G2310,H2310,I2310)&amp;TIME(O2310,P2310,0))-(DATE(G2309,H2309,I2309)&amp;TIME(O2309,P2309,0))),"")</f>
        <v>8.3333330112509429E-3</v>
      </c>
    </row>
    <row r="2310" spans="3:35" hidden="1">
      <c r="C2310" s="246" t="s">
        <v>1324</v>
      </c>
      <c r="D2310" s="246" t="s">
        <v>960</v>
      </c>
      <c r="E2310" s="246" t="s">
        <v>964</v>
      </c>
      <c r="F2310" s="246" t="s">
        <v>965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966</v>
      </c>
      <c r="L2310" s="247">
        <v>5</v>
      </c>
      <c r="M2310" s="246">
        <v>228687</v>
      </c>
      <c r="N2310" s="246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90</v>
      </c>
      <c r="T2310" s="246" t="s">
        <v>54</v>
      </c>
      <c r="U2310" s="246"/>
      <c r="V2310" t="str">
        <f>INDEX(樣區!H:H,MATCH(F2310,樣區!E:E,0))</f>
        <v>4月,6月</v>
      </c>
      <c r="W2310" s="3" t="str">
        <f>IF(ISNUMBER(AH2310),"Y","N")</f>
        <v>N</v>
      </c>
      <c r="X2310" s="3" t="str">
        <f>IF(OR(ISBLANK(H2310),ISBLANK(I2310)),"需記錄日期","")</f>
        <v/>
      </c>
      <c r="Y2310" s="3" t="str">
        <f>IF(O2310&gt;9,"時間太晚","")</f>
        <v/>
      </c>
      <c r="Z2310" s="3" t="str">
        <f>IF(ISBLANK(Q2310),"需記錄數量",IF(Q2310&gt;2,"2隻以上，請記為猴群",""))</f>
        <v/>
      </c>
      <c r="AA2310" s="3" t="str">
        <f>IF(OR(Q2310=1,Q2310=2),IF(ISTEXT(R2310),"","需記錄距離"),"")</f>
        <v/>
      </c>
      <c r="AB2310" s="2" t="str">
        <f>IF(S2310="Y",IF(Q2310&lt;&gt;2,"有叫聲應為猴群",""),"")</f>
        <v/>
      </c>
      <c r="AC2310" s="3" t="str">
        <f>IF(ISBLANK(T2310),"需記錄棲地類型",IF(LEN(T2310)&lt;&gt;2,"請填最主要的棲地類型，其餘的可在備注補充說明",""))</f>
        <v/>
      </c>
      <c r="AD2310" s="5" t="str">
        <f>IF(ISBLANK(O2310),"需記錄時間",IFERROR(IF((AI2310-TIME(0,5,59))&lt;0,"需計滿6分鍾",""),""))</f>
        <v/>
      </c>
      <c r="AE2310" s="3" t="str">
        <f>IF(COUNTIF(U2310,"*搖樹*")=1,IF(Q2310&lt;&gt;2,"有搖樹行為應為猴群",""),"")</f>
        <v/>
      </c>
      <c r="AF2310" s="3"/>
      <c r="AH2310" t="e">
        <f>MATCH(ROUND(M2310,0)&amp;ROUND(N2310,0),樣點!N:N,0)</f>
        <v>#N/A</v>
      </c>
      <c r="AI2310" s="5">
        <f>IF((F2311&amp;J2311)=(F2310&amp;J2310),ABS((DATE(G2311,H2311,I2311)&amp;TIME(O2311,P2311,0))-(DATE(G2310,H2310,I2310)&amp;TIME(O2310,P2310,0))),"")</f>
        <v>5.555555981118232E-3</v>
      </c>
    </row>
    <row r="2311" spans="3:35" hidden="1">
      <c r="C2311" s="246" t="s">
        <v>1324</v>
      </c>
      <c r="D2311" s="246" t="s">
        <v>960</v>
      </c>
      <c r="E2311" s="246" t="s">
        <v>964</v>
      </c>
      <c r="F2311" s="246" t="s">
        <v>965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966</v>
      </c>
      <c r="L2311" s="247">
        <v>6</v>
      </c>
      <c r="M2311" s="246">
        <v>228938</v>
      </c>
      <c r="N2311" s="246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90</v>
      </c>
      <c r="T2311" s="246" t="s">
        <v>32</v>
      </c>
      <c r="U2311" s="246"/>
      <c r="V2311" t="str">
        <f>INDEX(樣區!H:H,MATCH(F2311,樣區!E:E,0))</f>
        <v>4月,6月</v>
      </c>
      <c r="W2311" s="3" t="str">
        <f>IF(ISNUMBER(AH2311),"Y","N")</f>
        <v>N</v>
      </c>
      <c r="X2311" s="3" t="str">
        <f>IF(OR(ISBLANK(H2311),ISBLANK(I2311)),"需記錄日期","")</f>
        <v/>
      </c>
      <c r="Y2311" s="3" t="str">
        <f>IF(O2311&gt;9,"時間太晚","")</f>
        <v/>
      </c>
      <c r="Z2311" s="3" t="str">
        <f>IF(ISBLANK(Q2311),"需記錄數量",IF(Q2311&gt;2,"2隻以上，請記為猴群",""))</f>
        <v/>
      </c>
      <c r="AA2311" s="3" t="str">
        <f>IF(OR(Q2311=1,Q2311=2),IF(ISTEXT(R2311),"","需記錄距離"),"")</f>
        <v/>
      </c>
      <c r="AB2311" s="2" t="str">
        <f>IF(S2311="Y",IF(Q2311&lt;&gt;2,"有叫聲應為猴群",""),"")</f>
        <v/>
      </c>
      <c r="AC2311" s="3" t="str">
        <f>IF(ISBLANK(T2311),"需記錄棲地類型",IF(LEN(T2311)&lt;&gt;2,"請填最主要的棲地類型，其餘的可在備注補充說明",""))</f>
        <v/>
      </c>
      <c r="AD2311" s="5" t="str">
        <f>IF(ISBLANK(O2311),"需記錄時間",IFERROR(IF((AI2311-TIME(0,5,59))&lt;0,"需計滿6分鍾",""),""))</f>
        <v/>
      </c>
      <c r="AE2311" s="3" t="str">
        <f>IF(COUNTIF(U2311,"*搖樹*")=1,IF(Q2311&lt;&gt;2,"有搖樹行為應為猴群",""),"")</f>
        <v/>
      </c>
      <c r="AF2311" s="3"/>
      <c r="AH2311" t="e">
        <f>MATCH(ROUND(M2311,0)&amp;ROUND(N2311,0),樣點!N:N,0)</f>
        <v>#N/A</v>
      </c>
      <c r="AI2311" s="5" t="str">
        <f>IF((F2312&amp;J2312)=(F2311&amp;J2311),ABS((DATE(G2312,H2312,I2312)&amp;TIME(O2312,P2312,0))-(DATE(G2311,H2311,I2311)&amp;TIME(O2311,P2311,0))),"")</f>
        <v/>
      </c>
    </row>
    <row r="2312" spans="3:35">
      <c r="C2312" s="246" t="s">
        <v>1324</v>
      </c>
      <c r="D2312" s="246" t="s">
        <v>960</v>
      </c>
      <c r="E2312" s="246" t="s">
        <v>967</v>
      </c>
      <c r="F2312" s="246" t="s">
        <v>968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966</v>
      </c>
      <c r="L2312" s="247">
        <v>1</v>
      </c>
      <c r="M2312" s="246">
        <v>228634</v>
      </c>
      <c r="N2312" s="246">
        <v>2599580</v>
      </c>
      <c r="O2312" s="246">
        <v>9</v>
      </c>
      <c r="P2312" s="246">
        <v>0</v>
      </c>
      <c r="Q2312" s="246">
        <v>0</v>
      </c>
      <c r="R2312" s="246"/>
      <c r="S2312" s="246" t="s">
        <v>90</v>
      </c>
      <c r="T2312" s="246" t="s">
        <v>32</v>
      </c>
      <c r="U2312" s="246"/>
      <c r="V2312" t="str">
        <f>INDEX(樣區!H:H,MATCH(F2312,樣區!E:E,0))</f>
        <v>4月,6月</v>
      </c>
      <c r="W2312" s="3" t="str">
        <f>IF(ISNUMBER(AH2312),"Y","N")</f>
        <v>Y</v>
      </c>
      <c r="X2312" s="3" t="str">
        <f>IF(OR(ISBLANK(H2312),ISBLANK(I2312)),"需記錄日期","")</f>
        <v/>
      </c>
      <c r="Y2312" s="3" t="str">
        <f>IF(O2312&gt;9,"時間太晚","")</f>
        <v/>
      </c>
      <c r="Z2312" s="3" t="str">
        <f>IF(ISBLANK(Q2312),"需記錄數量",IF(Q2312&gt;2,"2隻以上，請記為猴群",""))</f>
        <v/>
      </c>
      <c r="AA2312" s="3" t="str">
        <f>IF(OR(Q2312=1,Q2312=2),IF(ISTEXT(R2312),"","需記錄距離"),"")</f>
        <v/>
      </c>
      <c r="AB2312" s="249" t="str">
        <f>IF(S2312="Y",IF(Q2312&lt;&gt;2,"有叫聲應為猴群",""),"")</f>
        <v/>
      </c>
      <c r="AC2312" s="3" t="str">
        <f>IF(ISBLANK(T2312),"需記錄棲地類型",IF(LEN(T2312)&lt;&gt;2,"請填最主要的棲地類型，其餘的可在備注補充說明",""))</f>
        <v/>
      </c>
      <c r="AD2312" s="5" t="str">
        <f t="shared" ref="AD2312:AD2326" si="101">IF(ISBLANK(O2312),"需記錄時間",IFERROR(IF((AI2312-TIME(0,5,59))&lt;0,"需計滿6分鐘",""),""))</f>
        <v/>
      </c>
      <c r="AE2312" s="3" t="str">
        <f>IF(COUNTIF(U2312,"*搖樹*")=1,IF(Q2312&lt;&gt;2,"有搖樹行為應為猴群",""),"")</f>
        <v/>
      </c>
      <c r="AF2312" s="3"/>
      <c r="AH2312">
        <f>MATCH(ROUND(M2312,0)&amp;ROUND(N2312,0),樣點!N:N,0)</f>
        <v>335</v>
      </c>
      <c r="AI2312" s="5">
        <f>IF((F2313&amp;J2313)=(F2312&amp;J2312),ABS((DATE(G2313,H2313,I2313)&amp;TIME(O2313,P2313,0))-(DATE(G2312,H2312,I2312)&amp;TIME(O2312,P2312,0))),"")</f>
        <v>4.8611109959892929E-3</v>
      </c>
    </row>
    <row r="2313" spans="3:35">
      <c r="C2313" s="246" t="s">
        <v>1324</v>
      </c>
      <c r="D2313" s="246" t="s">
        <v>960</v>
      </c>
      <c r="E2313" s="246" t="s">
        <v>967</v>
      </c>
      <c r="F2313" s="246" t="s">
        <v>968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966</v>
      </c>
      <c r="L2313" s="247">
        <v>2</v>
      </c>
      <c r="M2313" s="246">
        <v>228420</v>
      </c>
      <c r="N2313" s="246">
        <v>2599557</v>
      </c>
      <c r="O2313" s="246">
        <v>9</v>
      </c>
      <c r="P2313" s="246">
        <v>7</v>
      </c>
      <c r="Q2313" s="246">
        <v>0</v>
      </c>
      <c r="R2313" s="246"/>
      <c r="S2313" s="246" t="s">
        <v>90</v>
      </c>
      <c r="T2313" s="246" t="s">
        <v>32</v>
      </c>
      <c r="U2313" s="246"/>
      <c r="V2313" t="str">
        <f>INDEX(樣區!H:H,MATCH(F2313,樣區!E:E,0))</f>
        <v>4月,6月</v>
      </c>
      <c r="W2313" s="3" t="str">
        <f>IF(ISNUMBER(AH2313),"Y","N")</f>
        <v>Y</v>
      </c>
      <c r="X2313" s="3" t="str">
        <f>IF(OR(ISBLANK(H2313),ISBLANK(I2313)),"需記錄日期","")</f>
        <v/>
      </c>
      <c r="Y2313" s="3" t="str">
        <f>IF(O2313&gt;9,"時間太晚","")</f>
        <v/>
      </c>
      <c r="Z2313" s="3" t="str">
        <f>IF(ISBLANK(Q2313),"需記錄數量",IF(Q2313&gt;2,"2隻以上，請記為猴群",""))</f>
        <v/>
      </c>
      <c r="AA2313" s="3" t="str">
        <f>IF(OR(Q2313=1,Q2313=2),IF(ISTEXT(R2313),"","需記錄距離"),"")</f>
        <v/>
      </c>
      <c r="AB2313" s="249" t="str">
        <f>IF(S2313="Y",IF(Q2313&lt;&gt;2,"有叫聲應為猴群",""),"")</f>
        <v/>
      </c>
      <c r="AC2313" s="3" t="str">
        <f>IF(ISBLANK(T2313),"需記錄棲地類型",IF(LEN(T2313)&lt;&gt;2,"請填最主要的棲地類型，其餘的可在備注補充說明",""))</f>
        <v/>
      </c>
      <c r="AD2313" s="5" t="str">
        <f t="shared" si="101"/>
        <v/>
      </c>
      <c r="AE2313" s="3" t="str">
        <f>IF(COUNTIF(U2313,"*搖樹*")=1,IF(Q2313&lt;&gt;2,"有搖樹行為應為猴群",""),"")</f>
        <v/>
      </c>
      <c r="AF2313" s="3"/>
      <c r="AH2313">
        <f>MATCH(ROUND(M2313,0)&amp;ROUND(N2313,0),樣點!N:N,0)</f>
        <v>336</v>
      </c>
      <c r="AI2313" s="5">
        <f>IF((F2314&amp;J2314)=(F2313&amp;J2313),ABS((DATE(G2314,H2314,I2314)&amp;TIME(O2314,P2314,0))-(DATE(G2313,H2313,I2313)&amp;TIME(O2313,P2313,0))),"")</f>
        <v>4.7222222026903182E-2</v>
      </c>
    </row>
    <row r="2314" spans="3:35">
      <c r="C2314" s="246" t="s">
        <v>1324</v>
      </c>
      <c r="D2314" s="246" t="s">
        <v>960</v>
      </c>
      <c r="E2314" s="246" t="s">
        <v>967</v>
      </c>
      <c r="F2314" s="246" t="s">
        <v>968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966</v>
      </c>
      <c r="L2314" s="247">
        <v>3</v>
      </c>
      <c r="M2314" s="246">
        <v>228155</v>
      </c>
      <c r="N2314" s="246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90</v>
      </c>
      <c r="T2314" s="246" t="s">
        <v>32</v>
      </c>
      <c r="U2314" s="246"/>
      <c r="V2314" t="str">
        <f>INDEX(樣區!H:H,MATCH(F2314,樣區!E:E,0))</f>
        <v>4月,6月</v>
      </c>
      <c r="W2314" s="3" t="str">
        <f>IF(ISNUMBER(AH2314),"Y","N")</f>
        <v>Y</v>
      </c>
      <c r="X2314" s="3" t="str">
        <f>IF(OR(ISBLANK(H2314),ISBLANK(I2314)),"需記錄日期","")</f>
        <v/>
      </c>
      <c r="Y2314" s="3" t="str">
        <f>IF(O2314&gt;9,"時間太晚","")</f>
        <v>時間太晚</v>
      </c>
      <c r="Z2314" s="3" t="str">
        <f>IF(ISBLANK(Q2314),"需記錄數量",IF(Q2314&gt;2,"2隻以上，請記為猴群",""))</f>
        <v/>
      </c>
      <c r="AA2314" s="3" t="str">
        <f>IF(OR(Q2314=1,Q2314=2),IF(ISTEXT(R2314),"","需記錄距離"),"")</f>
        <v/>
      </c>
      <c r="AB2314" s="249" t="str">
        <f>IF(S2314="Y",IF(Q2314&lt;&gt;2,"有叫聲應為猴群",""),"")</f>
        <v/>
      </c>
      <c r="AC2314" s="3" t="str">
        <f>IF(ISBLANK(T2314),"需記錄棲地類型",IF(LEN(T2314)&lt;&gt;2,"請填最主要的棲地類型，其餘的可在備注補充說明",""))</f>
        <v/>
      </c>
      <c r="AD2314" s="5" t="str">
        <f t="shared" si="101"/>
        <v/>
      </c>
      <c r="AE2314" s="3" t="str">
        <f>IF(COUNTIF(U2314,"*搖樹*")=1,IF(Q2314&lt;&gt;2,"有搖樹行為應為猴群",""),"")</f>
        <v/>
      </c>
      <c r="AF2314" s="3"/>
      <c r="AH2314">
        <f>MATCH(ROUND(M2314,0)&amp;ROUND(N2314,0),樣點!N:N,0)</f>
        <v>337</v>
      </c>
      <c r="AI2314" s="5">
        <f>IF((F2315&amp;J2315)=(F2314&amp;J2314),ABS((DATE(G2315,H2315,I2315)&amp;TIME(O2315,P2315,0))-(DATE(G2314,H2314,I2314)&amp;TIME(O2314,P2314,0))),"")</f>
        <v>6.2499999767169356E-3</v>
      </c>
    </row>
    <row r="2315" spans="3:35">
      <c r="C2315" s="246" t="s">
        <v>1324</v>
      </c>
      <c r="D2315" s="246" t="s">
        <v>960</v>
      </c>
      <c r="E2315" s="246" t="s">
        <v>967</v>
      </c>
      <c r="F2315" s="246" t="s">
        <v>968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966</v>
      </c>
      <c r="L2315" s="247">
        <v>4</v>
      </c>
      <c r="M2315" s="246">
        <v>227852</v>
      </c>
      <c r="N2315" s="246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90</v>
      </c>
      <c r="T2315" s="246" t="s">
        <v>32</v>
      </c>
      <c r="U2315" s="246"/>
      <c r="V2315" t="str">
        <f>INDEX(樣區!H:H,MATCH(F2315,樣區!E:E,0))</f>
        <v>4月,6月</v>
      </c>
      <c r="W2315" s="3" t="str">
        <f>IF(ISNUMBER(AH2315),"Y","N")</f>
        <v>Y</v>
      </c>
      <c r="X2315" s="3" t="str">
        <f>IF(OR(ISBLANK(H2315),ISBLANK(I2315)),"需記錄日期","")</f>
        <v/>
      </c>
      <c r="Y2315" s="3" t="str">
        <f>IF(O2315&gt;9,"時間太晚","")</f>
        <v>時間太晚</v>
      </c>
      <c r="Z2315" s="3" t="str">
        <f>IF(ISBLANK(Q2315),"需記錄數量",IF(Q2315&gt;2,"2隻以上，請記為猴群",""))</f>
        <v/>
      </c>
      <c r="AA2315" s="3" t="str">
        <f>IF(OR(Q2315=1,Q2315=2),IF(ISTEXT(R2315),"","需記錄距離"),"")</f>
        <v/>
      </c>
      <c r="AB2315" s="249" t="str">
        <f>IF(S2315="Y",IF(Q2315&lt;&gt;2,"有叫聲應為猴群",""),"")</f>
        <v/>
      </c>
      <c r="AC2315" s="3" t="str">
        <f>IF(ISBLANK(T2315),"需記錄棲地類型",IF(LEN(T2315)&lt;&gt;2,"請填最主要的棲地類型，其餘的可在備注補充說明",""))</f>
        <v/>
      </c>
      <c r="AD2315" s="5" t="str">
        <f t="shared" si="101"/>
        <v/>
      </c>
      <c r="AE2315" s="3" t="str">
        <f>IF(COUNTIF(U2315,"*搖樹*")=1,IF(Q2315&lt;&gt;2,"有搖樹行為應為猴群",""),"")</f>
        <v/>
      </c>
      <c r="AF2315" s="3"/>
      <c r="AH2315">
        <f>MATCH(ROUND(M2315,0)&amp;ROUND(N2315,0),樣點!N:N,0)</f>
        <v>338</v>
      </c>
      <c r="AI2315" s="5">
        <f>IF((F2316&amp;J2316)=(F2315&amp;J2315),ABS((DATE(G2316,H2316,I2316)&amp;TIME(O2316,P2316,0))-(DATE(G2315,H2315,I2315)&amp;TIME(O2315,P2315,0))),"")</f>
        <v>5.5555549915879965E-3</v>
      </c>
    </row>
    <row r="2316" spans="3:35">
      <c r="C2316" s="246" t="s">
        <v>1324</v>
      </c>
      <c r="D2316" s="246" t="s">
        <v>960</v>
      </c>
      <c r="E2316" s="246" t="s">
        <v>967</v>
      </c>
      <c r="F2316" s="246" t="s">
        <v>968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966</v>
      </c>
      <c r="L2316" s="247">
        <v>5</v>
      </c>
      <c r="M2316" s="246">
        <v>227858</v>
      </c>
      <c r="N2316" s="246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90</v>
      </c>
      <c r="T2316" s="246" t="s">
        <v>26</v>
      </c>
      <c r="U2316" s="246"/>
      <c r="V2316" t="str">
        <f>INDEX(樣區!H:H,MATCH(F2316,樣區!E:E,0))</f>
        <v>4月,6月</v>
      </c>
      <c r="W2316" s="3" t="str">
        <f>IF(ISNUMBER(AH2316),"Y","N")</f>
        <v>Y</v>
      </c>
      <c r="X2316" s="3" t="str">
        <f>IF(OR(ISBLANK(H2316),ISBLANK(I2316)),"需記錄日期","")</f>
        <v/>
      </c>
      <c r="Y2316" s="3" t="str">
        <f>IF(O2316&gt;9,"時間太晚","")</f>
        <v>時間太晚</v>
      </c>
      <c r="Z2316" s="3" t="str">
        <f>IF(ISBLANK(Q2316),"需記錄數量",IF(Q2316&gt;2,"2隻以上，請記為猴群",""))</f>
        <v/>
      </c>
      <c r="AA2316" s="3" t="str">
        <f>IF(OR(Q2316=1,Q2316=2),IF(ISTEXT(R2316),"","需記錄距離"),"")</f>
        <v/>
      </c>
      <c r="AB2316" s="249" t="str">
        <f>IF(S2316="Y",IF(Q2316&lt;&gt;2,"有叫聲應為猴群",""),"")</f>
        <v/>
      </c>
      <c r="AC2316" s="3" t="str">
        <f>IF(ISBLANK(T2316),"需記錄棲地類型",IF(LEN(T2316)&lt;&gt;2,"請填最主要的棲地類型，其餘的可在備注補充說明",""))</f>
        <v/>
      </c>
      <c r="AD2316" s="5" t="str">
        <f t="shared" si="101"/>
        <v/>
      </c>
      <c r="AE2316" s="3" t="str">
        <f>IF(COUNTIF(U2316,"*搖樹*")=1,IF(Q2316&lt;&gt;2,"有搖樹行為應為猴群",""),"")</f>
        <v/>
      </c>
      <c r="AF2316" s="3"/>
      <c r="AH2316">
        <f>MATCH(ROUND(M2316,0)&amp;ROUND(N2316,0),樣點!N:N,0)</f>
        <v>339</v>
      </c>
      <c r="AI2316" s="5">
        <f>IF((F2317&amp;J2317)=(F2316&amp;J2316),ABS((DATE(G2317,H2317,I2317)&amp;TIME(O2317,P2317,0))-(DATE(G2316,H2316,I2316)&amp;TIME(O2316,P2316,0))),"")</f>
        <v>5.555555981118232E-3</v>
      </c>
    </row>
    <row r="2317" spans="3:35">
      <c r="C2317" s="246" t="s">
        <v>1324</v>
      </c>
      <c r="D2317" s="246" t="s">
        <v>960</v>
      </c>
      <c r="E2317" s="246" t="s">
        <v>967</v>
      </c>
      <c r="F2317" s="246" t="s">
        <v>968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966</v>
      </c>
      <c r="L2317" s="247">
        <v>6</v>
      </c>
      <c r="M2317" s="246">
        <v>227945</v>
      </c>
      <c r="N2317" s="246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90</v>
      </c>
      <c r="T2317" s="246" t="s">
        <v>26</v>
      </c>
      <c r="U2317" s="246"/>
      <c r="V2317" t="str">
        <f>INDEX(樣區!H:H,MATCH(F2317,樣區!E:E,0))</f>
        <v>4月,6月</v>
      </c>
      <c r="W2317" s="3" t="str">
        <f>IF(ISNUMBER(AH2317),"Y","N")</f>
        <v>Y</v>
      </c>
      <c r="X2317" s="3" t="str">
        <f>IF(OR(ISBLANK(H2317),ISBLANK(I2317)),"需記錄日期","")</f>
        <v/>
      </c>
      <c r="Y2317" s="3" t="str">
        <f>IF(O2317&gt;9,"時間太晚","")</f>
        <v>時間太晚</v>
      </c>
      <c r="Z2317" s="3" t="str">
        <f>IF(ISBLANK(Q2317),"需記錄數量",IF(Q2317&gt;2,"2隻以上，請記為猴群",""))</f>
        <v/>
      </c>
      <c r="AA2317" s="3" t="str">
        <f>IF(OR(Q2317=1,Q2317=2),IF(ISTEXT(R2317),"","需記錄距離"),"")</f>
        <v/>
      </c>
      <c r="AB2317" s="249" t="str">
        <f>IF(S2317="Y",IF(Q2317&lt;&gt;2,"有叫聲應為猴群",""),"")</f>
        <v/>
      </c>
      <c r="AC2317" s="3" t="str">
        <f>IF(ISBLANK(T2317),"需記錄棲地類型",IF(LEN(T2317)&lt;&gt;2,"請填最主要的棲地類型，其餘的可在備注補充說明",""))</f>
        <v/>
      </c>
      <c r="AD2317" s="5" t="str">
        <f t="shared" si="101"/>
        <v/>
      </c>
      <c r="AE2317" s="3" t="str">
        <f>IF(COUNTIF(U2317,"*搖樹*")=1,IF(Q2317&lt;&gt;2,"有搖樹行為應為猴群",""),"")</f>
        <v/>
      </c>
      <c r="AF2317" s="3"/>
      <c r="AH2317">
        <f>MATCH(ROUND(M2317,0)&amp;ROUND(N2317,0),樣點!N:N,0)</f>
        <v>340</v>
      </c>
      <c r="AI2317" s="5" t="str">
        <f>IF((F2318&amp;J2318)=(F2317&amp;J2317),ABS((DATE(G2318,H2318,I2318)&amp;TIME(O2318,P2318,0))-(DATE(G2317,H2317,I2317)&amp;TIME(O2317,P2317,0))),"")</f>
        <v/>
      </c>
    </row>
    <row r="2318" spans="3:35">
      <c r="C2318" s="246" t="s">
        <v>1324</v>
      </c>
      <c r="D2318" s="246" t="s">
        <v>960</v>
      </c>
      <c r="E2318" s="246" t="s">
        <v>969</v>
      </c>
      <c r="F2318" s="246" t="s">
        <v>970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971</v>
      </c>
      <c r="L2318" s="247">
        <v>1</v>
      </c>
      <c r="M2318" s="246">
        <v>229141</v>
      </c>
      <c r="N2318" s="246">
        <v>2600387</v>
      </c>
      <c r="O2318" s="246">
        <v>8</v>
      </c>
      <c r="P2318" s="246">
        <v>5</v>
      </c>
      <c r="Q2318" s="246">
        <v>0</v>
      </c>
      <c r="R2318" s="246"/>
      <c r="S2318" s="246" t="s">
        <v>90</v>
      </c>
      <c r="T2318" s="246" t="s">
        <v>54</v>
      </c>
      <c r="U2318" s="246"/>
      <c r="V2318" t="str">
        <f>INDEX(樣區!H:H,MATCH(F2318,樣區!E:E,0))</f>
        <v>4月,6月</v>
      </c>
      <c r="W2318" s="3" t="str">
        <f>IF(ISNUMBER(AH2318),"Y","N")</f>
        <v>Y</v>
      </c>
      <c r="X2318" s="3" t="str">
        <f>IF(OR(ISBLANK(H2318),ISBLANK(I2318)),"需記錄日期","")</f>
        <v/>
      </c>
      <c r="Y2318" s="3" t="str">
        <f>IF(O2318&gt;9,"時間太晚","")</f>
        <v/>
      </c>
      <c r="Z2318" s="3" t="str">
        <f>IF(ISBLANK(Q2318),"需記錄數量",IF(Q2318&gt;2,"2隻以上，請記為猴群",""))</f>
        <v/>
      </c>
      <c r="AA2318" s="3" t="str">
        <f>IF(OR(Q2318=1,Q2318=2),IF(ISTEXT(R2318),"","需記錄距離"),"")</f>
        <v/>
      </c>
      <c r="AB2318" s="249" t="str">
        <f>IF(S2318="Y",IF(Q2318&lt;&gt;2,"有叫聲應為猴群",""),"")</f>
        <v/>
      </c>
      <c r="AC2318" s="3" t="str">
        <f>IF(ISBLANK(T2318),"需記錄棲地類型",IF(LEN(T2318)&lt;&gt;2,"請填最主要的棲地類型，其餘的可在備注補充說明",""))</f>
        <v/>
      </c>
      <c r="AD2318" s="5" t="str">
        <f t="shared" si="101"/>
        <v/>
      </c>
      <c r="AE2318" s="3" t="str">
        <f>IF(COUNTIF(U2318,"*搖樹*")=1,IF(Q2318&lt;&gt;2,"有搖樹行為應為猴群",""),"")</f>
        <v/>
      </c>
      <c r="AF2318" s="3"/>
      <c r="AH2318">
        <f>MATCH(ROUND(M2318,0)&amp;ROUND(N2318,0),樣點!N:N,0)</f>
        <v>341</v>
      </c>
      <c r="AI2318" s="5">
        <f>IF((F2319&amp;J2319)=(F2318&amp;J2318),ABS((DATE(G2319,H2319,I2319)&amp;TIME(O2319,P2319,0))-(DATE(G2318,H2318,I2318)&amp;TIME(O2318,P2318,0))),"")</f>
        <v>9.0277779963798821E-3</v>
      </c>
    </row>
    <row r="2319" spans="3:35">
      <c r="C2319" s="246" t="s">
        <v>1324</v>
      </c>
      <c r="D2319" s="246" t="s">
        <v>960</v>
      </c>
      <c r="E2319" s="246" t="s">
        <v>969</v>
      </c>
      <c r="F2319" s="246" t="s">
        <v>970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971</v>
      </c>
      <c r="L2319" s="247">
        <v>2</v>
      </c>
      <c r="M2319" s="246">
        <v>229353</v>
      </c>
      <c r="N2319" s="246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90</v>
      </c>
      <c r="T2319" s="246" t="s">
        <v>54</v>
      </c>
      <c r="U2319" s="246"/>
      <c r="V2319" t="str">
        <f>INDEX(樣區!H:H,MATCH(F2319,樣區!E:E,0))</f>
        <v>4月,6月</v>
      </c>
      <c r="W2319" s="3" t="str">
        <f>IF(ISNUMBER(AH2319),"Y","N")</f>
        <v>Y</v>
      </c>
      <c r="X2319" s="3" t="str">
        <f>IF(OR(ISBLANK(H2319),ISBLANK(I2319)),"需記錄日期","")</f>
        <v/>
      </c>
      <c r="Y2319" s="3" t="str">
        <f>IF(O2319&gt;9,"時間太晚","")</f>
        <v/>
      </c>
      <c r="Z2319" s="3" t="str">
        <f>IF(ISBLANK(Q2319),"需記錄數量",IF(Q2319&gt;2,"2隻以上，請記為猴群",""))</f>
        <v/>
      </c>
      <c r="AA2319" s="3" t="str">
        <f>IF(OR(Q2319=1,Q2319=2),IF(ISTEXT(R2319),"","需記錄距離"),"")</f>
        <v/>
      </c>
      <c r="AB2319" s="249" t="str">
        <f>IF(S2319="Y",IF(Q2319&lt;&gt;2,"有叫聲應為猴群",""),"")</f>
        <v/>
      </c>
      <c r="AC2319" s="3" t="str">
        <f>IF(ISBLANK(T2319),"需記錄棲地類型",IF(LEN(T2319)&lt;&gt;2,"請填最主要的棲地類型，其餘的可在備注補充說明",""))</f>
        <v/>
      </c>
      <c r="AD2319" s="5" t="str">
        <f t="shared" si="101"/>
        <v/>
      </c>
      <c r="AE2319" s="3" t="str">
        <f>IF(COUNTIF(U2319,"*搖樹*")=1,IF(Q2319&lt;&gt;2,"有搖樹行為應為猴群",""),"")</f>
        <v/>
      </c>
      <c r="AF2319" s="3"/>
      <c r="AH2319">
        <f>MATCH(ROUND(M2319,0)&amp;ROUND(N2319,0),樣點!N:N,0)</f>
        <v>342</v>
      </c>
      <c r="AI2319" s="5">
        <f>IF((F2320&amp;J2320)=(F2319&amp;J2319),ABS((DATE(G2320,H2320,I2320)&amp;TIME(O2320,P2320,0))-(DATE(G2319,H2319,I2319)&amp;TIME(O2319,P2319,0))),"")</f>
        <v>6.9444440305233002E-3</v>
      </c>
    </row>
    <row r="2320" spans="3:35">
      <c r="C2320" s="246" t="s">
        <v>1324</v>
      </c>
      <c r="D2320" s="246" t="s">
        <v>960</v>
      </c>
      <c r="E2320" s="246" t="s">
        <v>969</v>
      </c>
      <c r="F2320" s="246" t="s">
        <v>970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971</v>
      </c>
      <c r="L2320" s="247">
        <v>3</v>
      </c>
      <c r="M2320" s="246">
        <v>229614</v>
      </c>
      <c r="N2320" s="246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90</v>
      </c>
      <c r="T2320" s="246" t="s">
        <v>32</v>
      </c>
      <c r="U2320" s="246"/>
      <c r="V2320" t="str">
        <f>INDEX(樣區!H:H,MATCH(F2320,樣區!E:E,0))</f>
        <v>4月,6月</v>
      </c>
      <c r="W2320" s="3" t="str">
        <f>IF(ISNUMBER(AH2320),"Y","N")</f>
        <v>Y</v>
      </c>
      <c r="X2320" s="3" t="str">
        <f>IF(OR(ISBLANK(H2320),ISBLANK(I2320)),"需記錄日期","")</f>
        <v/>
      </c>
      <c r="Y2320" s="3" t="str">
        <f>IF(O2320&gt;9,"時間太晚","")</f>
        <v/>
      </c>
      <c r="Z2320" s="3" t="str">
        <f>IF(ISBLANK(Q2320),"需記錄數量",IF(Q2320&gt;2,"2隻以上，請記為猴群",""))</f>
        <v/>
      </c>
      <c r="AA2320" s="3" t="str">
        <f>IF(OR(Q2320=1,Q2320=2),IF(ISTEXT(R2320),"","需記錄距離"),"")</f>
        <v/>
      </c>
      <c r="AB2320" s="249" t="str">
        <f>IF(S2320="Y",IF(Q2320&lt;&gt;2,"有叫聲應為猴群",""),"")</f>
        <v/>
      </c>
      <c r="AC2320" s="3" t="str">
        <f>IF(ISBLANK(T2320),"需記錄棲地類型",IF(LEN(T2320)&lt;&gt;2,"請填最主要的棲地類型，其餘的可在備注補充說明",""))</f>
        <v/>
      </c>
      <c r="AD2320" s="5" t="str">
        <f t="shared" si="101"/>
        <v/>
      </c>
      <c r="AE2320" s="3" t="str">
        <f>IF(COUNTIF(U2320,"*搖樹*")=1,IF(Q2320&lt;&gt;2,"有搖樹行為應為猴群",""),"")</f>
        <v/>
      </c>
      <c r="AF2320" s="3"/>
      <c r="AH2320">
        <f>MATCH(ROUND(M2320,0)&amp;ROUND(N2320,0),樣點!N:N,0)</f>
        <v>343</v>
      </c>
      <c r="AI2320" s="5">
        <f>IF((F2321&amp;J2321)=(F2320&amp;J2320),ABS((DATE(G2321,H2321,I2321)&amp;TIME(O2321,P2321,0))-(DATE(G2320,H2320,I2320)&amp;TIME(O2320,P2320,0))),"")</f>
        <v>6.9444450200535357E-3</v>
      </c>
    </row>
    <row r="2321" spans="3:35">
      <c r="C2321" s="246" t="s">
        <v>1324</v>
      </c>
      <c r="D2321" s="246" t="s">
        <v>960</v>
      </c>
      <c r="E2321" s="246" t="s">
        <v>969</v>
      </c>
      <c r="F2321" s="246" t="s">
        <v>970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971</v>
      </c>
      <c r="L2321" s="247">
        <v>4</v>
      </c>
      <c r="M2321" s="246">
        <v>229315</v>
      </c>
      <c r="N2321" s="246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90</v>
      </c>
      <c r="T2321" s="246" t="s">
        <v>26</v>
      </c>
      <c r="U2321" s="246"/>
      <c r="V2321" t="str">
        <f>INDEX(樣區!H:H,MATCH(F2321,樣區!E:E,0))</f>
        <v>4月,6月</v>
      </c>
      <c r="W2321" s="3" t="str">
        <f>IF(ISNUMBER(AH2321),"Y","N")</f>
        <v>Y</v>
      </c>
      <c r="X2321" s="3" t="str">
        <f>IF(OR(ISBLANK(H2321),ISBLANK(I2321)),"需記錄日期","")</f>
        <v/>
      </c>
      <c r="Y2321" s="3" t="str">
        <f>IF(O2321&gt;9,"時間太晚","")</f>
        <v/>
      </c>
      <c r="Z2321" s="3" t="str">
        <f>IF(ISBLANK(Q2321),"需記錄數量",IF(Q2321&gt;2,"2隻以上，請記為猴群",""))</f>
        <v/>
      </c>
      <c r="AA2321" s="3" t="str">
        <f>IF(OR(Q2321=1,Q2321=2),IF(ISTEXT(R2321),"","需記錄距離"),"")</f>
        <v/>
      </c>
      <c r="AB2321" s="249" t="str">
        <f>IF(S2321="Y",IF(Q2321&lt;&gt;2,"有叫聲應為猴群",""),"")</f>
        <v/>
      </c>
      <c r="AC2321" s="3" t="str">
        <f>IF(ISBLANK(T2321),"需記錄棲地類型",IF(LEN(T2321)&lt;&gt;2,"請填最主要的棲地類型，其餘的可在備注補充說明",""))</f>
        <v/>
      </c>
      <c r="AD2321" s="5" t="str">
        <f t="shared" si="101"/>
        <v/>
      </c>
      <c r="AE2321" s="3" t="str">
        <f>IF(COUNTIF(U2321,"*搖樹*")=1,IF(Q2321&lt;&gt;2,"有搖樹行為應為猴群",""),"")</f>
        <v/>
      </c>
      <c r="AF2321" s="3"/>
      <c r="AH2321">
        <f>MATCH(ROUND(M2321,0)&amp;ROUND(N2321,0),樣點!N:N,0)</f>
        <v>344</v>
      </c>
      <c r="AI2321" s="5">
        <f>IF((F2322&amp;J2322)=(F2321&amp;J2321),ABS((DATE(G2322,H2322,I2322)&amp;TIME(O2322,P2322,0))-(DATE(G2321,H2321,I2321)&amp;TIME(O2321,P2321,0))),"")</f>
        <v>6.2499999767169356E-3</v>
      </c>
    </row>
    <row r="2322" spans="3:35">
      <c r="C2322" s="246" t="s">
        <v>1324</v>
      </c>
      <c r="D2322" s="246" t="s">
        <v>960</v>
      </c>
      <c r="E2322" s="246" t="s">
        <v>969</v>
      </c>
      <c r="F2322" s="246" t="s">
        <v>970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971</v>
      </c>
      <c r="L2322" s="247">
        <v>5</v>
      </c>
      <c r="M2322" s="246">
        <v>229279</v>
      </c>
      <c r="N2322" s="246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90</v>
      </c>
      <c r="T2322" s="246" t="s">
        <v>32</v>
      </c>
      <c r="U2322" s="246"/>
      <c r="V2322" t="str">
        <f>INDEX(樣區!H:H,MATCH(F2322,樣區!E:E,0))</f>
        <v>4月,6月</v>
      </c>
      <c r="W2322" s="3" t="str">
        <f>IF(ISNUMBER(AH2322),"Y","N")</f>
        <v>Y</v>
      </c>
      <c r="X2322" s="3" t="str">
        <f>IF(OR(ISBLANK(H2322),ISBLANK(I2322)),"需記錄日期","")</f>
        <v/>
      </c>
      <c r="Y2322" s="3" t="str">
        <f>IF(O2322&gt;9,"時間太晚","")</f>
        <v/>
      </c>
      <c r="Z2322" s="3" t="str">
        <f>IF(ISBLANK(Q2322),"需記錄數量",IF(Q2322&gt;2,"2隻以上，請記為猴群",""))</f>
        <v/>
      </c>
      <c r="AA2322" s="3" t="str">
        <f>IF(OR(Q2322=1,Q2322=2),IF(ISTEXT(R2322),"","需記錄距離"),"")</f>
        <v/>
      </c>
      <c r="AB2322" s="249" t="str">
        <f>IF(S2322="Y",IF(Q2322&lt;&gt;2,"有叫聲應為猴群",""),"")</f>
        <v/>
      </c>
      <c r="AC2322" s="3" t="str">
        <f>IF(ISBLANK(T2322),"需記錄棲地類型",IF(LEN(T2322)&lt;&gt;2,"請填最主要的棲地類型，其餘的可在備注補充說明",""))</f>
        <v/>
      </c>
      <c r="AD2322" s="5" t="str">
        <f t="shared" si="101"/>
        <v/>
      </c>
      <c r="AE2322" s="3" t="str">
        <f>IF(COUNTIF(U2322,"*搖樹*")=1,IF(Q2322&lt;&gt;2,"有搖樹行為應為猴群",""),"")</f>
        <v/>
      </c>
      <c r="AF2322" s="3"/>
      <c r="AH2322">
        <f>MATCH(ROUND(M2322,0)&amp;ROUND(N2322,0),樣點!N:N,0)</f>
        <v>345</v>
      </c>
      <c r="AI2322" s="5">
        <f>IF((F2323&amp;J2323)=(F2322&amp;J2322),ABS((DATE(G2323,H2323,I2323)&amp;TIME(O2323,P2323,0))-(DATE(G2322,H2322,I2322)&amp;TIME(O2322,P2322,0))),"")</f>
        <v>5.5555549915879965E-3</v>
      </c>
    </row>
    <row r="2323" spans="3:35">
      <c r="C2323" s="246" t="s">
        <v>1324</v>
      </c>
      <c r="D2323" s="246" t="s">
        <v>960</v>
      </c>
      <c r="E2323" s="246" t="s">
        <v>969</v>
      </c>
      <c r="F2323" s="246" t="s">
        <v>970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971</v>
      </c>
      <c r="L2323" s="247">
        <v>6</v>
      </c>
      <c r="M2323" s="246">
        <v>229500</v>
      </c>
      <c r="N2323" s="246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90</v>
      </c>
      <c r="T2323" s="246" t="s">
        <v>32</v>
      </c>
      <c r="U2323" s="246"/>
      <c r="V2323" t="str">
        <f>INDEX(樣區!H:H,MATCH(F2323,樣區!E:E,0))</f>
        <v>4月,6月</v>
      </c>
      <c r="W2323" s="3" t="str">
        <f>IF(ISNUMBER(AH2323),"Y","N")</f>
        <v>Y</v>
      </c>
      <c r="X2323" s="3" t="str">
        <f>IF(OR(ISBLANK(H2323),ISBLANK(I2323)),"需記錄日期","")</f>
        <v/>
      </c>
      <c r="Y2323" s="3" t="str">
        <f>IF(O2323&gt;9,"時間太晚","")</f>
        <v/>
      </c>
      <c r="Z2323" s="3" t="str">
        <f>IF(ISBLANK(Q2323),"需記錄數量",IF(Q2323&gt;2,"2隻以上，請記為猴群",""))</f>
        <v/>
      </c>
      <c r="AA2323" s="3" t="str">
        <f>IF(OR(Q2323=1,Q2323=2),IF(ISTEXT(R2323),"","需記錄距離"),"")</f>
        <v/>
      </c>
      <c r="AB2323" s="249" t="str">
        <f>IF(S2323="Y",IF(Q2323&lt;&gt;2,"有叫聲應為猴群",""),"")</f>
        <v/>
      </c>
      <c r="AC2323" s="3" t="str">
        <f>IF(ISBLANK(T2323),"需記錄棲地類型",IF(LEN(T2323)&lt;&gt;2,"請填最主要的棲地類型，其餘的可在備注補充說明",""))</f>
        <v/>
      </c>
      <c r="AD2323" s="5" t="str">
        <f t="shared" si="101"/>
        <v/>
      </c>
      <c r="AE2323" s="3" t="str">
        <f>IF(COUNTIF(U2323,"*搖樹*")=1,IF(Q2323&lt;&gt;2,"有搖樹行為應為猴群",""),"")</f>
        <v/>
      </c>
      <c r="AF2323" s="3"/>
      <c r="AH2323">
        <f>MATCH(ROUND(M2323,0)&amp;ROUND(N2323,0),樣點!N:N,0)</f>
        <v>346</v>
      </c>
      <c r="AI2323" s="5" t="str">
        <f>IF((F2324&amp;J2324)=(F2323&amp;J2323),ABS((DATE(G2324,H2324,I2324)&amp;TIME(O2324,P2324,0))-(DATE(G2323,H2323,I2323)&amp;TIME(O2323,P2323,0))),"")</f>
        <v/>
      </c>
    </row>
    <row r="2324" spans="3:35">
      <c r="C2324" s="246" t="s">
        <v>1324</v>
      </c>
      <c r="D2324" s="246" t="s">
        <v>960</v>
      </c>
      <c r="E2324" s="246" t="s">
        <v>972</v>
      </c>
      <c r="F2324" s="246" t="s">
        <v>973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974</v>
      </c>
      <c r="L2324" s="247">
        <v>1</v>
      </c>
      <c r="M2324" s="246">
        <v>235880</v>
      </c>
      <c r="N2324" s="246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90</v>
      </c>
      <c r="T2324" s="246" t="s">
        <v>32</v>
      </c>
      <c r="U2324" s="246"/>
      <c r="V2324" t="str">
        <f>INDEX(樣區!H:H,MATCH(F2324,樣區!E:E,0))</f>
        <v>4月,6月</v>
      </c>
      <c r="W2324" s="3" t="str">
        <f>IF(ISNUMBER(AH2324),"Y","N")</f>
        <v>Y</v>
      </c>
      <c r="X2324" s="3" t="str">
        <f>IF(OR(ISBLANK(H2324),ISBLANK(I2324)),"需記錄日期","")</f>
        <v/>
      </c>
      <c r="Y2324" s="3" t="str">
        <f>IF(O2324&gt;9,"時間太晚","")</f>
        <v/>
      </c>
      <c r="Z2324" s="3" t="str">
        <f>IF(ISBLANK(Q2324),"需記錄數量",IF(Q2324&gt;2,"2隻以上，請記為猴群",""))</f>
        <v/>
      </c>
      <c r="AA2324" s="3" t="str">
        <f>IF(OR(Q2324=1,Q2324=2),IF(ISTEXT(R2324),"","需記錄距離"),"")</f>
        <v/>
      </c>
      <c r="AB2324" s="249" t="str">
        <f>IF(S2324="Y",IF(Q2324&lt;&gt;2,"有叫聲應為猴群",""),"")</f>
        <v/>
      </c>
      <c r="AC2324" s="3" t="str">
        <f>IF(ISBLANK(T2324),"需記錄棲地類型",IF(LEN(T2324)&lt;&gt;2,"請填最主要的棲地類型，其餘的可在備注補充說明",""))</f>
        <v/>
      </c>
      <c r="AD2324" s="5" t="str">
        <f t="shared" si="101"/>
        <v/>
      </c>
      <c r="AE2324" s="3" t="str">
        <f>IF(COUNTIF(U2324,"*搖樹*")=1,IF(Q2324&lt;&gt;2,"有搖樹行為應為猴群",""),"")</f>
        <v/>
      </c>
      <c r="AF2324" s="3"/>
      <c r="AH2324">
        <f>MATCH(ROUND(M2324,0)&amp;ROUND(N2324,0),樣點!N:N,0)</f>
        <v>350</v>
      </c>
      <c r="AI2324" s="5">
        <f>IF((F2325&amp;J2325)=(F2324&amp;J2324),ABS((DATE(G2325,H2325,I2325)&amp;TIME(O2325,P2325,0))-(DATE(G2324,H2324,I2324)&amp;TIME(O2324,P2324,0))),"")</f>
        <v>7.6388890156522393E-3</v>
      </c>
    </row>
    <row r="2325" spans="3:35">
      <c r="C2325" s="246" t="s">
        <v>1324</v>
      </c>
      <c r="D2325" s="246" t="s">
        <v>960</v>
      </c>
      <c r="E2325" s="246" t="s">
        <v>972</v>
      </c>
      <c r="F2325" s="246" t="s">
        <v>973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974</v>
      </c>
      <c r="L2325" s="247">
        <v>2</v>
      </c>
      <c r="M2325" s="246">
        <v>236114</v>
      </c>
      <c r="N2325" s="246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90</v>
      </c>
      <c r="T2325" s="246" t="s">
        <v>32</v>
      </c>
      <c r="U2325" s="246"/>
      <c r="V2325" t="str">
        <f>INDEX(樣區!H:H,MATCH(F2325,樣區!E:E,0))</f>
        <v>4月,6月</v>
      </c>
      <c r="W2325" s="3" t="str">
        <f>IF(ISNUMBER(AH2325),"Y","N")</f>
        <v>Y</v>
      </c>
      <c r="X2325" s="3" t="str">
        <f>IF(OR(ISBLANK(H2325),ISBLANK(I2325)),"需記錄日期","")</f>
        <v/>
      </c>
      <c r="Y2325" s="3" t="str">
        <f>IF(O2325&gt;9,"時間太晚","")</f>
        <v/>
      </c>
      <c r="Z2325" s="3" t="str">
        <f>IF(ISBLANK(Q2325),"需記錄數量",IF(Q2325&gt;2,"2隻以上，請記為猴群",""))</f>
        <v/>
      </c>
      <c r="AA2325" s="3" t="str">
        <f>IF(OR(Q2325=1,Q2325=2),IF(ISTEXT(R2325),"","需記錄距離"),"")</f>
        <v/>
      </c>
      <c r="AB2325" s="249" t="str">
        <f>IF(S2325="Y",IF(Q2325&lt;&gt;2,"有叫聲應為猴群",""),"")</f>
        <v/>
      </c>
      <c r="AC2325" s="3" t="str">
        <f>IF(ISBLANK(T2325),"需記錄棲地類型",IF(LEN(T2325)&lt;&gt;2,"請填最主要的棲地類型，其餘的可在備注補充說明",""))</f>
        <v/>
      </c>
      <c r="AD2325" s="5" t="str">
        <f t="shared" si="101"/>
        <v/>
      </c>
      <c r="AE2325" s="3" t="str">
        <f>IF(COUNTIF(U2325,"*搖樹*")=1,IF(Q2325&lt;&gt;2,"有搖樹行為應為猴群",""),"")</f>
        <v/>
      </c>
      <c r="AF2325" s="3"/>
      <c r="AH2325">
        <f>MATCH(ROUND(M2325,0)&amp;ROUND(N2325,0),樣點!N:N,0)</f>
        <v>351</v>
      </c>
      <c r="AI2325" s="5">
        <f>IF((F2326&amp;J2326)=(F2325&amp;J2325),ABS((DATE(G2326,H2326,I2326)&amp;TIME(O2326,P2326,0))-(DATE(G2325,H2325,I2325)&amp;TIME(O2325,P2325,0))),"")</f>
        <v>7.6388890156522393E-3</v>
      </c>
    </row>
    <row r="2326" spans="3:35">
      <c r="C2326" s="246" t="s">
        <v>1324</v>
      </c>
      <c r="D2326" s="246" t="s">
        <v>960</v>
      </c>
      <c r="E2326" s="246" t="s">
        <v>972</v>
      </c>
      <c r="F2326" s="246" t="s">
        <v>973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974</v>
      </c>
      <c r="L2326" s="247">
        <v>3</v>
      </c>
      <c r="M2326" s="246">
        <v>236370</v>
      </c>
      <c r="N2326" s="246">
        <v>2597235</v>
      </c>
      <c r="O2326" s="246">
        <v>8</v>
      </c>
      <c r="P2326" s="246">
        <v>32</v>
      </c>
      <c r="Q2326" s="246">
        <v>2</v>
      </c>
      <c r="R2326" s="246" t="s">
        <v>43</v>
      </c>
      <c r="S2326" s="246" t="s">
        <v>44</v>
      </c>
      <c r="T2326" s="246" t="s">
        <v>32</v>
      </c>
      <c r="U2326" s="246"/>
      <c r="V2326" t="str">
        <f>INDEX(樣區!H:H,MATCH(F2326,樣區!E:E,0))</f>
        <v>4月,6月</v>
      </c>
      <c r="W2326" s="3" t="str">
        <f>IF(ISNUMBER(AH2326),"Y","N")</f>
        <v>Y</v>
      </c>
      <c r="X2326" s="3" t="str">
        <f>IF(OR(ISBLANK(H2326),ISBLANK(I2326)),"需記錄日期","")</f>
        <v/>
      </c>
      <c r="Y2326" s="3" t="str">
        <f>IF(O2326&gt;9,"時間太晚","")</f>
        <v/>
      </c>
      <c r="Z2326" s="3" t="str">
        <f>IF(ISBLANK(Q2326),"需記錄數量",IF(Q2326&gt;2,"2隻以上，請記為猴群",""))</f>
        <v/>
      </c>
      <c r="AA2326" s="3" t="str">
        <f>IF(OR(Q2326=1,Q2326=2),IF(ISTEXT(R2326),"","需記錄距離"),"")</f>
        <v/>
      </c>
      <c r="AB2326" s="249" t="str">
        <f>IF(S2326="Y",IF(Q2326&lt;&gt;2,"有叫聲應為猴群",""),"")</f>
        <v/>
      </c>
      <c r="AC2326" s="3" t="str">
        <f>IF(ISBLANK(T2326),"需記錄棲地類型",IF(LEN(T2326)&lt;&gt;2,"請填最主要的棲地類型，其餘的可在備注補充說明",""))</f>
        <v/>
      </c>
      <c r="AD2326" s="5" t="str">
        <f t="shared" si="101"/>
        <v/>
      </c>
      <c r="AE2326" s="3" t="str">
        <f>IF(COUNTIF(U2326,"*搖樹*")=1,IF(Q2326&lt;&gt;2,"有搖樹行為應為猴群",""),"")</f>
        <v/>
      </c>
      <c r="AF2326" s="3"/>
      <c r="AH2326">
        <f>MATCH(ROUND(M2326,0)&amp;ROUND(N2326,0),樣點!N:N,0)</f>
        <v>352</v>
      </c>
      <c r="AI2326" s="5">
        <f>IF((F2327&amp;J2327)=(F2326&amp;J2326),ABS((DATE(G2327,H2327,I2327)&amp;TIME(O2327,P2327,0))-(DATE(G2326,H2326,I2326)&amp;TIME(O2326,P2326,0))),"")</f>
        <v>6.2499999767169356E-3</v>
      </c>
    </row>
    <row r="2327" spans="3:35" hidden="1">
      <c r="C2327" s="246" t="s">
        <v>1324</v>
      </c>
      <c r="D2327" s="246" t="s">
        <v>960</v>
      </c>
      <c r="E2327" s="246" t="s">
        <v>972</v>
      </c>
      <c r="F2327" s="246" t="s">
        <v>973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974</v>
      </c>
      <c r="L2327" s="247">
        <v>4</v>
      </c>
      <c r="M2327" s="246">
        <v>236500</v>
      </c>
      <c r="N2327" s="246">
        <v>2597586</v>
      </c>
      <c r="O2327" s="246">
        <v>8</v>
      </c>
      <c r="P2327" s="246">
        <v>41</v>
      </c>
      <c r="Q2327" s="246">
        <v>2</v>
      </c>
      <c r="R2327" s="246" t="s">
        <v>43</v>
      </c>
      <c r="S2327" s="246" t="s">
        <v>44</v>
      </c>
      <c r="T2327" s="246" t="s">
        <v>32</v>
      </c>
      <c r="U2327" s="246"/>
      <c r="V2327" t="str">
        <f>INDEX(樣區!H:H,MATCH(F2327,樣區!E:E,0))</f>
        <v>4月,6月</v>
      </c>
      <c r="W2327" s="3" t="str">
        <f>IF(ISNUMBER(AH2327),"Y","N")</f>
        <v>N</v>
      </c>
      <c r="X2327" s="3" t="str">
        <f>IF(OR(ISBLANK(H2327),ISBLANK(I2327)),"需記錄日期","")</f>
        <v/>
      </c>
      <c r="Y2327" s="3" t="str">
        <f>IF(O2327&gt;9,"時間太晚","")</f>
        <v/>
      </c>
      <c r="Z2327" s="3" t="str">
        <f>IF(ISBLANK(Q2327),"需記錄數量",IF(Q2327&gt;2,"2隻以上，請記為猴群",""))</f>
        <v/>
      </c>
      <c r="AA2327" s="3" t="str">
        <f>IF(OR(Q2327=1,Q2327=2),IF(ISTEXT(R2327),"","需記錄距離"),"")</f>
        <v/>
      </c>
      <c r="AB2327" s="2" t="str">
        <f>IF(S2327="Y",IF(Q2327&lt;&gt;2,"有叫聲應為猴群",""),"")</f>
        <v/>
      </c>
      <c r="AC2327" s="3" t="str">
        <f>IF(ISBLANK(T2327),"需記錄棲地類型",IF(LEN(T2327)&lt;&gt;2,"請填最主要的棲地類型，其餘的可在備注補充說明",""))</f>
        <v/>
      </c>
      <c r="AD2327" s="5" t="str">
        <f>IF(ISBLANK(O2327),"需記錄時間",IFERROR(IF((AI2327-TIME(0,5,59))&lt;0,"需計滿6分鍾",""),""))</f>
        <v/>
      </c>
      <c r="AE2327" s="3" t="str">
        <f>IF(COUNTIF(U2327,"*搖樹*")=1,IF(Q2327&lt;&gt;2,"有搖樹行為應為猴群",""),"")</f>
        <v/>
      </c>
      <c r="AF2327" s="3"/>
      <c r="AH2327" t="e">
        <f>MATCH(ROUND(M2327,0)&amp;ROUND(N2327,0),樣點!N:N,0)</f>
        <v>#N/A</v>
      </c>
      <c r="AI2327" s="5">
        <f>IF((F2328&amp;J2328)=(F2327&amp;J2327),ABS((DATE(G2328,H2328,I2328)&amp;TIME(O2328,P2328,0))-(DATE(G2327,H2327,I2327)&amp;TIME(O2327,P2327,0))),"")</f>
        <v>9.7222219919785857E-3</v>
      </c>
    </row>
    <row r="2328" spans="3:35" hidden="1">
      <c r="C2328" s="246" t="s">
        <v>1324</v>
      </c>
      <c r="D2328" s="246" t="s">
        <v>960</v>
      </c>
      <c r="E2328" s="246" t="s">
        <v>972</v>
      </c>
      <c r="F2328" s="246" t="s">
        <v>973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974</v>
      </c>
      <c r="L2328" s="247">
        <v>5</v>
      </c>
      <c r="M2328" s="246">
        <v>236744</v>
      </c>
      <c r="N2328" s="246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90</v>
      </c>
      <c r="T2328" s="246" t="s">
        <v>32</v>
      </c>
      <c r="U2328" s="246"/>
      <c r="V2328" t="str">
        <f>INDEX(樣區!H:H,MATCH(F2328,樣區!E:E,0))</f>
        <v>4月,6月</v>
      </c>
      <c r="W2328" s="3" t="str">
        <f>IF(ISNUMBER(AH2328),"Y","N")</f>
        <v>N</v>
      </c>
      <c r="X2328" s="3" t="str">
        <f>IF(OR(ISBLANK(H2328),ISBLANK(I2328)),"需記錄日期","")</f>
        <v/>
      </c>
      <c r="Y2328" s="3" t="str">
        <f>IF(O2328&gt;9,"時間太晚","")</f>
        <v/>
      </c>
      <c r="Z2328" s="3" t="str">
        <f>IF(ISBLANK(Q2328),"需記錄數量",IF(Q2328&gt;2,"2隻以上，請記為猴群",""))</f>
        <v/>
      </c>
      <c r="AA2328" s="3" t="str">
        <f>IF(OR(Q2328=1,Q2328=2),IF(ISTEXT(R2328),"","需記錄距離"),"")</f>
        <v/>
      </c>
      <c r="AB2328" s="2" t="str">
        <f>IF(S2328="Y",IF(Q2328&lt;&gt;2,"有叫聲應為猴群",""),"")</f>
        <v/>
      </c>
      <c r="AC2328" s="3" t="str">
        <f>IF(ISBLANK(T2328),"需記錄棲地類型",IF(LEN(T2328)&lt;&gt;2,"請填最主要的棲地類型，其餘的可在備注補充說明",""))</f>
        <v/>
      </c>
      <c r="AD2328" s="5" t="str">
        <f>IF(ISBLANK(O2328),"需記錄時間",IFERROR(IF((AI2328-TIME(0,5,59))&lt;0,"需計滿6分鍾",""),""))</f>
        <v/>
      </c>
      <c r="AE2328" s="3" t="str">
        <f>IF(COUNTIF(U2328,"*搖樹*")=1,IF(Q2328&lt;&gt;2,"有搖樹行為應為猴群",""),"")</f>
        <v/>
      </c>
      <c r="AF2328" s="3"/>
      <c r="AH2328" t="e">
        <f>MATCH(ROUND(M2328,0)&amp;ROUND(N2328,0),樣點!N:N,0)</f>
        <v>#N/A</v>
      </c>
      <c r="AI2328" s="5">
        <f>IF((F2329&amp;J2329)=(F2328&amp;J2328),ABS((DATE(G2329,H2329,I2329)&amp;TIME(O2329,P2329,0))-(DATE(G2328,H2328,I2328)&amp;TIME(O2328,P2328,0))),"")</f>
        <v>7.6388890156522393E-3</v>
      </c>
    </row>
    <row r="2329" spans="3:35" hidden="1">
      <c r="C2329" s="246" t="s">
        <v>1324</v>
      </c>
      <c r="D2329" s="246" t="s">
        <v>960</v>
      </c>
      <c r="E2329" s="246" t="s">
        <v>972</v>
      </c>
      <c r="F2329" s="246" t="s">
        <v>973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974</v>
      </c>
      <c r="L2329" s="247">
        <v>6</v>
      </c>
      <c r="M2329" s="246">
        <v>236830</v>
      </c>
      <c r="N2329" s="246">
        <v>2596928</v>
      </c>
      <c r="O2329" s="246">
        <v>9</v>
      </c>
      <c r="P2329" s="246">
        <v>6</v>
      </c>
      <c r="Q2329" s="246">
        <v>0</v>
      </c>
      <c r="R2329" s="246"/>
      <c r="S2329" s="246" t="s">
        <v>90</v>
      </c>
      <c r="T2329" s="246" t="s">
        <v>32</v>
      </c>
      <c r="U2329" s="246"/>
      <c r="V2329" t="str">
        <f>INDEX(樣區!H:H,MATCH(F2329,樣區!E:E,0))</f>
        <v>4月,6月</v>
      </c>
      <c r="W2329" s="3" t="str">
        <f>IF(ISNUMBER(AH2329),"Y","N")</f>
        <v>N</v>
      </c>
      <c r="X2329" s="3" t="str">
        <f>IF(OR(ISBLANK(H2329),ISBLANK(I2329)),"需記錄日期","")</f>
        <v/>
      </c>
      <c r="Y2329" s="3" t="str">
        <f>IF(O2329&gt;9,"時間太晚","")</f>
        <v/>
      </c>
      <c r="Z2329" s="3" t="str">
        <f>IF(ISBLANK(Q2329),"需記錄數量",IF(Q2329&gt;2,"2隻以上，請記為猴群",""))</f>
        <v/>
      </c>
      <c r="AA2329" s="3" t="str">
        <f>IF(OR(Q2329=1,Q2329=2),IF(ISTEXT(R2329),"","需記錄距離"),"")</f>
        <v/>
      </c>
      <c r="AB2329" s="2" t="str">
        <f>IF(S2329="Y",IF(Q2329&lt;&gt;2,"有叫聲應為猴群",""),"")</f>
        <v/>
      </c>
      <c r="AC2329" s="3" t="str">
        <f>IF(ISBLANK(T2329),"需記錄棲地類型",IF(LEN(T2329)&lt;&gt;2,"請填最主要的棲地類型，其餘的可在備注補充說明",""))</f>
        <v/>
      </c>
      <c r="AD2329" s="5" t="str">
        <f>IF(ISBLANK(O2329),"需記錄時間",IFERROR(IF((AI2329-TIME(0,5,59))&lt;0,"需計滿6分鍾",""),""))</f>
        <v/>
      </c>
      <c r="AE2329" s="3" t="str">
        <f>IF(COUNTIF(U2329,"*搖樹*")=1,IF(Q2329&lt;&gt;2,"有搖樹行為應為猴群",""),"")</f>
        <v/>
      </c>
      <c r="AF2329" s="3"/>
      <c r="AH2329" t="e">
        <f>MATCH(ROUND(M2329,0)&amp;ROUND(N2329,0),樣點!N:N,0)</f>
        <v>#N/A</v>
      </c>
      <c r="AI2329" s="5" t="str">
        <f>IF((F2330&amp;J2330)=(F2329&amp;J2329),ABS((DATE(G2330,H2330,I2330)&amp;TIME(O2330,P2330,0))-(DATE(G2329,H2329,I2329)&amp;TIME(O2329,P2329,0))),"")</f>
        <v/>
      </c>
    </row>
    <row r="2330" spans="3:35">
      <c r="C2330" s="246" t="s">
        <v>1324</v>
      </c>
      <c r="D2330" s="246" t="s">
        <v>960</v>
      </c>
      <c r="E2330" s="246" t="s">
        <v>975</v>
      </c>
      <c r="F2330" s="246" t="s">
        <v>976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974</v>
      </c>
      <c r="L2330" s="247">
        <v>1</v>
      </c>
      <c r="M2330" s="246">
        <v>238685</v>
      </c>
      <c r="N2330" s="246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90</v>
      </c>
      <c r="T2330" s="246" t="s">
        <v>32</v>
      </c>
      <c r="U2330" s="246"/>
      <c r="V2330" t="str">
        <f>INDEX(樣區!H:H,MATCH(F2330,樣區!E:E,0))</f>
        <v>5月,6月</v>
      </c>
      <c r="W2330" s="3" t="str">
        <f>IF(ISNUMBER(AH2330),"Y","N")</f>
        <v>Y</v>
      </c>
      <c r="X2330" s="3" t="str">
        <f>IF(OR(ISBLANK(H2330),ISBLANK(I2330)),"需記錄日期","")</f>
        <v/>
      </c>
      <c r="Y2330" s="3" t="str">
        <f>IF(O2330&gt;9,"時間太晚","")</f>
        <v/>
      </c>
      <c r="Z2330" s="3" t="str">
        <f>IF(ISBLANK(Q2330),"需記錄數量",IF(Q2330&gt;2,"2隻以上，請記為猴群",""))</f>
        <v/>
      </c>
      <c r="AA2330" s="3" t="str">
        <f>IF(OR(Q2330=1,Q2330=2),IF(ISTEXT(R2330),"","需記錄距離"),"")</f>
        <v/>
      </c>
      <c r="AB2330" s="249" t="str">
        <f>IF(S2330="Y",IF(Q2330&lt;&gt;2,"有叫聲應為猴群",""),"")</f>
        <v/>
      </c>
      <c r="AC2330" s="3" t="str">
        <f>IF(ISBLANK(T2330),"需記錄棲地類型",IF(LEN(T2330)&lt;&gt;2,"請填最主要的棲地類型，其餘的可在備注補充說明",""))</f>
        <v/>
      </c>
      <c r="AD2330" s="5" t="str">
        <f t="shared" ref="AD2330:AD2334" si="102">IF(ISBLANK(O2330),"需記錄時間",IFERROR(IF((AI2330-TIME(0,5,59))&lt;0,"需計滿6分鐘",""),""))</f>
        <v/>
      </c>
      <c r="AE2330" s="3" t="str">
        <f>IF(COUNTIF(U2330,"*搖樹*")=1,IF(Q2330&lt;&gt;2,"有搖樹行為應為猴群",""),"")</f>
        <v/>
      </c>
      <c r="AF2330" s="3"/>
      <c r="AH2330">
        <f>MATCH(ROUND(M2330,0)&amp;ROUND(N2330,0),樣點!N:N,0)</f>
        <v>353</v>
      </c>
      <c r="AI2330" s="5">
        <f>IF((F2331&amp;J2331)=(F2330&amp;J2330),ABS((DATE(G2331,H2331,I2331)&amp;TIME(O2331,P2331,0))-(DATE(G2330,H2330,I2330)&amp;TIME(O2330,P2330,0))),"")</f>
        <v>7.6388889574445784E-3</v>
      </c>
    </row>
    <row r="2331" spans="3:35">
      <c r="C2331" s="246" t="s">
        <v>1324</v>
      </c>
      <c r="D2331" s="246" t="s">
        <v>960</v>
      </c>
      <c r="E2331" s="246" t="s">
        <v>975</v>
      </c>
      <c r="F2331" s="246" t="s">
        <v>976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974</v>
      </c>
      <c r="L2331" s="247">
        <v>2</v>
      </c>
      <c r="M2331" s="246">
        <v>238433</v>
      </c>
      <c r="N2331" s="246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90</v>
      </c>
      <c r="T2331" s="246" t="s">
        <v>32</v>
      </c>
      <c r="U2331" s="246"/>
      <c r="V2331" t="str">
        <f>INDEX(樣區!H:H,MATCH(F2331,樣區!E:E,0))</f>
        <v>5月,6月</v>
      </c>
      <c r="W2331" s="3" t="str">
        <f>IF(ISNUMBER(AH2331),"Y","N")</f>
        <v>Y</v>
      </c>
      <c r="X2331" s="3" t="str">
        <f>IF(OR(ISBLANK(H2331),ISBLANK(I2331)),"需記錄日期","")</f>
        <v/>
      </c>
      <c r="Y2331" s="3" t="str">
        <f>IF(O2331&gt;9,"時間太晚","")</f>
        <v/>
      </c>
      <c r="Z2331" s="3" t="str">
        <f>IF(ISBLANK(Q2331),"需記錄數量",IF(Q2331&gt;2,"2隻以上，請記為猴群",""))</f>
        <v/>
      </c>
      <c r="AA2331" s="3" t="str">
        <f>IF(OR(Q2331=1,Q2331=2),IF(ISTEXT(R2331),"","需記錄距離"),"")</f>
        <v/>
      </c>
      <c r="AB2331" s="249" t="str">
        <f>IF(S2331="Y",IF(Q2331&lt;&gt;2,"有叫聲應為猴群",""),"")</f>
        <v/>
      </c>
      <c r="AC2331" s="3" t="str">
        <f>IF(ISBLANK(T2331),"需記錄棲地類型",IF(LEN(T2331)&lt;&gt;2,"請填最主要的棲地類型，其餘的可在備注補充說明",""))</f>
        <v/>
      </c>
      <c r="AD2331" s="5" t="str">
        <f t="shared" si="102"/>
        <v/>
      </c>
      <c r="AE2331" s="3" t="str">
        <f>IF(COUNTIF(U2331,"*搖樹*")=1,IF(Q2331&lt;&gt;2,"有搖樹行為應為猴群",""),"")</f>
        <v/>
      </c>
      <c r="AF2331" s="3"/>
      <c r="AH2331">
        <f>MATCH(ROUND(M2331,0)&amp;ROUND(N2331,0),樣點!N:N,0)</f>
        <v>354</v>
      </c>
      <c r="AI2331" s="5">
        <f>IF((F2332&amp;J2332)=(F2331&amp;J2331),ABS((DATE(G2332,H2332,I2332)&amp;TIME(O2332,P2332,0))-(DATE(G2331,H2331,I2331)&amp;TIME(O2331,P2331,0))),"")</f>
        <v>4.9305555003229529E-2</v>
      </c>
    </row>
    <row r="2332" spans="3:35">
      <c r="C2332" s="246" t="s">
        <v>1324</v>
      </c>
      <c r="D2332" s="246" t="s">
        <v>960</v>
      </c>
      <c r="E2332" s="246" t="s">
        <v>975</v>
      </c>
      <c r="F2332" s="246" t="s">
        <v>976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974</v>
      </c>
      <c r="L2332" s="247">
        <v>3</v>
      </c>
      <c r="M2332" s="246">
        <v>238183</v>
      </c>
      <c r="N2332" s="246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90</v>
      </c>
      <c r="T2332" s="246" t="s">
        <v>32</v>
      </c>
      <c r="U2332" s="246"/>
      <c r="V2332" t="str">
        <f>INDEX(樣區!H:H,MATCH(F2332,樣區!E:E,0))</f>
        <v>5月,6月</v>
      </c>
      <c r="W2332" s="3" t="str">
        <f>IF(ISNUMBER(AH2332),"Y","N")</f>
        <v>Y</v>
      </c>
      <c r="X2332" s="3" t="str">
        <f>IF(OR(ISBLANK(H2332),ISBLANK(I2332)),"需記錄日期","")</f>
        <v/>
      </c>
      <c r="Y2332" s="3" t="str">
        <f>IF(O2332&gt;9,"時間太晚","")</f>
        <v>時間太晚</v>
      </c>
      <c r="Z2332" s="3" t="str">
        <f>IF(ISBLANK(Q2332),"需記錄數量",IF(Q2332&gt;2,"2隻以上，請記為猴群",""))</f>
        <v/>
      </c>
      <c r="AA2332" s="3" t="str">
        <f>IF(OR(Q2332=1,Q2332=2),IF(ISTEXT(R2332),"","需記錄距離"),"")</f>
        <v/>
      </c>
      <c r="AB2332" s="249" t="str">
        <f>IF(S2332="Y",IF(Q2332&lt;&gt;2,"有叫聲應為猴群",""),"")</f>
        <v/>
      </c>
      <c r="AC2332" s="3" t="str">
        <f>IF(ISBLANK(T2332),"需記錄棲地類型",IF(LEN(T2332)&lt;&gt;2,"請填最主要的棲地類型，其餘的可在備注補充說明",""))</f>
        <v/>
      </c>
      <c r="AD2332" s="5" t="str">
        <f t="shared" si="102"/>
        <v/>
      </c>
      <c r="AE2332" s="3" t="str">
        <f>IF(COUNTIF(U2332,"*搖樹*")=1,IF(Q2332&lt;&gt;2,"有搖樹行為應為猴群",""),"")</f>
        <v/>
      </c>
      <c r="AF2332" s="3"/>
      <c r="AH2332">
        <f>MATCH(ROUND(M2332,0)&amp;ROUND(N2332,0),樣點!N:N,0)</f>
        <v>355</v>
      </c>
      <c r="AI2332" s="5">
        <f>IF((F2333&amp;J2333)=(F2332&amp;J2332),ABS((DATE(G2333,H2333,I2333)&amp;TIME(O2333,P2333,0))-(DATE(G2332,H2332,I2332)&amp;TIME(O2332,P2332,0))),"")</f>
        <v>3.1944443995598704E-2</v>
      </c>
    </row>
    <row r="2333" spans="3:35">
      <c r="C2333" s="246" t="s">
        <v>1324</v>
      </c>
      <c r="D2333" s="246" t="s">
        <v>960</v>
      </c>
      <c r="E2333" s="246" t="s">
        <v>975</v>
      </c>
      <c r="F2333" s="246" t="s">
        <v>976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974</v>
      </c>
      <c r="L2333" s="247">
        <v>4</v>
      </c>
      <c r="M2333" s="246">
        <v>238020</v>
      </c>
      <c r="N2333" s="246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90</v>
      </c>
      <c r="T2333" s="246" t="s">
        <v>32</v>
      </c>
      <c r="U2333" s="246"/>
      <c r="V2333" t="str">
        <f>INDEX(樣區!H:H,MATCH(F2333,樣區!E:E,0))</f>
        <v>5月,6月</v>
      </c>
      <c r="W2333" s="3" t="str">
        <f>IF(ISNUMBER(AH2333),"Y","N")</f>
        <v>Y</v>
      </c>
      <c r="X2333" s="3" t="str">
        <f>IF(OR(ISBLANK(H2333),ISBLANK(I2333)),"需記錄日期","")</f>
        <v/>
      </c>
      <c r="Y2333" s="3" t="str">
        <f>IF(O2333&gt;9,"時間太晚","")</f>
        <v>時間太晚</v>
      </c>
      <c r="Z2333" s="3" t="str">
        <f>IF(ISBLANK(Q2333),"需記錄數量",IF(Q2333&gt;2,"2隻以上，請記為猴群",""))</f>
        <v/>
      </c>
      <c r="AA2333" s="3" t="str">
        <f>IF(OR(Q2333=1,Q2333=2),IF(ISTEXT(R2333),"","需記錄距離"),"")</f>
        <v/>
      </c>
      <c r="AB2333" s="249" t="str">
        <f>IF(S2333="Y",IF(Q2333&lt;&gt;2,"有叫聲應為猴群",""),"")</f>
        <v/>
      </c>
      <c r="AC2333" s="3" t="str">
        <f>IF(ISBLANK(T2333),"需記錄棲地類型",IF(LEN(T2333)&lt;&gt;2,"請填最主要的棲地類型，其餘的可在備注補充說明",""))</f>
        <v/>
      </c>
      <c r="AD2333" s="5" t="str">
        <f t="shared" si="102"/>
        <v/>
      </c>
      <c r="AE2333" s="3" t="str">
        <f>IF(COUNTIF(U2333,"*搖樹*")=1,IF(Q2333&lt;&gt;2,"有搖樹行為應為猴群",""),"")</f>
        <v/>
      </c>
      <c r="AF2333" s="3"/>
      <c r="AH2333">
        <f>MATCH(ROUND(M2333,0)&amp;ROUND(N2333,0),樣點!N:N,0)</f>
        <v>356</v>
      </c>
      <c r="AI2333" s="5">
        <f>IF((F2334&amp;J2334)=(F2333&amp;J2333),ABS((DATE(G2334,H2334,I2334)&amp;TIME(O2334,P2334,0))-(DATE(G2333,H2333,I2333)&amp;TIME(O2333,P2333,0))),"")</f>
        <v>6.2500000349245965E-3</v>
      </c>
    </row>
    <row r="2334" spans="3:35">
      <c r="C2334" s="246" t="s">
        <v>1324</v>
      </c>
      <c r="D2334" s="246" t="s">
        <v>960</v>
      </c>
      <c r="E2334" s="246" t="s">
        <v>975</v>
      </c>
      <c r="F2334" s="246" t="s">
        <v>976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974</v>
      </c>
      <c r="L2334" s="247">
        <v>5</v>
      </c>
      <c r="M2334" s="246">
        <v>237815</v>
      </c>
      <c r="N2334" s="246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90</v>
      </c>
      <c r="T2334" s="246" t="s">
        <v>32</v>
      </c>
      <c r="U2334" s="246"/>
      <c r="V2334" t="str">
        <f>INDEX(樣區!H:H,MATCH(F2334,樣區!E:E,0))</f>
        <v>5月,6月</v>
      </c>
      <c r="W2334" s="3" t="str">
        <f>IF(ISNUMBER(AH2334),"Y","N")</f>
        <v>Y</v>
      </c>
      <c r="X2334" s="3" t="str">
        <f>IF(OR(ISBLANK(H2334),ISBLANK(I2334)),"需記錄日期","")</f>
        <v/>
      </c>
      <c r="Y2334" s="3" t="str">
        <f>IF(O2334&gt;9,"時間太晚","")</f>
        <v>時間太晚</v>
      </c>
      <c r="Z2334" s="3" t="str">
        <f>IF(ISBLANK(Q2334),"需記錄數量",IF(Q2334&gt;2,"2隻以上，請記為猴群",""))</f>
        <v/>
      </c>
      <c r="AA2334" s="3" t="str">
        <f>IF(OR(Q2334=1,Q2334=2),IF(ISTEXT(R2334),"","需記錄距離"),"")</f>
        <v/>
      </c>
      <c r="AB2334" s="249" t="str">
        <f>IF(S2334="Y",IF(Q2334&lt;&gt;2,"有叫聲應為猴群",""),"")</f>
        <v/>
      </c>
      <c r="AC2334" s="3" t="str">
        <f>IF(ISBLANK(T2334),"需記錄棲地類型",IF(LEN(T2334)&lt;&gt;2,"請填最主要的棲地類型，其餘的可在備注補充說明",""))</f>
        <v/>
      </c>
      <c r="AD2334" s="5" t="str">
        <f t="shared" si="102"/>
        <v/>
      </c>
      <c r="AE2334" s="3" t="str">
        <f>IF(COUNTIF(U2334,"*搖樹*")=1,IF(Q2334&lt;&gt;2,"有搖樹行為應為猴群",""),"")</f>
        <v/>
      </c>
      <c r="AF2334" s="3"/>
      <c r="AH2334">
        <f>MATCH(ROUND(M2334,0)&amp;ROUND(N2334,0),樣點!N:N,0)</f>
        <v>357</v>
      </c>
      <c r="AI2334" s="5">
        <f>IF((F2335&amp;J2335)=(F2334&amp;J2334),ABS((DATE(G2335,H2335,I2335)&amp;TIME(O2335,P2335,0))-(DATE(G2334,H2334,I2334)&amp;TIME(O2334,P2334,0))),"")</f>
        <v>7.6388889574445784E-3</v>
      </c>
    </row>
    <row r="2335" spans="3:35" hidden="1">
      <c r="C2335" s="246" t="s">
        <v>1324</v>
      </c>
      <c r="D2335" s="246" t="s">
        <v>960</v>
      </c>
      <c r="E2335" s="246" t="s">
        <v>975</v>
      </c>
      <c r="F2335" s="246" t="s">
        <v>976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974</v>
      </c>
      <c r="L2335" s="247">
        <v>6</v>
      </c>
      <c r="M2335" s="246">
        <v>2237500</v>
      </c>
      <c r="N2335" s="246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90</v>
      </c>
      <c r="T2335" s="246" t="s">
        <v>32</v>
      </c>
      <c r="U2335" s="246"/>
      <c r="V2335" t="str">
        <f>INDEX(樣區!H:H,MATCH(F2335,樣區!E:E,0))</f>
        <v>5月,6月</v>
      </c>
      <c r="W2335" s="3" t="str">
        <f>IF(ISNUMBER(AH2335),"Y","N")</f>
        <v>N</v>
      </c>
      <c r="X2335" s="3" t="str">
        <f>IF(OR(ISBLANK(H2335),ISBLANK(I2335)),"需記錄日期","")</f>
        <v/>
      </c>
      <c r="Y2335" s="3" t="str">
        <f>IF(O2335&gt;9,"時間太晚","")</f>
        <v>時間太晚</v>
      </c>
      <c r="Z2335" s="3" t="str">
        <f>IF(ISBLANK(Q2335),"需記錄數量",IF(Q2335&gt;2,"2隻以上，請記為猴群",""))</f>
        <v/>
      </c>
      <c r="AA2335" s="3" t="str">
        <f>IF(OR(Q2335=1,Q2335=2),IF(ISTEXT(R2335),"","需記錄距離"),"")</f>
        <v/>
      </c>
      <c r="AB2335" s="2" t="str">
        <f>IF(S2335="Y",IF(Q2335&lt;&gt;2,"有叫聲應為猴群",""),"")</f>
        <v/>
      </c>
      <c r="AC2335" s="3" t="str">
        <f>IF(ISBLANK(T2335),"需記錄棲地類型",IF(LEN(T2335)&lt;&gt;2,"請填最主要的棲地類型，其餘的可在備注補充說明",""))</f>
        <v/>
      </c>
      <c r="AD2335" s="5" t="str">
        <f>IF(ISBLANK(O2335),"需記錄時間",IFERROR(IF((AI2335-TIME(0,5,59))&lt;0,"需計滿6分鍾",""),""))</f>
        <v/>
      </c>
      <c r="AE2335" s="3" t="str">
        <f>IF(COUNTIF(U2335,"*搖樹*")=1,IF(Q2335&lt;&gt;2,"有搖樹行為應為猴群",""),"")</f>
        <v/>
      </c>
      <c r="AF2335" s="3"/>
      <c r="AH2335" t="e">
        <f>MATCH(ROUND(M2335,0)&amp;ROUND(N2335,0),樣點!N:N,0)</f>
        <v>#N/A</v>
      </c>
      <c r="AI2335" s="5" t="str">
        <f>IF((F2336&amp;J2336)=(F2335&amp;J2335),ABS((DATE(G2336,H2336,I2336)&amp;TIME(O2336,P2336,0))-(DATE(G2335,H2335,I2335)&amp;TIME(O2335,P2335,0))),"")</f>
        <v/>
      </c>
    </row>
    <row r="2336" spans="3:35">
      <c r="C2336" s="246" t="s">
        <v>1324</v>
      </c>
      <c r="D2336" s="246" t="s">
        <v>960</v>
      </c>
      <c r="E2336" s="246" t="s">
        <v>977</v>
      </c>
      <c r="F2336" s="246" t="s">
        <v>978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979</v>
      </c>
      <c r="L2336" s="247">
        <v>1</v>
      </c>
      <c r="M2336" s="246">
        <v>232617</v>
      </c>
      <c r="N2336" s="246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90</v>
      </c>
      <c r="T2336" s="246" t="s">
        <v>54</v>
      </c>
      <c r="U2336" s="246"/>
      <c r="V2336" t="str">
        <f>INDEX(樣區!H:H,MATCH(F2336,樣區!E:E,0))</f>
        <v>4月,6月</v>
      </c>
      <c r="W2336" s="3" t="str">
        <f>IF(ISNUMBER(AH2336),"Y","N")</f>
        <v>Y</v>
      </c>
      <c r="X2336" s="3" t="str">
        <f>IF(OR(ISBLANK(H2336),ISBLANK(I2336)),"需記錄日期","")</f>
        <v/>
      </c>
      <c r="Y2336" s="3" t="str">
        <f>IF(O2336&gt;9,"時間太晚","")</f>
        <v/>
      </c>
      <c r="Z2336" s="3" t="str">
        <f>IF(ISBLANK(Q2336),"需記錄數量",IF(Q2336&gt;2,"2隻以上，請記為猴群",""))</f>
        <v/>
      </c>
      <c r="AA2336" s="3" t="str">
        <f>IF(OR(Q2336=1,Q2336=2),IF(ISTEXT(R2336),"","需記錄距離"),"")</f>
        <v/>
      </c>
      <c r="AB2336" s="249" t="str">
        <f>IF(S2336="Y",IF(Q2336&lt;&gt;2,"有叫聲應為猴群",""),"")</f>
        <v/>
      </c>
      <c r="AC2336" s="3" t="str">
        <f>IF(ISBLANK(T2336),"需記錄棲地類型",IF(LEN(T2336)&lt;&gt;2,"請填最主要的棲地類型，其餘的可在備注補充說明",""))</f>
        <v/>
      </c>
      <c r="AD2336" s="5" t="str">
        <f t="shared" ref="AD2336:AD2346" si="103">IF(ISBLANK(O2336),"需記錄時間",IFERROR(IF((AI2336-TIME(0,5,59))&lt;0,"需計滿6分鐘",""),""))</f>
        <v/>
      </c>
      <c r="AE2336" s="3" t="str">
        <f>IF(COUNTIF(U2336,"*搖樹*")=1,IF(Q2336&lt;&gt;2,"有搖樹行為應為猴群",""),"")</f>
        <v/>
      </c>
      <c r="AF2336" s="3"/>
      <c r="AH2336">
        <f>MATCH(ROUND(M2336,0)&amp;ROUND(N2336,0),樣點!N:N,0)</f>
        <v>359</v>
      </c>
      <c r="AI2336" s="5">
        <f>IF((F2337&amp;J2337)=(F2336&amp;J2336),ABS((DATE(G2337,H2337,I2337)&amp;TIME(O2337,P2337,0))-(DATE(G2336,H2336,I2336)&amp;TIME(O2336,P2336,0))),"")</f>
        <v>5.5555560393258929E-3</v>
      </c>
    </row>
    <row r="2337" spans="3:35">
      <c r="C2337" s="246" t="s">
        <v>1324</v>
      </c>
      <c r="D2337" s="246" t="s">
        <v>960</v>
      </c>
      <c r="E2337" s="246" t="s">
        <v>977</v>
      </c>
      <c r="F2337" s="246" t="s">
        <v>978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979</v>
      </c>
      <c r="L2337" s="247">
        <v>2</v>
      </c>
      <c r="M2337" s="246">
        <v>232403</v>
      </c>
      <c r="N2337" s="246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90</v>
      </c>
      <c r="T2337" s="246" t="s">
        <v>54</v>
      </c>
      <c r="U2337" s="246"/>
      <c r="V2337" t="str">
        <f>INDEX(樣區!H:H,MATCH(F2337,樣區!E:E,0))</f>
        <v>4月,6月</v>
      </c>
      <c r="W2337" s="3" t="str">
        <f>IF(ISNUMBER(AH2337),"Y","N")</f>
        <v>Y</v>
      </c>
      <c r="X2337" s="3" t="str">
        <f>IF(OR(ISBLANK(H2337),ISBLANK(I2337)),"需記錄日期","")</f>
        <v/>
      </c>
      <c r="Y2337" s="3" t="str">
        <f>IF(O2337&gt;9,"時間太晚","")</f>
        <v/>
      </c>
      <c r="Z2337" s="3" t="str">
        <f>IF(ISBLANK(Q2337),"需記錄數量",IF(Q2337&gt;2,"2隻以上，請記為猴群",""))</f>
        <v/>
      </c>
      <c r="AA2337" s="3" t="str">
        <f>IF(OR(Q2337=1,Q2337=2),IF(ISTEXT(R2337),"","需記錄距離"),"")</f>
        <v/>
      </c>
      <c r="AB2337" s="249" t="str">
        <f>IF(S2337="Y",IF(Q2337&lt;&gt;2,"有叫聲應為猴群",""),"")</f>
        <v/>
      </c>
      <c r="AC2337" s="3" t="str">
        <f>IF(ISBLANK(T2337),"需記錄棲地類型",IF(LEN(T2337)&lt;&gt;2,"請填最主要的棲地類型，其餘的可在備注補充說明",""))</f>
        <v/>
      </c>
      <c r="AD2337" s="5" t="str">
        <f t="shared" si="103"/>
        <v>需計滿6分鐘</v>
      </c>
      <c r="AE2337" s="3" t="str">
        <f>IF(COUNTIF(U2337,"*搖樹*")=1,IF(Q2337&lt;&gt;2,"有搖樹行為應為猴群",""),"")</f>
        <v/>
      </c>
      <c r="AF2337" s="3"/>
      <c r="AH2337">
        <f>MATCH(ROUND(M2337,0)&amp;ROUND(N2337,0),樣點!N:N,0)</f>
        <v>360</v>
      </c>
      <c r="AI2337" s="5">
        <f>IF((F2338&amp;J2338)=(F2337&amp;J2337),ABS((DATE(G2338,H2338,I2338)&amp;TIME(O2338,P2338,0))-(DATE(G2337,H2337,I2337)&amp;TIME(O2337,P2337,0))),"")</f>
        <v>3.4722219570539892E-3</v>
      </c>
    </row>
    <row r="2338" spans="3:35">
      <c r="C2338" s="246" t="s">
        <v>1324</v>
      </c>
      <c r="D2338" s="246" t="s">
        <v>960</v>
      </c>
      <c r="E2338" s="246" t="s">
        <v>977</v>
      </c>
      <c r="F2338" s="246" t="s">
        <v>978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979</v>
      </c>
      <c r="L2338" s="247">
        <v>3</v>
      </c>
      <c r="M2338" s="246">
        <v>232188</v>
      </c>
      <c r="N2338" s="246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90</v>
      </c>
      <c r="T2338" s="246" t="s">
        <v>54</v>
      </c>
      <c r="U2338" s="246"/>
      <c r="V2338" t="str">
        <f>INDEX(樣區!H:H,MATCH(F2338,樣區!E:E,0))</f>
        <v>4月,6月</v>
      </c>
      <c r="W2338" s="3" t="str">
        <f>IF(ISNUMBER(AH2338),"Y","N")</f>
        <v>Y</v>
      </c>
      <c r="X2338" s="3" t="str">
        <f>IF(OR(ISBLANK(H2338),ISBLANK(I2338)),"需記錄日期","")</f>
        <v/>
      </c>
      <c r="Y2338" s="3" t="str">
        <f>IF(O2338&gt;9,"時間太晚","")</f>
        <v/>
      </c>
      <c r="Z2338" s="3" t="str">
        <f>IF(ISBLANK(Q2338),"需記錄數量",IF(Q2338&gt;2,"2隻以上，請記為猴群",""))</f>
        <v/>
      </c>
      <c r="AA2338" s="3" t="str">
        <f>IF(OR(Q2338=1,Q2338=2),IF(ISTEXT(R2338),"","需記錄距離"),"")</f>
        <v/>
      </c>
      <c r="AB2338" s="249" t="str">
        <f>IF(S2338="Y",IF(Q2338&lt;&gt;2,"有叫聲應為猴群",""),"")</f>
        <v/>
      </c>
      <c r="AC2338" s="3" t="str">
        <f>IF(ISBLANK(T2338),"需記錄棲地類型",IF(LEN(T2338)&lt;&gt;2,"請填最主要的棲地類型，其餘的可在備注補充說明",""))</f>
        <v/>
      </c>
      <c r="AD2338" s="5" t="str">
        <f t="shared" si="103"/>
        <v/>
      </c>
      <c r="AE2338" s="3" t="str">
        <f>IF(COUNTIF(U2338,"*搖樹*")=1,IF(Q2338&lt;&gt;2,"有搖樹行為應為猴群",""),"")</f>
        <v/>
      </c>
      <c r="AF2338" s="3"/>
      <c r="AH2338">
        <f>MATCH(ROUND(M2338,0)&amp;ROUND(N2338,0),樣點!N:N,0)</f>
        <v>361</v>
      </c>
      <c r="AI2338" s="5">
        <f>IF((F2339&amp;J2339)=(F2338&amp;J2338),ABS((DATE(G2339,H2339,I2339)&amp;TIME(O2339,P2339,0))-(DATE(G2338,H2338,I2338)&amp;TIME(O2338,P2338,0))),"")</f>
        <v>5.5555560393258929E-3</v>
      </c>
    </row>
    <row r="2339" spans="3:35">
      <c r="C2339" s="246" t="s">
        <v>1324</v>
      </c>
      <c r="D2339" s="246" t="s">
        <v>960</v>
      </c>
      <c r="E2339" s="246" t="s">
        <v>977</v>
      </c>
      <c r="F2339" s="246" t="s">
        <v>978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979</v>
      </c>
      <c r="L2339" s="247">
        <v>4</v>
      </c>
      <c r="M2339" s="246">
        <v>232065</v>
      </c>
      <c r="N2339" s="246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90</v>
      </c>
      <c r="T2339" s="246" t="s">
        <v>32</v>
      </c>
      <c r="U2339" s="246"/>
      <c r="V2339" t="str">
        <f>INDEX(樣區!H:H,MATCH(F2339,樣區!E:E,0))</f>
        <v>4月,6月</v>
      </c>
      <c r="W2339" s="3" t="str">
        <f>IF(ISNUMBER(AH2339),"Y","N")</f>
        <v>Y</v>
      </c>
      <c r="X2339" s="3" t="str">
        <f>IF(OR(ISBLANK(H2339),ISBLANK(I2339)),"需記錄日期","")</f>
        <v/>
      </c>
      <c r="Y2339" s="3" t="str">
        <f>IF(O2339&gt;9,"時間太晚","")</f>
        <v/>
      </c>
      <c r="Z2339" s="3" t="str">
        <f>IF(ISBLANK(Q2339),"需記錄數量",IF(Q2339&gt;2,"2隻以上，請記為猴群",""))</f>
        <v/>
      </c>
      <c r="AA2339" s="3" t="str">
        <f>IF(OR(Q2339=1,Q2339=2),IF(ISTEXT(R2339),"","需記錄距離"),"")</f>
        <v/>
      </c>
      <c r="AB2339" s="249" t="str">
        <f>IF(S2339="Y",IF(Q2339&lt;&gt;2,"有叫聲應為猴群",""),"")</f>
        <v/>
      </c>
      <c r="AC2339" s="3" t="str">
        <f>IF(ISBLANK(T2339),"需記錄棲地類型",IF(LEN(T2339)&lt;&gt;2,"請填最主要的棲地類型，其餘的可在備注補充說明",""))</f>
        <v/>
      </c>
      <c r="AD2339" s="5" t="str">
        <f t="shared" si="103"/>
        <v/>
      </c>
      <c r="AE2339" s="3" t="str">
        <f>IF(COUNTIF(U2339,"*搖樹*")=1,IF(Q2339&lt;&gt;2,"有搖樹行為應為猴群",""),"")</f>
        <v/>
      </c>
      <c r="AF2339" s="3"/>
      <c r="AH2339">
        <f>MATCH(ROUND(M2339,0)&amp;ROUND(N2339,0),樣點!N:N,0)</f>
        <v>362</v>
      </c>
      <c r="AI2339" s="5">
        <f>IF((F2340&amp;J2340)=(F2339&amp;J2339),ABS((DATE(G2340,H2340,I2340)&amp;TIME(O2340,P2340,0))-(DATE(G2339,H2339,I2339)&amp;TIME(O2339,P2339,0))),"")</f>
        <v>6.2499999767169356E-3</v>
      </c>
    </row>
    <row r="2340" spans="3:35">
      <c r="C2340" s="246" t="s">
        <v>1324</v>
      </c>
      <c r="D2340" s="246" t="s">
        <v>960</v>
      </c>
      <c r="E2340" s="246" t="s">
        <v>977</v>
      </c>
      <c r="F2340" s="246" t="s">
        <v>978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979</v>
      </c>
      <c r="L2340" s="247">
        <v>5</v>
      </c>
      <c r="M2340" s="246">
        <v>232205</v>
      </c>
      <c r="N2340" s="246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90</v>
      </c>
      <c r="T2340" s="246" t="s">
        <v>32</v>
      </c>
      <c r="U2340" s="246"/>
      <c r="V2340" t="str">
        <f>INDEX(樣區!H:H,MATCH(F2340,樣區!E:E,0))</f>
        <v>4月,6月</v>
      </c>
      <c r="W2340" s="3" t="str">
        <f>IF(ISNUMBER(AH2340),"Y","N")</f>
        <v>Y</v>
      </c>
      <c r="X2340" s="3" t="str">
        <f>IF(OR(ISBLANK(H2340),ISBLANK(I2340)),"需記錄日期","")</f>
        <v/>
      </c>
      <c r="Y2340" s="3" t="str">
        <f>IF(O2340&gt;9,"時間太晚","")</f>
        <v/>
      </c>
      <c r="Z2340" s="3" t="str">
        <f>IF(ISBLANK(Q2340),"需記錄數量",IF(Q2340&gt;2,"2隻以上，請記為猴群",""))</f>
        <v/>
      </c>
      <c r="AA2340" s="3" t="str">
        <f>IF(OR(Q2340=1,Q2340=2),IF(ISTEXT(R2340),"","需記錄距離"),"")</f>
        <v/>
      </c>
      <c r="AB2340" s="249" t="str">
        <f>IF(S2340="Y",IF(Q2340&lt;&gt;2,"有叫聲應為猴群",""),"")</f>
        <v/>
      </c>
      <c r="AC2340" s="3" t="str">
        <f>IF(ISBLANK(T2340),"需記錄棲地類型",IF(LEN(T2340)&lt;&gt;2,"請填最主要的棲地類型，其餘的可在備注補充說明",""))</f>
        <v/>
      </c>
      <c r="AD2340" s="5" t="str">
        <f t="shared" si="103"/>
        <v/>
      </c>
      <c r="AE2340" s="3" t="str">
        <f>IF(COUNTIF(U2340,"*搖樹*")=1,IF(Q2340&lt;&gt;2,"有搖樹行為應為猴群",""),"")</f>
        <v/>
      </c>
      <c r="AF2340" s="3"/>
      <c r="AH2340">
        <f>MATCH(ROUND(M2340,0)&amp;ROUND(N2340,0),樣點!N:N,0)</f>
        <v>363</v>
      </c>
      <c r="AI2340" s="5">
        <f>IF((F2341&amp;J2341)=(F2340&amp;J2340),ABS((DATE(G2341,H2341,I2341)&amp;TIME(O2341,P2341,0))-(DATE(G2340,H2340,I2340)&amp;TIME(O2340,P2340,0))),"")</f>
        <v>9.0277770068496466E-3</v>
      </c>
    </row>
    <row r="2341" spans="3:35">
      <c r="C2341" s="246" t="s">
        <v>1324</v>
      </c>
      <c r="D2341" s="246" t="s">
        <v>960</v>
      </c>
      <c r="E2341" s="246" t="s">
        <v>977</v>
      </c>
      <c r="F2341" s="246" t="s">
        <v>978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979</v>
      </c>
      <c r="L2341" s="247">
        <v>6</v>
      </c>
      <c r="M2341" s="246">
        <v>231780</v>
      </c>
      <c r="N2341" s="246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90</v>
      </c>
      <c r="T2341" s="246" t="s">
        <v>54</v>
      </c>
      <c r="U2341" s="246"/>
      <c r="V2341" t="str">
        <f>INDEX(樣區!H:H,MATCH(F2341,樣區!E:E,0))</f>
        <v>4月,6月</v>
      </c>
      <c r="W2341" s="3" t="str">
        <f>IF(ISNUMBER(AH2341),"Y","N")</f>
        <v>Y</v>
      </c>
      <c r="X2341" s="3" t="str">
        <f>IF(OR(ISBLANK(H2341),ISBLANK(I2341)),"需記錄日期","")</f>
        <v/>
      </c>
      <c r="Y2341" s="3" t="str">
        <f>IF(O2341&gt;9,"時間太晚","")</f>
        <v>時間太晚</v>
      </c>
      <c r="Z2341" s="3" t="str">
        <f>IF(ISBLANK(Q2341),"需記錄數量",IF(Q2341&gt;2,"2隻以上，請記為猴群",""))</f>
        <v/>
      </c>
      <c r="AA2341" s="3" t="str">
        <f>IF(OR(Q2341=1,Q2341=2),IF(ISTEXT(R2341),"","需記錄距離"),"")</f>
        <v/>
      </c>
      <c r="AB2341" s="249" t="str">
        <f>IF(S2341="Y",IF(Q2341&lt;&gt;2,"有叫聲應為猴群",""),"")</f>
        <v/>
      </c>
      <c r="AC2341" s="3" t="str">
        <f>IF(ISBLANK(T2341),"需記錄棲地類型",IF(LEN(T2341)&lt;&gt;2,"請填最主要的棲地類型，其餘的可在備注補充說明",""))</f>
        <v/>
      </c>
      <c r="AD2341" s="5" t="str">
        <f t="shared" si="103"/>
        <v/>
      </c>
      <c r="AE2341" s="3" t="str">
        <f>IF(COUNTIF(U2341,"*搖樹*")=1,IF(Q2341&lt;&gt;2,"有搖樹行為應為猴群",""),"")</f>
        <v/>
      </c>
      <c r="AF2341" s="3"/>
      <c r="AH2341">
        <f>MATCH(ROUND(M2341,0)&amp;ROUND(N2341,0),樣點!N:N,0)</f>
        <v>364</v>
      </c>
      <c r="AI2341" s="5" t="str">
        <f>IF((F2342&amp;J2342)=(F2341&amp;J2341),ABS((DATE(G2342,H2342,I2342)&amp;TIME(O2342,P2342,0))-(DATE(G2341,H2341,I2341)&amp;TIME(O2341,P2341,0))),"")</f>
        <v/>
      </c>
    </row>
    <row r="2342" spans="3:35">
      <c r="C2342" s="246" t="s">
        <v>1324</v>
      </c>
      <c r="D2342" s="246" t="s">
        <v>960</v>
      </c>
      <c r="E2342" s="246" t="s">
        <v>980</v>
      </c>
      <c r="F2342" s="246" t="s">
        <v>981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982</v>
      </c>
      <c r="L2342" s="247">
        <v>1</v>
      </c>
      <c r="M2342" s="246">
        <v>231038</v>
      </c>
      <c r="N2342" s="246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90</v>
      </c>
      <c r="T2342" s="246" t="s">
        <v>32</v>
      </c>
      <c r="U2342" s="246"/>
      <c r="V2342" t="str">
        <f>INDEX(樣區!H:H,MATCH(F2342,樣區!E:E,0))</f>
        <v>4月,6月</v>
      </c>
      <c r="W2342" s="3" t="str">
        <f>IF(ISNUMBER(AH2342),"Y","N")</f>
        <v>Y</v>
      </c>
      <c r="X2342" s="3" t="str">
        <f>IF(OR(ISBLANK(H2342),ISBLANK(I2342)),"需記錄日期","")</f>
        <v/>
      </c>
      <c r="Y2342" s="3" t="str">
        <f>IF(O2342&gt;9,"時間太晚","")</f>
        <v/>
      </c>
      <c r="Z2342" s="3" t="str">
        <f>IF(ISBLANK(Q2342),"需記錄數量",IF(Q2342&gt;2,"2隻以上，請記為猴群",""))</f>
        <v/>
      </c>
      <c r="AA2342" s="3" t="str">
        <f>IF(OR(Q2342=1,Q2342=2),IF(ISTEXT(R2342),"","需記錄距離"),"")</f>
        <v/>
      </c>
      <c r="AB2342" s="249" t="str">
        <f>IF(S2342="Y",IF(Q2342&lt;&gt;2,"有叫聲應為猴群",""),"")</f>
        <v/>
      </c>
      <c r="AC2342" s="3" t="str">
        <f>IF(ISBLANK(T2342),"需記錄棲地類型",IF(LEN(T2342)&lt;&gt;2,"請填最主要的棲地類型，其餘的可在備注補充說明",""))</f>
        <v/>
      </c>
      <c r="AD2342" s="5" t="str">
        <f t="shared" si="103"/>
        <v/>
      </c>
      <c r="AE2342" s="3" t="str">
        <f>IF(COUNTIF(U2342,"*搖樹*")=1,IF(Q2342&lt;&gt;2,"有搖樹行為應為猴群",""),"")</f>
        <v/>
      </c>
      <c r="AF2342" s="3"/>
      <c r="AH2342">
        <f>MATCH(ROUND(M2342,0)&amp;ROUND(N2342,0),樣點!N:N,0)</f>
        <v>365</v>
      </c>
      <c r="AI2342" s="5">
        <f>IF((F2343&amp;J2343)=(F2342&amp;J2342),ABS((DATE(G2343,H2343,I2343)&amp;TIME(O2343,P2343,0))-(DATE(G2342,H2342,I2342)&amp;TIME(O2342,P2342,0))),"")</f>
        <v>0.38541666598757729</v>
      </c>
    </row>
    <row r="2343" spans="3:35">
      <c r="C2343" s="246" t="s">
        <v>1324</v>
      </c>
      <c r="D2343" s="246" t="s">
        <v>960</v>
      </c>
      <c r="E2343" s="246" t="s">
        <v>980</v>
      </c>
      <c r="F2343" s="246" t="s">
        <v>981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982</v>
      </c>
      <c r="L2343" s="247">
        <v>2</v>
      </c>
      <c r="M2343" s="246">
        <v>231208</v>
      </c>
      <c r="N2343" s="246">
        <v>2600985</v>
      </c>
      <c r="O2343" s="246"/>
      <c r="P2343" s="246"/>
      <c r="Q2343" s="246">
        <v>0</v>
      </c>
      <c r="R2343" s="246"/>
      <c r="S2343" s="246" t="s">
        <v>90</v>
      </c>
      <c r="T2343" s="246" t="s">
        <v>32</v>
      </c>
      <c r="U2343" s="246"/>
      <c r="V2343" t="str">
        <f>INDEX(樣區!H:H,MATCH(F2343,樣區!E:E,0))</f>
        <v>4月,6月</v>
      </c>
      <c r="W2343" s="3" t="str">
        <f>IF(ISNUMBER(AH2343),"Y","N")</f>
        <v>Y</v>
      </c>
      <c r="X2343" s="3" t="str">
        <f>IF(OR(ISBLANK(H2343),ISBLANK(I2343)),"需記錄日期","")</f>
        <v/>
      </c>
      <c r="Y2343" s="3" t="str">
        <f>IF(O2343&gt;9,"時間太晚","")</f>
        <v/>
      </c>
      <c r="Z2343" s="3" t="str">
        <f>IF(ISBLANK(Q2343),"需記錄數量",IF(Q2343&gt;2,"2隻以上，請記為猴群",""))</f>
        <v/>
      </c>
      <c r="AA2343" s="3" t="str">
        <f>IF(OR(Q2343=1,Q2343=2),IF(ISTEXT(R2343),"","需記錄距離"),"")</f>
        <v/>
      </c>
      <c r="AB2343" s="249" t="str">
        <f>IF(S2343="Y",IF(Q2343&lt;&gt;2,"有叫聲應為猴群",""),"")</f>
        <v/>
      </c>
      <c r="AC2343" s="3" t="str">
        <f>IF(ISBLANK(T2343),"需記錄棲地類型",IF(LEN(T2343)&lt;&gt;2,"請填最主要的棲地類型，其餘的可在備注補充說明",""))</f>
        <v/>
      </c>
      <c r="AD2343" s="5" t="str">
        <f t="shared" si="103"/>
        <v>需記錄時間</v>
      </c>
      <c r="AE2343" s="3" t="str">
        <f>IF(COUNTIF(U2343,"*搖樹*")=1,IF(Q2343&lt;&gt;2,"有搖樹行為應為猴群",""),"")</f>
        <v/>
      </c>
      <c r="AF2343" s="3"/>
      <c r="AH2343">
        <f>MATCH(ROUND(M2343,0)&amp;ROUND(N2343,0),樣點!N:N,0)</f>
        <v>366</v>
      </c>
      <c r="AI2343" s="5">
        <f>IF((F2344&amp;J2344)=(F2343&amp;J2343),ABS((DATE(G2344,H2344,I2344)&amp;TIME(O2344,P2344,0))-(DATE(G2343,H2343,I2343)&amp;TIME(O2343,P2343,0))),"")</f>
        <v>0</v>
      </c>
    </row>
    <row r="2344" spans="3:35">
      <c r="C2344" s="246" t="s">
        <v>1324</v>
      </c>
      <c r="D2344" s="246" t="s">
        <v>960</v>
      </c>
      <c r="E2344" s="246" t="s">
        <v>980</v>
      </c>
      <c r="F2344" s="246" t="s">
        <v>981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982</v>
      </c>
      <c r="L2344" s="247">
        <v>3</v>
      </c>
      <c r="M2344" s="246">
        <v>231387</v>
      </c>
      <c r="N2344" s="246">
        <v>2601098</v>
      </c>
      <c r="O2344" s="246"/>
      <c r="P2344" s="246"/>
      <c r="Q2344" s="246">
        <v>0</v>
      </c>
      <c r="R2344" s="246"/>
      <c r="S2344" s="246" t="s">
        <v>90</v>
      </c>
      <c r="T2344" s="246" t="s">
        <v>32</v>
      </c>
      <c r="U2344" s="246"/>
      <c r="V2344" t="str">
        <f>INDEX(樣區!H:H,MATCH(F2344,樣區!E:E,0))</f>
        <v>4月,6月</v>
      </c>
      <c r="W2344" s="3" t="str">
        <f>IF(ISNUMBER(AH2344),"Y","N")</f>
        <v>Y</v>
      </c>
      <c r="X2344" s="3" t="str">
        <f>IF(OR(ISBLANK(H2344),ISBLANK(I2344)),"需記錄日期","")</f>
        <v/>
      </c>
      <c r="Y2344" s="3" t="str">
        <f>IF(O2344&gt;9,"時間太晚","")</f>
        <v/>
      </c>
      <c r="Z2344" s="3" t="str">
        <f>IF(ISBLANK(Q2344),"需記錄數量",IF(Q2344&gt;2,"2隻以上，請記為猴群",""))</f>
        <v/>
      </c>
      <c r="AA2344" s="3" t="str">
        <f>IF(OR(Q2344=1,Q2344=2),IF(ISTEXT(R2344),"","需記錄距離"),"")</f>
        <v/>
      </c>
      <c r="AB2344" s="249" t="str">
        <f>IF(S2344="Y",IF(Q2344&lt;&gt;2,"有叫聲應為猴群",""),"")</f>
        <v/>
      </c>
      <c r="AC2344" s="3" t="str">
        <f>IF(ISBLANK(T2344),"需記錄棲地類型",IF(LEN(T2344)&lt;&gt;2,"請填最主要的棲地類型，其餘的可在備注補充說明",""))</f>
        <v/>
      </c>
      <c r="AD2344" s="5" t="str">
        <f t="shared" si="103"/>
        <v>需記錄時間</v>
      </c>
      <c r="AE2344" s="3" t="str">
        <f>IF(COUNTIF(U2344,"*搖樹*")=1,IF(Q2344&lt;&gt;2,"有搖樹行為應為猴群",""),"")</f>
        <v/>
      </c>
      <c r="AF2344" s="3"/>
      <c r="AH2344">
        <f>MATCH(ROUND(M2344,0)&amp;ROUND(N2344,0),樣點!N:N,0)</f>
        <v>367</v>
      </c>
      <c r="AI2344" s="5">
        <f>IF((F2345&amp;J2345)=(F2344&amp;J2344),ABS((DATE(G2345,H2345,I2345)&amp;TIME(O2345,P2345,0))-(DATE(G2344,H2344,I2344)&amp;TIME(O2344,P2344,0))),"")</f>
        <v>0</v>
      </c>
    </row>
    <row r="2345" spans="3:35">
      <c r="C2345" s="246" t="s">
        <v>1324</v>
      </c>
      <c r="D2345" s="246" t="s">
        <v>960</v>
      </c>
      <c r="E2345" s="246" t="s">
        <v>980</v>
      </c>
      <c r="F2345" s="246" t="s">
        <v>981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982</v>
      </c>
      <c r="L2345" s="247">
        <v>4</v>
      </c>
      <c r="M2345" s="246">
        <v>231526</v>
      </c>
      <c r="N2345" s="246">
        <v>2601238</v>
      </c>
      <c r="O2345" s="246"/>
      <c r="P2345" s="246"/>
      <c r="Q2345" s="246">
        <v>0</v>
      </c>
      <c r="R2345" s="246"/>
      <c r="S2345" s="246" t="s">
        <v>90</v>
      </c>
      <c r="T2345" s="246" t="s">
        <v>32</v>
      </c>
      <c r="U2345" s="246"/>
      <c r="V2345" t="str">
        <f>INDEX(樣區!H:H,MATCH(F2345,樣區!E:E,0))</f>
        <v>4月,6月</v>
      </c>
      <c r="W2345" s="3" t="str">
        <f>IF(ISNUMBER(AH2345),"Y","N")</f>
        <v>Y</v>
      </c>
      <c r="X2345" s="3" t="str">
        <f>IF(OR(ISBLANK(H2345),ISBLANK(I2345)),"需記錄日期","")</f>
        <v/>
      </c>
      <c r="Y2345" s="3" t="str">
        <f>IF(O2345&gt;9,"時間太晚","")</f>
        <v/>
      </c>
      <c r="Z2345" s="3" t="str">
        <f>IF(ISBLANK(Q2345),"需記錄數量",IF(Q2345&gt;2,"2隻以上，請記為猴群",""))</f>
        <v/>
      </c>
      <c r="AA2345" s="3" t="str">
        <f>IF(OR(Q2345=1,Q2345=2),IF(ISTEXT(R2345),"","需記錄距離"),"")</f>
        <v/>
      </c>
      <c r="AB2345" s="249" t="str">
        <f>IF(S2345="Y",IF(Q2345&lt;&gt;2,"有叫聲應為猴群",""),"")</f>
        <v/>
      </c>
      <c r="AC2345" s="3" t="str">
        <f>IF(ISBLANK(T2345),"需記錄棲地類型",IF(LEN(T2345)&lt;&gt;2,"請填最主要的棲地類型，其餘的可在備注補充說明",""))</f>
        <v/>
      </c>
      <c r="AD2345" s="5" t="str">
        <f t="shared" si="103"/>
        <v>需記錄時間</v>
      </c>
      <c r="AE2345" s="3" t="str">
        <f>IF(COUNTIF(U2345,"*搖樹*")=1,IF(Q2345&lt;&gt;2,"有搖樹行為應為猴群",""),"")</f>
        <v/>
      </c>
      <c r="AF2345" s="3"/>
      <c r="AH2345">
        <f>MATCH(ROUND(M2345,0)&amp;ROUND(N2345,0),樣點!N:N,0)</f>
        <v>368</v>
      </c>
      <c r="AI2345" s="5">
        <f>IF((F2346&amp;J2346)=(F2345&amp;J2345),ABS((DATE(G2346,H2346,I2346)&amp;TIME(O2346,P2346,0))-(DATE(G2345,H2345,I2345)&amp;TIME(O2345,P2345,0))),"")</f>
        <v>0</v>
      </c>
    </row>
    <row r="2346" spans="3:35">
      <c r="C2346" s="246" t="s">
        <v>1324</v>
      </c>
      <c r="D2346" s="246" t="s">
        <v>960</v>
      </c>
      <c r="E2346" s="246" t="s">
        <v>980</v>
      </c>
      <c r="F2346" s="246" t="s">
        <v>981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982</v>
      </c>
      <c r="L2346" s="247">
        <v>5</v>
      </c>
      <c r="M2346" s="246">
        <v>231760</v>
      </c>
      <c r="N2346" s="246">
        <v>2601206</v>
      </c>
      <c r="O2346" s="246"/>
      <c r="P2346" s="246"/>
      <c r="Q2346" s="246">
        <v>0</v>
      </c>
      <c r="R2346" s="246"/>
      <c r="S2346" s="246" t="s">
        <v>90</v>
      </c>
      <c r="T2346" s="246" t="s">
        <v>32</v>
      </c>
      <c r="U2346" s="246"/>
      <c r="V2346" t="str">
        <f>INDEX(樣區!H:H,MATCH(F2346,樣區!E:E,0))</f>
        <v>4月,6月</v>
      </c>
      <c r="W2346" s="3" t="str">
        <f>IF(ISNUMBER(AH2346),"Y","N")</f>
        <v>Y</v>
      </c>
      <c r="X2346" s="3" t="str">
        <f>IF(OR(ISBLANK(H2346),ISBLANK(I2346)),"需記錄日期","")</f>
        <v/>
      </c>
      <c r="Y2346" s="3" t="str">
        <f>IF(O2346&gt;9,"時間太晚","")</f>
        <v/>
      </c>
      <c r="Z2346" s="3" t="str">
        <f>IF(ISBLANK(Q2346),"需記錄數量",IF(Q2346&gt;2,"2隻以上，請記為猴群",""))</f>
        <v/>
      </c>
      <c r="AA2346" s="3" t="str">
        <f>IF(OR(Q2346=1,Q2346=2),IF(ISTEXT(R2346),"","需記錄距離"),"")</f>
        <v/>
      </c>
      <c r="AB2346" s="249" t="str">
        <f>IF(S2346="Y",IF(Q2346&lt;&gt;2,"有叫聲應為猴群",""),"")</f>
        <v/>
      </c>
      <c r="AC2346" s="3" t="str">
        <f>IF(ISBLANK(T2346),"需記錄棲地類型",IF(LEN(T2346)&lt;&gt;2,"請填最主要的棲地類型，其餘的可在備注補充說明",""))</f>
        <v/>
      </c>
      <c r="AD2346" s="5" t="str">
        <f t="shared" si="103"/>
        <v>需記錄時間</v>
      </c>
      <c r="AE2346" s="3" t="str">
        <f>IF(COUNTIF(U2346,"*搖樹*")=1,IF(Q2346&lt;&gt;2,"有搖樹行為應為猴群",""),"")</f>
        <v/>
      </c>
      <c r="AF2346" s="3"/>
      <c r="AH2346">
        <f>MATCH(ROUND(M2346,0)&amp;ROUND(N2346,0),樣點!N:N,0)</f>
        <v>369</v>
      </c>
      <c r="AI2346" s="5">
        <f>IF((F2347&amp;J2347)=(F2346&amp;J2346),ABS((DATE(G2347,H2347,I2347)&amp;TIME(O2347,P2347,0))-(DATE(G2346,H2346,I2346)&amp;TIME(O2346,P2346,0))),"")</f>
        <v>0</v>
      </c>
    </row>
    <row r="2347" spans="3:35" hidden="1">
      <c r="C2347" s="246" t="s">
        <v>1324</v>
      </c>
      <c r="D2347" s="246" t="s">
        <v>960</v>
      </c>
      <c r="E2347" s="246" t="s">
        <v>980</v>
      </c>
      <c r="F2347" s="246" t="s">
        <v>981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982</v>
      </c>
      <c r="L2347" s="247">
        <v>6</v>
      </c>
      <c r="M2347" s="246">
        <v>231810</v>
      </c>
      <c r="N2347" s="246">
        <v>2600810</v>
      </c>
      <c r="O2347" s="246"/>
      <c r="P2347" s="246"/>
      <c r="Q2347" s="246">
        <v>0</v>
      </c>
      <c r="R2347" s="246"/>
      <c r="S2347" s="246" t="s">
        <v>90</v>
      </c>
      <c r="T2347" s="246" t="s">
        <v>32</v>
      </c>
      <c r="U2347" s="246"/>
      <c r="V2347" t="str">
        <f>INDEX(樣區!H:H,MATCH(F2347,樣區!E:E,0))</f>
        <v>4月,6月</v>
      </c>
      <c r="W2347" s="3" t="str">
        <f>IF(ISNUMBER(AH2347),"Y","N")</f>
        <v>N</v>
      </c>
      <c r="X2347" s="3" t="str">
        <f>IF(OR(ISBLANK(H2347),ISBLANK(I2347)),"需記錄日期","")</f>
        <v/>
      </c>
      <c r="Y2347" s="3" t="str">
        <f>IF(O2347&gt;9,"時間太晚","")</f>
        <v/>
      </c>
      <c r="Z2347" s="3" t="str">
        <f>IF(ISBLANK(Q2347),"需記錄數量",IF(Q2347&gt;2,"2隻以上，請記為猴群",""))</f>
        <v/>
      </c>
      <c r="AA2347" s="3" t="str">
        <f>IF(OR(Q2347=1,Q2347=2),IF(ISTEXT(R2347),"","需記錄距離"),"")</f>
        <v/>
      </c>
      <c r="AB2347" s="2" t="str">
        <f>IF(S2347="Y",IF(Q2347&lt;&gt;2,"有叫聲應為猴群",""),"")</f>
        <v/>
      </c>
      <c r="AC2347" s="3" t="str">
        <f>IF(ISBLANK(T2347),"需記錄棲地類型",IF(LEN(T2347)&lt;&gt;2,"請填最主要的棲地類型，其餘的可在備注補充說明",""))</f>
        <v/>
      </c>
      <c r="AD2347" s="5" t="str">
        <f>IF(ISBLANK(O2347),"需記錄時間",IFERROR(IF((AI2347-TIME(0,5,59))&lt;0,"需計滿6分鍾",""),""))</f>
        <v>需記錄時間</v>
      </c>
      <c r="AE2347" s="3" t="str">
        <f>IF(COUNTIF(U2347,"*搖樹*")=1,IF(Q2347&lt;&gt;2,"有搖樹行為應為猴群",""),"")</f>
        <v/>
      </c>
      <c r="AF2347" s="3"/>
      <c r="AH2347" t="e">
        <f>MATCH(ROUND(M2347,0)&amp;ROUND(N2347,0),樣點!N:N,0)</f>
        <v>#N/A</v>
      </c>
      <c r="AI2347" s="5" t="str">
        <f>IF((F2348&amp;J2348)=(F2347&amp;J2347),ABS((DATE(G2348,H2348,I2348)&amp;TIME(O2348,P2348,0))-(DATE(G2347,H2347,I2347)&amp;TIME(O2347,P2347,0))),"")</f>
        <v/>
      </c>
    </row>
    <row r="2348" spans="3:35" hidden="1">
      <c r="C2348" s="246" t="s">
        <v>1324</v>
      </c>
      <c r="D2348" s="246" t="s">
        <v>960</v>
      </c>
      <c r="E2348" s="246" t="s">
        <v>983</v>
      </c>
      <c r="F2348" s="246" t="s">
        <v>984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985</v>
      </c>
      <c r="L2348" s="247">
        <v>1</v>
      </c>
      <c r="M2348" s="246">
        <v>230396</v>
      </c>
      <c r="N2348" s="246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90</v>
      </c>
      <c r="T2348" s="246" t="s">
        <v>32</v>
      </c>
      <c r="U2348" s="246"/>
      <c r="V2348" t="str">
        <f>INDEX(樣區!H:H,MATCH(F2348,樣區!E:E,0))</f>
        <v>4月,6月</v>
      </c>
      <c r="W2348" s="3" t="str">
        <f>IF(ISNUMBER(AH2348),"Y","N")</f>
        <v>N</v>
      </c>
      <c r="X2348" s="3" t="str">
        <f>IF(OR(ISBLANK(H2348),ISBLANK(I2348)),"需記錄日期","")</f>
        <v/>
      </c>
      <c r="Y2348" s="3" t="str">
        <f>IF(O2348&gt;9,"時間太晚","")</f>
        <v/>
      </c>
      <c r="Z2348" s="3" t="str">
        <f>IF(ISBLANK(Q2348),"需記錄數量",IF(Q2348&gt;2,"2隻以上，請記為猴群",""))</f>
        <v/>
      </c>
      <c r="AA2348" s="3" t="str">
        <f>IF(OR(Q2348=1,Q2348=2),IF(ISTEXT(R2348),"","需記錄距離"),"")</f>
        <v/>
      </c>
      <c r="AB2348" s="2" t="str">
        <f>IF(S2348="Y",IF(Q2348&lt;&gt;2,"有叫聲應為猴群",""),"")</f>
        <v/>
      </c>
      <c r="AC2348" s="3" t="str">
        <f>IF(ISBLANK(T2348),"需記錄棲地類型",IF(LEN(T2348)&lt;&gt;2,"請填最主要的棲地類型，其餘的可在備注補充說明",""))</f>
        <v/>
      </c>
      <c r="AD2348" s="5" t="str">
        <f>IF(ISBLANK(O2348),"需記錄時間",IFERROR(IF((AI2348-TIME(0,5,59))&lt;0,"需計滿6分鍾",""),""))</f>
        <v/>
      </c>
      <c r="AE2348" s="3" t="str">
        <f>IF(COUNTIF(U2348,"*搖樹*")=1,IF(Q2348&lt;&gt;2,"有搖樹行為應為猴群",""),"")</f>
        <v/>
      </c>
      <c r="AF2348" s="3"/>
      <c r="AH2348" t="e">
        <f>MATCH(ROUND(M2348,0)&amp;ROUND(N2348,0),樣點!N:N,0)</f>
        <v>#N/A</v>
      </c>
      <c r="AI2348" s="5">
        <f>IF((F2349&amp;J2349)=(F2348&amp;J2348),ABS((DATE(G2349,H2349,I2349)&amp;TIME(O2349,P2349,0))-(DATE(G2348,H2348,I2348)&amp;TIME(O2348,P2348,0))),"")</f>
        <v>4.2361111030913889E-2</v>
      </c>
    </row>
    <row r="2349" spans="3:35" hidden="1">
      <c r="C2349" s="246" t="s">
        <v>1324</v>
      </c>
      <c r="D2349" s="246" t="s">
        <v>960</v>
      </c>
      <c r="E2349" s="246" t="s">
        <v>983</v>
      </c>
      <c r="F2349" s="246" t="s">
        <v>984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985</v>
      </c>
      <c r="L2349" s="247">
        <v>2</v>
      </c>
      <c r="M2349" s="246">
        <v>229871</v>
      </c>
      <c r="N2349" s="246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90</v>
      </c>
      <c r="T2349" s="246" t="s">
        <v>32</v>
      </c>
      <c r="U2349" s="246"/>
      <c r="V2349" t="str">
        <f>INDEX(樣區!H:H,MATCH(F2349,樣區!E:E,0))</f>
        <v>4月,6月</v>
      </c>
      <c r="W2349" s="3" t="str">
        <f>IF(ISNUMBER(AH2349),"Y","N")</f>
        <v>N</v>
      </c>
      <c r="X2349" s="3" t="str">
        <f>IF(OR(ISBLANK(H2349),ISBLANK(I2349)),"需記錄日期","")</f>
        <v/>
      </c>
      <c r="Y2349" s="3" t="str">
        <f>IF(O2349&gt;9,"時間太晚","")</f>
        <v>時間太晚</v>
      </c>
      <c r="Z2349" s="3" t="str">
        <f>IF(ISBLANK(Q2349),"需記錄數量",IF(Q2349&gt;2,"2隻以上，請記為猴群",""))</f>
        <v/>
      </c>
      <c r="AA2349" s="3" t="str">
        <f>IF(OR(Q2349=1,Q2349=2),IF(ISTEXT(R2349),"","需記錄距離"),"")</f>
        <v/>
      </c>
      <c r="AB2349" s="2" t="str">
        <f>IF(S2349="Y",IF(Q2349&lt;&gt;2,"有叫聲應為猴群",""),"")</f>
        <v/>
      </c>
      <c r="AC2349" s="3" t="str">
        <f>IF(ISBLANK(T2349),"需記錄棲地類型",IF(LEN(T2349)&lt;&gt;2,"請填最主要的棲地類型，其餘的可在備注補充說明",""))</f>
        <v/>
      </c>
      <c r="AD2349" s="5" t="str">
        <f>IF(ISBLANK(O2349),"需記錄時間",IFERROR(IF((AI2349-TIME(0,5,59))&lt;0,"需計滿6分鍾",""),""))</f>
        <v/>
      </c>
      <c r="AE2349" s="3" t="str">
        <f>IF(COUNTIF(U2349,"*搖樹*")=1,IF(Q2349&lt;&gt;2,"有搖樹行為應為猴群",""),"")</f>
        <v/>
      </c>
      <c r="AF2349" s="3"/>
      <c r="AH2349" t="e">
        <f>MATCH(ROUND(M2349,0)&amp;ROUND(N2349,0),樣點!N:N,0)</f>
        <v>#N/A</v>
      </c>
      <c r="AI2349" s="5">
        <f>IF((F2350&amp;J2350)=(F2349&amp;J2349),ABS((DATE(G2350,H2350,I2350)&amp;TIME(O2350,P2350,0))-(DATE(G2349,H2349,I2349)&amp;TIME(O2349,P2349,0))),"")</f>
        <v>2.6388889004010707E-2</v>
      </c>
    </row>
    <row r="2350" spans="3:35" hidden="1">
      <c r="C2350" s="246" t="s">
        <v>1324</v>
      </c>
      <c r="D2350" s="246" t="s">
        <v>960</v>
      </c>
      <c r="E2350" s="246" t="s">
        <v>983</v>
      </c>
      <c r="F2350" s="246" t="s">
        <v>984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985</v>
      </c>
      <c r="L2350" s="247">
        <v>3</v>
      </c>
      <c r="M2350" s="246">
        <v>229367</v>
      </c>
      <c r="N2350" s="246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90</v>
      </c>
      <c r="T2350" s="246" t="s">
        <v>32</v>
      </c>
      <c r="U2350" s="246"/>
      <c r="V2350" t="str">
        <f>INDEX(樣區!H:H,MATCH(F2350,樣區!E:E,0))</f>
        <v>4月,6月</v>
      </c>
      <c r="W2350" s="3" t="str">
        <f>IF(ISNUMBER(AH2350),"Y","N")</f>
        <v>N</v>
      </c>
      <c r="X2350" s="3" t="str">
        <f>IF(OR(ISBLANK(H2350),ISBLANK(I2350)),"需記錄日期","")</f>
        <v/>
      </c>
      <c r="Y2350" s="3" t="str">
        <f>IF(O2350&gt;9,"時間太晚","")</f>
        <v/>
      </c>
      <c r="Z2350" s="3" t="str">
        <f>IF(ISBLANK(Q2350),"需記錄數量",IF(Q2350&gt;2,"2隻以上，請記為猴群",""))</f>
        <v/>
      </c>
      <c r="AA2350" s="3" t="str">
        <f>IF(OR(Q2350=1,Q2350=2),IF(ISTEXT(R2350),"","需記錄距離"),"")</f>
        <v/>
      </c>
      <c r="AB2350" s="2" t="str">
        <f>IF(S2350="Y",IF(Q2350&lt;&gt;2,"有叫聲應為猴群",""),"")</f>
        <v/>
      </c>
      <c r="AC2350" s="3" t="str">
        <f>IF(ISBLANK(T2350),"需記錄棲地類型",IF(LEN(T2350)&lt;&gt;2,"請填最主要的棲地類型，其餘的可在備注補充說明",""))</f>
        <v/>
      </c>
      <c r="AD2350" s="5" t="str">
        <f>IF(ISBLANK(O2350),"需記錄時間",IFERROR(IF((AI2350-TIME(0,5,59))&lt;0,"需計滿6分鍾",""),""))</f>
        <v/>
      </c>
      <c r="AE2350" s="3" t="str">
        <f>IF(COUNTIF(U2350,"*搖樹*")=1,IF(Q2350&lt;&gt;2,"有搖樹行為應為猴群",""),"")</f>
        <v/>
      </c>
      <c r="AF2350" s="3"/>
      <c r="AH2350" t="e">
        <f>MATCH(ROUND(M2350,0)&amp;ROUND(N2350,0),樣點!N:N,0)</f>
        <v>#N/A</v>
      </c>
      <c r="AI2350" s="5">
        <f>IF((F2351&amp;J2351)=(F2350&amp;J2350),ABS((DATE(G2351,H2351,I2351)&amp;TIME(O2351,P2351,0))-(DATE(G2350,H2350,I2350)&amp;TIME(O2350,P2350,0))),"")</f>
        <v>4.4444444996770471E-2</v>
      </c>
    </row>
    <row r="2351" spans="3:35" hidden="1">
      <c r="C2351" s="246" t="s">
        <v>1324</v>
      </c>
      <c r="D2351" s="246" t="s">
        <v>960</v>
      </c>
      <c r="E2351" s="246" t="s">
        <v>983</v>
      </c>
      <c r="F2351" s="246" t="s">
        <v>984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985</v>
      </c>
      <c r="L2351" s="247">
        <v>4</v>
      </c>
      <c r="M2351" s="246">
        <v>228677</v>
      </c>
      <c r="N2351" s="246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90</v>
      </c>
      <c r="T2351" s="246" t="s">
        <v>32</v>
      </c>
      <c r="U2351" s="246"/>
      <c r="V2351" t="str">
        <f>INDEX(樣區!H:H,MATCH(F2351,樣區!E:E,0))</f>
        <v>4月,6月</v>
      </c>
      <c r="W2351" s="3" t="str">
        <f>IF(ISNUMBER(AH2351),"Y","N")</f>
        <v>N</v>
      </c>
      <c r="X2351" s="3" t="str">
        <f>IF(OR(ISBLANK(H2351),ISBLANK(I2351)),"需記錄日期","")</f>
        <v/>
      </c>
      <c r="Y2351" s="3" t="str">
        <f>IF(O2351&gt;9,"時間太晚","")</f>
        <v>時間太晚</v>
      </c>
      <c r="Z2351" s="3" t="str">
        <f>IF(ISBLANK(Q2351),"需記錄數量",IF(Q2351&gt;2,"2隻以上，請記為猴群",""))</f>
        <v/>
      </c>
      <c r="AA2351" s="3" t="str">
        <f>IF(OR(Q2351=1,Q2351=2),IF(ISTEXT(R2351),"","需記錄距離"),"")</f>
        <v/>
      </c>
      <c r="AB2351" s="2" t="str">
        <f>IF(S2351="Y",IF(Q2351&lt;&gt;2,"有叫聲應為猴群",""),"")</f>
        <v/>
      </c>
      <c r="AC2351" s="3" t="str">
        <f>IF(ISBLANK(T2351),"需記錄棲地類型",IF(LEN(T2351)&lt;&gt;2,"請填最主要的棲地類型，其餘的可在備注補充說明",""))</f>
        <v/>
      </c>
      <c r="AD2351" s="5" t="str">
        <f>IF(ISBLANK(O2351),"需記錄時間",IFERROR(IF((AI2351-TIME(0,5,59))&lt;0,"需計滿6分鍾",""),""))</f>
        <v/>
      </c>
      <c r="AE2351" s="3" t="str">
        <f>IF(COUNTIF(U2351,"*搖樹*")=1,IF(Q2351&lt;&gt;2,"有搖樹行為應為猴群",""),"")</f>
        <v/>
      </c>
      <c r="AF2351" s="3"/>
      <c r="AH2351" t="e">
        <f>MATCH(ROUND(M2351,0)&amp;ROUND(N2351,0),樣點!N:N,0)</f>
        <v>#N/A</v>
      </c>
      <c r="AI2351" s="5">
        <f>IF((F2352&amp;J2352)=(F2351&amp;J2351),ABS((DATE(G2352,H2352,I2352)&amp;TIME(O2352,P2352,0))-(DATE(G2351,H2351,I2351)&amp;TIME(O2351,P2351,0))),"")</f>
        <v>1.8055555992759764E-2</v>
      </c>
    </row>
    <row r="2352" spans="3:35" hidden="1">
      <c r="C2352" s="246" t="s">
        <v>1324</v>
      </c>
      <c r="D2352" s="246" t="s">
        <v>960</v>
      </c>
      <c r="E2352" s="246" t="s">
        <v>983</v>
      </c>
      <c r="F2352" s="246" t="s">
        <v>984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985</v>
      </c>
      <c r="L2352" s="247">
        <v>5</v>
      </c>
      <c r="M2352" s="246">
        <v>229867</v>
      </c>
      <c r="N2352" s="246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90</v>
      </c>
      <c r="T2352" s="246" t="s">
        <v>32</v>
      </c>
      <c r="U2352" s="246"/>
      <c r="V2352" t="str">
        <f>INDEX(樣區!H:H,MATCH(F2352,樣區!E:E,0))</f>
        <v>4月,6月</v>
      </c>
      <c r="W2352" s="3" t="str">
        <f>IF(ISNUMBER(AH2352),"Y","N")</f>
        <v>N</v>
      </c>
      <c r="X2352" s="3" t="str">
        <f>IF(OR(ISBLANK(H2352),ISBLANK(I2352)),"需記錄日期","")</f>
        <v/>
      </c>
      <c r="Y2352" s="3" t="str">
        <f>IF(O2352&gt;9,"時間太晚","")</f>
        <v>時間太晚</v>
      </c>
      <c r="Z2352" s="3" t="str">
        <f>IF(ISBLANK(Q2352),"需記錄數量",IF(Q2352&gt;2,"2隻以上，請記為猴群",""))</f>
        <v/>
      </c>
      <c r="AA2352" s="3" t="str">
        <f>IF(OR(Q2352=1,Q2352=2),IF(ISTEXT(R2352),"","需記錄距離"),"")</f>
        <v/>
      </c>
      <c r="AB2352" s="2" t="str">
        <f>IF(S2352="Y",IF(Q2352&lt;&gt;2,"有叫聲應為猴群",""),"")</f>
        <v/>
      </c>
      <c r="AC2352" s="3" t="str">
        <f>IF(ISBLANK(T2352),"需記錄棲地類型",IF(LEN(T2352)&lt;&gt;2,"請填最主要的棲地類型，其餘的可在備注補充說明",""))</f>
        <v/>
      </c>
      <c r="AD2352" s="5" t="str">
        <f>IF(ISBLANK(O2352),"需記錄時間",IFERROR(IF((AI2352-TIME(0,5,59))&lt;0,"需計滿6分鍾",""),""))</f>
        <v/>
      </c>
      <c r="AE2352" s="3" t="str">
        <f>IF(COUNTIF(U2352,"*搖樹*")=1,IF(Q2352&lt;&gt;2,"有搖樹行為應為猴群",""),"")</f>
        <v/>
      </c>
      <c r="AF2352" s="3"/>
      <c r="AH2352" t="e">
        <f>MATCH(ROUND(M2352,0)&amp;ROUND(N2352,0),樣點!N:N,0)</f>
        <v>#N/A</v>
      </c>
      <c r="AI2352" s="5">
        <f>IF((F2353&amp;J2353)=(F2352&amp;J2352),ABS((DATE(G2353,H2353,I2353)&amp;TIME(O2353,P2353,0))-(DATE(G2352,H2352,I2352)&amp;TIME(O2352,P2352,0))),"")</f>
        <v>2.2222222993150353E-2</v>
      </c>
    </row>
    <row r="2353" spans="3:35" hidden="1">
      <c r="C2353" s="246" t="s">
        <v>1324</v>
      </c>
      <c r="D2353" s="246" t="s">
        <v>960</v>
      </c>
      <c r="E2353" s="246" t="s">
        <v>983</v>
      </c>
      <c r="F2353" s="246" t="s">
        <v>984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985</v>
      </c>
      <c r="L2353" s="247">
        <v>6</v>
      </c>
      <c r="M2353" s="246">
        <v>229092</v>
      </c>
      <c r="N2353" s="246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90</v>
      </c>
      <c r="T2353" s="246" t="s">
        <v>32</v>
      </c>
      <c r="U2353" s="246"/>
      <c r="V2353" t="str">
        <f>INDEX(樣區!H:H,MATCH(F2353,樣區!E:E,0))</f>
        <v>4月,6月</v>
      </c>
      <c r="W2353" s="3" t="str">
        <f>IF(ISNUMBER(AH2353),"Y","N")</f>
        <v>N</v>
      </c>
      <c r="X2353" s="3" t="str">
        <f>IF(OR(ISBLANK(H2353),ISBLANK(I2353)),"需記錄日期","")</f>
        <v/>
      </c>
      <c r="Y2353" s="3" t="str">
        <f>IF(O2353&gt;9,"時間太晚","")</f>
        <v>時間太晚</v>
      </c>
      <c r="Z2353" s="3" t="str">
        <f>IF(ISBLANK(Q2353),"需記錄數量",IF(Q2353&gt;2,"2隻以上，請記為猴群",""))</f>
        <v/>
      </c>
      <c r="AA2353" s="3" t="str">
        <f>IF(OR(Q2353=1,Q2353=2),IF(ISTEXT(R2353),"","需記錄距離"),"")</f>
        <v/>
      </c>
      <c r="AB2353" s="2" t="str">
        <f>IF(S2353="Y",IF(Q2353&lt;&gt;2,"有叫聲應為猴群",""),"")</f>
        <v/>
      </c>
      <c r="AC2353" s="3" t="str">
        <f>IF(ISBLANK(T2353),"需記錄棲地類型",IF(LEN(T2353)&lt;&gt;2,"請填最主要的棲地類型，其餘的可在備注補充說明",""))</f>
        <v/>
      </c>
      <c r="AD2353" s="5" t="str">
        <f>IF(ISBLANK(O2353),"需記錄時間",IFERROR(IF((AI2353-TIME(0,5,59))&lt;0,"需計滿6分鍾",""),""))</f>
        <v/>
      </c>
      <c r="AE2353" s="3" t="str">
        <f>IF(COUNTIF(U2353,"*搖樹*")=1,IF(Q2353&lt;&gt;2,"有搖樹行為應為猴群",""),"")</f>
        <v/>
      </c>
      <c r="AF2353" s="3"/>
      <c r="AH2353" t="e">
        <f>MATCH(ROUND(M2353,0)&amp;ROUND(N2353,0),樣點!N:N,0)</f>
        <v>#N/A</v>
      </c>
      <c r="AI2353" s="5" t="str">
        <f>IF((F2354&amp;J2354)=(F2353&amp;J2353),ABS((DATE(G2354,H2354,I2354)&amp;TIME(O2354,P2354,0))-(DATE(G2353,H2353,I2353)&amp;TIME(O2353,P2353,0))),"")</f>
        <v/>
      </c>
    </row>
    <row r="2354" spans="3:35">
      <c r="C2354" s="246" t="s">
        <v>1324</v>
      </c>
      <c r="D2354" s="246" t="s">
        <v>960</v>
      </c>
      <c r="E2354" s="246" t="s">
        <v>986</v>
      </c>
      <c r="F2354" s="246" t="s">
        <v>987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988</v>
      </c>
      <c r="L2354" s="247">
        <v>1</v>
      </c>
      <c r="M2354" s="246">
        <v>231113</v>
      </c>
      <c r="N2354" s="246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90</v>
      </c>
      <c r="T2354" s="246" t="s">
        <v>54</v>
      </c>
      <c r="U2354" s="246"/>
      <c r="V2354" t="str">
        <f>INDEX(樣區!H:H,MATCH(F2354,樣區!E:E,0))</f>
        <v>4月,6月</v>
      </c>
      <c r="W2354" s="3" t="str">
        <f>IF(ISNUMBER(AH2354),"Y","N")</f>
        <v>Y</v>
      </c>
      <c r="X2354" s="3" t="str">
        <f>IF(OR(ISBLANK(H2354),ISBLANK(I2354)),"需記錄日期","")</f>
        <v/>
      </c>
      <c r="Y2354" s="3" t="str">
        <f>IF(O2354&gt;9,"時間太晚","")</f>
        <v/>
      </c>
      <c r="Z2354" s="3" t="str">
        <f>IF(ISBLANK(Q2354),"需記錄數量",IF(Q2354&gt;2,"2隻以上，請記為猴群",""))</f>
        <v/>
      </c>
      <c r="AA2354" s="3" t="str">
        <f>IF(OR(Q2354=1,Q2354=2),IF(ISTEXT(R2354),"","需記錄距離"),"")</f>
        <v/>
      </c>
      <c r="AB2354" s="249" t="str">
        <f>IF(S2354="Y",IF(Q2354&lt;&gt;2,"有叫聲應為猴群",""),"")</f>
        <v/>
      </c>
      <c r="AC2354" s="3" t="str">
        <f>IF(ISBLANK(T2354),"需記錄棲地類型",IF(LEN(T2354)&lt;&gt;2,"請填最主要的棲地類型，其餘的可在備注補充說明",""))</f>
        <v/>
      </c>
      <c r="AD2354" s="5" t="str">
        <f t="shared" ref="AD2354:AD2358" si="104">IF(ISBLANK(O2354),"需記錄時間",IFERROR(IF((AI2354-TIME(0,5,59))&lt;0,"需計滿6分鐘",""),""))</f>
        <v/>
      </c>
      <c r="AE2354" s="3" t="str">
        <f>IF(COUNTIF(U2354,"*搖樹*")=1,IF(Q2354&lt;&gt;2,"有搖樹行為應為猴群",""),"")</f>
        <v/>
      </c>
      <c r="AF2354" s="3"/>
      <c r="AH2354">
        <f>MATCH(ROUND(M2354,0)&amp;ROUND(N2354,0),樣點!N:N,0)</f>
        <v>377</v>
      </c>
      <c r="AI2354" s="5">
        <f>IF((F2355&amp;J2355)=(F2354&amp;J2354),ABS((DATE(G2355,H2355,I2355)&amp;TIME(O2355,P2355,0))-(DATE(G2354,H2354,I2354)&amp;TIME(O2354,P2354,0))),"")</f>
        <v>7.6388889574445784E-3</v>
      </c>
    </row>
    <row r="2355" spans="3:35">
      <c r="C2355" s="246" t="s">
        <v>1324</v>
      </c>
      <c r="D2355" s="246" t="s">
        <v>960</v>
      </c>
      <c r="E2355" s="246" t="s">
        <v>986</v>
      </c>
      <c r="F2355" s="246" t="s">
        <v>987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988</v>
      </c>
      <c r="L2355" s="247">
        <v>2</v>
      </c>
      <c r="M2355" s="246">
        <v>230927</v>
      </c>
      <c r="N2355" s="246">
        <v>2602843</v>
      </c>
      <c r="O2355" s="246">
        <v>9</v>
      </c>
      <c r="P2355" s="246">
        <v>3</v>
      </c>
      <c r="Q2355" s="246">
        <v>0</v>
      </c>
      <c r="R2355" s="246"/>
      <c r="S2355" s="246" t="s">
        <v>90</v>
      </c>
      <c r="T2355" s="246" t="s">
        <v>54</v>
      </c>
      <c r="U2355" s="246"/>
      <c r="V2355" t="str">
        <f>INDEX(樣區!H:H,MATCH(F2355,樣區!E:E,0))</f>
        <v>4月,6月</v>
      </c>
      <c r="W2355" s="3" t="str">
        <f>IF(ISNUMBER(AH2355),"Y","N")</f>
        <v>Y</v>
      </c>
      <c r="X2355" s="3" t="str">
        <f>IF(OR(ISBLANK(H2355),ISBLANK(I2355)),"需記錄日期","")</f>
        <v/>
      </c>
      <c r="Y2355" s="3" t="str">
        <f>IF(O2355&gt;9,"時間太晚","")</f>
        <v/>
      </c>
      <c r="Z2355" s="3" t="str">
        <f>IF(ISBLANK(Q2355),"需記錄數量",IF(Q2355&gt;2,"2隻以上，請記為猴群",""))</f>
        <v/>
      </c>
      <c r="AA2355" s="3" t="str">
        <f>IF(OR(Q2355=1,Q2355=2),IF(ISTEXT(R2355),"","需記錄距離"),"")</f>
        <v/>
      </c>
      <c r="AB2355" s="249" t="str">
        <f>IF(S2355="Y",IF(Q2355&lt;&gt;2,"有叫聲應為猴群",""),"")</f>
        <v/>
      </c>
      <c r="AC2355" s="3" t="str">
        <f>IF(ISBLANK(T2355),"需記錄棲地類型",IF(LEN(T2355)&lt;&gt;2,"請填最主要的棲地類型，其餘的可在備注補充說明",""))</f>
        <v/>
      </c>
      <c r="AD2355" s="5" t="str">
        <f t="shared" si="104"/>
        <v/>
      </c>
      <c r="AE2355" s="3" t="str">
        <f>IF(COUNTIF(U2355,"*搖樹*")=1,IF(Q2355&lt;&gt;2,"有搖樹行為應為猴群",""),"")</f>
        <v/>
      </c>
      <c r="AF2355" s="3"/>
      <c r="AH2355">
        <f>MATCH(ROUND(M2355,0)&amp;ROUND(N2355,0),樣點!N:N,0)</f>
        <v>378</v>
      </c>
      <c r="AI2355" s="5">
        <f>IF((F2356&amp;J2356)=(F2355&amp;J2355),ABS((DATE(G2356,H2356,I2356)&amp;TIME(O2356,P2356,0))-(DATE(G2355,H2355,I2355)&amp;TIME(O2355,P2355,0))),"")</f>
        <v>6.9444440305233002E-3</v>
      </c>
    </row>
    <row r="2356" spans="3:35">
      <c r="C2356" s="246" t="s">
        <v>1324</v>
      </c>
      <c r="D2356" s="246" t="s">
        <v>960</v>
      </c>
      <c r="E2356" s="246" t="s">
        <v>986</v>
      </c>
      <c r="F2356" s="246" t="s">
        <v>987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988</v>
      </c>
      <c r="L2356" s="247">
        <v>3</v>
      </c>
      <c r="M2356" s="246">
        <v>230740</v>
      </c>
      <c r="N2356" s="246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90</v>
      </c>
      <c r="T2356" s="246" t="s">
        <v>54</v>
      </c>
      <c r="U2356" s="246"/>
      <c r="V2356" t="str">
        <f>INDEX(樣區!H:H,MATCH(F2356,樣區!E:E,0))</f>
        <v>4月,6月</v>
      </c>
      <c r="W2356" s="3" t="str">
        <f>IF(ISNUMBER(AH2356),"Y","N")</f>
        <v>Y</v>
      </c>
      <c r="X2356" s="3" t="str">
        <f>IF(OR(ISBLANK(H2356),ISBLANK(I2356)),"需記錄日期","")</f>
        <v/>
      </c>
      <c r="Y2356" s="3" t="str">
        <f>IF(O2356&gt;9,"時間太晚","")</f>
        <v/>
      </c>
      <c r="Z2356" s="3" t="str">
        <f>IF(ISBLANK(Q2356),"需記錄數量",IF(Q2356&gt;2,"2隻以上，請記為猴群",""))</f>
        <v/>
      </c>
      <c r="AA2356" s="3" t="str">
        <f>IF(OR(Q2356=1,Q2356=2),IF(ISTEXT(R2356),"","需記錄距離"),"")</f>
        <v/>
      </c>
      <c r="AB2356" s="249" t="str">
        <f>IF(S2356="Y",IF(Q2356&lt;&gt;2,"有叫聲應為猴群",""),"")</f>
        <v/>
      </c>
      <c r="AC2356" s="3" t="str">
        <f>IF(ISBLANK(T2356),"需記錄棲地類型",IF(LEN(T2356)&lt;&gt;2,"請填最主要的棲地類型，其餘的可在備注補充說明",""))</f>
        <v/>
      </c>
      <c r="AD2356" s="5" t="str">
        <f t="shared" si="104"/>
        <v/>
      </c>
      <c r="AE2356" s="3" t="str">
        <f>IF(COUNTIF(U2356,"*搖樹*")=1,IF(Q2356&lt;&gt;2,"有搖樹行為應為猴群",""),"")</f>
        <v/>
      </c>
      <c r="AF2356" s="3"/>
      <c r="AH2356">
        <f>MATCH(ROUND(M2356,0)&amp;ROUND(N2356,0),樣點!N:N,0)</f>
        <v>379</v>
      </c>
      <c r="AI2356" s="5">
        <f>IF((F2357&amp;J2357)=(F2356&amp;J2356),ABS((DATE(G2357,H2357,I2357)&amp;TIME(O2357,P2357,0))-(DATE(G2356,H2356,I2356)&amp;TIME(O2356,P2356,0))),"")</f>
        <v>6.9444450200535357E-3</v>
      </c>
    </row>
    <row r="2357" spans="3:35">
      <c r="C2357" s="246" t="s">
        <v>1324</v>
      </c>
      <c r="D2357" s="246" t="s">
        <v>960</v>
      </c>
      <c r="E2357" s="246" t="s">
        <v>986</v>
      </c>
      <c r="F2357" s="246" t="s">
        <v>987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988</v>
      </c>
      <c r="L2357" s="247">
        <v>4</v>
      </c>
      <c r="M2357" s="246">
        <v>230611</v>
      </c>
      <c r="N2357" s="246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90</v>
      </c>
      <c r="T2357" s="246" t="s">
        <v>54</v>
      </c>
      <c r="U2357" s="246"/>
      <c r="V2357" t="str">
        <f>INDEX(樣區!H:H,MATCH(F2357,樣區!E:E,0))</f>
        <v>4月,6月</v>
      </c>
      <c r="W2357" s="3" t="str">
        <f>IF(ISNUMBER(AH2357),"Y","N")</f>
        <v>Y</v>
      </c>
      <c r="X2357" s="3" t="str">
        <f>IF(OR(ISBLANK(H2357),ISBLANK(I2357)),"需記錄日期","")</f>
        <v/>
      </c>
      <c r="Y2357" s="3" t="str">
        <f>IF(O2357&gt;9,"時間太晚","")</f>
        <v/>
      </c>
      <c r="Z2357" s="3" t="str">
        <f>IF(ISBLANK(Q2357),"需記錄數量",IF(Q2357&gt;2,"2隻以上，請記為猴群",""))</f>
        <v/>
      </c>
      <c r="AA2357" s="3" t="str">
        <f>IF(OR(Q2357=1,Q2357=2),IF(ISTEXT(R2357),"","需記錄距離"),"")</f>
        <v/>
      </c>
      <c r="AB2357" s="249" t="str">
        <f>IF(S2357="Y",IF(Q2357&lt;&gt;2,"有叫聲應為猴群",""),"")</f>
        <v/>
      </c>
      <c r="AC2357" s="3" t="str">
        <f>IF(ISBLANK(T2357),"需記錄棲地類型",IF(LEN(T2357)&lt;&gt;2,"請填最主要的棲地類型，其餘的可在備注補充說明",""))</f>
        <v/>
      </c>
      <c r="AD2357" s="5" t="str">
        <f t="shared" si="104"/>
        <v/>
      </c>
      <c r="AE2357" s="3" t="str">
        <f>IF(COUNTIF(U2357,"*搖樹*")=1,IF(Q2357&lt;&gt;2,"有搖樹行為應為猴群",""),"")</f>
        <v/>
      </c>
      <c r="AF2357" s="3"/>
      <c r="AH2357">
        <f>MATCH(ROUND(M2357,0)&amp;ROUND(N2357,0),樣點!N:N,0)</f>
        <v>380</v>
      </c>
      <c r="AI2357" s="5">
        <f>IF((F2358&amp;J2358)=(F2357&amp;J2357),ABS((DATE(G2358,H2358,I2358)&amp;TIME(O2358,P2358,0))-(DATE(G2357,H2357,I2357)&amp;TIME(O2357,P2357,0))),"")</f>
        <v>6.9444439723156393E-3</v>
      </c>
    </row>
    <row r="2358" spans="3:35">
      <c r="C2358" s="246" t="s">
        <v>1324</v>
      </c>
      <c r="D2358" s="246" t="s">
        <v>960</v>
      </c>
      <c r="E2358" s="246" t="s">
        <v>986</v>
      </c>
      <c r="F2358" s="246" t="s">
        <v>987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988</v>
      </c>
      <c r="L2358" s="247">
        <v>5</v>
      </c>
      <c r="M2358" s="246">
        <v>230421</v>
      </c>
      <c r="N2358" s="246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90</v>
      </c>
      <c r="T2358" s="246" t="s">
        <v>54</v>
      </c>
      <c r="U2358" s="246"/>
      <c r="V2358" t="str">
        <f>INDEX(樣區!H:H,MATCH(F2358,樣區!E:E,0))</f>
        <v>4月,6月</v>
      </c>
      <c r="W2358" s="3" t="str">
        <f>IF(ISNUMBER(AH2358),"Y","N")</f>
        <v>Y</v>
      </c>
      <c r="X2358" s="3" t="str">
        <f>IF(OR(ISBLANK(H2358),ISBLANK(I2358)),"需記錄日期","")</f>
        <v/>
      </c>
      <c r="Y2358" s="3" t="str">
        <f>IF(O2358&gt;9,"時間太晚","")</f>
        <v/>
      </c>
      <c r="Z2358" s="3" t="str">
        <f>IF(ISBLANK(Q2358),"需記錄數量",IF(Q2358&gt;2,"2隻以上，請記為猴群",""))</f>
        <v/>
      </c>
      <c r="AA2358" s="3" t="str">
        <f>IF(OR(Q2358=1,Q2358=2),IF(ISTEXT(R2358),"","需記錄距離"),"")</f>
        <v/>
      </c>
      <c r="AB2358" s="249" t="str">
        <f>IF(S2358="Y",IF(Q2358&lt;&gt;2,"有叫聲應為猴群",""),"")</f>
        <v/>
      </c>
      <c r="AC2358" s="3" t="str">
        <f>IF(ISBLANK(T2358),"需記錄棲地類型",IF(LEN(T2358)&lt;&gt;2,"請填最主要的棲地類型，其餘的可在備注補充說明",""))</f>
        <v/>
      </c>
      <c r="AD2358" s="5" t="str">
        <f t="shared" si="104"/>
        <v/>
      </c>
      <c r="AE2358" s="3" t="str">
        <f>IF(COUNTIF(U2358,"*搖樹*")=1,IF(Q2358&lt;&gt;2,"有搖樹行為應為猴群",""),"")</f>
        <v/>
      </c>
      <c r="AF2358" s="3"/>
      <c r="AH2358">
        <f>MATCH(ROUND(M2358,0)&amp;ROUND(N2358,0),樣點!N:N,0)</f>
        <v>381</v>
      </c>
      <c r="AI2358" s="5">
        <f>IF((F2359&amp;J2359)=(F2358&amp;J2358),ABS((DATE(G2359,H2359,I2359)&amp;TIME(O2359,P2359,0))-(DATE(G2358,H2358,I2358)&amp;TIME(O2358,P2358,0))),"")</f>
        <v>6.9444450200535357E-3</v>
      </c>
    </row>
    <row r="2359" spans="3:35" hidden="1">
      <c r="C2359" s="246" t="s">
        <v>1324</v>
      </c>
      <c r="D2359" s="246" t="s">
        <v>960</v>
      </c>
      <c r="E2359" s="246" t="s">
        <v>986</v>
      </c>
      <c r="F2359" s="246" t="s">
        <v>987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988</v>
      </c>
      <c r="L2359" s="247">
        <v>6</v>
      </c>
      <c r="M2359" s="246">
        <v>230193</v>
      </c>
      <c r="N2359" s="246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90</v>
      </c>
      <c r="T2359" s="246" t="s">
        <v>54</v>
      </c>
      <c r="U2359" s="246"/>
      <c r="V2359" t="str">
        <f>INDEX(樣區!H:H,MATCH(F2359,樣區!E:E,0))</f>
        <v>4月,6月</v>
      </c>
      <c r="W2359" s="3" t="str">
        <f>IF(ISNUMBER(AH2359),"Y","N")</f>
        <v>N</v>
      </c>
      <c r="X2359" s="3" t="str">
        <f>IF(OR(ISBLANK(H2359),ISBLANK(I2359)),"需記錄日期","")</f>
        <v/>
      </c>
      <c r="Y2359" s="3" t="str">
        <f>IF(O2359&gt;9,"時間太晚","")</f>
        <v/>
      </c>
      <c r="Z2359" s="3" t="str">
        <f>IF(ISBLANK(Q2359),"需記錄數量",IF(Q2359&gt;2,"2隻以上，請記為猴群",""))</f>
        <v/>
      </c>
      <c r="AA2359" s="3" t="str">
        <f>IF(OR(Q2359=1,Q2359=2),IF(ISTEXT(R2359),"","需記錄距離"),"")</f>
        <v/>
      </c>
      <c r="AB2359" s="2" t="str">
        <f>IF(S2359="Y",IF(Q2359&lt;&gt;2,"有叫聲應為猴群",""),"")</f>
        <v/>
      </c>
      <c r="AC2359" s="3" t="str">
        <f>IF(ISBLANK(T2359),"需記錄棲地類型",IF(LEN(T2359)&lt;&gt;2,"請填最主要的棲地類型，其餘的可在備注補充說明",""))</f>
        <v/>
      </c>
      <c r="AD2359" s="5" t="str">
        <f>IF(ISBLANK(O2359),"需記錄時間",IFERROR(IF((AI2359-TIME(0,5,59))&lt;0,"需計滿6分鍾",""),""))</f>
        <v/>
      </c>
      <c r="AE2359" s="3" t="str">
        <f>IF(COUNTIF(U2359,"*搖樹*")=1,IF(Q2359&lt;&gt;2,"有搖樹行為應為猴群",""),"")</f>
        <v/>
      </c>
      <c r="AF2359" s="3"/>
      <c r="AH2359" t="e">
        <f>MATCH(ROUND(M2359,0)&amp;ROUND(N2359,0),樣點!N:N,0)</f>
        <v>#N/A</v>
      </c>
      <c r="AI2359" s="5" t="str">
        <f>IF((F2360&amp;J2360)=(F2359&amp;J2359),ABS((DATE(G2360,H2360,I2360)&amp;TIME(O2360,P2360,0))-(DATE(G2359,H2359,I2359)&amp;TIME(O2359,P2359,0))),"")</f>
        <v/>
      </c>
    </row>
    <row r="2360" spans="3:35">
      <c r="C2360" s="246" t="s">
        <v>1324</v>
      </c>
      <c r="D2360" s="246" t="s">
        <v>960</v>
      </c>
      <c r="E2360" s="246" t="s">
        <v>989</v>
      </c>
      <c r="F2360" s="246" t="s">
        <v>990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991</v>
      </c>
      <c r="L2360" s="247">
        <v>1</v>
      </c>
      <c r="M2360" s="246">
        <v>229262</v>
      </c>
      <c r="N2360" s="246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90</v>
      </c>
      <c r="T2360" s="246" t="s">
        <v>54</v>
      </c>
      <c r="U2360" s="246"/>
      <c r="V2360" t="str">
        <f>INDEX(樣區!H:H,MATCH(F2360,樣區!E:E,0))</f>
        <v>4月,6月</v>
      </c>
      <c r="W2360" s="3" t="str">
        <f>IF(ISNUMBER(AH2360),"Y","N")</f>
        <v>Y</v>
      </c>
      <c r="X2360" s="3" t="str">
        <f>IF(OR(ISBLANK(H2360),ISBLANK(I2360)),"需記錄日期","")</f>
        <v/>
      </c>
      <c r="Y2360" s="3" t="str">
        <f>IF(O2360&gt;9,"時間太晚","")</f>
        <v/>
      </c>
      <c r="Z2360" s="3" t="str">
        <f>IF(ISBLANK(Q2360),"需記錄數量",IF(Q2360&gt;2,"2隻以上，請記為猴群",""))</f>
        <v/>
      </c>
      <c r="AA2360" s="3" t="str">
        <f>IF(OR(Q2360=1,Q2360=2),IF(ISTEXT(R2360),"","需記錄距離"),"")</f>
        <v/>
      </c>
      <c r="AB2360" s="249" t="str">
        <f>IF(S2360="Y",IF(Q2360&lt;&gt;2,"有叫聲應為猴群",""),"")</f>
        <v/>
      </c>
      <c r="AC2360" s="3" t="str">
        <f>IF(ISBLANK(T2360),"需記錄棲地類型",IF(LEN(T2360)&lt;&gt;2,"請填最主要的棲地類型，其餘的可在備注補充說明",""))</f>
        <v/>
      </c>
      <c r="AD2360" s="5" t="str">
        <f t="shared" ref="AD2360:AD2371" si="105">IF(ISBLANK(O2360),"需記錄時間",IFERROR(IF((AI2360-TIME(0,5,59))&lt;0,"需計滿6分鐘",""),""))</f>
        <v/>
      </c>
      <c r="AE2360" s="3" t="str">
        <f>IF(COUNTIF(U2360,"*搖樹*")=1,IF(Q2360&lt;&gt;2,"有搖樹行為應為猴群",""),"")</f>
        <v/>
      </c>
      <c r="AF2360" s="3"/>
      <c r="AH2360">
        <f>MATCH(ROUND(M2360,0)&amp;ROUND(N2360,0),樣點!N:N,0)</f>
        <v>383</v>
      </c>
      <c r="AI2360" s="5">
        <f>IF((F2361&amp;J2361)=(F2360&amp;J2360),ABS((DATE(G2361,H2361,I2361)&amp;TIME(O2361,P2361,0))-(DATE(G2360,H2360,I2360)&amp;TIME(O2360,P2360,0))),"")</f>
        <v>1.1111111030913889E-2</v>
      </c>
    </row>
    <row r="2361" spans="3:35">
      <c r="C2361" s="246" t="s">
        <v>1324</v>
      </c>
      <c r="D2361" s="246" t="s">
        <v>960</v>
      </c>
      <c r="E2361" s="246" t="s">
        <v>989</v>
      </c>
      <c r="F2361" s="246" t="s">
        <v>990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991</v>
      </c>
      <c r="L2361" s="247">
        <v>2</v>
      </c>
      <c r="M2361" s="246">
        <v>229413</v>
      </c>
      <c r="N2361" s="246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90</v>
      </c>
      <c r="T2361" s="246" t="s">
        <v>54</v>
      </c>
      <c r="U2361" s="246"/>
      <c r="V2361" t="str">
        <f>INDEX(樣區!H:H,MATCH(F2361,樣區!E:E,0))</f>
        <v>4月,6月</v>
      </c>
      <c r="W2361" s="3" t="str">
        <f>IF(ISNUMBER(AH2361),"Y","N")</f>
        <v>Y</v>
      </c>
      <c r="X2361" s="3" t="str">
        <f>IF(OR(ISBLANK(H2361),ISBLANK(I2361)),"需記錄日期","")</f>
        <v/>
      </c>
      <c r="Y2361" s="3" t="str">
        <f>IF(O2361&gt;9,"時間太晚","")</f>
        <v/>
      </c>
      <c r="Z2361" s="3" t="str">
        <f>IF(ISBLANK(Q2361),"需記錄數量",IF(Q2361&gt;2,"2隻以上，請記為猴群",""))</f>
        <v/>
      </c>
      <c r="AA2361" s="3" t="str">
        <f>IF(OR(Q2361=1,Q2361=2),IF(ISTEXT(R2361),"","需記錄距離"),"")</f>
        <v/>
      </c>
      <c r="AB2361" s="249" t="str">
        <f>IF(S2361="Y",IF(Q2361&lt;&gt;2,"有叫聲應為猴群",""),"")</f>
        <v/>
      </c>
      <c r="AC2361" s="3" t="str">
        <f>IF(ISBLANK(T2361),"需記錄棲地類型",IF(LEN(T2361)&lt;&gt;2,"請填最主要的棲地類型，其餘的可在備注補充說明",""))</f>
        <v/>
      </c>
      <c r="AD2361" s="5" t="str">
        <f t="shared" si="105"/>
        <v/>
      </c>
      <c r="AE2361" s="3" t="str">
        <f>IF(COUNTIF(U2361,"*搖樹*")=1,IF(Q2361&lt;&gt;2,"有搖樹行為應為猴群",""),"")</f>
        <v/>
      </c>
      <c r="AF2361" s="3"/>
      <c r="AH2361">
        <f>MATCH(ROUND(M2361,0)&amp;ROUND(N2361,0),樣點!N:N,0)</f>
        <v>384</v>
      </c>
      <c r="AI2361" s="5">
        <f>IF((F2362&amp;J2362)=(F2361&amp;J2361),ABS((DATE(G2362,H2362,I2362)&amp;TIME(O2362,P2362,0))-(DATE(G2361,H2361,I2361)&amp;TIME(O2361,P2361,0))),"")</f>
        <v>1.2500000011641532E-2</v>
      </c>
    </row>
    <row r="2362" spans="3:35">
      <c r="C2362" s="246" t="s">
        <v>1324</v>
      </c>
      <c r="D2362" s="246" t="s">
        <v>960</v>
      </c>
      <c r="E2362" s="246" t="s">
        <v>989</v>
      </c>
      <c r="F2362" s="246" t="s">
        <v>990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991</v>
      </c>
      <c r="L2362" s="247">
        <v>3</v>
      </c>
      <c r="M2362" s="246">
        <v>229548</v>
      </c>
      <c r="N2362" s="246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90</v>
      </c>
      <c r="T2362" s="246" t="s">
        <v>54</v>
      </c>
      <c r="U2362" s="246"/>
      <c r="V2362" t="str">
        <f>INDEX(樣區!H:H,MATCH(F2362,樣區!E:E,0))</f>
        <v>4月,6月</v>
      </c>
      <c r="W2362" s="3" t="str">
        <f>IF(ISNUMBER(AH2362),"Y","N")</f>
        <v>Y</v>
      </c>
      <c r="X2362" s="3" t="str">
        <f>IF(OR(ISBLANK(H2362),ISBLANK(I2362)),"需記錄日期","")</f>
        <v/>
      </c>
      <c r="Y2362" s="3" t="str">
        <f>IF(O2362&gt;9,"時間太晚","")</f>
        <v/>
      </c>
      <c r="Z2362" s="3" t="str">
        <f>IF(ISBLANK(Q2362),"需記錄數量",IF(Q2362&gt;2,"2隻以上，請記為猴群",""))</f>
        <v/>
      </c>
      <c r="AA2362" s="3" t="str">
        <f>IF(OR(Q2362=1,Q2362=2),IF(ISTEXT(R2362),"","需記錄距離"),"")</f>
        <v/>
      </c>
      <c r="AB2362" s="249" t="str">
        <f>IF(S2362="Y",IF(Q2362&lt;&gt;2,"有叫聲應為猴群",""),"")</f>
        <v/>
      </c>
      <c r="AC2362" s="3" t="str">
        <f>IF(ISBLANK(T2362),"需記錄棲地類型",IF(LEN(T2362)&lt;&gt;2,"請填最主要的棲地類型，其餘的可在備注補充說明",""))</f>
        <v/>
      </c>
      <c r="AD2362" s="5" t="str">
        <f t="shared" si="105"/>
        <v/>
      </c>
      <c r="AE2362" s="3" t="str">
        <f>IF(COUNTIF(U2362,"*搖樹*")=1,IF(Q2362&lt;&gt;2,"有搖樹行為應為猴群",""),"")</f>
        <v/>
      </c>
      <c r="AF2362" s="3"/>
      <c r="AH2362">
        <f>MATCH(ROUND(M2362,0)&amp;ROUND(N2362,0),樣點!N:N,0)</f>
        <v>385</v>
      </c>
      <c r="AI2362" s="5">
        <f>IF((F2363&amp;J2363)=(F2362&amp;J2362),ABS((DATE(G2363,H2363,I2363)&amp;TIME(O2363,P2363,0))-(DATE(G2362,H2362,I2362)&amp;TIME(O2362,P2362,0))),"")</f>
        <v>1.1111111962236464E-2</v>
      </c>
    </row>
    <row r="2363" spans="3:35">
      <c r="C2363" s="246" t="s">
        <v>1324</v>
      </c>
      <c r="D2363" s="246" t="s">
        <v>960</v>
      </c>
      <c r="E2363" s="246" t="s">
        <v>989</v>
      </c>
      <c r="F2363" s="246" t="s">
        <v>990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991</v>
      </c>
      <c r="L2363" s="247">
        <v>4</v>
      </c>
      <c r="M2363" s="246">
        <v>229765</v>
      </c>
      <c r="N2363" s="246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90</v>
      </c>
      <c r="T2363" s="246" t="s">
        <v>54</v>
      </c>
      <c r="U2363" s="246"/>
      <c r="V2363" t="str">
        <f>INDEX(樣區!H:H,MATCH(F2363,樣區!E:E,0))</f>
        <v>4月,6月</v>
      </c>
      <c r="W2363" s="3" t="str">
        <f>IF(ISNUMBER(AH2363),"Y","N")</f>
        <v>Y</v>
      </c>
      <c r="X2363" s="3" t="str">
        <f>IF(OR(ISBLANK(H2363),ISBLANK(I2363)),"需記錄日期","")</f>
        <v/>
      </c>
      <c r="Y2363" s="3" t="str">
        <f>IF(O2363&gt;9,"時間太晚","")</f>
        <v/>
      </c>
      <c r="Z2363" s="3" t="str">
        <f>IF(ISBLANK(Q2363),"需記錄數量",IF(Q2363&gt;2,"2隻以上，請記為猴群",""))</f>
        <v/>
      </c>
      <c r="AA2363" s="3" t="str">
        <f>IF(OR(Q2363=1,Q2363=2),IF(ISTEXT(R2363),"","需記錄距離"),"")</f>
        <v/>
      </c>
      <c r="AB2363" s="249" t="str">
        <f>IF(S2363="Y",IF(Q2363&lt;&gt;2,"有叫聲應為猴群",""),"")</f>
        <v/>
      </c>
      <c r="AC2363" s="3" t="str">
        <f>IF(ISBLANK(T2363),"需記錄棲地類型",IF(LEN(T2363)&lt;&gt;2,"請填最主要的棲地類型，其餘的可在備注補充說明",""))</f>
        <v/>
      </c>
      <c r="AD2363" s="5" t="str">
        <f t="shared" si="105"/>
        <v/>
      </c>
      <c r="AE2363" s="3" t="str">
        <f>IF(COUNTIF(U2363,"*搖樹*")=1,IF(Q2363&lt;&gt;2,"有搖樹行為應為猴群",""),"")</f>
        <v/>
      </c>
      <c r="AF2363" s="3"/>
      <c r="AH2363">
        <f>MATCH(ROUND(M2363,0)&amp;ROUND(N2363,0),樣點!N:N,0)</f>
        <v>386</v>
      </c>
      <c r="AI2363" s="5">
        <f>IF((F2364&amp;J2364)=(F2363&amp;J2363),ABS((DATE(G2364,H2364,I2364)&amp;TIME(O2364,P2364,0))-(DATE(G2363,H2363,I2363)&amp;TIME(O2363,P2363,0))),"")</f>
        <v>1.1111111030913889E-2</v>
      </c>
    </row>
    <row r="2364" spans="3:35">
      <c r="C2364" s="246" t="s">
        <v>1324</v>
      </c>
      <c r="D2364" s="246" t="s">
        <v>960</v>
      </c>
      <c r="E2364" s="246" t="s">
        <v>989</v>
      </c>
      <c r="F2364" s="246" t="s">
        <v>990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991</v>
      </c>
      <c r="L2364" s="247">
        <v>5</v>
      </c>
      <c r="M2364" s="246">
        <v>230001</v>
      </c>
      <c r="N2364" s="246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90</v>
      </c>
      <c r="T2364" s="246" t="s">
        <v>54</v>
      </c>
      <c r="U2364" s="246"/>
      <c r="V2364" t="str">
        <f>INDEX(樣區!H:H,MATCH(F2364,樣區!E:E,0))</f>
        <v>4月,6月</v>
      </c>
      <c r="W2364" s="3" t="str">
        <f>IF(ISNUMBER(AH2364),"Y","N")</f>
        <v>Y</v>
      </c>
      <c r="X2364" s="3" t="str">
        <f>IF(OR(ISBLANK(H2364),ISBLANK(I2364)),"需記錄日期","")</f>
        <v/>
      </c>
      <c r="Y2364" s="3" t="str">
        <f>IF(O2364&gt;9,"時間太晚","")</f>
        <v/>
      </c>
      <c r="Z2364" s="3" t="str">
        <f>IF(ISBLANK(Q2364),"需記錄數量",IF(Q2364&gt;2,"2隻以上，請記為猴群",""))</f>
        <v/>
      </c>
      <c r="AA2364" s="3" t="str">
        <f>IF(OR(Q2364=1,Q2364=2),IF(ISTEXT(R2364),"","需記錄距離"),"")</f>
        <v/>
      </c>
      <c r="AB2364" s="249" t="str">
        <f>IF(S2364="Y",IF(Q2364&lt;&gt;2,"有叫聲應為猴群",""),"")</f>
        <v/>
      </c>
      <c r="AC2364" s="3" t="str">
        <f>IF(ISBLANK(T2364),"需記錄棲地類型",IF(LEN(T2364)&lt;&gt;2,"請填最主要的棲地類型，其餘的可在備注補充說明",""))</f>
        <v/>
      </c>
      <c r="AD2364" s="5" t="str">
        <f t="shared" si="105"/>
        <v/>
      </c>
      <c r="AE2364" s="3" t="str">
        <f>IF(COUNTIF(U2364,"*搖樹*")=1,IF(Q2364&lt;&gt;2,"有搖樹行為應為猴群",""),"")</f>
        <v/>
      </c>
      <c r="AF2364" s="3"/>
      <c r="AH2364">
        <f>MATCH(ROUND(M2364,0)&amp;ROUND(N2364,0),樣點!N:N,0)</f>
        <v>387</v>
      </c>
      <c r="AI2364" s="5">
        <f>IF((F2365&amp;J2365)=(F2364&amp;J2364),ABS((DATE(G2365,H2365,I2365)&amp;TIME(O2365,P2365,0))-(DATE(G2364,H2364,I2364)&amp;TIME(O2364,P2364,0))),"")</f>
        <v>1.0416665987577289E-2</v>
      </c>
    </row>
    <row r="2365" spans="3:35">
      <c r="C2365" s="246" t="s">
        <v>1324</v>
      </c>
      <c r="D2365" s="246" t="s">
        <v>960</v>
      </c>
      <c r="E2365" s="246" t="s">
        <v>989</v>
      </c>
      <c r="F2365" s="246" t="s">
        <v>990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991</v>
      </c>
      <c r="L2365" s="247">
        <v>6</v>
      </c>
      <c r="M2365" s="246">
        <v>230235</v>
      </c>
      <c r="N2365" s="246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90</v>
      </c>
      <c r="T2365" s="246" t="s">
        <v>54</v>
      </c>
      <c r="U2365" s="246"/>
      <c r="V2365" t="str">
        <f>INDEX(樣區!H:H,MATCH(F2365,樣區!E:E,0))</f>
        <v>4月,6月</v>
      </c>
      <c r="W2365" s="3" t="str">
        <f>IF(ISNUMBER(AH2365),"Y","N")</f>
        <v>Y</v>
      </c>
      <c r="X2365" s="3" t="str">
        <f>IF(OR(ISBLANK(H2365),ISBLANK(I2365)),"需記錄日期","")</f>
        <v/>
      </c>
      <c r="Y2365" s="3" t="str">
        <f>IF(O2365&gt;9,"時間太晚","")</f>
        <v/>
      </c>
      <c r="Z2365" s="3" t="str">
        <f>IF(ISBLANK(Q2365),"需記錄數量",IF(Q2365&gt;2,"2隻以上，請記為猴群",""))</f>
        <v/>
      </c>
      <c r="AA2365" s="3" t="str">
        <f>IF(OR(Q2365=1,Q2365=2),IF(ISTEXT(R2365),"","需記錄距離"),"")</f>
        <v/>
      </c>
      <c r="AB2365" s="249" t="str">
        <f>IF(S2365="Y",IF(Q2365&lt;&gt;2,"有叫聲應為猴群",""),"")</f>
        <v/>
      </c>
      <c r="AC2365" s="3" t="str">
        <f>IF(ISBLANK(T2365),"需記錄棲地類型",IF(LEN(T2365)&lt;&gt;2,"請填最主要的棲地類型，其餘的可在備注補充說明",""))</f>
        <v/>
      </c>
      <c r="AD2365" s="5" t="str">
        <f t="shared" si="105"/>
        <v/>
      </c>
      <c r="AE2365" s="3" t="str">
        <f>IF(COUNTIF(U2365,"*搖樹*")=1,IF(Q2365&lt;&gt;2,"有搖樹行為應為猴群",""),"")</f>
        <v/>
      </c>
      <c r="AF2365" s="3"/>
      <c r="AH2365">
        <f>MATCH(ROUND(M2365,0)&amp;ROUND(N2365,0),樣點!N:N,0)</f>
        <v>388</v>
      </c>
      <c r="AI2365" s="5" t="str">
        <f>IF((F2366&amp;J2366)=(F2365&amp;J2365),ABS((DATE(G2366,H2366,I2366)&amp;TIME(O2366,P2366,0))-(DATE(G2365,H2365,I2365)&amp;TIME(O2365,P2365,0))),"")</f>
        <v/>
      </c>
    </row>
    <row r="2366" spans="3:35">
      <c r="C2366" s="246" t="s">
        <v>1324</v>
      </c>
      <c r="D2366" s="246" t="s">
        <v>960</v>
      </c>
      <c r="E2366" s="246" t="s">
        <v>992</v>
      </c>
      <c r="F2366" s="246" t="s">
        <v>993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994</v>
      </c>
      <c r="L2366" s="247">
        <v>1</v>
      </c>
      <c r="M2366" s="246">
        <v>228724</v>
      </c>
      <c r="N2366" s="246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90</v>
      </c>
      <c r="T2366" s="246" t="s">
        <v>32</v>
      </c>
      <c r="U2366" s="246"/>
      <c r="V2366" t="str">
        <f>INDEX(樣區!H:H,MATCH(F2366,樣區!E:E,0))</f>
        <v>4月,6月</v>
      </c>
      <c r="W2366" s="3" t="str">
        <f>IF(ISNUMBER(AH2366),"Y","N")</f>
        <v>Y</v>
      </c>
      <c r="X2366" s="3" t="str">
        <f>IF(OR(ISBLANK(H2366),ISBLANK(I2366)),"需記錄日期","")</f>
        <v/>
      </c>
      <c r="Y2366" s="3" t="str">
        <f>IF(O2366&gt;9,"時間太晚","")</f>
        <v/>
      </c>
      <c r="Z2366" s="3" t="str">
        <f>IF(ISBLANK(Q2366),"需記錄數量",IF(Q2366&gt;2,"2隻以上，請記為猴群",""))</f>
        <v/>
      </c>
      <c r="AA2366" s="3" t="str">
        <f>IF(OR(Q2366=1,Q2366=2),IF(ISTEXT(R2366),"","需記錄距離"),"")</f>
        <v/>
      </c>
      <c r="AB2366" s="249" t="str">
        <f>IF(S2366="Y",IF(Q2366&lt;&gt;2,"有叫聲應為猴群",""),"")</f>
        <v/>
      </c>
      <c r="AC2366" s="3" t="str">
        <f>IF(ISBLANK(T2366),"需記錄棲地類型",IF(LEN(T2366)&lt;&gt;2,"請填最主要的棲地類型，其餘的可在備注補充說明",""))</f>
        <v/>
      </c>
      <c r="AD2366" s="5" t="str">
        <f t="shared" si="105"/>
        <v/>
      </c>
      <c r="AE2366" s="3" t="str">
        <f>IF(COUNTIF(U2366,"*搖樹*")=1,IF(Q2366&lt;&gt;2,"有搖樹行為應為猴群",""),"")</f>
        <v/>
      </c>
      <c r="AF2366" s="3"/>
      <c r="AH2366">
        <f>MATCH(ROUND(M2366,0)&amp;ROUND(N2366,0),樣點!N:N,0)</f>
        <v>389</v>
      </c>
      <c r="AI2366" s="5">
        <f>IF((F2367&amp;J2367)=(F2366&amp;J2366),ABS((DATE(G2367,H2367,I2367)&amp;TIME(O2367,P2367,0))-(DATE(G2366,H2366,I2366)&amp;TIME(O2366,P2366,0))),"")</f>
        <v>7.6388890156522393E-3</v>
      </c>
    </row>
    <row r="2367" spans="3:35">
      <c r="C2367" s="246" t="s">
        <v>1324</v>
      </c>
      <c r="D2367" s="246" t="s">
        <v>960</v>
      </c>
      <c r="E2367" s="246" t="s">
        <v>992</v>
      </c>
      <c r="F2367" s="246" t="s">
        <v>993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994</v>
      </c>
      <c r="L2367" s="247">
        <v>2</v>
      </c>
      <c r="M2367" s="246">
        <v>228914</v>
      </c>
      <c r="N2367" s="246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90</v>
      </c>
      <c r="T2367" s="246" t="s">
        <v>32</v>
      </c>
      <c r="U2367" s="246"/>
      <c r="V2367" t="str">
        <f>INDEX(樣區!H:H,MATCH(F2367,樣區!E:E,0))</f>
        <v>4月,6月</v>
      </c>
      <c r="W2367" s="3" t="str">
        <f>IF(ISNUMBER(AH2367),"Y","N")</f>
        <v>Y</v>
      </c>
      <c r="X2367" s="3" t="str">
        <f>IF(OR(ISBLANK(H2367),ISBLANK(I2367)),"需記錄日期","")</f>
        <v/>
      </c>
      <c r="Y2367" s="3" t="str">
        <f>IF(O2367&gt;9,"時間太晚","")</f>
        <v/>
      </c>
      <c r="Z2367" s="3" t="str">
        <f>IF(ISBLANK(Q2367),"需記錄數量",IF(Q2367&gt;2,"2隻以上，請記為猴群",""))</f>
        <v/>
      </c>
      <c r="AA2367" s="3" t="str">
        <f>IF(OR(Q2367=1,Q2367=2),IF(ISTEXT(R2367),"","需記錄距離"),"")</f>
        <v/>
      </c>
      <c r="AB2367" s="249" t="str">
        <f>IF(S2367="Y",IF(Q2367&lt;&gt;2,"有叫聲應為猴群",""),"")</f>
        <v/>
      </c>
      <c r="AC2367" s="3" t="str">
        <f>IF(ISBLANK(T2367),"需記錄棲地類型",IF(LEN(T2367)&lt;&gt;2,"請填最主要的棲地類型，其餘的可在備注補充說明",""))</f>
        <v/>
      </c>
      <c r="AD2367" s="5" t="str">
        <f t="shared" si="105"/>
        <v/>
      </c>
      <c r="AE2367" s="3" t="str">
        <f>IF(COUNTIF(U2367,"*搖樹*")=1,IF(Q2367&lt;&gt;2,"有搖樹行為應為猴群",""),"")</f>
        <v/>
      </c>
      <c r="AF2367" s="3"/>
      <c r="AH2367">
        <f>MATCH(ROUND(M2367,0)&amp;ROUND(N2367,0),樣點!N:N,0)</f>
        <v>390</v>
      </c>
      <c r="AI2367" s="5">
        <f>IF((F2368&amp;J2368)=(F2367&amp;J2367),ABS((DATE(G2368,H2368,I2368)&amp;TIME(O2368,P2368,0))-(DATE(G2367,H2367,I2367)&amp;TIME(O2367,P2367,0))),"")</f>
        <v>6.9444439723156393E-3</v>
      </c>
    </row>
    <row r="2368" spans="3:35">
      <c r="C2368" s="246" t="s">
        <v>1324</v>
      </c>
      <c r="D2368" s="246" t="s">
        <v>960</v>
      </c>
      <c r="E2368" s="246" t="s">
        <v>992</v>
      </c>
      <c r="F2368" s="246" t="s">
        <v>993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994</v>
      </c>
      <c r="L2368" s="247">
        <v>3</v>
      </c>
      <c r="M2368" s="246">
        <v>229128</v>
      </c>
      <c r="N2368" s="246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90</v>
      </c>
      <c r="T2368" s="246" t="s">
        <v>32</v>
      </c>
      <c r="U2368" s="246"/>
      <c r="V2368" t="str">
        <f>INDEX(樣區!H:H,MATCH(F2368,樣區!E:E,0))</f>
        <v>4月,6月</v>
      </c>
      <c r="W2368" s="3" t="str">
        <f>IF(ISNUMBER(AH2368),"Y","N")</f>
        <v>Y</v>
      </c>
      <c r="X2368" s="3" t="str">
        <f>IF(OR(ISBLANK(H2368),ISBLANK(I2368)),"需記錄日期","")</f>
        <v/>
      </c>
      <c r="Y2368" s="3" t="str">
        <f>IF(O2368&gt;9,"時間太晚","")</f>
        <v/>
      </c>
      <c r="Z2368" s="3" t="str">
        <f>IF(ISBLANK(Q2368),"需記錄數量",IF(Q2368&gt;2,"2隻以上，請記為猴群",""))</f>
        <v/>
      </c>
      <c r="AA2368" s="3" t="str">
        <f>IF(OR(Q2368=1,Q2368=2),IF(ISTEXT(R2368),"","需記錄距離"),"")</f>
        <v/>
      </c>
      <c r="AB2368" s="249" t="str">
        <f>IF(S2368="Y",IF(Q2368&lt;&gt;2,"有叫聲應為猴群",""),"")</f>
        <v/>
      </c>
      <c r="AC2368" s="3" t="str">
        <f>IF(ISBLANK(T2368),"需記錄棲地類型",IF(LEN(T2368)&lt;&gt;2,"請填最主要的棲地類型，其餘的可在備注補充說明",""))</f>
        <v/>
      </c>
      <c r="AD2368" s="5" t="str">
        <f t="shared" si="105"/>
        <v/>
      </c>
      <c r="AE2368" s="3" t="str">
        <f>IF(COUNTIF(U2368,"*搖樹*")=1,IF(Q2368&lt;&gt;2,"有搖樹行為應為猴群",""),"")</f>
        <v/>
      </c>
      <c r="AF2368" s="3"/>
      <c r="AH2368">
        <f>MATCH(ROUND(M2368,0)&amp;ROUND(N2368,0),樣點!N:N,0)</f>
        <v>391</v>
      </c>
      <c r="AI2368" s="5">
        <f>IF((F2369&amp;J2369)=(F2368&amp;J2368),ABS((DATE(G2369,H2369,I2369)&amp;TIME(O2369,P2369,0))-(DATE(G2368,H2368,I2368)&amp;TIME(O2368,P2368,0))),"")</f>
        <v>7.6388890156522393E-3</v>
      </c>
    </row>
    <row r="2369" spans="3:35">
      <c r="C2369" s="246" t="s">
        <v>1324</v>
      </c>
      <c r="D2369" s="246" t="s">
        <v>960</v>
      </c>
      <c r="E2369" s="246" t="s">
        <v>992</v>
      </c>
      <c r="F2369" s="246" t="s">
        <v>993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994</v>
      </c>
      <c r="L2369" s="247">
        <v>4</v>
      </c>
      <c r="M2369" s="246">
        <v>229351</v>
      </c>
      <c r="N2369" s="246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90</v>
      </c>
      <c r="T2369" s="246" t="s">
        <v>32</v>
      </c>
      <c r="U2369" s="246"/>
      <c r="V2369" t="str">
        <f>INDEX(樣區!H:H,MATCH(F2369,樣區!E:E,0))</f>
        <v>4月,6月</v>
      </c>
      <c r="W2369" s="3" t="str">
        <f>IF(ISNUMBER(AH2369),"Y","N")</f>
        <v>Y</v>
      </c>
      <c r="X2369" s="3" t="str">
        <f>IF(OR(ISBLANK(H2369),ISBLANK(I2369)),"需記錄日期","")</f>
        <v/>
      </c>
      <c r="Y2369" s="3" t="str">
        <f>IF(O2369&gt;9,"時間太晚","")</f>
        <v/>
      </c>
      <c r="Z2369" s="3" t="str">
        <f>IF(ISBLANK(Q2369),"需記錄數量",IF(Q2369&gt;2,"2隻以上，請記為猴群",""))</f>
        <v/>
      </c>
      <c r="AA2369" s="3" t="str">
        <f>IF(OR(Q2369=1,Q2369=2),IF(ISTEXT(R2369),"","需記錄距離"),"")</f>
        <v/>
      </c>
      <c r="AB2369" s="249" t="str">
        <f>IF(S2369="Y",IF(Q2369&lt;&gt;2,"有叫聲應為猴群",""),"")</f>
        <v/>
      </c>
      <c r="AC2369" s="3" t="str">
        <f>IF(ISBLANK(T2369),"需記錄棲地類型",IF(LEN(T2369)&lt;&gt;2,"請填最主要的棲地類型，其餘的可在備注補充說明",""))</f>
        <v/>
      </c>
      <c r="AD2369" s="5" t="str">
        <f t="shared" si="105"/>
        <v/>
      </c>
      <c r="AE2369" s="3" t="str">
        <f>IF(COUNTIF(U2369,"*搖樹*")=1,IF(Q2369&lt;&gt;2,"有搖樹行為應為猴群",""),"")</f>
        <v/>
      </c>
      <c r="AF2369" s="3"/>
      <c r="AH2369">
        <f>MATCH(ROUND(M2369,0)&amp;ROUND(N2369,0),樣點!N:N,0)</f>
        <v>392</v>
      </c>
      <c r="AI2369" s="5">
        <f>IF((F2370&amp;J2370)=(F2369&amp;J2369),ABS((DATE(G2370,H2370,I2370)&amp;TIME(O2370,P2370,0))-(DATE(G2369,H2369,I2369)&amp;TIME(O2369,P2369,0))),"")</f>
        <v>8.3333330112509429E-3</v>
      </c>
    </row>
    <row r="2370" spans="3:35">
      <c r="C2370" s="246" t="s">
        <v>1324</v>
      </c>
      <c r="D2370" s="246" t="s">
        <v>960</v>
      </c>
      <c r="E2370" s="246" t="s">
        <v>992</v>
      </c>
      <c r="F2370" s="246" t="s">
        <v>993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994</v>
      </c>
      <c r="L2370" s="247">
        <v>5</v>
      </c>
      <c r="M2370" s="246">
        <v>229613</v>
      </c>
      <c r="N2370" s="246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90</v>
      </c>
      <c r="T2370" s="246" t="s">
        <v>32</v>
      </c>
      <c r="U2370" s="246"/>
      <c r="V2370" t="str">
        <f>INDEX(樣區!H:H,MATCH(F2370,樣區!E:E,0))</f>
        <v>4月,6月</v>
      </c>
      <c r="W2370" s="3" t="str">
        <f>IF(ISNUMBER(AH2370),"Y","N")</f>
        <v>Y</v>
      </c>
      <c r="X2370" s="3" t="str">
        <f>IF(OR(ISBLANK(H2370),ISBLANK(I2370)),"需記錄日期","")</f>
        <v/>
      </c>
      <c r="Y2370" s="3" t="str">
        <f>IF(O2370&gt;9,"時間太晚","")</f>
        <v/>
      </c>
      <c r="Z2370" s="3" t="str">
        <f>IF(ISBLANK(Q2370),"需記錄數量",IF(Q2370&gt;2,"2隻以上，請記為猴群",""))</f>
        <v/>
      </c>
      <c r="AA2370" s="3" t="str">
        <f>IF(OR(Q2370=1,Q2370=2),IF(ISTEXT(R2370),"","需記錄距離"),"")</f>
        <v/>
      </c>
      <c r="AB2370" s="249" t="str">
        <f>IF(S2370="Y",IF(Q2370&lt;&gt;2,"有叫聲應為猴群",""),"")</f>
        <v/>
      </c>
      <c r="AC2370" s="3" t="str">
        <f>IF(ISBLANK(T2370),"需記錄棲地類型",IF(LEN(T2370)&lt;&gt;2,"請填最主要的棲地類型，其餘的可在備注補充說明",""))</f>
        <v/>
      </c>
      <c r="AD2370" s="5" t="str">
        <f t="shared" si="105"/>
        <v/>
      </c>
      <c r="AE2370" s="3" t="str">
        <f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>IF((F2371&amp;J2371)=(F2370&amp;J2370),ABS((DATE(G2371,H2371,I2371)&amp;TIME(O2371,P2371,0))-(DATE(G2370,H2370,I2370)&amp;TIME(O2370,P2370,0))),"")</f>
        <v>7.6388889574445784E-3</v>
      </c>
    </row>
    <row r="2371" spans="3:35">
      <c r="C2371" s="246" t="s">
        <v>1324</v>
      </c>
      <c r="D2371" s="246" t="s">
        <v>960</v>
      </c>
      <c r="E2371" s="246" t="s">
        <v>992</v>
      </c>
      <c r="F2371" s="246" t="s">
        <v>993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994</v>
      </c>
      <c r="L2371" s="247">
        <v>6</v>
      </c>
      <c r="M2371" s="246">
        <v>229451</v>
      </c>
      <c r="N2371" s="246">
        <v>2610578</v>
      </c>
      <c r="O2371" s="246">
        <v>8</v>
      </c>
      <c r="P2371" s="246">
        <v>0</v>
      </c>
      <c r="Q2371" s="246">
        <v>0</v>
      </c>
      <c r="R2371" s="246"/>
      <c r="S2371" s="246" t="s">
        <v>90</v>
      </c>
      <c r="T2371" s="246" t="s">
        <v>32</v>
      </c>
      <c r="U2371" s="246"/>
      <c r="V2371" t="str">
        <f>INDEX(樣區!H:H,MATCH(F2371,樣區!E:E,0))</f>
        <v>4月,6月</v>
      </c>
      <c r="W2371" s="3" t="str">
        <f>IF(ISNUMBER(AH2371),"Y","N")</f>
        <v>Y</v>
      </c>
      <c r="X2371" s="3" t="str">
        <f>IF(OR(ISBLANK(H2371),ISBLANK(I2371)),"需記錄日期","")</f>
        <v/>
      </c>
      <c r="Y2371" s="3" t="str">
        <f>IF(O2371&gt;9,"時間太晚","")</f>
        <v/>
      </c>
      <c r="Z2371" s="3" t="str">
        <f>IF(ISBLANK(Q2371),"需記錄數量",IF(Q2371&gt;2,"2隻以上，請記為猴群",""))</f>
        <v/>
      </c>
      <c r="AA2371" s="3" t="str">
        <f>IF(OR(Q2371=1,Q2371=2),IF(ISTEXT(R2371),"","需記錄距離"),"")</f>
        <v/>
      </c>
      <c r="AB2371" s="249" t="str">
        <f>IF(S2371="Y",IF(Q2371&lt;&gt;2,"有叫聲應為猴群",""),"")</f>
        <v/>
      </c>
      <c r="AC2371" s="3" t="str">
        <f>IF(ISBLANK(T2371),"需記錄棲地類型",IF(LEN(T2371)&lt;&gt;2,"請填最主要的棲地類型，其餘的可在備注補充說明",""))</f>
        <v/>
      </c>
      <c r="AD2371" s="5" t="str">
        <f t="shared" si="105"/>
        <v/>
      </c>
      <c r="AE2371" s="3" t="str">
        <f>IF(COUNTIF(U2371,"*搖樹*")=1,IF(Q2371&lt;&gt;2,"有搖樹行為應為猴群",""),"")</f>
        <v/>
      </c>
      <c r="AF2371" s="3"/>
      <c r="AH2371">
        <f>MATCH(ROUND(M2371,0)&amp;ROUND(N2371,0),樣點!N:N,0)</f>
        <v>394</v>
      </c>
      <c r="AI2371" s="5" t="str">
        <f>IF((F2372&amp;J2372)=(F2371&amp;J2371),ABS((DATE(G2372,H2372,I2372)&amp;TIME(O2372,P2372,0))-(DATE(G2371,H2371,I2371)&amp;TIME(O2371,P2371,0))),"")</f>
        <v/>
      </c>
    </row>
    <row r="2372" spans="3:35" hidden="1">
      <c r="C2372" s="246" t="s">
        <v>1324</v>
      </c>
      <c r="D2372" s="246" t="s">
        <v>960</v>
      </c>
      <c r="E2372" s="246" t="s">
        <v>995</v>
      </c>
      <c r="F2372" s="246" t="s">
        <v>996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991</v>
      </c>
      <c r="L2372" s="247">
        <v>1</v>
      </c>
      <c r="M2372" s="246">
        <v>229415</v>
      </c>
      <c r="N2372" s="246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90</v>
      </c>
      <c r="T2372" s="246" t="s">
        <v>54</v>
      </c>
      <c r="U2372" s="246"/>
      <c r="V2372" t="str">
        <f>INDEX(樣區!H:H,MATCH(F2372,樣區!E:E,0))</f>
        <v>4月,6月</v>
      </c>
      <c r="W2372" s="3" t="str">
        <f>IF(ISNUMBER(AH2372),"Y","N")</f>
        <v>N</v>
      </c>
      <c r="X2372" s="3" t="str">
        <f>IF(OR(ISBLANK(H2372),ISBLANK(I2372)),"需記錄日期","")</f>
        <v/>
      </c>
      <c r="Y2372" s="3" t="str">
        <f>IF(O2372&gt;9,"時間太晚","")</f>
        <v/>
      </c>
      <c r="Z2372" s="3" t="str">
        <f>IF(ISBLANK(Q2372),"需記錄數量",IF(Q2372&gt;2,"2隻以上，請記為猴群",""))</f>
        <v/>
      </c>
      <c r="AA2372" s="3" t="str">
        <f>IF(OR(Q2372=1,Q2372=2),IF(ISTEXT(R2372),"","需記錄距離"),"")</f>
        <v/>
      </c>
      <c r="AB2372" s="2" t="str">
        <f>IF(S2372="Y",IF(Q2372&lt;&gt;2,"有叫聲應為猴群",""),"")</f>
        <v/>
      </c>
      <c r="AC2372" s="3" t="str">
        <f>IF(ISBLANK(T2372),"需記錄棲地類型",IF(LEN(T2372)&lt;&gt;2,"請填最主要的棲地類型，其餘的可在備注補充說明",""))</f>
        <v/>
      </c>
      <c r="AD2372" s="5" t="str">
        <f>IF(ISBLANK(O2372),"需記錄時間",IFERROR(IF((AI2372-TIME(0,5,59))&lt;0,"需計滿6分鍾",""),""))</f>
        <v/>
      </c>
      <c r="AE2372" s="3" t="str">
        <f>IF(COUNTIF(U2372,"*搖樹*")=1,IF(Q2372&lt;&gt;2,"有搖樹行為應為猴群",""),"")</f>
        <v/>
      </c>
      <c r="AF2372" s="3"/>
      <c r="AH2372" t="e">
        <f>MATCH(ROUND(M2372,0)&amp;ROUND(N2372,0),樣點!N:N,0)</f>
        <v>#N/A</v>
      </c>
      <c r="AI2372" s="5">
        <f>IF((F2373&amp;J2373)=(F2372&amp;J2372),ABS((DATE(G2373,H2373,I2373)&amp;TIME(O2373,P2373,0))-(DATE(G2372,H2372,I2372)&amp;TIME(O2372,P2372,0))),"")</f>
        <v>1.1111110972706228E-2</v>
      </c>
    </row>
    <row r="2373" spans="3:35" hidden="1">
      <c r="C2373" s="246" t="s">
        <v>1324</v>
      </c>
      <c r="D2373" s="246" t="s">
        <v>960</v>
      </c>
      <c r="E2373" s="246" t="s">
        <v>995</v>
      </c>
      <c r="F2373" s="246" t="s">
        <v>996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991</v>
      </c>
      <c r="L2373" s="247">
        <v>2</v>
      </c>
      <c r="M2373" s="246">
        <v>229630</v>
      </c>
      <c r="N2373" s="246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90</v>
      </c>
      <c r="T2373" s="246" t="s">
        <v>54</v>
      </c>
      <c r="U2373" s="246"/>
      <c r="V2373" t="str">
        <f>INDEX(樣區!H:H,MATCH(F2373,樣區!E:E,0))</f>
        <v>4月,6月</v>
      </c>
      <c r="W2373" s="3" t="str">
        <f>IF(ISNUMBER(AH2373),"Y","N")</f>
        <v>N</v>
      </c>
      <c r="X2373" s="3" t="str">
        <f>IF(OR(ISBLANK(H2373),ISBLANK(I2373)),"需記錄日期","")</f>
        <v/>
      </c>
      <c r="Y2373" s="3" t="str">
        <f>IF(O2373&gt;9,"時間太晚","")</f>
        <v/>
      </c>
      <c r="Z2373" s="3" t="str">
        <f>IF(ISBLANK(Q2373),"需記錄數量",IF(Q2373&gt;2,"2隻以上，請記為猴群",""))</f>
        <v/>
      </c>
      <c r="AA2373" s="3" t="str">
        <f>IF(OR(Q2373=1,Q2373=2),IF(ISTEXT(R2373),"","需記錄距離"),"")</f>
        <v/>
      </c>
      <c r="AB2373" s="2" t="str">
        <f>IF(S2373="Y",IF(Q2373&lt;&gt;2,"有叫聲應為猴群",""),"")</f>
        <v/>
      </c>
      <c r="AC2373" s="3" t="str">
        <f>IF(ISBLANK(T2373),"需記錄棲地類型",IF(LEN(T2373)&lt;&gt;2,"請填最主要的棲地類型，其餘的可在備注補充說明",""))</f>
        <v/>
      </c>
      <c r="AD2373" s="5" t="str">
        <f>IF(ISBLANK(O2373),"需記錄時間",IFERROR(IF((AI2373-TIME(0,5,59))&lt;0,"需計滿6分鍾",""),""))</f>
        <v/>
      </c>
      <c r="AE2373" s="3" t="str">
        <f>IF(COUNTIF(U2373,"*搖樹*")=1,IF(Q2373&lt;&gt;2,"有搖樹行為應為猴群",""),"")</f>
        <v/>
      </c>
      <c r="AF2373" s="3"/>
      <c r="AH2373" t="e">
        <f>MATCH(ROUND(M2373,0)&amp;ROUND(N2373,0),樣點!N:N,0)</f>
        <v>#N/A</v>
      </c>
      <c r="AI2373" s="5">
        <f>IF((F2374&amp;J2374)=(F2373&amp;J2373),ABS((DATE(G2374,H2374,I2374)&amp;TIME(O2374,P2374,0))-(DATE(G2373,H2373,I2373)&amp;TIME(O2373,P2373,0))),"")</f>
        <v>7.6388890156522393E-3</v>
      </c>
    </row>
    <row r="2374" spans="3:35" hidden="1">
      <c r="C2374" s="246" t="s">
        <v>1324</v>
      </c>
      <c r="D2374" s="246" t="s">
        <v>960</v>
      </c>
      <c r="E2374" s="246" t="s">
        <v>995</v>
      </c>
      <c r="F2374" s="246" t="s">
        <v>996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991</v>
      </c>
      <c r="L2374" s="247">
        <v>3</v>
      </c>
      <c r="M2374" s="246">
        <v>229855</v>
      </c>
      <c r="N2374" s="246">
        <v>2604383</v>
      </c>
      <c r="O2374" s="246">
        <v>9</v>
      </c>
      <c r="P2374" s="246">
        <v>8</v>
      </c>
      <c r="Q2374" s="246">
        <v>0</v>
      </c>
      <c r="R2374" s="246"/>
      <c r="S2374" s="246" t="s">
        <v>90</v>
      </c>
      <c r="T2374" s="246" t="s">
        <v>54</v>
      </c>
      <c r="U2374" s="246"/>
      <c r="V2374" t="str">
        <f>INDEX(樣區!H:H,MATCH(F2374,樣區!E:E,0))</f>
        <v>4月,6月</v>
      </c>
      <c r="W2374" s="3" t="str">
        <f>IF(ISNUMBER(AH2374),"Y","N")</f>
        <v>N</v>
      </c>
      <c r="X2374" s="3" t="str">
        <f>IF(OR(ISBLANK(H2374),ISBLANK(I2374)),"需記錄日期","")</f>
        <v/>
      </c>
      <c r="Y2374" s="3" t="str">
        <f>IF(O2374&gt;9,"時間太晚","")</f>
        <v/>
      </c>
      <c r="Z2374" s="3" t="str">
        <f>IF(ISBLANK(Q2374),"需記錄數量",IF(Q2374&gt;2,"2隻以上，請記為猴群",""))</f>
        <v/>
      </c>
      <c r="AA2374" s="3" t="str">
        <f>IF(OR(Q2374=1,Q2374=2),IF(ISTEXT(R2374),"","需記錄距離"),"")</f>
        <v/>
      </c>
      <c r="AB2374" s="2" t="str">
        <f>IF(S2374="Y",IF(Q2374&lt;&gt;2,"有叫聲應為猴群",""),"")</f>
        <v/>
      </c>
      <c r="AC2374" s="3" t="str">
        <f>IF(ISBLANK(T2374),"需記錄棲地類型",IF(LEN(T2374)&lt;&gt;2,"請填最主要的棲地類型，其餘的可在備注補充說明",""))</f>
        <v/>
      </c>
      <c r="AD2374" s="5" t="str">
        <f>IF(ISBLANK(O2374),"需記錄時間",IFERROR(IF((AI2374-TIME(0,5,59))&lt;0,"需計滿6分鍾",""),""))</f>
        <v/>
      </c>
      <c r="AE2374" s="3" t="str">
        <f>IF(COUNTIF(U2374,"*搖樹*")=1,IF(Q2374&lt;&gt;2,"有搖樹行為應為猴群",""),"")</f>
        <v/>
      </c>
      <c r="AF2374" s="3"/>
      <c r="AH2374" t="e">
        <f>MATCH(ROUND(M2374,0)&amp;ROUND(N2374,0),樣點!N:N,0)</f>
        <v>#N/A</v>
      </c>
      <c r="AI2374" s="5">
        <f>IF((F2375&amp;J2375)=(F2374&amp;J2374),ABS((DATE(G2375,H2375,I2375)&amp;TIME(O2375,P2375,0))-(DATE(G2374,H2374,I2374)&amp;TIME(O2374,P2374,0))),"")</f>
        <v>9.0277779963798821E-3</v>
      </c>
    </row>
    <row r="2375" spans="3:35" hidden="1">
      <c r="C2375" s="246" t="s">
        <v>1324</v>
      </c>
      <c r="D2375" s="246" t="s">
        <v>960</v>
      </c>
      <c r="E2375" s="246" t="s">
        <v>995</v>
      </c>
      <c r="F2375" s="246" t="s">
        <v>996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991</v>
      </c>
      <c r="L2375" s="247">
        <v>4</v>
      </c>
      <c r="M2375" s="246">
        <v>230006</v>
      </c>
      <c r="N2375" s="246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90</v>
      </c>
      <c r="T2375" s="246" t="s">
        <v>54</v>
      </c>
      <c r="U2375" s="246"/>
      <c r="V2375" t="str">
        <f>INDEX(樣區!H:H,MATCH(F2375,樣區!E:E,0))</f>
        <v>4月,6月</v>
      </c>
      <c r="W2375" s="3" t="str">
        <f>IF(ISNUMBER(AH2375),"Y","N")</f>
        <v>N</v>
      </c>
      <c r="X2375" s="3" t="str">
        <f>IF(OR(ISBLANK(H2375),ISBLANK(I2375)),"需記錄日期","")</f>
        <v/>
      </c>
      <c r="Y2375" s="3" t="str">
        <f>IF(O2375&gt;9,"時間太晚","")</f>
        <v/>
      </c>
      <c r="Z2375" s="3" t="str">
        <f>IF(ISBLANK(Q2375),"需記錄數量",IF(Q2375&gt;2,"2隻以上，請記為猴群",""))</f>
        <v/>
      </c>
      <c r="AA2375" s="3" t="str">
        <f>IF(OR(Q2375=1,Q2375=2),IF(ISTEXT(R2375),"","需記錄距離"),"")</f>
        <v/>
      </c>
      <c r="AB2375" s="2" t="str">
        <f>IF(S2375="Y",IF(Q2375&lt;&gt;2,"有叫聲應為猴群",""),"")</f>
        <v/>
      </c>
      <c r="AC2375" s="3" t="str">
        <f>IF(ISBLANK(T2375),"需記錄棲地類型",IF(LEN(T2375)&lt;&gt;2,"請填最主要的棲地類型，其餘的可在備注補充說明",""))</f>
        <v/>
      </c>
      <c r="AD2375" s="5" t="str">
        <f>IF(ISBLANK(O2375),"需記錄時間",IFERROR(IF((AI2375-TIME(0,5,59))&lt;0,"需計滿6分鍾",""),""))</f>
        <v/>
      </c>
      <c r="AE2375" s="3" t="str">
        <f>IF(COUNTIF(U2375,"*搖樹*")=1,IF(Q2375&lt;&gt;2,"有搖樹行為應為猴群",""),"")</f>
        <v/>
      </c>
      <c r="AF2375" s="3"/>
      <c r="AH2375" t="e">
        <f>MATCH(ROUND(M2375,0)&amp;ROUND(N2375,0),樣點!N:N,0)</f>
        <v>#N/A</v>
      </c>
      <c r="AI2375" s="5">
        <f>IF((F2376&amp;J2376)=(F2375&amp;J2375),ABS((DATE(G2376,H2376,I2376)&amp;TIME(O2376,P2376,0))-(DATE(G2375,H2375,I2375)&amp;TIME(O2375,P2375,0))),"")</f>
        <v>1.1111111030913889E-2</v>
      </c>
    </row>
    <row r="2376" spans="3:35" hidden="1">
      <c r="C2376" s="246" t="s">
        <v>1324</v>
      </c>
      <c r="D2376" s="246" t="s">
        <v>960</v>
      </c>
      <c r="E2376" s="246" t="s">
        <v>995</v>
      </c>
      <c r="F2376" s="246" t="s">
        <v>996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991</v>
      </c>
      <c r="L2376" s="247">
        <v>5</v>
      </c>
      <c r="M2376" s="246">
        <v>230227</v>
      </c>
      <c r="N2376" s="246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90</v>
      </c>
      <c r="T2376" s="246" t="s">
        <v>54</v>
      </c>
      <c r="U2376" s="246"/>
      <c r="V2376" t="str">
        <f>INDEX(樣區!H:H,MATCH(F2376,樣區!E:E,0))</f>
        <v>4月,6月</v>
      </c>
      <c r="W2376" s="3" t="str">
        <f>IF(ISNUMBER(AH2376),"Y","N")</f>
        <v>N</v>
      </c>
      <c r="X2376" s="3" t="str">
        <f>IF(OR(ISBLANK(H2376),ISBLANK(I2376)),"需記錄日期","")</f>
        <v/>
      </c>
      <c r="Y2376" s="3" t="str">
        <f>IF(O2376&gt;9,"時間太晚","")</f>
        <v/>
      </c>
      <c r="Z2376" s="3" t="str">
        <f>IF(ISBLANK(Q2376),"需記錄數量",IF(Q2376&gt;2,"2隻以上，請記為猴群",""))</f>
        <v/>
      </c>
      <c r="AA2376" s="3" t="str">
        <f>IF(OR(Q2376=1,Q2376=2),IF(ISTEXT(R2376),"","需記錄距離"),"")</f>
        <v/>
      </c>
      <c r="AB2376" s="2" t="str">
        <f>IF(S2376="Y",IF(Q2376&lt;&gt;2,"有叫聲應為猴群",""),"")</f>
        <v/>
      </c>
      <c r="AC2376" s="3" t="str">
        <f>IF(ISBLANK(T2376),"需記錄棲地類型",IF(LEN(T2376)&lt;&gt;2,"請填最主要的棲地類型，其餘的可在備注補充說明",""))</f>
        <v/>
      </c>
      <c r="AD2376" s="5" t="str">
        <f>IF(ISBLANK(O2376),"需記錄時間",IFERROR(IF((AI2376-TIME(0,5,59))&lt;0,"需計滿6分鍾",""),""))</f>
        <v/>
      </c>
      <c r="AE2376" s="3" t="str">
        <f>IF(COUNTIF(U2376,"*搖樹*")=1,IF(Q2376&lt;&gt;2,"有搖樹行為應為猴群",""),"")</f>
        <v/>
      </c>
      <c r="AF2376" s="3"/>
      <c r="AH2376" t="e">
        <f>MATCH(ROUND(M2376,0)&amp;ROUND(N2376,0),樣點!N:N,0)</f>
        <v>#N/A</v>
      </c>
      <c r="AI2376" s="5">
        <f>IF((F2377&amp;J2377)=(F2376&amp;J2376),ABS((DATE(G2377,H2377,I2377)&amp;TIME(O2377,P2377,0))-(DATE(G2376,H2376,I2376)&amp;TIME(O2376,P2376,0))),"")</f>
        <v>1.1111110972706228E-2</v>
      </c>
    </row>
    <row r="2377" spans="3:35" hidden="1">
      <c r="C2377" s="246" t="s">
        <v>1324</v>
      </c>
      <c r="D2377" s="246" t="s">
        <v>960</v>
      </c>
      <c r="E2377" s="246" t="s">
        <v>995</v>
      </c>
      <c r="F2377" s="246" t="s">
        <v>996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991</v>
      </c>
      <c r="L2377" s="247">
        <v>6</v>
      </c>
      <c r="M2377" s="246">
        <v>230415</v>
      </c>
      <c r="N2377" s="246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90</v>
      </c>
      <c r="T2377" s="246" t="s">
        <v>54</v>
      </c>
      <c r="U2377" s="246"/>
      <c r="V2377" t="str">
        <f>INDEX(樣區!H:H,MATCH(F2377,樣區!E:E,0))</f>
        <v>4月,6月</v>
      </c>
      <c r="W2377" s="3" t="str">
        <f>IF(ISNUMBER(AH2377),"Y","N")</f>
        <v>N</v>
      </c>
      <c r="X2377" s="3" t="str">
        <f>IF(OR(ISBLANK(H2377),ISBLANK(I2377)),"需記錄日期","")</f>
        <v/>
      </c>
      <c r="Y2377" s="3" t="str">
        <f>IF(O2377&gt;9,"時間太晚","")</f>
        <v/>
      </c>
      <c r="Z2377" s="3" t="str">
        <f>IF(ISBLANK(Q2377),"需記錄數量",IF(Q2377&gt;2,"2隻以上，請記為猴群",""))</f>
        <v/>
      </c>
      <c r="AA2377" s="3" t="str">
        <f>IF(OR(Q2377=1,Q2377=2),IF(ISTEXT(R2377),"","需記錄距離"),"")</f>
        <v/>
      </c>
      <c r="AB2377" s="2" t="str">
        <f>IF(S2377="Y",IF(Q2377&lt;&gt;2,"有叫聲應為猴群",""),"")</f>
        <v/>
      </c>
      <c r="AC2377" s="3" t="str">
        <f>IF(ISBLANK(T2377),"需記錄棲地類型",IF(LEN(T2377)&lt;&gt;2,"請填最主要的棲地類型，其餘的可在備注補充說明",""))</f>
        <v/>
      </c>
      <c r="AD2377" s="5" t="str">
        <f>IF(ISBLANK(O2377),"需記錄時間",IFERROR(IF((AI2377-TIME(0,5,59))&lt;0,"需計滿6分鍾",""),""))</f>
        <v/>
      </c>
      <c r="AE2377" s="3" t="str">
        <f>IF(COUNTIF(U2377,"*搖樹*")=1,IF(Q2377&lt;&gt;2,"有搖樹行為應為猴群",""),"")</f>
        <v/>
      </c>
      <c r="AF2377" s="3"/>
      <c r="AH2377" t="e">
        <f>MATCH(ROUND(M2377,0)&amp;ROUND(N2377,0),樣點!N:N,0)</f>
        <v>#N/A</v>
      </c>
      <c r="AI2377" s="5" t="str">
        <f>IF((F2378&amp;J2378)=(F2377&amp;J2377),ABS((DATE(G2378,H2378,I2378)&amp;TIME(O2378,P2378,0))-(DATE(G2377,H2377,I2377)&amp;TIME(O2377,P2377,0))),"")</f>
        <v/>
      </c>
    </row>
    <row r="2378" spans="3:35">
      <c r="C2378" s="246" t="s">
        <v>1324</v>
      </c>
      <c r="D2378" s="246" t="s">
        <v>997</v>
      </c>
      <c r="E2378" s="246" t="s">
        <v>998</v>
      </c>
      <c r="F2378" s="246" t="s">
        <v>999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1000</v>
      </c>
      <c r="L2378" s="247">
        <v>1</v>
      </c>
      <c r="M2378" s="246">
        <v>225570</v>
      </c>
      <c r="N2378" s="246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90</v>
      </c>
      <c r="T2378" s="246" t="s">
        <v>32</v>
      </c>
      <c r="U2378" s="246"/>
      <c r="V2378" t="str">
        <f>INDEX(樣區!H:H,MATCH(F2378,樣區!E:E,0))</f>
        <v>4月,6月</v>
      </c>
      <c r="W2378" s="3" t="str">
        <f>IF(ISNUMBER(AH2378),"Y","N")</f>
        <v>Y</v>
      </c>
      <c r="X2378" s="3" t="str">
        <f>IF(OR(ISBLANK(H2378),ISBLANK(I2378)),"需記錄日期","")</f>
        <v/>
      </c>
      <c r="Y2378" s="3" t="str">
        <f>IF(O2378&gt;9,"時間太晚","")</f>
        <v/>
      </c>
      <c r="Z2378" s="3" t="str">
        <f>IF(ISBLANK(Q2378),"需記錄數量",IF(Q2378&gt;2,"2隻以上，請記為猴群",""))</f>
        <v/>
      </c>
      <c r="AA2378" s="3" t="str">
        <f>IF(OR(Q2378=1,Q2378=2),IF(ISTEXT(R2378),"","需記錄距離"),"")</f>
        <v/>
      </c>
      <c r="AB2378" s="249" t="str">
        <f>IF(S2378="Y",IF(Q2378&lt;&gt;2,"有叫聲應為猴群",""),"")</f>
        <v/>
      </c>
      <c r="AC2378" s="3" t="str">
        <f>IF(ISBLANK(T2378),"需記錄棲地類型",IF(LEN(T2378)&lt;&gt;2,"請填最主要的棲地類型，其餘的可在備注補充說明",""))</f>
        <v/>
      </c>
      <c r="AD2378" s="5" t="str">
        <f t="shared" ref="AD2378:AD2441" si="106">IF(ISBLANK(O2378),"需記錄時間",IFERROR(IF((AI2378-TIME(0,5,59))&lt;0,"需計滿6分鐘",""),""))</f>
        <v/>
      </c>
      <c r="AE2378" s="3" t="str">
        <f>IF(COUNTIF(U2378,"*搖樹*")=1,IF(Q2378&lt;&gt;2,"有搖樹行為應為猴群",""),"")</f>
        <v/>
      </c>
      <c r="AF2378" s="3"/>
      <c r="AH2378">
        <f>MATCH(ROUND(M2378,0)&amp;ROUND(N2378,0),樣點!N:N,0)</f>
        <v>401</v>
      </c>
      <c r="AI2378" s="5">
        <f>IF((F2379&amp;J2379)=(F2378&amp;J2378),ABS((DATE(G2379,H2379,I2379)&amp;TIME(O2379,P2379,0))-(DATE(G2378,H2378,I2378)&amp;TIME(O2378,P2378,0))),"")</f>
        <v>5.5555560393258929E-3</v>
      </c>
    </row>
    <row r="2379" spans="3:35">
      <c r="C2379" s="246" t="s">
        <v>1324</v>
      </c>
      <c r="D2379" s="246" t="s">
        <v>997</v>
      </c>
      <c r="E2379" s="246" t="s">
        <v>998</v>
      </c>
      <c r="F2379" s="246" t="s">
        <v>999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1000</v>
      </c>
      <c r="L2379" s="247">
        <v>2</v>
      </c>
      <c r="M2379" s="246">
        <v>225349</v>
      </c>
      <c r="N2379" s="246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90</v>
      </c>
      <c r="T2379" s="246" t="s">
        <v>54</v>
      </c>
      <c r="U2379" s="246"/>
      <c r="V2379" t="str">
        <f>INDEX(樣區!H:H,MATCH(F2379,樣區!E:E,0))</f>
        <v>4月,6月</v>
      </c>
      <c r="W2379" s="3" t="str">
        <f>IF(ISNUMBER(AH2379),"Y","N")</f>
        <v>Y</v>
      </c>
      <c r="X2379" s="3" t="str">
        <f>IF(OR(ISBLANK(H2379),ISBLANK(I2379)),"需記錄日期","")</f>
        <v/>
      </c>
      <c r="Y2379" s="3" t="str">
        <f>IF(O2379&gt;9,"時間太晚","")</f>
        <v/>
      </c>
      <c r="Z2379" s="3" t="str">
        <f>IF(ISBLANK(Q2379),"需記錄數量",IF(Q2379&gt;2,"2隻以上，請記為猴群",""))</f>
        <v/>
      </c>
      <c r="AA2379" s="3" t="str">
        <f>IF(OR(Q2379=1,Q2379=2),IF(ISTEXT(R2379),"","需記錄距離"),"")</f>
        <v/>
      </c>
      <c r="AB2379" s="249" t="str">
        <f>IF(S2379="Y",IF(Q2379&lt;&gt;2,"有叫聲應為猴群",""),"")</f>
        <v/>
      </c>
      <c r="AC2379" s="3" t="str">
        <f>IF(ISBLANK(T2379),"需記錄棲地類型",IF(LEN(T2379)&lt;&gt;2,"請填最主要的棲地類型，其餘的可在備注補充說明",""))</f>
        <v/>
      </c>
      <c r="AD2379" s="5" t="str">
        <f t="shared" si="106"/>
        <v/>
      </c>
      <c r="AE2379" s="3" t="str">
        <f>IF(COUNTIF(U2379,"*搖樹*")=1,IF(Q2379&lt;&gt;2,"有搖樹行為應為猴群",""),"")</f>
        <v/>
      </c>
      <c r="AF2379" s="3"/>
      <c r="AH2379">
        <f>MATCH(ROUND(M2379,0)&amp;ROUND(N2379,0),樣點!N:N,0)</f>
        <v>402</v>
      </c>
      <c r="AI2379" s="5">
        <f>IF((F2380&amp;J2380)=(F2379&amp;J2379),ABS((DATE(G2380,H2380,I2380)&amp;TIME(O2380,P2380,0))-(DATE(G2379,H2379,I2379)&amp;TIME(O2379,P2379,0))),"")</f>
        <v>6.2499999767169356E-3</v>
      </c>
    </row>
    <row r="2380" spans="3:35">
      <c r="C2380" s="246" t="s">
        <v>1324</v>
      </c>
      <c r="D2380" s="246" t="s">
        <v>997</v>
      </c>
      <c r="E2380" s="246" t="s">
        <v>998</v>
      </c>
      <c r="F2380" s="246" t="s">
        <v>999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1000</v>
      </c>
      <c r="L2380" s="247">
        <v>3</v>
      </c>
      <c r="M2380" s="246">
        <v>225256</v>
      </c>
      <c r="N2380" s="246">
        <v>2598785</v>
      </c>
      <c r="O2380" s="246">
        <v>9</v>
      </c>
      <c r="P2380" s="246">
        <v>1</v>
      </c>
      <c r="Q2380" s="246">
        <v>2</v>
      </c>
      <c r="R2380" s="246" t="s">
        <v>43</v>
      </c>
      <c r="S2380" s="246" t="s">
        <v>44</v>
      </c>
      <c r="T2380" s="246" t="s">
        <v>32</v>
      </c>
      <c r="U2380" s="246"/>
      <c r="V2380" t="str">
        <f>INDEX(樣區!H:H,MATCH(F2380,樣區!E:E,0))</f>
        <v>4月,6月</v>
      </c>
      <c r="W2380" s="3" t="str">
        <f>IF(ISNUMBER(AH2380),"Y","N")</f>
        <v>Y</v>
      </c>
      <c r="X2380" s="3" t="str">
        <f>IF(OR(ISBLANK(H2380),ISBLANK(I2380)),"需記錄日期","")</f>
        <v/>
      </c>
      <c r="Y2380" s="3" t="str">
        <f>IF(O2380&gt;9,"時間太晚","")</f>
        <v/>
      </c>
      <c r="Z2380" s="3" t="str">
        <f>IF(ISBLANK(Q2380),"需記錄數量",IF(Q2380&gt;2,"2隻以上，請記為猴群",""))</f>
        <v/>
      </c>
      <c r="AA2380" s="3" t="str">
        <f>IF(OR(Q2380=1,Q2380=2),IF(ISTEXT(R2380),"","需記錄距離"),"")</f>
        <v/>
      </c>
      <c r="AB2380" s="249" t="str">
        <f>IF(S2380="Y",IF(Q2380&lt;&gt;2,"有叫聲應為猴群",""),"")</f>
        <v/>
      </c>
      <c r="AC2380" s="3" t="str">
        <f>IF(ISBLANK(T2380),"需記錄棲地類型",IF(LEN(T2380)&lt;&gt;2,"請填最主要的棲地類型，其餘的可在備注補充說明",""))</f>
        <v/>
      </c>
      <c r="AD2380" s="5" t="str">
        <f t="shared" si="106"/>
        <v/>
      </c>
      <c r="AE2380" s="3" t="str">
        <f>IF(COUNTIF(U2380,"*搖樹*")=1,IF(Q2380&lt;&gt;2,"有搖樹行為應為猴群",""),"")</f>
        <v/>
      </c>
      <c r="AF2380" s="3"/>
      <c r="AH2380">
        <f>MATCH(ROUND(M2380,0)&amp;ROUND(N2380,0),樣點!N:N,0)</f>
        <v>403</v>
      </c>
      <c r="AI2380" s="5">
        <f>IF((F2381&amp;J2381)=(F2380&amp;J2380),ABS((DATE(G2381,H2381,I2381)&amp;TIME(O2381,P2381,0))-(DATE(G2380,H2380,I2380)&amp;TIME(O2380,P2380,0))),"")</f>
        <v>6.2499999767169356E-3</v>
      </c>
    </row>
    <row r="2381" spans="3:35">
      <c r="C2381" s="246" t="s">
        <v>1324</v>
      </c>
      <c r="D2381" s="246" t="s">
        <v>997</v>
      </c>
      <c r="E2381" s="246" t="s">
        <v>998</v>
      </c>
      <c r="F2381" s="246" t="s">
        <v>999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1000</v>
      </c>
      <c r="L2381" s="247">
        <v>4</v>
      </c>
      <c r="M2381" s="246">
        <v>225345</v>
      </c>
      <c r="N2381" s="246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90</v>
      </c>
      <c r="T2381" s="246" t="s">
        <v>32</v>
      </c>
      <c r="U2381" s="246"/>
      <c r="V2381" t="str">
        <f>INDEX(樣區!H:H,MATCH(F2381,樣區!E:E,0))</f>
        <v>4月,6月</v>
      </c>
      <c r="W2381" s="3" t="str">
        <f>IF(ISNUMBER(AH2381),"Y","N")</f>
        <v>Y</v>
      </c>
      <c r="X2381" s="3" t="str">
        <f>IF(OR(ISBLANK(H2381),ISBLANK(I2381)),"需記錄日期","")</f>
        <v/>
      </c>
      <c r="Y2381" s="3" t="str">
        <f>IF(O2381&gt;9,"時間太晚","")</f>
        <v/>
      </c>
      <c r="Z2381" s="3" t="str">
        <f>IF(ISBLANK(Q2381),"需記錄數量",IF(Q2381&gt;2,"2隻以上，請記為猴群",""))</f>
        <v/>
      </c>
      <c r="AA2381" s="3" t="str">
        <f>IF(OR(Q2381=1,Q2381=2),IF(ISTEXT(R2381),"","需記錄距離"),"")</f>
        <v/>
      </c>
      <c r="AB2381" s="249" t="str">
        <f>IF(S2381="Y",IF(Q2381&lt;&gt;2,"有叫聲應為猴群",""),"")</f>
        <v/>
      </c>
      <c r="AC2381" s="3" t="str">
        <f>IF(ISBLANK(T2381),"需記錄棲地類型",IF(LEN(T2381)&lt;&gt;2,"請填最主要的棲地類型，其餘的可在備注補充說明",""))</f>
        <v/>
      </c>
      <c r="AD2381" s="5" t="str">
        <f t="shared" si="106"/>
        <v/>
      </c>
      <c r="AE2381" s="3" t="str">
        <f>IF(COUNTIF(U2381,"*搖樹*")=1,IF(Q2381&lt;&gt;2,"有搖樹行為應為猴群",""),"")</f>
        <v/>
      </c>
      <c r="AF2381" s="3"/>
      <c r="AH2381">
        <f>MATCH(ROUND(M2381,0)&amp;ROUND(N2381,0),樣點!N:N,0)</f>
        <v>404</v>
      </c>
      <c r="AI2381" s="5">
        <f>IF((F2382&amp;J2382)=(F2381&amp;J2381),ABS((DATE(G2382,H2382,I2382)&amp;TIME(O2382,P2382,0))-(DATE(G2381,H2381,I2381)&amp;TIME(O2381,P2381,0))),"")</f>
        <v>6.9444440305233002E-3</v>
      </c>
    </row>
    <row r="2382" spans="3:35">
      <c r="C2382" s="246" t="s">
        <v>1324</v>
      </c>
      <c r="D2382" s="246" t="s">
        <v>997</v>
      </c>
      <c r="E2382" s="246" t="s">
        <v>998</v>
      </c>
      <c r="F2382" s="246" t="s">
        <v>999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1000</v>
      </c>
      <c r="L2382" s="247">
        <v>5</v>
      </c>
      <c r="M2382" s="246">
        <v>225035</v>
      </c>
      <c r="N2382" s="246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90</v>
      </c>
      <c r="T2382" s="246" t="s">
        <v>32</v>
      </c>
      <c r="U2382" s="246"/>
      <c r="V2382" t="str">
        <f>INDEX(樣區!H:H,MATCH(F2382,樣區!E:E,0))</f>
        <v>4月,6月</v>
      </c>
      <c r="W2382" s="3" t="str">
        <f>IF(ISNUMBER(AH2382),"Y","N")</f>
        <v>Y</v>
      </c>
      <c r="X2382" s="3" t="str">
        <f>IF(OR(ISBLANK(H2382),ISBLANK(I2382)),"需記錄日期","")</f>
        <v/>
      </c>
      <c r="Y2382" s="3" t="str">
        <f>IF(O2382&gt;9,"時間太晚","")</f>
        <v/>
      </c>
      <c r="Z2382" s="3" t="str">
        <f>IF(ISBLANK(Q2382),"需記錄數量",IF(Q2382&gt;2,"2隻以上，請記為猴群",""))</f>
        <v/>
      </c>
      <c r="AA2382" s="3" t="str">
        <f>IF(OR(Q2382=1,Q2382=2),IF(ISTEXT(R2382),"","需記錄距離"),"")</f>
        <v/>
      </c>
      <c r="AB2382" s="249" t="str">
        <f>IF(S2382="Y",IF(Q2382&lt;&gt;2,"有叫聲應為猴群",""),"")</f>
        <v/>
      </c>
      <c r="AC2382" s="3" t="str">
        <f>IF(ISBLANK(T2382),"需記錄棲地類型",IF(LEN(T2382)&lt;&gt;2,"請填最主要的棲地類型，其餘的可在備注補充說明",""))</f>
        <v/>
      </c>
      <c r="AD2382" s="5" t="str">
        <f t="shared" si="106"/>
        <v/>
      </c>
      <c r="AE2382" s="3" t="str">
        <f>IF(COUNTIF(U2382,"*搖樹*")=1,IF(Q2382&lt;&gt;2,"有搖樹行為應為猴群",""),"")</f>
        <v/>
      </c>
      <c r="AF2382" s="3"/>
      <c r="AH2382">
        <f>MATCH(ROUND(M2382,0)&amp;ROUND(N2382,0),樣點!N:N,0)</f>
        <v>405</v>
      </c>
      <c r="AI2382" s="5">
        <f>IF((F2383&amp;J2383)=(F2382&amp;J2382),ABS((DATE(G2383,H2383,I2383)&amp;TIME(O2383,P2383,0))-(DATE(G2382,H2382,I2382)&amp;TIME(O2382,P2382,0))),"")</f>
        <v>6.9444450200535357E-3</v>
      </c>
    </row>
    <row r="2383" spans="3:35">
      <c r="C2383" s="246" t="s">
        <v>1324</v>
      </c>
      <c r="D2383" s="246" t="s">
        <v>997</v>
      </c>
      <c r="E2383" s="246" t="s">
        <v>998</v>
      </c>
      <c r="F2383" s="246" t="s">
        <v>999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1000</v>
      </c>
      <c r="L2383" s="247">
        <v>6</v>
      </c>
      <c r="M2383" s="246">
        <v>225413</v>
      </c>
      <c r="N2383" s="246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90</v>
      </c>
      <c r="T2383" s="246" t="s">
        <v>32</v>
      </c>
      <c r="U2383" s="246"/>
      <c r="V2383" t="str">
        <f>INDEX(樣區!H:H,MATCH(F2383,樣區!E:E,0))</f>
        <v>4月,6月</v>
      </c>
      <c r="W2383" s="3" t="str">
        <f>IF(ISNUMBER(AH2383),"Y","N")</f>
        <v>Y</v>
      </c>
      <c r="X2383" s="3" t="str">
        <f>IF(OR(ISBLANK(H2383),ISBLANK(I2383)),"需記錄日期","")</f>
        <v/>
      </c>
      <c r="Y2383" s="3" t="str">
        <f>IF(O2383&gt;9,"時間太晚","")</f>
        <v/>
      </c>
      <c r="Z2383" s="3" t="str">
        <f>IF(ISBLANK(Q2383),"需記錄數量",IF(Q2383&gt;2,"2隻以上，請記為猴群",""))</f>
        <v/>
      </c>
      <c r="AA2383" s="3" t="str">
        <f>IF(OR(Q2383=1,Q2383=2),IF(ISTEXT(R2383),"","需記錄距離"),"")</f>
        <v/>
      </c>
      <c r="AB2383" s="249" t="str">
        <f>IF(S2383="Y",IF(Q2383&lt;&gt;2,"有叫聲應為猴群",""),"")</f>
        <v/>
      </c>
      <c r="AC2383" s="3" t="str">
        <f>IF(ISBLANK(T2383),"需記錄棲地類型",IF(LEN(T2383)&lt;&gt;2,"請填最主要的棲地類型，其餘的可在備注補充說明",""))</f>
        <v/>
      </c>
      <c r="AD2383" s="5" t="str">
        <f t="shared" si="106"/>
        <v/>
      </c>
      <c r="AE2383" s="3" t="str">
        <f>IF(COUNTIF(U2383,"*搖樹*")=1,IF(Q2383&lt;&gt;2,"有搖樹行為應為猴群",""),"")</f>
        <v/>
      </c>
      <c r="AF2383" s="3"/>
      <c r="AH2383">
        <f>MATCH(ROUND(M2383,0)&amp;ROUND(N2383,0),樣點!N:N,0)</f>
        <v>406</v>
      </c>
      <c r="AI2383" s="5" t="str">
        <f>IF((F2384&amp;J2384)=(F2383&amp;J2383),ABS((DATE(G2384,H2384,I2384)&amp;TIME(O2384,P2384,0))-(DATE(G2383,H2383,I2383)&amp;TIME(O2383,P2383,0))),"")</f>
        <v/>
      </c>
    </row>
    <row r="2384" spans="3:35">
      <c r="C2384" s="246" t="s">
        <v>1324</v>
      </c>
      <c r="D2384" s="246" t="s">
        <v>997</v>
      </c>
      <c r="E2384" s="246" t="s">
        <v>1001</v>
      </c>
      <c r="F2384" s="246" t="s">
        <v>1002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1003</v>
      </c>
      <c r="L2384" s="247">
        <v>1</v>
      </c>
      <c r="M2384" s="246">
        <v>219654</v>
      </c>
      <c r="N2384" s="246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90</v>
      </c>
      <c r="T2384" s="246" t="s">
        <v>133</v>
      </c>
      <c r="U2384" s="246"/>
      <c r="V2384" t="str">
        <f>INDEX(樣區!H:H,MATCH(F2384,樣區!E:E,0))</f>
        <v>4月,6月</v>
      </c>
      <c r="W2384" s="3" t="str">
        <f>IF(ISNUMBER(AH2384),"Y","N")</f>
        <v>Y</v>
      </c>
      <c r="X2384" s="3" t="str">
        <f>IF(OR(ISBLANK(H2384),ISBLANK(I2384)),"需記錄日期","")</f>
        <v/>
      </c>
      <c r="Y2384" s="3" t="str">
        <f>IF(O2384&gt;9,"時間太晚","")</f>
        <v/>
      </c>
      <c r="Z2384" s="3" t="str">
        <f>IF(ISBLANK(Q2384),"需記錄數量",IF(Q2384&gt;2,"2隻以上，請記為猴群",""))</f>
        <v/>
      </c>
      <c r="AA2384" s="3" t="str">
        <f>IF(OR(Q2384=1,Q2384=2),IF(ISTEXT(R2384),"","需記錄距離"),"")</f>
        <v/>
      </c>
      <c r="AB2384" s="249" t="str">
        <f>IF(S2384="Y",IF(Q2384&lt;&gt;2,"有叫聲應為猴群",""),"")</f>
        <v/>
      </c>
      <c r="AC2384" s="3" t="str">
        <f>IF(ISBLANK(T2384),"需記錄棲地類型",IF(LEN(T2384)&lt;&gt;2,"請填最主要的棲地類型，其餘的可在備注補充說明",""))</f>
        <v/>
      </c>
      <c r="AD2384" s="5" t="str">
        <f t="shared" si="106"/>
        <v/>
      </c>
      <c r="AE2384" s="3" t="str">
        <f>IF(COUNTIF(U2384,"*搖樹*")=1,IF(Q2384&lt;&gt;2,"有搖樹行為應為猴群",""),"")</f>
        <v/>
      </c>
      <c r="AF2384" s="3"/>
      <c r="AH2384">
        <f>MATCH(ROUND(M2384,0)&amp;ROUND(N2384,0),樣點!N:N,0)</f>
        <v>407</v>
      </c>
      <c r="AI2384" s="5">
        <f>IF((F2385&amp;J2385)=(F2384&amp;J2384),ABS((DATE(G2385,H2385,I2385)&amp;TIME(O2385,P2385,0))-(DATE(G2384,H2384,I2384)&amp;TIME(O2384,P2384,0))),"")</f>
        <v>7.6388889574445784E-3</v>
      </c>
    </row>
    <row r="2385" spans="3:35">
      <c r="C2385" s="246" t="s">
        <v>1324</v>
      </c>
      <c r="D2385" s="246" t="s">
        <v>997</v>
      </c>
      <c r="E2385" s="246" t="s">
        <v>1001</v>
      </c>
      <c r="F2385" s="246" t="s">
        <v>1002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1003</v>
      </c>
      <c r="L2385" s="247">
        <v>2</v>
      </c>
      <c r="M2385" s="246">
        <v>219557</v>
      </c>
      <c r="N2385" s="246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90</v>
      </c>
      <c r="T2385" s="246" t="s">
        <v>133</v>
      </c>
      <c r="U2385" s="246"/>
      <c r="V2385" t="str">
        <f>INDEX(樣區!H:H,MATCH(F2385,樣區!E:E,0))</f>
        <v>4月,6月</v>
      </c>
      <c r="W2385" s="3" t="str">
        <f>IF(ISNUMBER(AH2385),"Y","N")</f>
        <v>Y</v>
      </c>
      <c r="X2385" s="3" t="str">
        <f>IF(OR(ISBLANK(H2385),ISBLANK(I2385)),"需記錄日期","")</f>
        <v/>
      </c>
      <c r="Y2385" s="3" t="str">
        <f>IF(O2385&gt;9,"時間太晚","")</f>
        <v/>
      </c>
      <c r="Z2385" s="3" t="str">
        <f>IF(ISBLANK(Q2385),"需記錄數量",IF(Q2385&gt;2,"2隻以上，請記為猴群",""))</f>
        <v/>
      </c>
      <c r="AA2385" s="3" t="str">
        <f>IF(OR(Q2385=1,Q2385=2),IF(ISTEXT(R2385),"","需記錄距離"),"")</f>
        <v/>
      </c>
      <c r="AB2385" s="249" t="str">
        <f>IF(S2385="Y",IF(Q2385&lt;&gt;2,"有叫聲應為猴群",""),"")</f>
        <v/>
      </c>
      <c r="AC2385" s="3" t="str">
        <f>IF(ISBLANK(T2385),"需記錄棲地類型",IF(LEN(T2385)&lt;&gt;2,"請填最主要的棲地類型，其餘的可在備注補充說明",""))</f>
        <v/>
      </c>
      <c r="AD2385" s="5" t="str">
        <f t="shared" si="106"/>
        <v/>
      </c>
      <c r="AE2385" s="3" t="str">
        <f>IF(COUNTIF(U2385,"*搖樹*")=1,IF(Q2385&lt;&gt;2,"有搖樹行為應為猴群",""),"")</f>
        <v/>
      </c>
      <c r="AF2385" s="3"/>
      <c r="AH2385">
        <f>MATCH(ROUND(M2385,0)&amp;ROUND(N2385,0),樣點!N:N,0)</f>
        <v>408</v>
      </c>
      <c r="AI2385" s="5">
        <f>IF((F2386&amp;J2386)=(F2385&amp;J2385),ABS((DATE(G2386,H2386,I2386)&amp;TIME(O2386,P2386,0))-(DATE(G2385,H2385,I2385)&amp;TIME(O2385,P2385,0))),"")</f>
        <v>4.8611110541969538E-3</v>
      </c>
    </row>
    <row r="2386" spans="3:35">
      <c r="C2386" s="246" t="s">
        <v>1324</v>
      </c>
      <c r="D2386" s="246" t="s">
        <v>997</v>
      </c>
      <c r="E2386" s="246" t="s">
        <v>1001</v>
      </c>
      <c r="F2386" s="246" t="s">
        <v>1002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1003</v>
      </c>
      <c r="L2386" s="247">
        <v>3</v>
      </c>
      <c r="M2386" s="246">
        <v>219385</v>
      </c>
      <c r="N2386" s="246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90</v>
      </c>
      <c r="T2386" s="246" t="s">
        <v>133</v>
      </c>
      <c r="U2386" s="246"/>
      <c r="V2386" t="str">
        <f>INDEX(樣區!H:H,MATCH(F2386,樣區!E:E,0))</f>
        <v>4月,6月</v>
      </c>
      <c r="W2386" s="3" t="str">
        <f>IF(ISNUMBER(AH2386),"Y","N")</f>
        <v>Y</v>
      </c>
      <c r="X2386" s="3" t="str">
        <f>IF(OR(ISBLANK(H2386),ISBLANK(I2386)),"需記錄日期","")</f>
        <v/>
      </c>
      <c r="Y2386" s="3" t="str">
        <f>IF(O2386&gt;9,"時間太晚","")</f>
        <v/>
      </c>
      <c r="Z2386" s="3" t="str">
        <f>IF(ISBLANK(Q2386),"需記錄數量",IF(Q2386&gt;2,"2隻以上，請記為猴群",""))</f>
        <v/>
      </c>
      <c r="AA2386" s="3" t="str">
        <f>IF(OR(Q2386=1,Q2386=2),IF(ISTEXT(R2386),"","需記錄距離"),"")</f>
        <v/>
      </c>
      <c r="AB2386" s="249" t="str">
        <f>IF(S2386="Y",IF(Q2386&lt;&gt;2,"有叫聲應為猴群",""),"")</f>
        <v/>
      </c>
      <c r="AC2386" s="3" t="str">
        <f>IF(ISBLANK(T2386),"需記錄棲地類型",IF(LEN(T2386)&lt;&gt;2,"請填最主要的棲地類型，其餘的可在備注補充說明",""))</f>
        <v/>
      </c>
      <c r="AD2386" s="5" t="str">
        <f t="shared" si="106"/>
        <v/>
      </c>
      <c r="AE2386" s="3" t="str">
        <f>IF(COUNTIF(U2386,"*搖樹*")=1,IF(Q2386&lt;&gt;2,"有搖樹行為應為猴群",""),"")</f>
        <v/>
      </c>
      <c r="AF2386" s="3"/>
      <c r="AH2386">
        <f>MATCH(ROUND(M2386,0)&amp;ROUND(N2386,0),樣點!N:N,0)</f>
        <v>409</v>
      </c>
      <c r="AI2386" s="5">
        <f>IF((F2387&amp;J2387)=(F2386&amp;J2386),ABS((DATE(G2387,H2387,I2387)&amp;TIME(O2387,P2387,0))-(DATE(G2386,H2386,I2386)&amp;TIME(O2386,P2386,0))),"")</f>
        <v>4.8611109959892929E-3</v>
      </c>
    </row>
    <row r="2387" spans="3:35">
      <c r="C2387" s="246" t="s">
        <v>1324</v>
      </c>
      <c r="D2387" s="246" t="s">
        <v>997</v>
      </c>
      <c r="E2387" s="246" t="s">
        <v>1001</v>
      </c>
      <c r="F2387" s="246" t="s">
        <v>1002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1003</v>
      </c>
      <c r="L2387" s="247">
        <v>4</v>
      </c>
      <c r="M2387" s="246">
        <v>219348</v>
      </c>
      <c r="N2387" s="246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90</v>
      </c>
      <c r="T2387" s="246" t="s">
        <v>54</v>
      </c>
      <c r="U2387" s="246"/>
      <c r="V2387" t="str">
        <f>INDEX(樣區!H:H,MATCH(F2387,樣區!E:E,0))</f>
        <v>4月,6月</v>
      </c>
      <c r="W2387" s="3" t="str">
        <f>IF(ISNUMBER(AH2387),"Y","N")</f>
        <v>Y</v>
      </c>
      <c r="X2387" s="3" t="str">
        <f>IF(OR(ISBLANK(H2387),ISBLANK(I2387)),"需記錄日期","")</f>
        <v/>
      </c>
      <c r="Y2387" s="3" t="str">
        <f>IF(O2387&gt;9,"時間太晚","")</f>
        <v/>
      </c>
      <c r="Z2387" s="3" t="str">
        <f>IF(ISBLANK(Q2387),"需記錄數量",IF(Q2387&gt;2,"2隻以上，請記為猴群",""))</f>
        <v/>
      </c>
      <c r="AA2387" s="3" t="str">
        <f>IF(OR(Q2387=1,Q2387=2),IF(ISTEXT(R2387),"","需記錄距離"),"")</f>
        <v/>
      </c>
      <c r="AB2387" s="249" t="str">
        <f>IF(S2387="Y",IF(Q2387&lt;&gt;2,"有叫聲應為猴群",""),"")</f>
        <v/>
      </c>
      <c r="AC2387" s="3" t="str">
        <f>IF(ISBLANK(T2387),"需記錄棲地類型",IF(LEN(T2387)&lt;&gt;2,"請填最主要的棲地類型，其餘的可在備注補充說明",""))</f>
        <v/>
      </c>
      <c r="AD2387" s="5" t="str">
        <f t="shared" si="106"/>
        <v/>
      </c>
      <c r="AE2387" s="3" t="str">
        <f>IF(COUNTIF(U2387,"*搖樹*")=1,IF(Q2387&lt;&gt;2,"有搖樹行為應為猴群",""),"")</f>
        <v/>
      </c>
      <c r="AF2387" s="3"/>
      <c r="AH2387">
        <f>MATCH(ROUND(M2387,0)&amp;ROUND(N2387,0),樣點!N:N,0)</f>
        <v>410</v>
      </c>
      <c r="AI2387" s="5">
        <f>IF((F2388&amp;J2388)=(F2387&amp;J2387),ABS((DATE(G2388,H2388,I2388)&amp;TIME(O2388,P2388,0))-(DATE(G2387,H2387,I2387)&amp;TIME(O2387,P2387,0))),"")</f>
        <v>4.8611109959892929E-3</v>
      </c>
    </row>
    <row r="2388" spans="3:35">
      <c r="C2388" s="246" t="s">
        <v>1324</v>
      </c>
      <c r="D2388" s="246" t="s">
        <v>997</v>
      </c>
      <c r="E2388" s="246" t="s">
        <v>1001</v>
      </c>
      <c r="F2388" s="246" t="s">
        <v>1002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1003</v>
      </c>
      <c r="L2388" s="247">
        <v>5</v>
      </c>
      <c r="M2388" s="246">
        <v>219291</v>
      </c>
      <c r="N2388" s="246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90</v>
      </c>
      <c r="T2388" s="246" t="s">
        <v>32</v>
      </c>
      <c r="U2388" s="246"/>
      <c r="V2388" t="str">
        <f>INDEX(樣區!H:H,MATCH(F2388,樣區!E:E,0))</f>
        <v>4月,6月</v>
      </c>
      <c r="W2388" s="3" t="str">
        <f>IF(ISNUMBER(AH2388),"Y","N")</f>
        <v>Y</v>
      </c>
      <c r="X2388" s="3" t="str">
        <f>IF(OR(ISBLANK(H2388),ISBLANK(I2388)),"需記錄日期","")</f>
        <v/>
      </c>
      <c r="Y2388" s="3" t="str">
        <f>IF(O2388&gt;9,"時間太晚","")</f>
        <v/>
      </c>
      <c r="Z2388" s="3" t="str">
        <f>IF(ISBLANK(Q2388),"需記錄數量",IF(Q2388&gt;2,"2隻以上，請記為猴群",""))</f>
        <v/>
      </c>
      <c r="AA2388" s="3" t="str">
        <f>IF(OR(Q2388=1,Q2388=2),IF(ISTEXT(R2388),"","需記錄距離"),"")</f>
        <v/>
      </c>
      <c r="AB2388" s="249" t="str">
        <f>IF(S2388="Y",IF(Q2388&lt;&gt;2,"有叫聲應為猴群",""),"")</f>
        <v/>
      </c>
      <c r="AC2388" s="3" t="str">
        <f>IF(ISBLANK(T2388),"需記錄棲地類型",IF(LEN(T2388)&lt;&gt;2,"請填最主要的棲地類型，其餘的可在備注補充說明",""))</f>
        <v/>
      </c>
      <c r="AD2388" s="5" t="str">
        <f t="shared" si="106"/>
        <v/>
      </c>
      <c r="AE2388" s="3" t="str">
        <f>IF(COUNTIF(U2388,"*搖樹*")=1,IF(Q2388&lt;&gt;2,"有搖樹行為應為猴群",""),"")</f>
        <v/>
      </c>
      <c r="AF2388" s="3"/>
      <c r="AH2388">
        <f>MATCH(ROUND(M2388,0)&amp;ROUND(N2388,0),樣點!N:N,0)</f>
        <v>411</v>
      </c>
      <c r="AI2388" s="5">
        <f>IF((F2389&amp;J2389)=(F2388&amp;J2388),ABS((DATE(G2389,H2389,I2389)&amp;TIME(O2389,P2389,0))-(DATE(G2388,H2388,I2388)&amp;TIME(O2388,P2388,0))),"")</f>
        <v>6.2499999767169356E-3</v>
      </c>
    </row>
    <row r="2389" spans="3:35">
      <c r="C2389" s="246" t="s">
        <v>1324</v>
      </c>
      <c r="D2389" s="246" t="s">
        <v>997</v>
      </c>
      <c r="E2389" s="246" t="s">
        <v>1001</v>
      </c>
      <c r="F2389" s="246" t="s">
        <v>1002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1003</v>
      </c>
      <c r="L2389" s="247">
        <v>6</v>
      </c>
      <c r="M2389" s="246">
        <v>219197</v>
      </c>
      <c r="N2389" s="246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90</v>
      </c>
      <c r="T2389" s="246" t="s">
        <v>133</v>
      </c>
      <c r="U2389" s="246"/>
      <c r="V2389" t="str">
        <f>INDEX(樣區!H:H,MATCH(F2389,樣區!E:E,0))</f>
        <v>4月,6月</v>
      </c>
      <c r="W2389" s="3" t="str">
        <f>IF(ISNUMBER(AH2389),"Y","N")</f>
        <v>Y</v>
      </c>
      <c r="X2389" s="3" t="str">
        <f>IF(OR(ISBLANK(H2389),ISBLANK(I2389)),"需記錄日期","")</f>
        <v/>
      </c>
      <c r="Y2389" s="3" t="str">
        <f>IF(O2389&gt;9,"時間太晚","")</f>
        <v/>
      </c>
      <c r="Z2389" s="3" t="str">
        <f>IF(ISBLANK(Q2389),"需記錄數量",IF(Q2389&gt;2,"2隻以上，請記為猴群",""))</f>
        <v/>
      </c>
      <c r="AA2389" s="3" t="str">
        <f>IF(OR(Q2389=1,Q2389=2),IF(ISTEXT(R2389),"","需記錄距離"),"")</f>
        <v/>
      </c>
      <c r="AB2389" s="249" t="str">
        <f>IF(S2389="Y",IF(Q2389&lt;&gt;2,"有叫聲應為猴群",""),"")</f>
        <v/>
      </c>
      <c r="AC2389" s="3" t="str">
        <f>IF(ISBLANK(T2389),"需記錄棲地類型",IF(LEN(T2389)&lt;&gt;2,"請填最主要的棲地類型，其餘的可在備注補充說明",""))</f>
        <v/>
      </c>
      <c r="AD2389" s="5" t="str">
        <f t="shared" si="106"/>
        <v/>
      </c>
      <c r="AE2389" s="3" t="str">
        <f>IF(COUNTIF(U2389,"*搖樹*")=1,IF(Q2389&lt;&gt;2,"有搖樹行為應為猴群",""),"")</f>
        <v/>
      </c>
      <c r="AF2389" s="3"/>
      <c r="AH2389">
        <f>MATCH(ROUND(M2389,0)&amp;ROUND(N2389,0),樣點!N:N,0)</f>
        <v>412</v>
      </c>
      <c r="AI2389" s="5" t="str">
        <f>IF((F2390&amp;J2390)=(F2389&amp;J2389),ABS((DATE(G2390,H2390,I2390)&amp;TIME(O2390,P2390,0))-(DATE(G2389,H2389,I2389)&amp;TIME(O2389,P2389,0))),"")</f>
        <v/>
      </c>
    </row>
    <row r="2390" spans="3:35">
      <c r="C2390" s="246" t="s">
        <v>1324</v>
      </c>
      <c r="D2390" s="246" t="s">
        <v>997</v>
      </c>
      <c r="E2390" s="246" t="s">
        <v>1004</v>
      </c>
      <c r="F2390" s="246" t="s">
        <v>1005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1006</v>
      </c>
      <c r="L2390" s="247">
        <v>1</v>
      </c>
      <c r="M2390" s="246">
        <v>223896</v>
      </c>
      <c r="N2390" s="246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90</v>
      </c>
      <c r="T2390" s="246" t="s">
        <v>133</v>
      </c>
      <c r="U2390" s="246"/>
      <c r="V2390" t="str">
        <f>INDEX(樣區!H:H,MATCH(F2390,樣區!E:E,0))</f>
        <v>4月,6月</v>
      </c>
      <c r="W2390" s="3" t="str">
        <f>IF(ISNUMBER(AH2390),"Y","N")</f>
        <v>Y</v>
      </c>
      <c r="X2390" s="3" t="str">
        <f>IF(OR(ISBLANK(H2390),ISBLANK(I2390)),"需記錄日期","")</f>
        <v/>
      </c>
      <c r="Y2390" s="3" t="str">
        <f>IF(O2390&gt;9,"時間太晚","")</f>
        <v/>
      </c>
      <c r="Z2390" s="3" t="str">
        <f>IF(ISBLANK(Q2390),"需記錄數量",IF(Q2390&gt;2,"2隻以上，請記為猴群",""))</f>
        <v/>
      </c>
      <c r="AA2390" s="3" t="str">
        <f>IF(OR(Q2390=1,Q2390=2),IF(ISTEXT(R2390),"","需記錄距離"),"")</f>
        <v/>
      </c>
      <c r="AB2390" s="249" t="str">
        <f>IF(S2390="Y",IF(Q2390&lt;&gt;2,"有叫聲應為猴群",""),"")</f>
        <v/>
      </c>
      <c r="AC2390" s="3" t="str">
        <f>IF(ISBLANK(T2390),"需記錄棲地類型",IF(LEN(T2390)&lt;&gt;2,"請填最主要的棲地類型，其餘的可在備注補充說明",""))</f>
        <v/>
      </c>
      <c r="AD2390" s="5" t="str">
        <f t="shared" si="106"/>
        <v/>
      </c>
      <c r="AE2390" s="3" t="str">
        <f>IF(COUNTIF(U2390,"*搖樹*")=1,IF(Q2390&lt;&gt;2,"有搖樹行為應為猴群",""),"")</f>
        <v/>
      </c>
      <c r="AF2390" s="3"/>
      <c r="AH2390">
        <f>MATCH(ROUND(M2390,0)&amp;ROUND(N2390,0),樣點!N:N,0)</f>
        <v>413</v>
      </c>
      <c r="AI2390" s="5">
        <f>IF((F2391&amp;J2391)=(F2390&amp;J2390),ABS((DATE(G2391,H2391,I2391)&amp;TIME(O2391,P2391,0))-(DATE(G2390,H2390,I2390)&amp;TIME(O2390,P2390,0))),"")</f>
        <v>6.9444439723156393E-3</v>
      </c>
    </row>
    <row r="2391" spans="3:35">
      <c r="C2391" s="246" t="s">
        <v>1324</v>
      </c>
      <c r="D2391" s="246" t="s">
        <v>997</v>
      </c>
      <c r="E2391" s="246" t="s">
        <v>1004</v>
      </c>
      <c r="F2391" s="246" t="s">
        <v>1005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1006</v>
      </c>
      <c r="L2391" s="247">
        <v>2</v>
      </c>
      <c r="M2391" s="246">
        <v>223713</v>
      </c>
      <c r="N2391" s="246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90</v>
      </c>
      <c r="T2391" s="246" t="s">
        <v>32</v>
      </c>
      <c r="U2391" s="246"/>
      <c r="V2391" t="str">
        <f>INDEX(樣區!H:H,MATCH(F2391,樣區!E:E,0))</f>
        <v>4月,6月</v>
      </c>
      <c r="W2391" s="3" t="str">
        <f>IF(ISNUMBER(AH2391),"Y","N")</f>
        <v>Y</v>
      </c>
      <c r="X2391" s="3" t="str">
        <f>IF(OR(ISBLANK(H2391),ISBLANK(I2391)),"需記錄日期","")</f>
        <v/>
      </c>
      <c r="Y2391" s="3" t="str">
        <f>IF(O2391&gt;9,"時間太晚","")</f>
        <v/>
      </c>
      <c r="Z2391" s="3" t="str">
        <f>IF(ISBLANK(Q2391),"需記錄數量",IF(Q2391&gt;2,"2隻以上，請記為猴群",""))</f>
        <v/>
      </c>
      <c r="AA2391" s="3" t="str">
        <f>IF(OR(Q2391=1,Q2391=2),IF(ISTEXT(R2391),"","需記錄距離"),"")</f>
        <v/>
      </c>
      <c r="AB2391" s="249" t="str">
        <f>IF(S2391="Y",IF(Q2391&lt;&gt;2,"有叫聲應為猴群",""),"")</f>
        <v/>
      </c>
      <c r="AC2391" s="3" t="str">
        <f>IF(ISBLANK(T2391),"需記錄棲地類型",IF(LEN(T2391)&lt;&gt;2,"請填最主要的棲地類型，其餘的可在備注補充說明",""))</f>
        <v/>
      </c>
      <c r="AD2391" s="5" t="str">
        <f t="shared" si="106"/>
        <v/>
      </c>
      <c r="AE2391" s="3" t="str">
        <f>IF(COUNTIF(U2391,"*搖樹*")=1,IF(Q2391&lt;&gt;2,"有搖樹行為應為猴群",""),"")</f>
        <v/>
      </c>
      <c r="AF2391" s="3"/>
      <c r="AH2391">
        <f>MATCH(ROUND(M2391,0)&amp;ROUND(N2391,0),樣點!N:N,0)</f>
        <v>414</v>
      </c>
      <c r="AI2391" s="5">
        <f>IF((F2392&amp;J2392)=(F2391&amp;J2391),ABS((DATE(G2392,H2392,I2392)&amp;TIME(O2392,P2392,0))-(DATE(G2391,H2391,I2391)&amp;TIME(O2391,P2391,0))),"")</f>
        <v>5.5555560393258929E-3</v>
      </c>
    </row>
    <row r="2392" spans="3:35">
      <c r="C2392" s="246" t="s">
        <v>1324</v>
      </c>
      <c r="D2392" s="246" t="s">
        <v>997</v>
      </c>
      <c r="E2392" s="246" t="s">
        <v>1004</v>
      </c>
      <c r="F2392" s="246" t="s">
        <v>1005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1006</v>
      </c>
      <c r="L2392" s="247">
        <v>3</v>
      </c>
      <c r="M2392" s="246">
        <v>223582</v>
      </c>
      <c r="N2392" s="246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90</v>
      </c>
      <c r="T2392" s="246" t="s">
        <v>32</v>
      </c>
      <c r="U2392" s="246"/>
      <c r="V2392" t="str">
        <f>INDEX(樣區!H:H,MATCH(F2392,樣區!E:E,0))</f>
        <v>4月,6月</v>
      </c>
      <c r="W2392" s="3" t="str">
        <f>IF(ISNUMBER(AH2392),"Y","N")</f>
        <v>Y</v>
      </c>
      <c r="X2392" s="3" t="str">
        <f>IF(OR(ISBLANK(H2392),ISBLANK(I2392)),"需記錄日期","")</f>
        <v/>
      </c>
      <c r="Y2392" s="3" t="str">
        <f>IF(O2392&gt;9,"時間太晚","")</f>
        <v/>
      </c>
      <c r="Z2392" s="3" t="str">
        <f>IF(ISBLANK(Q2392),"需記錄數量",IF(Q2392&gt;2,"2隻以上，請記為猴群",""))</f>
        <v/>
      </c>
      <c r="AA2392" s="3" t="str">
        <f>IF(OR(Q2392=1,Q2392=2),IF(ISTEXT(R2392),"","需記錄距離"),"")</f>
        <v/>
      </c>
      <c r="AB2392" s="249" t="str">
        <f>IF(S2392="Y",IF(Q2392&lt;&gt;2,"有叫聲應為猴群",""),"")</f>
        <v/>
      </c>
      <c r="AC2392" s="3" t="str">
        <f>IF(ISBLANK(T2392),"需記錄棲地類型",IF(LEN(T2392)&lt;&gt;2,"請填最主要的棲地類型，其餘的可在備注補充說明",""))</f>
        <v/>
      </c>
      <c r="AD2392" s="5" t="str">
        <f t="shared" si="106"/>
        <v/>
      </c>
      <c r="AE2392" s="3" t="str">
        <f>IF(COUNTIF(U2392,"*搖樹*")=1,IF(Q2392&lt;&gt;2,"有搖樹行為應為猴群",""),"")</f>
        <v/>
      </c>
      <c r="AF2392" s="3"/>
      <c r="AH2392">
        <f>MATCH(ROUND(M2392,0)&amp;ROUND(N2392,0),樣點!N:N,0)</f>
        <v>415</v>
      </c>
      <c r="AI2392" s="5">
        <f>IF((F2393&amp;J2393)=(F2392&amp;J2392),ABS((DATE(G2393,H2393,I2393)&amp;TIME(O2393,P2393,0))-(DATE(G2392,H2392,I2392)&amp;TIME(O2392,P2392,0))),"")</f>
        <v>2.1527778008021414E-2</v>
      </c>
    </row>
    <row r="2393" spans="3:35">
      <c r="C2393" s="246" t="s">
        <v>1324</v>
      </c>
      <c r="D2393" s="246" t="s">
        <v>997</v>
      </c>
      <c r="E2393" s="246" t="s">
        <v>1004</v>
      </c>
      <c r="F2393" s="246" t="s">
        <v>1005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1006</v>
      </c>
      <c r="L2393" s="247">
        <v>4</v>
      </c>
      <c r="M2393" s="246">
        <v>224112</v>
      </c>
      <c r="N2393" s="246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90</v>
      </c>
      <c r="T2393" s="246" t="s">
        <v>32</v>
      </c>
      <c r="U2393" s="246"/>
      <c r="V2393" t="str">
        <f>INDEX(樣區!H:H,MATCH(F2393,樣區!E:E,0))</f>
        <v>4月,6月</v>
      </c>
      <c r="W2393" s="3" t="str">
        <f>IF(ISNUMBER(AH2393),"Y","N")</f>
        <v>Y</v>
      </c>
      <c r="X2393" s="3" t="str">
        <f>IF(OR(ISBLANK(H2393),ISBLANK(I2393)),"需記錄日期","")</f>
        <v/>
      </c>
      <c r="Y2393" s="3" t="str">
        <f>IF(O2393&gt;9,"時間太晚","")</f>
        <v/>
      </c>
      <c r="Z2393" s="3" t="str">
        <f>IF(ISBLANK(Q2393),"需記錄數量",IF(Q2393&gt;2,"2隻以上，請記為猴群",""))</f>
        <v/>
      </c>
      <c r="AA2393" s="3" t="str">
        <f>IF(OR(Q2393=1,Q2393=2),IF(ISTEXT(R2393),"","需記錄距離"),"")</f>
        <v/>
      </c>
      <c r="AB2393" s="249" t="str">
        <f>IF(S2393="Y",IF(Q2393&lt;&gt;2,"有叫聲應為猴群",""),"")</f>
        <v/>
      </c>
      <c r="AC2393" s="3" t="str">
        <f>IF(ISBLANK(T2393),"需記錄棲地類型",IF(LEN(T2393)&lt;&gt;2,"請填最主要的棲地類型，其餘的可在備注補充說明",""))</f>
        <v/>
      </c>
      <c r="AD2393" s="5" t="str">
        <f t="shared" si="106"/>
        <v>需計滿6分鐘</v>
      </c>
      <c r="AE2393" s="3" t="str">
        <f>IF(COUNTIF(U2393,"*搖樹*")=1,IF(Q2393&lt;&gt;2,"有搖樹行為應為猴群",""),"")</f>
        <v/>
      </c>
      <c r="AF2393" s="3"/>
      <c r="AH2393">
        <f>MATCH(ROUND(M2393,0)&amp;ROUND(N2393,0),樣點!N:N,0)</f>
        <v>416</v>
      </c>
      <c r="AI2393" s="5">
        <f>IF((F2394&amp;J2394)=(F2393&amp;J2393),ABS((DATE(G2394,H2394,I2394)&amp;TIME(O2394,P2394,0))-(DATE(G2393,H2393,I2393)&amp;TIME(O2393,P2393,0))),"")</f>
        <v>2.0833329763263464E-3</v>
      </c>
    </row>
    <row r="2394" spans="3:35">
      <c r="C2394" s="246" t="s">
        <v>1324</v>
      </c>
      <c r="D2394" s="246" t="s">
        <v>997</v>
      </c>
      <c r="E2394" s="246" t="s">
        <v>1004</v>
      </c>
      <c r="F2394" s="246" t="s">
        <v>1005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1006</v>
      </c>
      <c r="L2394" s="247">
        <v>5</v>
      </c>
      <c r="M2394" s="246">
        <v>224140</v>
      </c>
      <c r="N2394" s="246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90</v>
      </c>
      <c r="T2394" s="246" t="s">
        <v>32</v>
      </c>
      <c r="U2394" s="246"/>
      <c r="V2394" t="str">
        <f>INDEX(樣區!H:H,MATCH(F2394,樣區!E:E,0))</f>
        <v>4月,6月</v>
      </c>
      <c r="W2394" s="3" t="str">
        <f>IF(ISNUMBER(AH2394),"Y","N")</f>
        <v>Y</v>
      </c>
      <c r="X2394" s="3" t="str">
        <f>IF(OR(ISBLANK(H2394),ISBLANK(I2394)),"需記錄日期","")</f>
        <v/>
      </c>
      <c r="Y2394" s="3" t="str">
        <f>IF(O2394&gt;9,"時間太晚","")</f>
        <v/>
      </c>
      <c r="Z2394" s="3" t="str">
        <f>IF(ISBLANK(Q2394),"需記錄數量",IF(Q2394&gt;2,"2隻以上，請記為猴群",""))</f>
        <v/>
      </c>
      <c r="AA2394" s="3" t="str">
        <f>IF(OR(Q2394=1,Q2394=2),IF(ISTEXT(R2394),"","需記錄距離"),"")</f>
        <v/>
      </c>
      <c r="AB2394" s="249" t="str">
        <f>IF(S2394="Y",IF(Q2394&lt;&gt;2,"有叫聲應為猴群",""),"")</f>
        <v/>
      </c>
      <c r="AC2394" s="3" t="str">
        <f>IF(ISBLANK(T2394),"需記錄棲地類型",IF(LEN(T2394)&lt;&gt;2,"請填最主要的棲地類型，其餘的可在備注補充說明",""))</f>
        <v/>
      </c>
      <c r="AD2394" s="5" t="str">
        <f t="shared" si="106"/>
        <v/>
      </c>
      <c r="AE2394" s="3" t="str">
        <f>IF(COUNTIF(U2394,"*搖樹*")=1,IF(Q2394&lt;&gt;2,"有搖樹行為應為猴群",""),"")</f>
        <v/>
      </c>
      <c r="AF2394" s="3"/>
      <c r="AH2394">
        <f>MATCH(ROUND(M2394,0)&amp;ROUND(N2394,0),樣點!N:N,0)</f>
        <v>417</v>
      </c>
      <c r="AI2394" s="5">
        <f>IF((F2395&amp;J2395)=(F2394&amp;J2394),ABS((DATE(G2395,H2395,I2395)&amp;TIME(O2395,P2395,0))-(DATE(G2394,H2394,I2394)&amp;TIME(O2394,P2394,0))),"")</f>
        <v>5.5555549915879965E-3</v>
      </c>
    </row>
    <row r="2395" spans="3:35">
      <c r="C2395" s="246" t="s">
        <v>1324</v>
      </c>
      <c r="D2395" s="246" t="s">
        <v>997</v>
      </c>
      <c r="E2395" s="246" t="s">
        <v>1004</v>
      </c>
      <c r="F2395" s="246" t="s">
        <v>1005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1006</v>
      </c>
      <c r="L2395" s="247">
        <v>6</v>
      </c>
      <c r="M2395" s="246">
        <v>224091</v>
      </c>
      <c r="N2395" s="246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90</v>
      </c>
      <c r="T2395" s="246" t="s">
        <v>133</v>
      </c>
      <c r="U2395" s="246"/>
      <c r="V2395" t="str">
        <f>INDEX(樣區!H:H,MATCH(F2395,樣區!E:E,0))</f>
        <v>4月,6月</v>
      </c>
      <c r="W2395" s="3" t="str">
        <f>IF(ISNUMBER(AH2395),"Y","N")</f>
        <v>Y</v>
      </c>
      <c r="X2395" s="3" t="str">
        <f>IF(OR(ISBLANK(H2395),ISBLANK(I2395)),"需記錄日期","")</f>
        <v/>
      </c>
      <c r="Y2395" s="3" t="str">
        <f>IF(O2395&gt;9,"時間太晚","")</f>
        <v/>
      </c>
      <c r="Z2395" s="3" t="str">
        <f>IF(ISBLANK(Q2395),"需記錄數量",IF(Q2395&gt;2,"2隻以上，請記為猴群",""))</f>
        <v/>
      </c>
      <c r="AA2395" s="3" t="str">
        <f>IF(OR(Q2395=1,Q2395=2),IF(ISTEXT(R2395),"","需記錄距離"),"")</f>
        <v/>
      </c>
      <c r="AB2395" s="249" t="str">
        <f>IF(S2395="Y",IF(Q2395&lt;&gt;2,"有叫聲應為猴群",""),"")</f>
        <v/>
      </c>
      <c r="AC2395" s="3" t="str">
        <f>IF(ISBLANK(T2395),"需記錄棲地類型",IF(LEN(T2395)&lt;&gt;2,"請填最主要的棲地類型，其餘的可在備注補充說明",""))</f>
        <v/>
      </c>
      <c r="AD2395" s="5" t="str">
        <f t="shared" si="106"/>
        <v/>
      </c>
      <c r="AE2395" s="3" t="str">
        <f>IF(COUNTIF(U2395,"*搖樹*")=1,IF(Q2395&lt;&gt;2,"有搖樹行為應為猴群",""),"")</f>
        <v/>
      </c>
      <c r="AF2395" s="3"/>
      <c r="AH2395">
        <f>MATCH(ROUND(M2395,0)&amp;ROUND(N2395,0),樣點!N:N,0)</f>
        <v>418</v>
      </c>
      <c r="AI2395" s="5" t="str">
        <f>IF((F2396&amp;J2396)=(F2395&amp;J2395),ABS((DATE(G2396,H2396,I2396)&amp;TIME(O2396,P2396,0))-(DATE(G2395,H2395,I2395)&amp;TIME(O2395,P2395,0))),"")</f>
        <v/>
      </c>
    </row>
    <row r="2396" spans="3:35">
      <c r="C2396" s="246" t="s">
        <v>1324</v>
      </c>
      <c r="D2396" s="246" t="s">
        <v>997</v>
      </c>
      <c r="E2396" s="246" t="s">
        <v>1007</v>
      </c>
      <c r="F2396" s="246" t="s">
        <v>1008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1009</v>
      </c>
      <c r="L2396" s="247">
        <v>1</v>
      </c>
      <c r="M2396" s="246">
        <v>214551</v>
      </c>
      <c r="N2396" s="246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90</v>
      </c>
      <c r="T2396" s="246" t="s">
        <v>32</v>
      </c>
      <c r="U2396" s="246"/>
      <c r="V2396" t="str">
        <f>INDEX(樣區!H:H,MATCH(F2396,樣區!E:E,0))</f>
        <v>3月,5月</v>
      </c>
      <c r="W2396" s="3" t="str">
        <f>IF(ISNUMBER(AH2396),"Y","N")</f>
        <v>Y</v>
      </c>
      <c r="X2396" s="3" t="str">
        <f>IF(OR(ISBLANK(H2396),ISBLANK(I2396)),"需記錄日期","")</f>
        <v/>
      </c>
      <c r="Y2396" s="3" t="str">
        <f>IF(O2396&gt;9,"時間太晚","")</f>
        <v/>
      </c>
      <c r="Z2396" s="3" t="str">
        <f>IF(ISBLANK(Q2396),"需記錄數量",IF(Q2396&gt;2,"2隻以上，請記為猴群",""))</f>
        <v/>
      </c>
      <c r="AA2396" s="3" t="str">
        <f>IF(OR(Q2396=1,Q2396=2),IF(ISTEXT(R2396),"","需記錄距離"),"")</f>
        <v/>
      </c>
      <c r="AB2396" s="249" t="str">
        <f>IF(S2396="Y",IF(Q2396&lt;&gt;2,"有叫聲應為猴群",""),"")</f>
        <v/>
      </c>
      <c r="AC2396" s="3" t="str">
        <f>IF(ISBLANK(T2396),"需記錄棲地類型",IF(LEN(T2396)&lt;&gt;2,"請填最主要的棲地類型，其餘的可在備注補充說明",""))</f>
        <v/>
      </c>
      <c r="AD2396" s="5" t="str">
        <f t="shared" si="106"/>
        <v/>
      </c>
      <c r="AE2396" s="3" t="str">
        <f>IF(COUNTIF(U2396,"*搖樹*")=1,IF(Q2396&lt;&gt;2,"有搖樹行為應為猴群",""),"")</f>
        <v/>
      </c>
      <c r="AF2396" s="3"/>
      <c r="AH2396">
        <f>MATCH(ROUND(M2396,0)&amp;ROUND(N2396,0),樣點!N:N,0)</f>
        <v>419</v>
      </c>
      <c r="AI2396" s="5">
        <f>IF((F2397&amp;J2397)=(F2396&amp;J2396),ABS((DATE(G2397,H2397,I2397)&amp;TIME(O2397,P2397,0))-(DATE(G2396,H2396,I2396)&amp;TIME(O2396,P2396,0))),"")</f>
        <v>1.0416666977107525E-2</v>
      </c>
    </row>
    <row r="2397" spans="3:35">
      <c r="C2397" s="246" t="s">
        <v>1324</v>
      </c>
      <c r="D2397" s="246" t="s">
        <v>997</v>
      </c>
      <c r="E2397" s="246" t="s">
        <v>1007</v>
      </c>
      <c r="F2397" s="246" t="s">
        <v>1008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1009</v>
      </c>
      <c r="L2397" s="247">
        <v>2</v>
      </c>
      <c r="M2397" s="246">
        <v>214380</v>
      </c>
      <c r="N2397" s="246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90</v>
      </c>
      <c r="T2397" s="246" t="s">
        <v>133</v>
      </c>
      <c r="U2397" s="246"/>
      <c r="V2397" t="str">
        <f>INDEX(樣區!H:H,MATCH(F2397,樣區!E:E,0))</f>
        <v>3月,5月</v>
      </c>
      <c r="W2397" s="3" t="str">
        <f>IF(ISNUMBER(AH2397),"Y","N")</f>
        <v>Y</v>
      </c>
      <c r="X2397" s="3" t="str">
        <f>IF(OR(ISBLANK(H2397),ISBLANK(I2397)),"需記錄日期","")</f>
        <v/>
      </c>
      <c r="Y2397" s="3" t="str">
        <f>IF(O2397&gt;9,"時間太晚","")</f>
        <v/>
      </c>
      <c r="Z2397" s="3" t="str">
        <f>IF(ISBLANK(Q2397),"需記錄數量",IF(Q2397&gt;2,"2隻以上，請記為猴群",""))</f>
        <v/>
      </c>
      <c r="AA2397" s="3" t="str">
        <f>IF(OR(Q2397=1,Q2397=2),IF(ISTEXT(R2397),"","需記錄距離"),"")</f>
        <v/>
      </c>
      <c r="AB2397" s="249" t="str">
        <f>IF(S2397="Y",IF(Q2397&lt;&gt;2,"有叫聲應為猴群",""),"")</f>
        <v/>
      </c>
      <c r="AC2397" s="3" t="str">
        <f>IF(ISBLANK(T2397),"需記錄棲地類型",IF(LEN(T2397)&lt;&gt;2,"請填最主要的棲地類型，其餘的可在備注補充說明",""))</f>
        <v/>
      </c>
      <c r="AD2397" s="5" t="str">
        <f t="shared" si="106"/>
        <v/>
      </c>
      <c r="AE2397" s="3" t="str">
        <f>IF(COUNTIF(U2397,"*搖樹*")=1,IF(Q2397&lt;&gt;2,"有搖樹行為應為猴群",""),"")</f>
        <v/>
      </c>
      <c r="AF2397" s="3"/>
      <c r="AH2397">
        <f>MATCH(ROUND(M2397,0)&amp;ROUND(N2397,0),樣點!N:N,0)</f>
        <v>420</v>
      </c>
      <c r="AI2397" s="5">
        <f>IF((F2398&amp;J2398)=(F2397&amp;J2397),ABS((DATE(G2398,H2398,I2398)&amp;TIME(O2398,P2398,0))-(DATE(G2397,H2397,I2397)&amp;TIME(O2397,P2397,0))),"")</f>
        <v>1.0416665987577289E-2</v>
      </c>
    </row>
    <row r="2398" spans="3:35">
      <c r="C2398" s="246" t="s">
        <v>1324</v>
      </c>
      <c r="D2398" s="246" t="s">
        <v>997</v>
      </c>
      <c r="E2398" s="246" t="s">
        <v>1007</v>
      </c>
      <c r="F2398" s="246" t="s">
        <v>1008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1009</v>
      </c>
      <c r="L2398" s="247">
        <v>3</v>
      </c>
      <c r="M2398" s="246">
        <v>214222</v>
      </c>
      <c r="N2398" s="246">
        <v>2594865</v>
      </c>
      <c r="O2398" s="246">
        <v>7</v>
      </c>
      <c r="P2398" s="246">
        <v>0</v>
      </c>
      <c r="Q2398" s="246">
        <v>0</v>
      </c>
      <c r="R2398" s="246"/>
      <c r="S2398" s="246" t="s">
        <v>90</v>
      </c>
      <c r="T2398" s="246" t="s">
        <v>133</v>
      </c>
      <c r="U2398" s="246"/>
      <c r="V2398" t="str">
        <f>INDEX(樣區!H:H,MATCH(F2398,樣區!E:E,0))</f>
        <v>3月,5月</v>
      </c>
      <c r="W2398" s="3" t="str">
        <f>IF(ISNUMBER(AH2398),"Y","N")</f>
        <v>Y</v>
      </c>
      <c r="X2398" s="3" t="str">
        <f>IF(OR(ISBLANK(H2398),ISBLANK(I2398)),"需記錄日期","")</f>
        <v/>
      </c>
      <c r="Y2398" s="3" t="str">
        <f>IF(O2398&gt;9,"時間太晚","")</f>
        <v/>
      </c>
      <c r="Z2398" s="3" t="str">
        <f>IF(ISBLANK(Q2398),"需記錄數量",IF(Q2398&gt;2,"2隻以上，請記為猴群",""))</f>
        <v/>
      </c>
      <c r="AA2398" s="3" t="str">
        <f>IF(OR(Q2398=1,Q2398=2),IF(ISTEXT(R2398),"","需記錄距離"),"")</f>
        <v/>
      </c>
      <c r="AB2398" s="249" t="str">
        <f>IF(S2398="Y",IF(Q2398&lt;&gt;2,"有叫聲應為猴群",""),"")</f>
        <v/>
      </c>
      <c r="AC2398" s="3" t="str">
        <f>IF(ISBLANK(T2398),"需記錄棲地類型",IF(LEN(T2398)&lt;&gt;2,"請填最主要的棲地類型，其餘的可在備注補充說明",""))</f>
        <v/>
      </c>
      <c r="AD2398" s="5" t="str">
        <f t="shared" si="106"/>
        <v/>
      </c>
      <c r="AE2398" s="3" t="str">
        <f>IF(COUNTIF(U2398,"*搖樹*")=1,IF(Q2398&lt;&gt;2,"有搖樹行為應為猴群",""),"")</f>
        <v/>
      </c>
      <c r="AF2398" s="3"/>
      <c r="AH2398">
        <f>MATCH(ROUND(M2398,0)&amp;ROUND(N2398,0),樣點!N:N,0)</f>
        <v>421</v>
      </c>
      <c r="AI2398" s="5">
        <f>IF((F2399&amp;J2399)=(F2398&amp;J2398),ABS((DATE(G2399,H2399,I2399)&amp;TIME(O2399,P2399,0))-(DATE(G2398,H2398,I2398)&amp;TIME(O2398,P2398,0))),"")</f>
        <v>1.0416667035315186E-2</v>
      </c>
    </row>
    <row r="2399" spans="3:35">
      <c r="C2399" s="246" t="s">
        <v>1324</v>
      </c>
      <c r="D2399" s="246" t="s">
        <v>997</v>
      </c>
      <c r="E2399" s="246" t="s">
        <v>1007</v>
      </c>
      <c r="F2399" s="246" t="s">
        <v>1008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1009</v>
      </c>
      <c r="L2399" s="247">
        <v>4</v>
      </c>
      <c r="M2399" s="246">
        <v>214739</v>
      </c>
      <c r="N2399" s="246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90</v>
      </c>
      <c r="T2399" s="246" t="s">
        <v>133</v>
      </c>
      <c r="U2399" s="246"/>
      <c r="V2399" t="str">
        <f>INDEX(樣區!H:H,MATCH(F2399,樣區!E:E,0))</f>
        <v>3月,5月</v>
      </c>
      <c r="W2399" s="3" t="str">
        <f>IF(ISNUMBER(AH2399),"Y","N")</f>
        <v>Y</v>
      </c>
      <c r="X2399" s="3" t="str">
        <f>IF(OR(ISBLANK(H2399),ISBLANK(I2399)),"需記錄日期","")</f>
        <v/>
      </c>
      <c r="Y2399" s="3" t="str">
        <f>IF(O2399&gt;9,"時間太晚","")</f>
        <v/>
      </c>
      <c r="Z2399" s="3" t="str">
        <f>IF(ISBLANK(Q2399),"需記錄數量",IF(Q2399&gt;2,"2隻以上，請記為猴群",""))</f>
        <v/>
      </c>
      <c r="AA2399" s="3" t="str">
        <f>IF(OR(Q2399=1,Q2399=2),IF(ISTEXT(R2399),"","需記錄距離"),"")</f>
        <v/>
      </c>
      <c r="AB2399" s="249" t="str">
        <f>IF(S2399="Y",IF(Q2399&lt;&gt;2,"有叫聲應為猴群",""),"")</f>
        <v/>
      </c>
      <c r="AC2399" s="3" t="str">
        <f>IF(ISBLANK(T2399),"需記錄棲地類型",IF(LEN(T2399)&lt;&gt;2,"請填最主要的棲地類型，其餘的可在備注補充說明",""))</f>
        <v/>
      </c>
      <c r="AD2399" s="5" t="str">
        <f t="shared" si="106"/>
        <v/>
      </c>
      <c r="AE2399" s="3" t="str">
        <f>IF(COUNTIF(U2399,"*搖樹*")=1,IF(Q2399&lt;&gt;2,"有搖樹行為應為猴群",""),"")</f>
        <v/>
      </c>
      <c r="AF2399" s="3"/>
      <c r="AH2399">
        <f>MATCH(ROUND(M2399,0)&amp;ROUND(N2399,0),樣點!N:N,0)</f>
        <v>422</v>
      </c>
      <c r="AI2399" s="5">
        <f>IF((F2400&amp;J2400)=(F2399&amp;J2399),ABS((DATE(G2400,H2400,I2400)&amp;TIME(O2400,P2400,0))-(DATE(G2399,H2399,I2399)&amp;TIME(O2399,P2399,0))),"")</f>
        <v>1.0416666977107525E-2</v>
      </c>
    </row>
    <row r="2400" spans="3:35">
      <c r="C2400" s="246" t="s">
        <v>1324</v>
      </c>
      <c r="D2400" s="246" t="s">
        <v>997</v>
      </c>
      <c r="E2400" s="246" t="s">
        <v>1007</v>
      </c>
      <c r="F2400" s="246" t="s">
        <v>1008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1009</v>
      </c>
      <c r="L2400" s="247">
        <v>5</v>
      </c>
      <c r="M2400" s="246">
        <v>214951</v>
      </c>
      <c r="N2400" s="246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90</v>
      </c>
      <c r="T2400" s="246" t="s">
        <v>133</v>
      </c>
      <c r="U2400" s="246"/>
      <c r="V2400" t="str">
        <f>INDEX(樣區!H:H,MATCH(F2400,樣區!E:E,0))</f>
        <v>3月,5月</v>
      </c>
      <c r="W2400" s="3" t="str">
        <f>IF(ISNUMBER(AH2400),"Y","N")</f>
        <v>Y</v>
      </c>
      <c r="X2400" s="3" t="str">
        <f>IF(OR(ISBLANK(H2400),ISBLANK(I2400)),"需記錄日期","")</f>
        <v/>
      </c>
      <c r="Y2400" s="3" t="str">
        <f>IF(O2400&gt;9,"時間太晚","")</f>
        <v/>
      </c>
      <c r="Z2400" s="3" t="str">
        <f>IF(ISBLANK(Q2400),"需記錄數量",IF(Q2400&gt;2,"2隻以上，請記為猴群",""))</f>
        <v/>
      </c>
      <c r="AA2400" s="3" t="str">
        <f>IF(OR(Q2400=1,Q2400=2),IF(ISTEXT(R2400),"","需記錄距離"),"")</f>
        <v/>
      </c>
      <c r="AB2400" s="249" t="str">
        <f>IF(S2400="Y",IF(Q2400&lt;&gt;2,"有叫聲應為猴群",""),"")</f>
        <v/>
      </c>
      <c r="AC2400" s="3" t="str">
        <f>IF(ISBLANK(T2400),"需記錄棲地類型",IF(LEN(T2400)&lt;&gt;2,"請填最主要的棲地類型，其餘的可在備注補充說明",""))</f>
        <v/>
      </c>
      <c r="AD2400" s="5" t="str">
        <f t="shared" si="106"/>
        <v/>
      </c>
      <c r="AE2400" s="3" t="str">
        <f>IF(COUNTIF(U2400,"*搖樹*")=1,IF(Q2400&lt;&gt;2,"有搖樹行為應為猴群",""),"")</f>
        <v/>
      </c>
      <c r="AF2400" s="3"/>
      <c r="AH2400">
        <f>MATCH(ROUND(M2400,0)&amp;ROUND(N2400,0),樣點!N:N,0)</f>
        <v>423</v>
      </c>
      <c r="AI2400" s="5">
        <f>IF((F2401&amp;J2401)=(F2400&amp;J2400),ABS((DATE(G2401,H2401,I2401)&amp;TIME(O2401,P2401,0))-(DATE(G2400,H2400,I2400)&amp;TIME(O2400,P2400,0))),"")</f>
        <v>1.0416665987577289E-2</v>
      </c>
    </row>
    <row r="2401" spans="3:35">
      <c r="C2401" s="246" t="s">
        <v>1324</v>
      </c>
      <c r="D2401" s="246" t="s">
        <v>997</v>
      </c>
      <c r="E2401" s="246" t="s">
        <v>1007</v>
      </c>
      <c r="F2401" s="246" t="s">
        <v>1008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1009</v>
      </c>
      <c r="L2401" s="247">
        <v>6</v>
      </c>
      <c r="M2401" s="246">
        <v>215113</v>
      </c>
      <c r="N2401" s="246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90</v>
      </c>
      <c r="T2401" s="246" t="s">
        <v>230</v>
      </c>
      <c r="U2401" s="246"/>
      <c r="V2401" t="str">
        <f>INDEX(樣區!H:H,MATCH(F2401,樣區!E:E,0))</f>
        <v>3月,5月</v>
      </c>
      <c r="W2401" s="3" t="str">
        <f>IF(ISNUMBER(AH2401),"Y","N")</f>
        <v>Y</v>
      </c>
      <c r="X2401" s="3" t="str">
        <f>IF(OR(ISBLANK(H2401),ISBLANK(I2401)),"需記錄日期","")</f>
        <v/>
      </c>
      <c r="Y2401" s="3" t="str">
        <f>IF(O2401&gt;9,"時間太晚","")</f>
        <v/>
      </c>
      <c r="Z2401" s="3" t="str">
        <f>IF(ISBLANK(Q2401),"需記錄數量",IF(Q2401&gt;2,"2隻以上，請記為猴群",""))</f>
        <v/>
      </c>
      <c r="AA2401" s="3" t="str">
        <f>IF(OR(Q2401=1,Q2401=2),IF(ISTEXT(R2401),"","需記錄距離"),"")</f>
        <v/>
      </c>
      <c r="AB2401" s="249" t="str">
        <f>IF(S2401="Y",IF(Q2401&lt;&gt;2,"有叫聲應為猴群",""),"")</f>
        <v/>
      </c>
      <c r="AC2401" s="3" t="str">
        <f>IF(ISBLANK(T2401),"需記錄棲地類型",IF(LEN(T2401)&lt;&gt;2,"請填最主要的棲地類型，其餘的可在備注補充說明",""))</f>
        <v/>
      </c>
      <c r="AD2401" s="5" t="str">
        <f t="shared" si="106"/>
        <v/>
      </c>
      <c r="AE2401" s="3" t="str">
        <f>IF(COUNTIF(U2401,"*搖樹*")=1,IF(Q2401&lt;&gt;2,"有搖樹行為應為猴群",""),"")</f>
        <v/>
      </c>
      <c r="AF2401" s="3"/>
      <c r="AH2401">
        <f>MATCH(ROUND(M2401,0)&amp;ROUND(N2401,0),樣點!N:N,0)</f>
        <v>424</v>
      </c>
      <c r="AI2401" s="5" t="str">
        <f>IF((F2402&amp;J2402)=(F2401&amp;J2401),ABS((DATE(G2402,H2402,I2402)&amp;TIME(O2402,P2402,0))-(DATE(G2401,H2401,I2401)&amp;TIME(O2401,P2401,0))),"")</f>
        <v/>
      </c>
    </row>
    <row r="2402" spans="3:35">
      <c r="C2402" s="246" t="s">
        <v>1324</v>
      </c>
      <c r="D2402" s="246" t="s">
        <v>997</v>
      </c>
      <c r="E2402" s="246" t="s">
        <v>1010</v>
      </c>
      <c r="F2402" s="246" t="s">
        <v>1011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1012</v>
      </c>
      <c r="L2402" s="247">
        <v>1</v>
      </c>
      <c r="M2402" s="246">
        <v>221887</v>
      </c>
      <c r="N2402" s="246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90</v>
      </c>
      <c r="T2402" s="246" t="s">
        <v>133</v>
      </c>
      <c r="U2402" s="246"/>
      <c r="V2402" t="str">
        <f>INDEX(樣區!H:H,MATCH(F2402,樣區!E:E,0))</f>
        <v>4月,6月</v>
      </c>
      <c r="W2402" s="3" t="str">
        <f>IF(ISNUMBER(AH2402),"Y","N")</f>
        <v>Y</v>
      </c>
      <c r="X2402" s="3" t="str">
        <f>IF(OR(ISBLANK(H2402),ISBLANK(I2402)),"需記錄日期","")</f>
        <v/>
      </c>
      <c r="Y2402" s="3" t="str">
        <f>IF(O2402&gt;9,"時間太晚","")</f>
        <v/>
      </c>
      <c r="Z2402" s="3" t="str">
        <f>IF(ISBLANK(Q2402),"需記錄數量",IF(Q2402&gt;2,"2隻以上，請記為猴群",""))</f>
        <v/>
      </c>
      <c r="AA2402" s="3" t="str">
        <f>IF(OR(Q2402=1,Q2402=2),IF(ISTEXT(R2402),"","需記錄距離"),"")</f>
        <v/>
      </c>
      <c r="AB2402" s="249" t="str">
        <f>IF(S2402="Y",IF(Q2402&lt;&gt;2,"有叫聲應為猴群",""),"")</f>
        <v/>
      </c>
      <c r="AC2402" s="3" t="str">
        <f>IF(ISBLANK(T2402),"需記錄棲地類型",IF(LEN(T2402)&lt;&gt;2,"請填最主要的棲地類型，其餘的可在備注補充說明",""))</f>
        <v/>
      </c>
      <c r="AD2402" s="5" t="str">
        <f t="shared" si="106"/>
        <v>需計滿6分鐘</v>
      </c>
      <c r="AE2402" s="3" t="str">
        <f>IF(COUNTIF(U2402,"*搖樹*")=1,IF(Q2402&lt;&gt;2,"有搖樹行為應為猴群",""),"")</f>
        <v/>
      </c>
      <c r="AF2402" s="3"/>
      <c r="AH2402">
        <f>MATCH(ROUND(M2402,0)&amp;ROUND(N2402,0),樣點!N:N,0)</f>
        <v>425</v>
      </c>
      <c r="AI2402" s="5">
        <f>IF((F2403&amp;J2403)=(F2402&amp;J2402),ABS((DATE(G2403,H2403,I2403)&amp;TIME(O2403,P2403,0))-(DATE(G2402,H2402,I2402)&amp;TIME(O2402,P2402,0))),"")</f>
        <v>3.4722230047918856E-3</v>
      </c>
    </row>
    <row r="2403" spans="3:35">
      <c r="C2403" s="246" t="s">
        <v>1324</v>
      </c>
      <c r="D2403" s="246" t="s">
        <v>997</v>
      </c>
      <c r="E2403" s="246" t="s">
        <v>1010</v>
      </c>
      <c r="F2403" s="246" t="s">
        <v>1011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1012</v>
      </c>
      <c r="L2403" s="247">
        <v>2</v>
      </c>
      <c r="M2403" s="246">
        <v>222080</v>
      </c>
      <c r="N2403" s="246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90</v>
      </c>
      <c r="T2403" s="246" t="s">
        <v>133</v>
      </c>
      <c r="U2403" s="246"/>
      <c r="V2403" t="str">
        <f>INDEX(樣區!H:H,MATCH(F2403,樣區!E:E,0))</f>
        <v>4月,6月</v>
      </c>
      <c r="W2403" s="3" t="str">
        <f>IF(ISNUMBER(AH2403),"Y","N")</f>
        <v>Y</v>
      </c>
      <c r="X2403" s="3" t="str">
        <f>IF(OR(ISBLANK(H2403),ISBLANK(I2403)),"需記錄日期","")</f>
        <v/>
      </c>
      <c r="Y2403" s="3" t="str">
        <f>IF(O2403&gt;9,"時間太晚","")</f>
        <v/>
      </c>
      <c r="Z2403" s="3" t="str">
        <f>IF(ISBLANK(Q2403),"需記錄數量",IF(Q2403&gt;2,"2隻以上，請記為猴群",""))</f>
        <v/>
      </c>
      <c r="AA2403" s="3" t="str">
        <f>IF(OR(Q2403=1,Q2403=2),IF(ISTEXT(R2403),"","需記錄距離"),"")</f>
        <v/>
      </c>
      <c r="AB2403" s="249" t="str">
        <f>IF(S2403="Y",IF(Q2403&lt;&gt;2,"有叫聲應為猴群",""),"")</f>
        <v/>
      </c>
      <c r="AC2403" s="3" t="str">
        <f>IF(ISBLANK(T2403),"需記錄棲地類型",IF(LEN(T2403)&lt;&gt;2,"請填最主要的棲地類型，其餘的可在備注補充說明",""))</f>
        <v/>
      </c>
      <c r="AD2403" s="5" t="str">
        <f t="shared" si="106"/>
        <v>需計滿6分鐘</v>
      </c>
      <c r="AE2403" s="3" t="str">
        <f>IF(COUNTIF(U2403,"*搖樹*")=1,IF(Q2403&lt;&gt;2,"有搖樹行為應為猴群",""),"")</f>
        <v/>
      </c>
      <c r="AF2403" s="3"/>
      <c r="AH2403">
        <f>MATCH(ROUND(M2403,0)&amp;ROUND(N2403,0),樣點!N:N,0)</f>
        <v>426</v>
      </c>
      <c r="AI2403" s="5">
        <f>IF((F2404&amp;J2404)=(F2403&amp;J2403),ABS((DATE(G2404,H2404,I2404)&amp;TIME(O2404,P2404,0))-(DATE(G2403,H2403,I2403)&amp;TIME(O2403,P2403,0))),"")</f>
        <v>3.4722220152616501E-3</v>
      </c>
    </row>
    <row r="2404" spans="3:35">
      <c r="C2404" s="246" t="s">
        <v>1324</v>
      </c>
      <c r="D2404" s="246" t="s">
        <v>997</v>
      </c>
      <c r="E2404" s="246" t="s">
        <v>1010</v>
      </c>
      <c r="F2404" s="246" t="s">
        <v>1011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1012</v>
      </c>
      <c r="L2404" s="247">
        <v>3</v>
      </c>
      <c r="M2404" s="246">
        <v>221894</v>
      </c>
      <c r="N2404" s="246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90</v>
      </c>
      <c r="T2404" s="246" t="s">
        <v>133</v>
      </c>
      <c r="U2404" s="246"/>
      <c r="V2404" t="str">
        <f>INDEX(樣區!H:H,MATCH(F2404,樣區!E:E,0))</f>
        <v>4月,6月</v>
      </c>
      <c r="W2404" s="3" t="str">
        <f>IF(ISNUMBER(AH2404),"Y","N")</f>
        <v>Y</v>
      </c>
      <c r="X2404" s="3" t="str">
        <f>IF(OR(ISBLANK(H2404),ISBLANK(I2404)),"需記錄日期","")</f>
        <v/>
      </c>
      <c r="Y2404" s="3" t="str">
        <f>IF(O2404&gt;9,"時間太晚","")</f>
        <v/>
      </c>
      <c r="Z2404" s="3" t="str">
        <f>IF(ISBLANK(Q2404),"需記錄數量",IF(Q2404&gt;2,"2隻以上，請記為猴群",""))</f>
        <v/>
      </c>
      <c r="AA2404" s="3" t="str">
        <f>IF(OR(Q2404=1,Q2404=2),IF(ISTEXT(R2404),"","需記錄距離"),"")</f>
        <v/>
      </c>
      <c r="AB2404" s="249" t="str">
        <f>IF(S2404="Y",IF(Q2404&lt;&gt;2,"有叫聲應為猴群",""),"")</f>
        <v/>
      </c>
      <c r="AC2404" s="3" t="str">
        <f>IF(ISBLANK(T2404),"需記錄棲地類型",IF(LEN(T2404)&lt;&gt;2,"請填最主要的棲地類型，其餘的可在備注補充說明",""))</f>
        <v/>
      </c>
      <c r="AD2404" s="5" t="str">
        <f t="shared" si="106"/>
        <v>需計滿6分鐘</v>
      </c>
      <c r="AE2404" s="3" t="str">
        <f>IF(COUNTIF(U2404,"*搖樹*")=1,IF(Q2404&lt;&gt;2,"有搖樹行為應為猴群",""),"")</f>
        <v/>
      </c>
      <c r="AF2404" s="3"/>
      <c r="AH2404">
        <f>MATCH(ROUND(M2404,0)&amp;ROUND(N2404,0),樣點!N:N,0)</f>
        <v>427</v>
      </c>
      <c r="AI2404" s="5">
        <f>IF((F2405&amp;J2405)=(F2404&amp;J2404),ABS((DATE(G2405,H2405,I2405)&amp;TIME(O2405,P2405,0))-(DATE(G2404,H2404,I2404)&amp;TIME(O2404,P2404,0))),"")</f>
        <v>3.4722219570539892E-3</v>
      </c>
    </row>
    <row r="2405" spans="3:35">
      <c r="C2405" s="246" t="s">
        <v>1324</v>
      </c>
      <c r="D2405" s="246" t="s">
        <v>997</v>
      </c>
      <c r="E2405" s="246" t="s">
        <v>1010</v>
      </c>
      <c r="F2405" s="246" t="s">
        <v>1011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1012</v>
      </c>
      <c r="L2405" s="247">
        <v>4</v>
      </c>
      <c r="M2405" s="246">
        <v>221743</v>
      </c>
      <c r="N2405" s="246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90</v>
      </c>
      <c r="T2405" s="246" t="s">
        <v>133</v>
      </c>
      <c r="U2405" s="246"/>
      <c r="V2405" t="str">
        <f>INDEX(樣區!H:H,MATCH(F2405,樣區!E:E,0))</f>
        <v>4月,6月</v>
      </c>
      <c r="W2405" s="3" t="str">
        <f>IF(ISNUMBER(AH2405),"Y","N")</f>
        <v>Y</v>
      </c>
      <c r="X2405" s="3" t="str">
        <f>IF(OR(ISBLANK(H2405),ISBLANK(I2405)),"需記錄日期","")</f>
        <v/>
      </c>
      <c r="Y2405" s="3" t="str">
        <f>IF(O2405&gt;9,"時間太晚","")</f>
        <v/>
      </c>
      <c r="Z2405" s="3" t="str">
        <f>IF(ISBLANK(Q2405),"需記錄數量",IF(Q2405&gt;2,"2隻以上，請記為猴群",""))</f>
        <v/>
      </c>
      <c r="AA2405" s="3" t="str">
        <f>IF(OR(Q2405=1,Q2405=2),IF(ISTEXT(R2405),"","需記錄距離"),"")</f>
        <v/>
      </c>
      <c r="AB2405" s="249" t="str">
        <f>IF(S2405="Y",IF(Q2405&lt;&gt;2,"有叫聲應為猴群",""),"")</f>
        <v/>
      </c>
      <c r="AC2405" s="3" t="str">
        <f>IF(ISBLANK(T2405),"需記錄棲地類型",IF(LEN(T2405)&lt;&gt;2,"請填最主要的棲地類型，其餘的可在備注補充說明",""))</f>
        <v/>
      </c>
      <c r="AD2405" s="5" t="str">
        <f t="shared" si="106"/>
        <v>需計滿6分鐘</v>
      </c>
      <c r="AE2405" s="3" t="str">
        <f>IF(COUNTIF(U2405,"*搖樹*")=1,IF(Q2405&lt;&gt;2,"有搖樹行為應為猴群",""),"")</f>
        <v/>
      </c>
      <c r="AF2405" s="3"/>
      <c r="AH2405">
        <f>MATCH(ROUND(M2405,0)&amp;ROUND(N2405,0),樣點!N:N,0)</f>
        <v>428</v>
      </c>
      <c r="AI2405" s="5">
        <f>IF((F2406&amp;J2406)=(F2405&amp;J2405),ABS((DATE(G2406,H2406,I2406)&amp;TIME(O2406,P2406,0))-(DATE(G2405,H2405,I2405)&amp;TIME(O2405,P2405,0))),"")</f>
        <v>3.4722220152616501E-3</v>
      </c>
    </row>
    <row r="2406" spans="3:35">
      <c r="C2406" s="246" t="s">
        <v>1324</v>
      </c>
      <c r="D2406" s="246" t="s">
        <v>997</v>
      </c>
      <c r="E2406" s="246" t="s">
        <v>1010</v>
      </c>
      <c r="F2406" s="246" t="s">
        <v>1011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1012</v>
      </c>
      <c r="L2406" s="247">
        <v>5</v>
      </c>
      <c r="M2406" s="246">
        <v>221923</v>
      </c>
      <c r="N2406" s="246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90</v>
      </c>
      <c r="T2406" s="246" t="s">
        <v>133</v>
      </c>
      <c r="U2406" s="246"/>
      <c r="V2406" t="str">
        <f>INDEX(樣區!H:H,MATCH(F2406,樣區!E:E,0))</f>
        <v>4月,6月</v>
      </c>
      <c r="W2406" s="3" t="str">
        <f>IF(ISNUMBER(AH2406),"Y","N")</f>
        <v>Y</v>
      </c>
      <c r="X2406" s="3" t="str">
        <f>IF(OR(ISBLANK(H2406),ISBLANK(I2406)),"需記錄日期","")</f>
        <v/>
      </c>
      <c r="Y2406" s="3" t="str">
        <f>IF(O2406&gt;9,"時間太晚","")</f>
        <v/>
      </c>
      <c r="Z2406" s="3" t="str">
        <f>IF(ISBLANK(Q2406),"需記錄數量",IF(Q2406&gt;2,"2隻以上，請記為猴群",""))</f>
        <v/>
      </c>
      <c r="AA2406" s="3" t="str">
        <f>IF(OR(Q2406=1,Q2406=2),IF(ISTEXT(R2406),"","需記錄距離"),"")</f>
        <v/>
      </c>
      <c r="AB2406" s="249" t="str">
        <f>IF(S2406="Y",IF(Q2406&lt;&gt;2,"有叫聲應為猴群",""),"")</f>
        <v/>
      </c>
      <c r="AC2406" s="3" t="str">
        <f>IF(ISBLANK(T2406),"需記錄棲地類型",IF(LEN(T2406)&lt;&gt;2,"請填最主要的棲地類型，其餘的可在備注補充說明",""))</f>
        <v/>
      </c>
      <c r="AD2406" s="5" t="str">
        <f t="shared" si="106"/>
        <v/>
      </c>
      <c r="AE2406" s="3" t="str">
        <f>IF(COUNTIF(U2406,"*搖樹*")=1,IF(Q2406&lt;&gt;2,"有搖樹行為應為猴群",""),"")</f>
        <v/>
      </c>
      <c r="AF2406" s="3"/>
      <c r="AH2406">
        <f>MATCH(ROUND(M2406,0)&amp;ROUND(N2406,0),樣點!N:N,0)</f>
        <v>429</v>
      </c>
      <c r="AI2406" s="5">
        <f>IF((F2407&amp;J2407)=(F2406&amp;J2406),ABS((DATE(G2407,H2407,I2407)&amp;TIME(O2407,P2407,0))-(DATE(G2406,H2406,I2406)&amp;TIME(O2406,P2406,0))),"")</f>
        <v>6.9444450200535357E-3</v>
      </c>
    </row>
    <row r="2407" spans="3:35">
      <c r="C2407" s="246" t="s">
        <v>1324</v>
      </c>
      <c r="D2407" s="246" t="s">
        <v>997</v>
      </c>
      <c r="E2407" s="246" t="s">
        <v>1010</v>
      </c>
      <c r="F2407" s="246" t="s">
        <v>1011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1012</v>
      </c>
      <c r="L2407" s="247">
        <v>6</v>
      </c>
      <c r="M2407" s="246">
        <v>222203</v>
      </c>
      <c r="N2407" s="246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90</v>
      </c>
      <c r="T2407" s="246" t="s">
        <v>133</v>
      </c>
      <c r="U2407" s="246"/>
      <c r="V2407" t="str">
        <f>INDEX(樣區!H:H,MATCH(F2407,樣區!E:E,0))</f>
        <v>4月,6月</v>
      </c>
      <c r="W2407" s="3" t="str">
        <f>IF(ISNUMBER(AH2407),"Y","N")</f>
        <v>Y</v>
      </c>
      <c r="X2407" s="3" t="str">
        <f>IF(OR(ISBLANK(H2407),ISBLANK(I2407)),"需記錄日期","")</f>
        <v/>
      </c>
      <c r="Y2407" s="3" t="str">
        <f>IF(O2407&gt;9,"時間太晚","")</f>
        <v/>
      </c>
      <c r="Z2407" s="3" t="str">
        <f>IF(ISBLANK(Q2407),"需記錄數量",IF(Q2407&gt;2,"2隻以上，請記為猴群",""))</f>
        <v/>
      </c>
      <c r="AA2407" s="3" t="str">
        <f>IF(OR(Q2407=1,Q2407=2),IF(ISTEXT(R2407),"","需記錄距離"),"")</f>
        <v/>
      </c>
      <c r="AB2407" s="249" t="str">
        <f>IF(S2407="Y",IF(Q2407&lt;&gt;2,"有叫聲應為猴群",""),"")</f>
        <v/>
      </c>
      <c r="AC2407" s="3" t="str">
        <f>IF(ISBLANK(T2407),"需記錄棲地類型",IF(LEN(T2407)&lt;&gt;2,"請填最主要的棲地類型，其餘的可在備注補充說明",""))</f>
        <v/>
      </c>
      <c r="AD2407" s="5" t="str">
        <f t="shared" si="106"/>
        <v/>
      </c>
      <c r="AE2407" s="3" t="str">
        <f>IF(COUNTIF(U2407,"*搖樹*")=1,IF(Q2407&lt;&gt;2,"有搖樹行為應為猴群",""),"")</f>
        <v/>
      </c>
      <c r="AF2407" s="3"/>
      <c r="AH2407">
        <f>MATCH(ROUND(M2407,0)&amp;ROUND(N2407,0),樣點!N:N,0)</f>
        <v>430</v>
      </c>
      <c r="AI2407" s="5" t="str">
        <f>IF((F2408&amp;J2408)=(F2407&amp;J2407),ABS((DATE(G2408,H2408,I2408)&amp;TIME(O2408,P2408,0))-(DATE(G2407,H2407,I2407)&amp;TIME(O2407,P2407,0))),"")</f>
        <v/>
      </c>
    </row>
    <row r="2408" spans="3:35">
      <c r="C2408" s="246" t="s">
        <v>1324</v>
      </c>
      <c r="D2408" s="246" t="s">
        <v>997</v>
      </c>
      <c r="E2408" s="246" t="s">
        <v>1013</v>
      </c>
      <c r="F2408" s="246" t="s">
        <v>1014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1015</v>
      </c>
      <c r="L2408" s="247">
        <v>1</v>
      </c>
      <c r="M2408" s="246">
        <v>224371</v>
      </c>
      <c r="N2408" s="246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90</v>
      </c>
      <c r="T2408" s="246" t="s">
        <v>26</v>
      </c>
      <c r="U2408" s="246"/>
      <c r="V2408" t="str">
        <f>INDEX(樣區!H:H,MATCH(F2408,樣區!E:E,0))</f>
        <v>3月,5月</v>
      </c>
      <c r="W2408" s="3" t="str">
        <f>IF(ISNUMBER(AH2408),"Y","N")</f>
        <v>Y</v>
      </c>
      <c r="X2408" s="3" t="str">
        <f>IF(OR(ISBLANK(H2408),ISBLANK(I2408)),"需記錄日期","")</f>
        <v/>
      </c>
      <c r="Y2408" s="3" t="str">
        <f>IF(O2408&gt;9,"時間太晚","")</f>
        <v/>
      </c>
      <c r="Z2408" s="3" t="str">
        <f>IF(ISBLANK(Q2408),"需記錄數量",IF(Q2408&gt;2,"2隻以上，請記為猴群",""))</f>
        <v/>
      </c>
      <c r="AA2408" s="3" t="str">
        <f>IF(OR(Q2408=1,Q2408=2),IF(ISTEXT(R2408),"","需記錄距離"),"")</f>
        <v/>
      </c>
      <c r="AB2408" s="249" t="str">
        <f>IF(S2408="Y",IF(Q2408&lt;&gt;2,"有叫聲應為猴群",""),"")</f>
        <v/>
      </c>
      <c r="AC2408" s="3" t="str">
        <f>IF(ISBLANK(T2408),"需記錄棲地類型",IF(LEN(T2408)&lt;&gt;2,"請填最主要的棲地類型，其餘的可在備注補充說明",""))</f>
        <v/>
      </c>
      <c r="AD2408" s="5" t="str">
        <f t="shared" si="106"/>
        <v/>
      </c>
      <c r="AE2408" s="3" t="str">
        <f>IF(COUNTIF(U2408,"*搖樹*")=1,IF(Q2408&lt;&gt;2,"有搖樹行為應為猴群",""),"")</f>
        <v/>
      </c>
      <c r="AF2408" s="3"/>
      <c r="AH2408">
        <f>MATCH(ROUND(M2408,0)&amp;ROUND(N2408,0),樣點!N:N,0)</f>
        <v>431</v>
      </c>
      <c r="AI2408" s="5">
        <f>IF((F2409&amp;J2409)=(F2408&amp;J2408),ABS((DATE(G2409,H2409,I2409)&amp;TIME(O2409,P2409,0))-(DATE(G2408,H2408,I2408)&amp;TIME(O2408,P2408,0))),"")</f>
        <v>5.555555981118232E-3</v>
      </c>
    </row>
    <row r="2409" spans="3:35">
      <c r="C2409" s="246" t="s">
        <v>1324</v>
      </c>
      <c r="D2409" s="246" t="s">
        <v>997</v>
      </c>
      <c r="E2409" s="246" t="s">
        <v>1013</v>
      </c>
      <c r="F2409" s="246" t="s">
        <v>1014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1015</v>
      </c>
      <c r="L2409" s="247">
        <v>2</v>
      </c>
      <c r="M2409" s="246">
        <v>224530</v>
      </c>
      <c r="N2409" s="246">
        <v>2607369</v>
      </c>
      <c r="O2409" s="246">
        <v>9</v>
      </c>
      <c r="P2409" s="246">
        <v>8</v>
      </c>
      <c r="Q2409" s="246">
        <v>0</v>
      </c>
      <c r="R2409" s="246"/>
      <c r="S2409" s="246" t="s">
        <v>90</v>
      </c>
      <c r="T2409" s="246" t="s">
        <v>26</v>
      </c>
      <c r="U2409" s="246"/>
      <c r="V2409" t="str">
        <f>INDEX(樣區!H:H,MATCH(F2409,樣區!E:E,0))</f>
        <v>3月,5月</v>
      </c>
      <c r="W2409" s="3" t="str">
        <f>IF(ISNUMBER(AH2409),"Y","N")</f>
        <v>Y</v>
      </c>
      <c r="X2409" s="3" t="str">
        <f>IF(OR(ISBLANK(H2409),ISBLANK(I2409)),"需記錄日期","")</f>
        <v/>
      </c>
      <c r="Y2409" s="3" t="str">
        <f>IF(O2409&gt;9,"時間太晚","")</f>
        <v/>
      </c>
      <c r="Z2409" s="3" t="str">
        <f>IF(ISBLANK(Q2409),"需記錄數量",IF(Q2409&gt;2,"2隻以上，請記為猴群",""))</f>
        <v/>
      </c>
      <c r="AA2409" s="3" t="str">
        <f>IF(OR(Q2409=1,Q2409=2),IF(ISTEXT(R2409),"","需記錄距離"),"")</f>
        <v/>
      </c>
      <c r="AB2409" s="249" t="str">
        <f>IF(S2409="Y",IF(Q2409&lt;&gt;2,"有叫聲應為猴群",""),"")</f>
        <v/>
      </c>
      <c r="AC2409" s="3" t="str">
        <f>IF(ISBLANK(T2409),"需記錄棲地類型",IF(LEN(T2409)&lt;&gt;2,"請填最主要的棲地類型，其餘的可在備注補充說明",""))</f>
        <v/>
      </c>
      <c r="AD2409" s="5" t="str">
        <f t="shared" si="106"/>
        <v/>
      </c>
      <c r="AE2409" s="3" t="str">
        <f>IF(COUNTIF(U2409,"*搖樹*")=1,IF(Q2409&lt;&gt;2,"有搖樹行為應為猴群",""),"")</f>
        <v/>
      </c>
      <c r="AF2409" s="3"/>
      <c r="AH2409">
        <f>MATCH(ROUND(M2409,0)&amp;ROUND(N2409,0),樣點!N:N,0)</f>
        <v>432</v>
      </c>
      <c r="AI2409" s="5">
        <f>IF((F2410&amp;J2410)=(F2409&amp;J2409),ABS((DATE(G2410,H2410,I2410)&amp;TIME(O2410,P2410,0))-(DATE(G2409,H2409,I2409)&amp;TIME(O2409,P2409,0))),"")</f>
        <v>1.0416667035315186E-2</v>
      </c>
    </row>
    <row r="2410" spans="3:35">
      <c r="C2410" s="246" t="s">
        <v>1324</v>
      </c>
      <c r="D2410" s="246" t="s">
        <v>997</v>
      </c>
      <c r="E2410" s="246" t="s">
        <v>1013</v>
      </c>
      <c r="F2410" s="246" t="s">
        <v>1014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1015</v>
      </c>
      <c r="L2410" s="247">
        <v>3</v>
      </c>
      <c r="M2410" s="246">
        <v>224345</v>
      </c>
      <c r="N2410" s="246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90</v>
      </c>
      <c r="T2410" s="246" t="s">
        <v>133</v>
      </c>
      <c r="U2410" s="246"/>
      <c r="V2410" t="str">
        <f>INDEX(樣區!H:H,MATCH(F2410,樣區!E:E,0))</f>
        <v>3月,5月</v>
      </c>
      <c r="W2410" s="3" t="str">
        <f>IF(ISNUMBER(AH2410),"Y","N")</f>
        <v>Y</v>
      </c>
      <c r="X2410" s="3" t="str">
        <f>IF(OR(ISBLANK(H2410),ISBLANK(I2410)),"需記錄日期","")</f>
        <v/>
      </c>
      <c r="Y2410" s="3" t="str">
        <f>IF(O2410&gt;9,"時間太晚","")</f>
        <v/>
      </c>
      <c r="Z2410" s="3" t="str">
        <f>IF(ISBLANK(Q2410),"需記錄數量",IF(Q2410&gt;2,"2隻以上，請記為猴群",""))</f>
        <v/>
      </c>
      <c r="AA2410" s="3" t="str">
        <f>IF(OR(Q2410=1,Q2410=2),IF(ISTEXT(R2410),"","需記錄距離"),"")</f>
        <v/>
      </c>
      <c r="AB2410" s="249" t="str">
        <f>IF(S2410="Y",IF(Q2410&lt;&gt;2,"有叫聲應為猴群",""),"")</f>
        <v/>
      </c>
      <c r="AC2410" s="3" t="str">
        <f>IF(ISBLANK(T2410),"需記錄棲地類型",IF(LEN(T2410)&lt;&gt;2,"請填最主要的棲地類型，其餘的可在備注補充說明",""))</f>
        <v/>
      </c>
      <c r="AD2410" s="5" t="str">
        <f t="shared" si="106"/>
        <v/>
      </c>
      <c r="AE2410" s="3" t="str">
        <f>IF(COUNTIF(U2410,"*搖樹*")=1,IF(Q2410&lt;&gt;2,"有搖樹行為應為猴群",""),"")</f>
        <v/>
      </c>
      <c r="AF2410" s="3"/>
      <c r="AH2410">
        <f>MATCH(ROUND(M2410,0)&amp;ROUND(N2410,0),樣點!N:N,0)</f>
        <v>433</v>
      </c>
      <c r="AI2410" s="5">
        <f>IF((F2411&amp;J2411)=(F2410&amp;J2410),ABS((DATE(G2411,H2411,I2411)&amp;TIME(O2411,P2411,0))-(DATE(G2410,H2410,I2410)&amp;TIME(O2410,P2410,0))),"")</f>
        <v>5.5555549915879965E-3</v>
      </c>
    </row>
    <row r="2411" spans="3:35">
      <c r="C2411" s="246" t="s">
        <v>1324</v>
      </c>
      <c r="D2411" s="246" t="s">
        <v>997</v>
      </c>
      <c r="E2411" s="246" t="s">
        <v>1013</v>
      </c>
      <c r="F2411" s="246" t="s">
        <v>1014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1015</v>
      </c>
      <c r="L2411" s="247">
        <v>4</v>
      </c>
      <c r="M2411" s="246">
        <v>224497</v>
      </c>
      <c r="N2411" s="246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90</v>
      </c>
      <c r="T2411" s="246" t="s">
        <v>230</v>
      </c>
      <c r="U2411" s="246"/>
      <c r="V2411" t="str">
        <f>INDEX(樣區!H:H,MATCH(F2411,樣區!E:E,0))</f>
        <v>3月,5月</v>
      </c>
      <c r="W2411" s="3" t="str">
        <f>IF(ISNUMBER(AH2411),"Y","N")</f>
        <v>Y</v>
      </c>
      <c r="X2411" s="3" t="str">
        <f>IF(OR(ISBLANK(H2411),ISBLANK(I2411)),"需記錄日期","")</f>
        <v/>
      </c>
      <c r="Y2411" s="3" t="str">
        <f>IF(O2411&gt;9,"時間太晚","")</f>
        <v/>
      </c>
      <c r="Z2411" s="3" t="str">
        <f>IF(ISBLANK(Q2411),"需記錄數量",IF(Q2411&gt;2,"2隻以上，請記為猴群",""))</f>
        <v/>
      </c>
      <c r="AA2411" s="3" t="str">
        <f>IF(OR(Q2411=1,Q2411=2),IF(ISTEXT(R2411),"","需記錄距離"),"")</f>
        <v/>
      </c>
      <c r="AB2411" s="249" t="str">
        <f>IF(S2411="Y",IF(Q2411&lt;&gt;2,"有叫聲應為猴群",""),"")</f>
        <v/>
      </c>
      <c r="AC2411" s="3" t="str">
        <f>IF(ISBLANK(T2411),"需記錄棲地類型",IF(LEN(T2411)&lt;&gt;2,"請填最主要的棲地類型，其餘的可在備注補充說明",""))</f>
        <v/>
      </c>
      <c r="AD2411" s="5" t="str">
        <f t="shared" si="106"/>
        <v/>
      </c>
      <c r="AE2411" s="3" t="str">
        <f>IF(COUNTIF(U2411,"*搖樹*")=1,IF(Q2411&lt;&gt;2,"有搖樹行為應為猴群",""),"")</f>
        <v/>
      </c>
      <c r="AF2411" s="3"/>
      <c r="AH2411">
        <f>MATCH(ROUND(M2411,0)&amp;ROUND(N2411,0),樣點!N:N,0)</f>
        <v>434</v>
      </c>
      <c r="AI2411" s="5">
        <f>IF((F2412&amp;J2412)=(F2411&amp;J2411),ABS((DATE(G2412,H2412,I2412)&amp;TIME(O2412,P2412,0))-(DATE(G2411,H2411,I2411)&amp;TIME(O2411,P2411,0))),"")</f>
        <v>5.555555981118232E-3</v>
      </c>
    </row>
    <row r="2412" spans="3:35">
      <c r="C2412" s="246" t="s">
        <v>1324</v>
      </c>
      <c r="D2412" s="246" t="s">
        <v>997</v>
      </c>
      <c r="E2412" s="246" t="s">
        <v>1013</v>
      </c>
      <c r="F2412" s="246" t="s">
        <v>1014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1015</v>
      </c>
      <c r="L2412" s="247">
        <v>5</v>
      </c>
      <c r="M2412" s="246">
        <v>224722</v>
      </c>
      <c r="N2412" s="246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90</v>
      </c>
      <c r="T2412" s="246" t="s">
        <v>26</v>
      </c>
      <c r="U2412" s="246"/>
      <c r="V2412" t="str">
        <f>INDEX(樣區!H:H,MATCH(F2412,樣區!E:E,0))</f>
        <v>3月,5月</v>
      </c>
      <c r="W2412" s="3" t="str">
        <f>IF(ISNUMBER(AH2412),"Y","N")</f>
        <v>Y</v>
      </c>
      <c r="X2412" s="3" t="str">
        <f>IF(OR(ISBLANK(H2412),ISBLANK(I2412)),"需記錄日期","")</f>
        <v/>
      </c>
      <c r="Y2412" s="3" t="str">
        <f>IF(O2412&gt;9,"時間太晚","")</f>
        <v/>
      </c>
      <c r="Z2412" s="3" t="str">
        <f>IF(ISBLANK(Q2412),"需記錄數量",IF(Q2412&gt;2,"2隻以上，請記為猴群",""))</f>
        <v/>
      </c>
      <c r="AA2412" s="3" t="str">
        <f>IF(OR(Q2412=1,Q2412=2),IF(ISTEXT(R2412),"","需記錄距離"),"")</f>
        <v/>
      </c>
      <c r="AB2412" s="249" t="str">
        <f>IF(S2412="Y",IF(Q2412&lt;&gt;2,"有叫聲應為猴群",""),"")</f>
        <v/>
      </c>
      <c r="AC2412" s="3" t="str">
        <f>IF(ISBLANK(T2412),"需記錄棲地類型",IF(LEN(T2412)&lt;&gt;2,"請填最主要的棲地類型，其餘的可在備注補充說明",""))</f>
        <v/>
      </c>
      <c r="AD2412" s="5" t="str">
        <f t="shared" si="106"/>
        <v/>
      </c>
      <c r="AE2412" s="3" t="str">
        <f>IF(COUNTIF(U2412,"*搖樹*")=1,IF(Q2412&lt;&gt;2,"有搖樹行為應為猴群",""),"")</f>
        <v/>
      </c>
      <c r="AF2412" s="3"/>
      <c r="AH2412">
        <f>MATCH(ROUND(M2412,0)&amp;ROUND(N2412,0),樣點!N:N,0)</f>
        <v>435</v>
      </c>
      <c r="AI2412" s="5">
        <f>IF((F2413&amp;J2413)=(F2412&amp;J2412),ABS((DATE(G2413,H2413,I2413)&amp;TIME(O2413,P2413,0))-(DATE(G2412,H2412,I2412)&amp;TIME(O2412,P2412,0))),"")</f>
        <v>9.0277779963798821E-3</v>
      </c>
    </row>
    <row r="2413" spans="3:35">
      <c r="C2413" s="246" t="s">
        <v>1324</v>
      </c>
      <c r="D2413" s="246" t="s">
        <v>997</v>
      </c>
      <c r="E2413" s="246" t="s">
        <v>1013</v>
      </c>
      <c r="F2413" s="246" t="s">
        <v>1014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1015</v>
      </c>
      <c r="L2413" s="247">
        <v>6</v>
      </c>
      <c r="M2413" s="246">
        <v>224951</v>
      </c>
      <c r="N2413" s="246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90</v>
      </c>
      <c r="T2413" s="246" t="s">
        <v>26</v>
      </c>
      <c r="U2413" s="246"/>
      <c r="V2413" t="str">
        <f>INDEX(樣區!H:H,MATCH(F2413,樣區!E:E,0))</f>
        <v>3月,5月</v>
      </c>
      <c r="W2413" s="3" t="str">
        <f>IF(ISNUMBER(AH2413),"Y","N")</f>
        <v>Y</v>
      </c>
      <c r="X2413" s="3" t="str">
        <f>IF(OR(ISBLANK(H2413),ISBLANK(I2413)),"需記錄日期","")</f>
        <v/>
      </c>
      <c r="Y2413" s="3" t="str">
        <f>IF(O2413&gt;9,"時間太晚","")</f>
        <v/>
      </c>
      <c r="Z2413" s="3" t="str">
        <f>IF(ISBLANK(Q2413),"需記錄數量",IF(Q2413&gt;2,"2隻以上，請記為猴群",""))</f>
        <v/>
      </c>
      <c r="AA2413" s="3" t="str">
        <f>IF(OR(Q2413=1,Q2413=2),IF(ISTEXT(R2413),"","需記錄距離"),"")</f>
        <v/>
      </c>
      <c r="AB2413" s="249" t="str">
        <f>IF(S2413="Y",IF(Q2413&lt;&gt;2,"有叫聲應為猴群",""),"")</f>
        <v/>
      </c>
      <c r="AC2413" s="3" t="str">
        <f>IF(ISBLANK(T2413),"需記錄棲地類型",IF(LEN(T2413)&lt;&gt;2,"請填最主要的棲地類型，其餘的可在備注補充說明",""))</f>
        <v/>
      </c>
      <c r="AD2413" s="5" t="str">
        <f t="shared" si="106"/>
        <v/>
      </c>
      <c r="AE2413" s="3" t="str">
        <f>IF(COUNTIF(U2413,"*搖樹*")=1,IF(Q2413&lt;&gt;2,"有搖樹行為應為猴群",""),"")</f>
        <v/>
      </c>
      <c r="AF2413" s="3"/>
      <c r="AH2413">
        <f>MATCH(ROUND(M2413,0)&amp;ROUND(N2413,0),樣點!N:N,0)</f>
        <v>436</v>
      </c>
      <c r="AI2413" s="5" t="str">
        <f>IF((F2414&amp;J2414)=(F2413&amp;J2413),ABS((DATE(G2414,H2414,I2414)&amp;TIME(O2414,P2414,0))-(DATE(G2413,H2413,I2413)&amp;TIME(O2413,P2413,0))),"")</f>
        <v/>
      </c>
    </row>
    <row r="2414" spans="3:35">
      <c r="C2414" s="246" t="s">
        <v>1324</v>
      </c>
      <c r="D2414" s="246" t="s">
        <v>997</v>
      </c>
      <c r="E2414" s="246" t="s">
        <v>1016</v>
      </c>
      <c r="F2414" s="246" t="s">
        <v>1017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1018</v>
      </c>
      <c r="L2414" s="247">
        <v>1</v>
      </c>
      <c r="M2414" s="246">
        <v>221171</v>
      </c>
      <c r="N2414" s="246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90</v>
      </c>
      <c r="T2414" s="246" t="s">
        <v>133</v>
      </c>
      <c r="U2414" s="246"/>
      <c r="V2414" t="str">
        <f>INDEX(樣區!H:H,MATCH(F2414,樣區!E:E,0))</f>
        <v>4月,6月</v>
      </c>
      <c r="W2414" s="3" t="str">
        <f>IF(ISNUMBER(AH2414),"Y","N")</f>
        <v>Y</v>
      </c>
      <c r="X2414" s="3" t="str">
        <f>IF(OR(ISBLANK(H2414),ISBLANK(I2414)),"需記錄日期","")</f>
        <v/>
      </c>
      <c r="Y2414" s="3" t="str">
        <f>IF(O2414&gt;9,"時間太晚","")</f>
        <v/>
      </c>
      <c r="Z2414" s="3" t="str">
        <f>IF(ISBLANK(Q2414),"需記錄數量",IF(Q2414&gt;2,"2隻以上，請記為猴群",""))</f>
        <v/>
      </c>
      <c r="AA2414" s="3" t="str">
        <f>IF(OR(Q2414=1,Q2414=2),IF(ISTEXT(R2414),"","需記錄距離"),"")</f>
        <v/>
      </c>
      <c r="AB2414" s="249" t="str">
        <f>IF(S2414="Y",IF(Q2414&lt;&gt;2,"有叫聲應為猴群",""),"")</f>
        <v/>
      </c>
      <c r="AC2414" s="3" t="str">
        <f>IF(ISBLANK(T2414),"需記錄棲地類型",IF(LEN(T2414)&lt;&gt;2,"請填最主要的棲地類型，其餘的可在備注補充說明",""))</f>
        <v/>
      </c>
      <c r="AD2414" s="5" t="str">
        <f t="shared" si="106"/>
        <v/>
      </c>
      <c r="AE2414" s="3" t="str">
        <f>IF(COUNTIF(U2414,"*搖樹*")=1,IF(Q2414&lt;&gt;2,"有搖樹行為應為猴群",""),"")</f>
        <v/>
      </c>
      <c r="AF2414" s="3"/>
      <c r="AH2414">
        <f>MATCH(ROUND(M2414,0)&amp;ROUND(N2414,0),樣點!N:N,0)</f>
        <v>437</v>
      </c>
      <c r="AI2414" s="5">
        <f>IF((F2415&amp;J2415)=(F2414&amp;J2414),ABS((DATE(G2415,H2415,I2415)&amp;TIME(O2415,P2415,0))-(DATE(G2414,H2414,I2414)&amp;TIME(O2414,P2414,0))),"")</f>
        <v>4.1666670003905892E-3</v>
      </c>
    </row>
    <row r="2415" spans="3:35">
      <c r="C2415" s="246" t="s">
        <v>1324</v>
      </c>
      <c r="D2415" s="246" t="s">
        <v>997</v>
      </c>
      <c r="E2415" s="246" t="s">
        <v>1016</v>
      </c>
      <c r="F2415" s="246" t="s">
        <v>1017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1018</v>
      </c>
      <c r="L2415" s="247">
        <v>2</v>
      </c>
      <c r="M2415" s="246">
        <v>221355</v>
      </c>
      <c r="N2415" s="246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90</v>
      </c>
      <c r="T2415" s="246" t="s">
        <v>133</v>
      </c>
      <c r="U2415" s="246"/>
      <c r="V2415" t="str">
        <f>INDEX(樣區!H:H,MATCH(F2415,樣區!E:E,0))</f>
        <v>4月,6月</v>
      </c>
      <c r="W2415" s="3" t="str">
        <f>IF(ISNUMBER(AH2415),"Y","N")</f>
        <v>Y</v>
      </c>
      <c r="X2415" s="3" t="str">
        <f>IF(OR(ISBLANK(H2415),ISBLANK(I2415)),"需記錄日期","")</f>
        <v/>
      </c>
      <c r="Y2415" s="3" t="str">
        <f>IF(O2415&gt;9,"時間太晚","")</f>
        <v/>
      </c>
      <c r="Z2415" s="3" t="str">
        <f>IF(ISBLANK(Q2415),"需記錄數量",IF(Q2415&gt;2,"2隻以上，請記為猴群",""))</f>
        <v/>
      </c>
      <c r="AA2415" s="3" t="str">
        <f>IF(OR(Q2415=1,Q2415=2),IF(ISTEXT(R2415),"","需記錄距離"),"")</f>
        <v/>
      </c>
      <c r="AB2415" s="249" t="str">
        <f>IF(S2415="Y",IF(Q2415&lt;&gt;2,"有叫聲應為猴群",""),"")</f>
        <v/>
      </c>
      <c r="AC2415" s="3" t="str">
        <f>IF(ISBLANK(T2415),"需記錄棲地類型",IF(LEN(T2415)&lt;&gt;2,"請填最主要的棲地類型，其餘的可在備注補充說明",""))</f>
        <v/>
      </c>
      <c r="AD2415" s="5" t="str">
        <f t="shared" si="106"/>
        <v/>
      </c>
      <c r="AE2415" s="3" t="str">
        <f>IF(COUNTIF(U2415,"*搖樹*")=1,IF(Q2415&lt;&gt;2,"有搖樹行為應為猴群",""),"")</f>
        <v/>
      </c>
      <c r="AF2415" s="3"/>
      <c r="AH2415">
        <f>MATCH(ROUND(M2415,0)&amp;ROUND(N2415,0),樣點!N:N,0)</f>
        <v>438</v>
      </c>
      <c r="AI2415" s="5">
        <f>IF((F2416&amp;J2416)=(F2415&amp;J2415),ABS((DATE(G2416,H2416,I2416)&amp;TIME(O2416,P2416,0))-(DATE(G2415,H2415,I2415)&amp;TIME(O2415,P2415,0))),"")</f>
        <v>4.8611109959892929E-3</v>
      </c>
    </row>
    <row r="2416" spans="3:35">
      <c r="C2416" s="246" t="s">
        <v>1324</v>
      </c>
      <c r="D2416" s="246" t="s">
        <v>997</v>
      </c>
      <c r="E2416" s="246" t="s">
        <v>1016</v>
      </c>
      <c r="F2416" s="246" t="s">
        <v>1017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1018</v>
      </c>
      <c r="L2416" s="247">
        <v>3</v>
      </c>
      <c r="M2416" s="246">
        <v>221515</v>
      </c>
      <c r="N2416" s="246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90</v>
      </c>
      <c r="T2416" s="246" t="s">
        <v>133</v>
      </c>
      <c r="U2416" s="246"/>
      <c r="V2416" t="str">
        <f>INDEX(樣區!H:H,MATCH(F2416,樣區!E:E,0))</f>
        <v>4月,6月</v>
      </c>
      <c r="W2416" s="3" t="str">
        <f>IF(ISNUMBER(AH2416),"Y","N")</f>
        <v>Y</v>
      </c>
      <c r="X2416" s="3" t="str">
        <f>IF(OR(ISBLANK(H2416),ISBLANK(I2416)),"需記錄日期","")</f>
        <v/>
      </c>
      <c r="Y2416" s="3" t="str">
        <f>IF(O2416&gt;9,"時間太晚","")</f>
        <v/>
      </c>
      <c r="Z2416" s="3" t="str">
        <f>IF(ISBLANK(Q2416),"需記錄數量",IF(Q2416&gt;2,"2隻以上，請記為猴群",""))</f>
        <v/>
      </c>
      <c r="AA2416" s="3" t="str">
        <f>IF(OR(Q2416=1,Q2416=2),IF(ISTEXT(R2416),"","需記錄距離"),"")</f>
        <v/>
      </c>
      <c r="AB2416" s="249" t="str">
        <f>IF(S2416="Y",IF(Q2416&lt;&gt;2,"有叫聲應為猴群",""),"")</f>
        <v/>
      </c>
      <c r="AC2416" s="3" t="str">
        <f>IF(ISBLANK(T2416),"需記錄棲地類型",IF(LEN(T2416)&lt;&gt;2,"請填最主要的棲地類型，其餘的可在備注補充說明",""))</f>
        <v/>
      </c>
      <c r="AD2416" s="5" t="str">
        <f t="shared" si="106"/>
        <v/>
      </c>
      <c r="AE2416" s="3" t="str">
        <f>IF(COUNTIF(U2416,"*搖樹*")=1,IF(Q2416&lt;&gt;2,"有搖樹行為應為猴群",""),"")</f>
        <v/>
      </c>
      <c r="AF2416" s="3"/>
      <c r="AH2416">
        <f>MATCH(ROUND(M2416,0)&amp;ROUND(N2416,0),樣點!N:N,0)</f>
        <v>439</v>
      </c>
      <c r="AI2416" s="5">
        <f>IF((F2417&amp;J2417)=(F2416&amp;J2416),ABS((DATE(G2417,H2417,I2417)&amp;TIME(O2417,P2417,0))-(DATE(G2416,H2416,I2416)&amp;TIME(O2416,P2416,0))),"")</f>
        <v>4.8611109959892929E-3</v>
      </c>
    </row>
    <row r="2417" spans="3:35">
      <c r="C2417" s="246" t="s">
        <v>1324</v>
      </c>
      <c r="D2417" s="246" t="s">
        <v>997</v>
      </c>
      <c r="E2417" s="246" t="s">
        <v>1016</v>
      </c>
      <c r="F2417" s="246" t="s">
        <v>1017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1018</v>
      </c>
      <c r="L2417" s="247">
        <v>4</v>
      </c>
      <c r="M2417" s="246">
        <v>221022</v>
      </c>
      <c r="N2417" s="246">
        <v>2611814</v>
      </c>
      <c r="O2417" s="246">
        <v>9</v>
      </c>
      <c r="P2417" s="246">
        <v>8</v>
      </c>
      <c r="Q2417" s="246">
        <v>0</v>
      </c>
      <c r="R2417" s="246"/>
      <c r="S2417" s="246" t="s">
        <v>90</v>
      </c>
      <c r="T2417" s="246" t="s">
        <v>133</v>
      </c>
      <c r="U2417" s="246"/>
      <c r="V2417" t="str">
        <f>INDEX(樣區!H:H,MATCH(F2417,樣區!E:E,0))</f>
        <v>4月,6月</v>
      </c>
      <c r="W2417" s="3" t="str">
        <f>IF(ISNUMBER(AH2417),"Y","N")</f>
        <v>Y</v>
      </c>
      <c r="X2417" s="3" t="str">
        <f>IF(OR(ISBLANK(H2417),ISBLANK(I2417)),"需記錄日期","")</f>
        <v/>
      </c>
      <c r="Y2417" s="3" t="str">
        <f>IF(O2417&gt;9,"時間太晚","")</f>
        <v/>
      </c>
      <c r="Z2417" s="3" t="str">
        <f>IF(ISBLANK(Q2417),"需記錄數量",IF(Q2417&gt;2,"2隻以上，請記為猴群",""))</f>
        <v/>
      </c>
      <c r="AA2417" s="3" t="str">
        <f>IF(OR(Q2417=1,Q2417=2),IF(ISTEXT(R2417),"","需記錄距離"),"")</f>
        <v/>
      </c>
      <c r="AB2417" s="249" t="str">
        <f>IF(S2417="Y",IF(Q2417&lt;&gt;2,"有叫聲應為猴群",""),"")</f>
        <v/>
      </c>
      <c r="AC2417" s="3" t="str">
        <f>IF(ISBLANK(T2417),"需記錄棲地類型",IF(LEN(T2417)&lt;&gt;2,"請填最主要的棲地類型，其餘的可在備注補充說明",""))</f>
        <v/>
      </c>
      <c r="AD2417" s="5" t="str">
        <f t="shared" si="106"/>
        <v/>
      </c>
      <c r="AE2417" s="3" t="str">
        <f>IF(COUNTIF(U2417,"*搖樹*")=1,IF(Q2417&lt;&gt;2,"有搖樹行為應為猴群",""),"")</f>
        <v/>
      </c>
      <c r="AF2417" s="3"/>
      <c r="AH2417">
        <f>MATCH(ROUND(M2417,0)&amp;ROUND(N2417,0),樣點!N:N,0)</f>
        <v>440</v>
      </c>
      <c r="AI2417" s="5">
        <f>IF((F2418&amp;J2418)=(F2417&amp;J2417),ABS((DATE(G2418,H2418,I2418)&amp;TIME(O2418,P2418,0))-(DATE(G2417,H2417,I2417)&amp;TIME(O2417,P2417,0))),"")</f>
        <v>4.1666670003905892E-3</v>
      </c>
    </row>
    <row r="2418" spans="3:35">
      <c r="C2418" s="246" t="s">
        <v>1324</v>
      </c>
      <c r="D2418" s="246" t="s">
        <v>997</v>
      </c>
      <c r="E2418" s="246" t="s">
        <v>1016</v>
      </c>
      <c r="F2418" s="246" t="s">
        <v>1017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1018</v>
      </c>
      <c r="L2418" s="247">
        <v>5</v>
      </c>
      <c r="M2418" s="246">
        <v>221193</v>
      </c>
      <c r="N2418" s="246">
        <v>2611936</v>
      </c>
      <c r="O2418" s="246">
        <v>9</v>
      </c>
      <c r="P2418" s="246">
        <v>2</v>
      </c>
      <c r="Q2418" s="246">
        <v>0</v>
      </c>
      <c r="R2418" s="246"/>
      <c r="S2418" s="246" t="s">
        <v>90</v>
      </c>
      <c r="T2418" s="246" t="s">
        <v>133</v>
      </c>
      <c r="U2418" s="246"/>
      <c r="V2418" t="str">
        <f>INDEX(樣區!H:H,MATCH(F2418,樣區!E:E,0))</f>
        <v>4月,6月</v>
      </c>
      <c r="W2418" s="3" t="str">
        <f>IF(ISNUMBER(AH2418),"Y","N")</f>
        <v>Y</v>
      </c>
      <c r="X2418" s="3" t="str">
        <f>IF(OR(ISBLANK(H2418),ISBLANK(I2418)),"需記錄日期","")</f>
        <v/>
      </c>
      <c r="Y2418" s="3" t="str">
        <f>IF(O2418&gt;9,"時間太晚","")</f>
        <v/>
      </c>
      <c r="Z2418" s="3" t="str">
        <f>IF(ISBLANK(Q2418),"需記錄數量",IF(Q2418&gt;2,"2隻以上，請記為猴群",""))</f>
        <v/>
      </c>
      <c r="AA2418" s="3" t="str">
        <f>IF(OR(Q2418=1,Q2418=2),IF(ISTEXT(R2418),"","需記錄距離"),"")</f>
        <v/>
      </c>
      <c r="AB2418" s="249" t="str">
        <f>IF(S2418="Y",IF(Q2418&lt;&gt;2,"有叫聲應為猴群",""),"")</f>
        <v/>
      </c>
      <c r="AC2418" s="3" t="str">
        <f>IF(ISBLANK(T2418),"需記錄棲地類型",IF(LEN(T2418)&lt;&gt;2,"請填最主要的棲地類型，其餘的可在備注補充說明",""))</f>
        <v/>
      </c>
      <c r="AD2418" s="5" t="str">
        <f t="shared" si="106"/>
        <v/>
      </c>
      <c r="AE2418" s="3" t="str">
        <f>IF(COUNTIF(U2418,"*搖樹*")=1,IF(Q2418&lt;&gt;2,"有搖樹行為應為猴群",""),"")</f>
        <v/>
      </c>
      <c r="AF2418" s="3"/>
      <c r="AH2418">
        <f>MATCH(ROUND(M2418,0)&amp;ROUND(N2418,0),樣點!N:N,0)</f>
        <v>441</v>
      </c>
      <c r="AI2418" s="5">
        <f>IF((F2419&amp;J2419)=(F2418&amp;J2418),ABS((DATE(G2419,H2419,I2419)&amp;TIME(O2419,P2419,0))-(DATE(G2418,H2418,I2418)&amp;TIME(O2418,P2418,0))),"")</f>
        <v>4.8611109959892929E-3</v>
      </c>
    </row>
    <row r="2419" spans="3:35">
      <c r="C2419" s="246" t="s">
        <v>1324</v>
      </c>
      <c r="D2419" s="246" t="s">
        <v>997</v>
      </c>
      <c r="E2419" s="246" t="s">
        <v>1016</v>
      </c>
      <c r="F2419" s="246" t="s">
        <v>1017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1018</v>
      </c>
      <c r="L2419" s="247">
        <v>6</v>
      </c>
      <c r="M2419" s="246">
        <v>221339</v>
      </c>
      <c r="N2419" s="246">
        <v>2612085</v>
      </c>
      <c r="O2419" s="246">
        <v>8</v>
      </c>
      <c r="P2419" s="246">
        <v>55</v>
      </c>
      <c r="Q2419" s="246">
        <v>2</v>
      </c>
      <c r="R2419" s="246" t="s">
        <v>75</v>
      </c>
      <c r="S2419" s="246" t="s">
        <v>44</v>
      </c>
      <c r="T2419" s="246" t="s">
        <v>133</v>
      </c>
      <c r="U2419" s="246" t="s">
        <v>437</v>
      </c>
      <c r="V2419" t="str">
        <f>INDEX(樣區!H:H,MATCH(F2419,樣區!E:E,0))</f>
        <v>4月,6月</v>
      </c>
      <c r="W2419" s="3" t="str">
        <f>IF(ISNUMBER(AH2419),"Y","N")</f>
        <v>Y</v>
      </c>
      <c r="X2419" s="3" t="str">
        <f>IF(OR(ISBLANK(H2419),ISBLANK(I2419)),"需記錄日期","")</f>
        <v/>
      </c>
      <c r="Y2419" s="3" t="str">
        <f>IF(O2419&gt;9,"時間太晚","")</f>
        <v/>
      </c>
      <c r="Z2419" s="3" t="str">
        <f>IF(ISBLANK(Q2419),"需記錄數量",IF(Q2419&gt;2,"2隻以上，請記為猴群",""))</f>
        <v/>
      </c>
      <c r="AA2419" s="3" t="str">
        <f>IF(OR(Q2419=1,Q2419=2),IF(ISTEXT(R2419),"","需記錄距離"),"")</f>
        <v/>
      </c>
      <c r="AB2419" s="249" t="str">
        <f>IF(S2419="Y",IF(Q2419&lt;&gt;2,"有叫聲應為猴群",""),"")</f>
        <v/>
      </c>
      <c r="AC2419" s="3" t="str">
        <f>IF(ISBLANK(T2419),"需記錄棲地類型",IF(LEN(T2419)&lt;&gt;2,"請填最主要的棲地類型，其餘的可在備注補充說明",""))</f>
        <v/>
      </c>
      <c r="AD2419" s="5" t="str">
        <f t="shared" si="106"/>
        <v/>
      </c>
      <c r="AE2419" s="3" t="str">
        <f>IF(COUNTIF(U2419,"*搖樹*")=1,IF(Q2419&lt;&gt;2,"有搖樹行為應為猴群",""),"")</f>
        <v/>
      </c>
      <c r="AF2419" s="3"/>
      <c r="AH2419">
        <f>MATCH(ROUND(M2419,0)&amp;ROUND(N2419,0),樣點!N:N,0)</f>
        <v>442</v>
      </c>
      <c r="AI2419" s="5" t="str">
        <f>IF((F2420&amp;J2420)=(F2419&amp;J2419),ABS((DATE(G2420,H2420,I2420)&amp;TIME(O2420,P2420,0))-(DATE(G2419,H2419,I2419)&amp;TIME(O2419,P2419,0))),"")</f>
        <v/>
      </c>
    </row>
    <row r="2420" spans="3:35">
      <c r="C2420" s="246" t="s">
        <v>1324</v>
      </c>
      <c r="D2420" s="246" t="s">
        <v>997</v>
      </c>
      <c r="E2420" s="246" t="s">
        <v>1019</v>
      </c>
      <c r="F2420" s="246" t="s">
        <v>1020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1021</v>
      </c>
      <c r="L2420" s="247">
        <v>1</v>
      </c>
      <c r="M2420" s="246">
        <v>228727</v>
      </c>
      <c r="N2420" s="246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90</v>
      </c>
      <c r="T2420" s="246" t="s">
        <v>26</v>
      </c>
      <c r="U2420" s="246"/>
      <c r="V2420" t="str">
        <f>INDEX(樣區!H:H,MATCH(F2420,樣區!E:E,0))</f>
        <v>4月,6月</v>
      </c>
      <c r="W2420" s="3" t="str">
        <f>IF(ISNUMBER(AH2420),"Y","N")</f>
        <v>Y</v>
      </c>
      <c r="X2420" s="3" t="str">
        <f>IF(OR(ISBLANK(H2420),ISBLANK(I2420)),"需記錄日期","")</f>
        <v/>
      </c>
      <c r="Y2420" s="3" t="str">
        <f>IF(O2420&gt;9,"時間太晚","")</f>
        <v>時間太晚</v>
      </c>
      <c r="Z2420" s="3" t="str">
        <f>IF(ISBLANK(Q2420),"需記錄數量",IF(Q2420&gt;2,"2隻以上，請記為猴群",""))</f>
        <v/>
      </c>
      <c r="AA2420" s="3" t="str">
        <f>IF(OR(Q2420=1,Q2420=2),IF(ISTEXT(R2420),"","需記錄距離"),"")</f>
        <v/>
      </c>
      <c r="AB2420" s="249" t="str">
        <f>IF(S2420="Y",IF(Q2420&lt;&gt;2,"有叫聲應為猴群",""),"")</f>
        <v/>
      </c>
      <c r="AC2420" s="3" t="str">
        <f>IF(ISBLANK(T2420),"需記錄棲地類型",IF(LEN(T2420)&lt;&gt;2,"請填最主要的棲地類型，其餘的可在備注補充說明",""))</f>
        <v/>
      </c>
      <c r="AD2420" s="5" t="str">
        <f t="shared" si="106"/>
        <v/>
      </c>
      <c r="AE2420" s="3" t="str">
        <f>IF(COUNTIF(U2420,"*搖樹*")=1,IF(Q2420&lt;&gt;2,"有搖樹行為應為猴群",""),"")</f>
        <v/>
      </c>
      <c r="AF2420" s="3"/>
      <c r="AH2420">
        <f>MATCH(ROUND(M2420,0)&amp;ROUND(N2420,0),樣點!N:N,0)</f>
        <v>443</v>
      </c>
      <c r="AI2420" s="5">
        <f>IF((F2421&amp;J2421)=(F2420&amp;J2420),ABS((DATE(G2421,H2421,I2421)&amp;TIME(O2421,P2421,0))-(DATE(G2420,H2420,I2420)&amp;TIME(O2420,P2420,0))),"")</f>
        <v>4.1666670003905892E-3</v>
      </c>
    </row>
    <row r="2421" spans="3:35">
      <c r="C2421" s="246" t="s">
        <v>1324</v>
      </c>
      <c r="D2421" s="246" t="s">
        <v>997</v>
      </c>
      <c r="E2421" s="246" t="s">
        <v>1019</v>
      </c>
      <c r="F2421" s="246" t="s">
        <v>1020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1021</v>
      </c>
      <c r="L2421" s="247">
        <v>2</v>
      </c>
      <c r="M2421" s="246">
        <v>228489</v>
      </c>
      <c r="N2421" s="246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90</v>
      </c>
      <c r="T2421" s="246" t="s">
        <v>26</v>
      </c>
      <c r="U2421" s="246"/>
      <c r="V2421" t="str">
        <f>INDEX(樣區!H:H,MATCH(F2421,樣區!E:E,0))</f>
        <v>4月,6月</v>
      </c>
      <c r="W2421" s="3" t="str">
        <f>IF(ISNUMBER(AH2421),"Y","N")</f>
        <v>Y</v>
      </c>
      <c r="X2421" s="3" t="str">
        <f>IF(OR(ISBLANK(H2421),ISBLANK(I2421)),"需記錄日期","")</f>
        <v/>
      </c>
      <c r="Y2421" s="3" t="str">
        <f>IF(O2421&gt;9,"時間太晚","")</f>
        <v>時間太晚</v>
      </c>
      <c r="Z2421" s="3" t="str">
        <f>IF(ISBLANK(Q2421),"需記錄數量",IF(Q2421&gt;2,"2隻以上，請記為猴群",""))</f>
        <v/>
      </c>
      <c r="AA2421" s="3" t="str">
        <f>IF(OR(Q2421=1,Q2421=2),IF(ISTEXT(R2421),"","需記錄距離"),"")</f>
        <v/>
      </c>
      <c r="AB2421" s="249" t="str">
        <f>IF(S2421="Y",IF(Q2421&lt;&gt;2,"有叫聲應為猴群",""),"")</f>
        <v/>
      </c>
      <c r="AC2421" s="3" t="str">
        <f>IF(ISBLANK(T2421),"需記錄棲地類型",IF(LEN(T2421)&lt;&gt;2,"請填最主要的棲地類型，其餘的可在備注補充說明",""))</f>
        <v/>
      </c>
      <c r="AD2421" s="5" t="str">
        <f t="shared" si="106"/>
        <v/>
      </c>
      <c r="AE2421" s="3" t="str">
        <f>IF(COUNTIF(U2421,"*搖樹*")=1,IF(Q2421&lt;&gt;2,"有搖樹行為應為猴群",""),"")</f>
        <v/>
      </c>
      <c r="AF2421" s="3"/>
      <c r="AH2421">
        <f>MATCH(ROUND(M2421,0)&amp;ROUND(N2421,0),樣點!N:N,0)</f>
        <v>444</v>
      </c>
      <c r="AI2421" s="5">
        <f>IF((F2422&amp;J2422)=(F2421&amp;J2421),ABS((DATE(G2422,H2422,I2422)&amp;TIME(O2422,P2422,0))-(DATE(G2421,H2421,I2421)&amp;TIME(O2421,P2421,0))),"")</f>
        <v>1.9444443983957171E-2</v>
      </c>
    </row>
    <row r="2422" spans="3:35">
      <c r="C2422" s="246" t="s">
        <v>1324</v>
      </c>
      <c r="D2422" s="246" t="s">
        <v>997</v>
      </c>
      <c r="E2422" s="246" t="s">
        <v>1019</v>
      </c>
      <c r="F2422" s="246" t="s">
        <v>1020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1021</v>
      </c>
      <c r="L2422" s="247">
        <v>3</v>
      </c>
      <c r="M2422" s="246">
        <v>228420</v>
      </c>
      <c r="N2422" s="246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90</v>
      </c>
      <c r="T2422" s="246" t="s">
        <v>133</v>
      </c>
      <c r="U2422" s="246"/>
      <c r="V2422" t="str">
        <f>INDEX(樣區!H:H,MATCH(F2422,樣區!E:E,0))</f>
        <v>4月,6月</v>
      </c>
      <c r="W2422" s="3" t="str">
        <f>IF(ISNUMBER(AH2422),"Y","N")</f>
        <v>Y</v>
      </c>
      <c r="X2422" s="3" t="str">
        <f>IF(OR(ISBLANK(H2422),ISBLANK(I2422)),"需記錄日期","")</f>
        <v/>
      </c>
      <c r="Y2422" s="3" t="str">
        <f>IF(O2422&gt;9,"時間太晚","")</f>
        <v>時間太晚</v>
      </c>
      <c r="Z2422" s="3" t="str">
        <f>IF(ISBLANK(Q2422),"需記錄數量",IF(Q2422&gt;2,"2隻以上，請記為猴群",""))</f>
        <v/>
      </c>
      <c r="AA2422" s="3" t="str">
        <f>IF(OR(Q2422=1,Q2422=2),IF(ISTEXT(R2422),"","需記錄距離"),"")</f>
        <v/>
      </c>
      <c r="AB2422" s="249" t="str">
        <f>IF(S2422="Y",IF(Q2422&lt;&gt;2,"有叫聲應為猴群",""),"")</f>
        <v/>
      </c>
      <c r="AC2422" s="3" t="str">
        <f>IF(ISBLANK(T2422),"需記錄棲地類型",IF(LEN(T2422)&lt;&gt;2,"請填最主要的棲地類型，其餘的可在備注補充說明",""))</f>
        <v/>
      </c>
      <c r="AD2422" s="5" t="str">
        <f t="shared" si="106"/>
        <v/>
      </c>
      <c r="AE2422" s="3" t="str">
        <f>IF(COUNTIF(U2422,"*搖樹*")=1,IF(Q2422&lt;&gt;2,"有搖樹行為應為猴群",""),"")</f>
        <v/>
      </c>
      <c r="AF2422" s="3"/>
      <c r="AH2422">
        <f>MATCH(ROUND(M2422,0)&amp;ROUND(N2422,0),樣點!N:N,0)</f>
        <v>445</v>
      </c>
      <c r="AI2422" s="5">
        <f>IF((F2423&amp;J2423)=(F2422&amp;J2422),ABS((DATE(G2423,H2423,I2423)&amp;TIME(O2423,P2423,0))-(DATE(G2422,H2422,I2422)&amp;TIME(O2422,P2422,0))),"")</f>
        <v>1.2499999953433871E-2</v>
      </c>
    </row>
    <row r="2423" spans="3:35">
      <c r="C2423" s="246" t="s">
        <v>1324</v>
      </c>
      <c r="D2423" s="246" t="s">
        <v>997</v>
      </c>
      <c r="E2423" s="246" t="s">
        <v>1019</v>
      </c>
      <c r="F2423" s="246" t="s">
        <v>1020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1021</v>
      </c>
      <c r="L2423" s="247">
        <v>4</v>
      </c>
      <c r="M2423" s="246">
        <v>228646</v>
      </c>
      <c r="N2423" s="246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90</v>
      </c>
      <c r="T2423" s="246" t="s">
        <v>26</v>
      </c>
      <c r="U2423" s="246"/>
      <c r="V2423" t="str">
        <f>INDEX(樣區!H:H,MATCH(F2423,樣區!E:E,0))</f>
        <v>4月,6月</v>
      </c>
      <c r="W2423" s="3" t="str">
        <f>IF(ISNUMBER(AH2423),"Y","N")</f>
        <v>Y</v>
      </c>
      <c r="X2423" s="3" t="str">
        <f>IF(OR(ISBLANK(H2423),ISBLANK(I2423)),"需記錄日期","")</f>
        <v/>
      </c>
      <c r="Y2423" s="3" t="str">
        <f>IF(O2423&gt;9,"時間太晚","")</f>
        <v>時間太晚</v>
      </c>
      <c r="Z2423" s="3" t="str">
        <f>IF(ISBLANK(Q2423),"需記錄數量",IF(Q2423&gt;2,"2隻以上，請記為猴群",""))</f>
        <v/>
      </c>
      <c r="AA2423" s="3" t="str">
        <f>IF(OR(Q2423=1,Q2423=2),IF(ISTEXT(R2423),"","需記錄距離"),"")</f>
        <v/>
      </c>
      <c r="AB2423" s="249" t="str">
        <f>IF(S2423="Y",IF(Q2423&lt;&gt;2,"有叫聲應為猴群",""),"")</f>
        <v/>
      </c>
      <c r="AC2423" s="3" t="str">
        <f>IF(ISBLANK(T2423),"需記錄棲地類型",IF(LEN(T2423)&lt;&gt;2,"請填最主要的棲地類型，其餘的可在備注補充說明",""))</f>
        <v/>
      </c>
      <c r="AD2423" s="5" t="str">
        <f t="shared" si="106"/>
        <v/>
      </c>
      <c r="AE2423" s="3" t="str">
        <f>IF(COUNTIF(U2423,"*搖樹*")=1,IF(Q2423&lt;&gt;2,"有搖樹行為應為猴群",""),"")</f>
        <v/>
      </c>
      <c r="AF2423" s="3"/>
      <c r="AH2423">
        <f>MATCH(ROUND(M2423,0)&amp;ROUND(N2423,0),樣點!N:N,0)</f>
        <v>446</v>
      </c>
      <c r="AI2423" s="5">
        <f>IF((F2424&amp;J2424)=(F2423&amp;J2423),ABS((DATE(G2424,H2424,I2424)&amp;TIME(O2424,P2424,0))-(DATE(G2423,H2423,I2423)&amp;TIME(O2423,P2423,0))),"")</f>
        <v>1.8055555003229529E-2</v>
      </c>
    </row>
    <row r="2424" spans="3:35">
      <c r="C2424" s="246" t="s">
        <v>1324</v>
      </c>
      <c r="D2424" s="246" t="s">
        <v>997</v>
      </c>
      <c r="E2424" s="246" t="s">
        <v>1019</v>
      </c>
      <c r="F2424" s="246" t="s">
        <v>1020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1021</v>
      </c>
      <c r="L2424" s="247">
        <v>5</v>
      </c>
      <c r="M2424" s="246">
        <v>228931</v>
      </c>
      <c r="N2424" s="246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90</v>
      </c>
      <c r="T2424" s="246" t="s">
        <v>133</v>
      </c>
      <c r="U2424" s="246"/>
      <c r="V2424" t="str">
        <f>INDEX(樣區!H:H,MATCH(F2424,樣區!E:E,0))</f>
        <v>4月,6月</v>
      </c>
      <c r="W2424" s="3" t="str">
        <f>IF(ISNUMBER(AH2424),"Y","N")</f>
        <v>Y</v>
      </c>
      <c r="X2424" s="3" t="str">
        <f>IF(OR(ISBLANK(H2424),ISBLANK(I2424)),"需記錄日期","")</f>
        <v/>
      </c>
      <c r="Y2424" s="3" t="str">
        <f>IF(O2424&gt;9,"時間太晚","")</f>
        <v>時間太晚</v>
      </c>
      <c r="Z2424" s="3" t="str">
        <f>IF(ISBLANK(Q2424),"需記錄數量",IF(Q2424&gt;2,"2隻以上，請記為猴群",""))</f>
        <v/>
      </c>
      <c r="AA2424" s="3" t="str">
        <f>IF(OR(Q2424=1,Q2424=2),IF(ISTEXT(R2424),"","需記錄距離"),"")</f>
        <v/>
      </c>
      <c r="AB2424" s="249" t="str">
        <f>IF(S2424="Y",IF(Q2424&lt;&gt;2,"有叫聲應為猴群",""),"")</f>
        <v/>
      </c>
      <c r="AC2424" s="3" t="str">
        <f>IF(ISBLANK(T2424),"需記錄棲地類型",IF(LEN(T2424)&lt;&gt;2,"請填最主要的棲地類型，其餘的可在備注補充說明",""))</f>
        <v/>
      </c>
      <c r="AD2424" s="5" t="str">
        <f t="shared" si="106"/>
        <v/>
      </c>
      <c r="AE2424" s="3" t="str">
        <f>IF(COUNTIF(U2424,"*搖樹*")=1,IF(Q2424&lt;&gt;2,"有搖樹行為應為猴群",""),"")</f>
        <v/>
      </c>
      <c r="AF2424" s="3"/>
      <c r="AH2424">
        <f>MATCH(ROUND(M2424,0)&amp;ROUND(N2424,0),樣點!N:N,0)</f>
        <v>447</v>
      </c>
      <c r="AI2424" s="5">
        <f>IF((F2425&amp;J2425)=(F2424&amp;J2424),ABS((DATE(G2425,H2425,I2425)&amp;TIME(O2425,P2425,0))-(DATE(G2424,H2424,I2424)&amp;TIME(O2424,P2424,0))),"")</f>
        <v>6.9444450200535357E-3</v>
      </c>
    </row>
    <row r="2425" spans="3:35">
      <c r="C2425" s="246" t="s">
        <v>1324</v>
      </c>
      <c r="D2425" s="246" t="s">
        <v>997</v>
      </c>
      <c r="E2425" s="246" t="s">
        <v>1019</v>
      </c>
      <c r="F2425" s="246" t="s">
        <v>1020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1021</v>
      </c>
      <c r="L2425" s="247">
        <v>6</v>
      </c>
      <c r="M2425" s="246">
        <v>228984</v>
      </c>
      <c r="N2425" s="246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90</v>
      </c>
      <c r="T2425" s="246" t="s">
        <v>26</v>
      </c>
      <c r="U2425" s="246"/>
      <c r="V2425" t="str">
        <f>INDEX(樣區!H:H,MATCH(F2425,樣區!E:E,0))</f>
        <v>4月,6月</v>
      </c>
      <c r="W2425" s="3" t="str">
        <f>IF(ISNUMBER(AH2425),"Y","N")</f>
        <v>Y</v>
      </c>
      <c r="X2425" s="3" t="str">
        <f>IF(OR(ISBLANK(H2425),ISBLANK(I2425)),"需記錄日期","")</f>
        <v/>
      </c>
      <c r="Y2425" s="3" t="str">
        <f>IF(O2425&gt;9,"時間太晚","")</f>
        <v>時間太晚</v>
      </c>
      <c r="Z2425" s="3" t="str">
        <f>IF(ISBLANK(Q2425),"需記錄數量",IF(Q2425&gt;2,"2隻以上，請記為猴群",""))</f>
        <v/>
      </c>
      <c r="AA2425" s="3" t="str">
        <f>IF(OR(Q2425=1,Q2425=2),IF(ISTEXT(R2425),"","需記錄距離"),"")</f>
        <v/>
      </c>
      <c r="AB2425" s="249" t="str">
        <f>IF(S2425="Y",IF(Q2425&lt;&gt;2,"有叫聲應為猴群",""),"")</f>
        <v/>
      </c>
      <c r="AC2425" s="3" t="str">
        <f>IF(ISBLANK(T2425),"需記錄棲地類型",IF(LEN(T2425)&lt;&gt;2,"請填最主要的棲地類型，其餘的可在備注補充說明",""))</f>
        <v/>
      </c>
      <c r="AD2425" s="5" t="str">
        <f t="shared" si="106"/>
        <v/>
      </c>
      <c r="AE2425" s="3" t="str">
        <f>IF(COUNTIF(U2425,"*搖樹*")=1,IF(Q2425&lt;&gt;2,"有搖樹行為應為猴群",""),"")</f>
        <v/>
      </c>
      <c r="AF2425" s="3"/>
      <c r="AH2425">
        <f>MATCH(ROUND(M2425,0)&amp;ROUND(N2425,0),樣點!N:N,0)</f>
        <v>448</v>
      </c>
      <c r="AI2425" s="5" t="str">
        <f>IF((F2426&amp;J2426)=(F2425&amp;J2425),ABS((DATE(G2426,H2426,I2426)&amp;TIME(O2426,P2426,0))-(DATE(G2425,H2425,I2425)&amp;TIME(O2425,P2425,0))),"")</f>
        <v/>
      </c>
    </row>
    <row r="2426" spans="3:35">
      <c r="C2426" s="246" t="s">
        <v>1324</v>
      </c>
      <c r="D2426" s="246" t="s">
        <v>997</v>
      </c>
      <c r="E2426" s="246" t="s">
        <v>1023</v>
      </c>
      <c r="F2426" s="246" t="s">
        <v>1024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1025</v>
      </c>
      <c r="L2426" s="247">
        <v>1</v>
      </c>
      <c r="M2426" s="246">
        <v>221338</v>
      </c>
      <c r="N2426" s="246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90</v>
      </c>
      <c r="T2426" s="246" t="s">
        <v>133</v>
      </c>
      <c r="U2426" s="246"/>
      <c r="V2426" t="str">
        <f>INDEX(樣區!H:H,MATCH(F2426,樣區!E:E,0))</f>
        <v>4月,6月</v>
      </c>
      <c r="W2426" s="3" t="str">
        <f>IF(ISNUMBER(AH2426),"Y","N")</f>
        <v>Y</v>
      </c>
      <c r="X2426" s="3" t="str">
        <f>IF(OR(ISBLANK(H2426),ISBLANK(I2426)),"需記錄日期","")</f>
        <v/>
      </c>
      <c r="Y2426" s="3" t="str">
        <f>IF(O2426&gt;9,"時間太晚","")</f>
        <v/>
      </c>
      <c r="Z2426" s="3" t="str">
        <f>IF(ISBLANK(Q2426),"需記錄數量",IF(Q2426&gt;2,"2隻以上，請記為猴群",""))</f>
        <v/>
      </c>
      <c r="AA2426" s="3" t="str">
        <f>IF(OR(Q2426=1,Q2426=2),IF(ISTEXT(R2426),"","需記錄距離"),"")</f>
        <v/>
      </c>
      <c r="AB2426" s="249" t="str">
        <f>IF(S2426="Y",IF(Q2426&lt;&gt;2,"有叫聲應為猴群",""),"")</f>
        <v/>
      </c>
      <c r="AC2426" s="3" t="str">
        <f>IF(ISBLANK(T2426),"需記錄棲地類型",IF(LEN(T2426)&lt;&gt;2,"請填最主要的棲地類型，其餘的可在備注補充說明",""))</f>
        <v/>
      </c>
      <c r="AD2426" s="5" t="str">
        <f t="shared" si="106"/>
        <v/>
      </c>
      <c r="AE2426" s="3" t="str">
        <f>IF(COUNTIF(U2426,"*搖樹*")=1,IF(Q2426&lt;&gt;2,"有搖樹行為應為猴群",""),"")</f>
        <v/>
      </c>
      <c r="AF2426" s="3"/>
      <c r="AH2426">
        <f>MATCH(ROUND(M2426,0)&amp;ROUND(N2426,0),樣點!N:N,0)</f>
        <v>449</v>
      </c>
      <c r="AI2426" s="5">
        <f>IF((F2427&amp;J2427)=(F2426&amp;J2426),ABS((DATE(G2427,H2427,I2427)&amp;TIME(O2427,P2427,0))-(DATE(G2426,H2426,I2426)&amp;TIME(O2426,P2426,0))),"")</f>
        <v>6.9444439723156393E-3</v>
      </c>
    </row>
    <row r="2427" spans="3:35">
      <c r="C2427" s="246" t="s">
        <v>1324</v>
      </c>
      <c r="D2427" s="246" t="s">
        <v>997</v>
      </c>
      <c r="E2427" s="246" t="s">
        <v>1023</v>
      </c>
      <c r="F2427" s="246" t="s">
        <v>1024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1025</v>
      </c>
      <c r="L2427" s="247">
        <v>2</v>
      </c>
      <c r="M2427" s="246">
        <v>221510</v>
      </c>
      <c r="N2427" s="246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90</v>
      </c>
      <c r="T2427" s="246" t="s">
        <v>133</v>
      </c>
      <c r="U2427" s="246"/>
      <c r="V2427" t="str">
        <f>INDEX(樣區!H:H,MATCH(F2427,樣區!E:E,0))</f>
        <v>4月,6月</v>
      </c>
      <c r="W2427" s="3" t="str">
        <f>IF(ISNUMBER(AH2427),"Y","N")</f>
        <v>Y</v>
      </c>
      <c r="X2427" s="3" t="str">
        <f>IF(OR(ISBLANK(H2427),ISBLANK(I2427)),"需記錄日期","")</f>
        <v/>
      </c>
      <c r="Y2427" s="3" t="str">
        <f>IF(O2427&gt;9,"時間太晚","")</f>
        <v/>
      </c>
      <c r="Z2427" s="3" t="str">
        <f>IF(ISBLANK(Q2427),"需記錄數量",IF(Q2427&gt;2,"2隻以上，請記為猴群",""))</f>
        <v/>
      </c>
      <c r="AA2427" s="3" t="str">
        <f>IF(OR(Q2427=1,Q2427=2),IF(ISTEXT(R2427),"","需記錄距離"),"")</f>
        <v/>
      </c>
      <c r="AB2427" s="249" t="str">
        <f>IF(S2427="Y",IF(Q2427&lt;&gt;2,"有叫聲應為猴群",""),"")</f>
        <v/>
      </c>
      <c r="AC2427" s="3" t="str">
        <f>IF(ISBLANK(T2427),"需記錄棲地類型",IF(LEN(T2427)&lt;&gt;2,"請填最主要的棲地類型，其餘的可在備注補充說明",""))</f>
        <v/>
      </c>
      <c r="AD2427" s="5" t="str">
        <f t="shared" si="106"/>
        <v/>
      </c>
      <c r="AE2427" s="3" t="str">
        <f>IF(COUNTIF(U2427,"*搖樹*")=1,IF(Q2427&lt;&gt;2,"有搖樹行為應為猴群",""),"")</f>
        <v/>
      </c>
      <c r="AF2427" s="3"/>
      <c r="AH2427">
        <f>MATCH(ROUND(M2427,0)&amp;ROUND(N2427,0),樣點!N:N,0)</f>
        <v>450</v>
      </c>
      <c r="AI2427" s="5">
        <f>IF((F2428&amp;J2428)=(F2427&amp;J2427),ABS((DATE(G2428,H2428,I2428)&amp;TIME(O2428,P2428,0))-(DATE(G2427,H2427,I2427)&amp;TIME(O2427,P2427,0))),"")</f>
        <v>6.9444450200535357E-3</v>
      </c>
    </row>
    <row r="2428" spans="3:35">
      <c r="C2428" s="246" t="s">
        <v>1324</v>
      </c>
      <c r="D2428" s="246" t="s">
        <v>997</v>
      </c>
      <c r="E2428" s="246" t="s">
        <v>1023</v>
      </c>
      <c r="F2428" s="246" t="s">
        <v>1024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1025</v>
      </c>
      <c r="L2428" s="247">
        <v>3</v>
      </c>
      <c r="M2428" s="246">
        <v>221655</v>
      </c>
      <c r="N2428" s="246">
        <v>2592798</v>
      </c>
      <c r="O2428" s="246">
        <v>9</v>
      </c>
      <c r="P2428" s="246">
        <v>15</v>
      </c>
      <c r="Q2428" s="246">
        <v>2</v>
      </c>
      <c r="R2428" s="246" t="s">
        <v>75</v>
      </c>
      <c r="S2428" s="246" t="s">
        <v>44</v>
      </c>
      <c r="T2428" s="246" t="s">
        <v>133</v>
      </c>
      <c r="U2428" s="246" t="s">
        <v>1124</v>
      </c>
      <c r="V2428" t="str">
        <f>INDEX(樣區!H:H,MATCH(F2428,樣區!E:E,0))</f>
        <v>4月,6月</v>
      </c>
      <c r="W2428" s="3" t="str">
        <f>IF(ISNUMBER(AH2428),"Y","N")</f>
        <v>Y</v>
      </c>
      <c r="X2428" s="3" t="str">
        <f>IF(OR(ISBLANK(H2428),ISBLANK(I2428)),"需記錄日期","")</f>
        <v/>
      </c>
      <c r="Y2428" s="3" t="str">
        <f>IF(O2428&gt;9,"時間太晚","")</f>
        <v/>
      </c>
      <c r="Z2428" s="3" t="str">
        <f>IF(ISBLANK(Q2428),"需記錄數量",IF(Q2428&gt;2,"2隻以上，請記為猴群",""))</f>
        <v/>
      </c>
      <c r="AA2428" s="3" t="str">
        <f>IF(OR(Q2428=1,Q2428=2),IF(ISTEXT(R2428),"","需記錄距離"),"")</f>
        <v/>
      </c>
      <c r="AB2428" s="249" t="str">
        <f>IF(S2428="Y",IF(Q2428&lt;&gt;2,"有叫聲應為猴群",""),"")</f>
        <v/>
      </c>
      <c r="AC2428" s="3" t="str">
        <f>IF(ISBLANK(T2428),"需記錄棲地類型",IF(LEN(T2428)&lt;&gt;2,"請填最主要的棲地類型，其餘的可在備注補充說明",""))</f>
        <v/>
      </c>
      <c r="AD2428" s="5" t="str">
        <f t="shared" si="106"/>
        <v/>
      </c>
      <c r="AE2428" s="3" t="str">
        <f>IF(COUNTIF(U2428,"*搖樹*")=1,IF(Q2428&lt;&gt;2,"有搖樹行為應為猴群",""),"")</f>
        <v/>
      </c>
      <c r="AF2428" s="3"/>
      <c r="AH2428">
        <f>MATCH(ROUND(M2428,0)&amp;ROUND(N2428,0),樣點!N:N,0)</f>
        <v>451</v>
      </c>
      <c r="AI2428" s="5">
        <f>IF((F2429&amp;J2429)=(F2428&amp;J2428),ABS((DATE(G2429,H2429,I2429)&amp;TIME(O2429,P2429,0))-(DATE(G2428,H2428,I2428)&amp;TIME(O2428,P2428,0))),"")</f>
        <v>6.9444439723156393E-3</v>
      </c>
    </row>
    <row r="2429" spans="3:35">
      <c r="C2429" s="246" t="s">
        <v>1324</v>
      </c>
      <c r="D2429" s="246" t="s">
        <v>997</v>
      </c>
      <c r="E2429" s="246" t="s">
        <v>1023</v>
      </c>
      <c r="F2429" s="246" t="s">
        <v>1024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1025</v>
      </c>
      <c r="L2429" s="247">
        <v>4</v>
      </c>
      <c r="M2429" s="246">
        <v>221655</v>
      </c>
      <c r="N2429" s="246">
        <v>2592303</v>
      </c>
      <c r="O2429" s="246">
        <v>9</v>
      </c>
      <c r="P2429" s="246">
        <v>5</v>
      </c>
      <c r="Q2429" s="246">
        <v>0</v>
      </c>
      <c r="R2429" s="246"/>
      <c r="S2429" s="246" t="s">
        <v>90</v>
      </c>
      <c r="T2429" s="246" t="s">
        <v>133</v>
      </c>
      <c r="U2429" s="246"/>
      <c r="V2429" t="str">
        <f>INDEX(樣區!H:H,MATCH(F2429,樣區!E:E,0))</f>
        <v>4月,6月</v>
      </c>
      <c r="W2429" s="3" t="str">
        <f>IF(ISNUMBER(AH2429),"Y","N")</f>
        <v>Y</v>
      </c>
      <c r="X2429" s="3" t="str">
        <f>IF(OR(ISBLANK(H2429),ISBLANK(I2429)),"需記錄日期","")</f>
        <v/>
      </c>
      <c r="Y2429" s="3" t="str">
        <f>IF(O2429&gt;9,"時間太晚","")</f>
        <v/>
      </c>
      <c r="Z2429" s="3" t="str">
        <f>IF(ISBLANK(Q2429),"需記錄數量",IF(Q2429&gt;2,"2隻以上，請記為猴群",""))</f>
        <v/>
      </c>
      <c r="AA2429" s="3" t="str">
        <f>IF(OR(Q2429=1,Q2429=2),IF(ISTEXT(R2429),"","需記錄距離"),"")</f>
        <v/>
      </c>
      <c r="AB2429" s="249" t="str">
        <f>IF(S2429="Y",IF(Q2429&lt;&gt;2,"有叫聲應為猴群",""),"")</f>
        <v/>
      </c>
      <c r="AC2429" s="3" t="str">
        <f>IF(ISBLANK(T2429),"需記錄棲地類型",IF(LEN(T2429)&lt;&gt;2,"請填最主要的棲地類型，其餘的可在備注補充說明",""))</f>
        <v/>
      </c>
      <c r="AD2429" s="5" t="str">
        <f t="shared" si="106"/>
        <v/>
      </c>
      <c r="AE2429" s="3" t="str">
        <f>IF(COUNTIF(U2429,"*搖樹*")=1,IF(Q2429&lt;&gt;2,"有搖樹行為應為猴群",""),"")</f>
        <v/>
      </c>
      <c r="AF2429" s="3"/>
      <c r="AH2429">
        <f>MATCH(ROUND(M2429,0)&amp;ROUND(N2429,0),樣點!N:N,0)</f>
        <v>452</v>
      </c>
      <c r="AI2429" s="5">
        <f>IF((F2430&amp;J2430)=(F2429&amp;J2429),ABS((DATE(G2430,H2430,I2430)&amp;TIME(O2430,P2430,0))-(DATE(G2429,H2429,I2429)&amp;TIME(O2429,P2429,0))),"")</f>
        <v>2.9166665975935757E-2</v>
      </c>
    </row>
    <row r="2430" spans="3:35">
      <c r="C2430" s="246" t="s">
        <v>1324</v>
      </c>
      <c r="D2430" s="246" t="s">
        <v>997</v>
      </c>
      <c r="E2430" s="246" t="s">
        <v>1023</v>
      </c>
      <c r="F2430" s="246" t="s">
        <v>1024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1025</v>
      </c>
      <c r="L2430" s="247">
        <v>5</v>
      </c>
      <c r="M2430" s="246">
        <v>220932</v>
      </c>
      <c r="N2430" s="246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90</v>
      </c>
      <c r="T2430" s="246" t="s">
        <v>54</v>
      </c>
      <c r="U2430" s="246"/>
      <c r="V2430" t="str">
        <f>INDEX(樣區!H:H,MATCH(F2430,樣區!E:E,0))</f>
        <v>4月,6月</v>
      </c>
      <c r="W2430" s="3" t="str">
        <f>IF(ISNUMBER(AH2430),"Y","N")</f>
        <v>Y</v>
      </c>
      <c r="X2430" s="3" t="str">
        <f>IF(OR(ISBLANK(H2430),ISBLANK(I2430)),"需記錄日期","")</f>
        <v/>
      </c>
      <c r="Y2430" s="3" t="str">
        <f>IF(O2430&gt;9,"時間太晚","")</f>
        <v/>
      </c>
      <c r="Z2430" s="3" t="str">
        <f>IF(ISBLANK(Q2430),"需記錄數量",IF(Q2430&gt;2,"2隻以上，請記為猴群",""))</f>
        <v/>
      </c>
      <c r="AA2430" s="3" t="str">
        <f>IF(OR(Q2430=1,Q2430=2),IF(ISTEXT(R2430),"","需記錄距離"),"")</f>
        <v/>
      </c>
      <c r="AB2430" s="249" t="str">
        <f>IF(S2430="Y",IF(Q2430&lt;&gt;2,"有叫聲應為猴群",""),"")</f>
        <v/>
      </c>
      <c r="AC2430" s="3" t="str">
        <f>IF(ISBLANK(T2430),"需記錄棲地類型",IF(LEN(T2430)&lt;&gt;2,"請填最主要的棲地類型，其餘的可在備注補充說明",""))</f>
        <v/>
      </c>
      <c r="AD2430" s="5" t="str">
        <f t="shared" si="106"/>
        <v/>
      </c>
      <c r="AE2430" s="3" t="str">
        <f>IF(COUNTIF(U2430,"*搖樹*")=1,IF(Q2430&lt;&gt;2,"有搖樹行為應為猴群",""),"")</f>
        <v/>
      </c>
      <c r="AF2430" s="3"/>
      <c r="AH2430">
        <f>MATCH(ROUND(M2430,0)&amp;ROUND(N2430,0),樣點!N:N,0)</f>
        <v>453</v>
      </c>
      <c r="AI2430" s="5">
        <f>IF((F2431&amp;J2431)=(F2430&amp;J2430),ABS((DATE(G2431,H2431,I2431)&amp;TIME(O2431,P2431,0))-(DATE(G2430,H2430,I2430)&amp;TIME(O2430,P2430,0))),"")</f>
        <v>5.555555981118232E-3</v>
      </c>
    </row>
    <row r="2431" spans="3:35">
      <c r="C2431" s="246" t="s">
        <v>1324</v>
      </c>
      <c r="D2431" s="246" t="s">
        <v>997</v>
      </c>
      <c r="E2431" s="246" t="s">
        <v>1023</v>
      </c>
      <c r="F2431" s="246" t="s">
        <v>1024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1025</v>
      </c>
      <c r="L2431" s="247">
        <v>6</v>
      </c>
      <c r="M2431" s="246">
        <v>220932</v>
      </c>
      <c r="N2431" s="246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90</v>
      </c>
      <c r="T2431" s="246" t="s">
        <v>54</v>
      </c>
      <c r="U2431" s="246"/>
      <c r="V2431" t="str">
        <f>INDEX(樣區!H:H,MATCH(F2431,樣區!E:E,0))</f>
        <v>4月,6月</v>
      </c>
      <c r="W2431" s="3" t="str">
        <f>IF(ISNUMBER(AH2431),"Y","N")</f>
        <v>Y</v>
      </c>
      <c r="X2431" s="3" t="str">
        <f>IF(OR(ISBLANK(H2431),ISBLANK(I2431)),"需記錄日期","")</f>
        <v/>
      </c>
      <c r="Y2431" s="3" t="str">
        <f>IF(O2431&gt;9,"時間太晚","")</f>
        <v/>
      </c>
      <c r="Z2431" s="3" t="str">
        <f>IF(ISBLANK(Q2431),"需記錄數量",IF(Q2431&gt;2,"2隻以上，請記為猴群",""))</f>
        <v/>
      </c>
      <c r="AA2431" s="3" t="str">
        <f>IF(OR(Q2431=1,Q2431=2),IF(ISTEXT(R2431),"","需記錄距離"),"")</f>
        <v/>
      </c>
      <c r="AB2431" s="249" t="str">
        <f>IF(S2431="Y",IF(Q2431&lt;&gt;2,"有叫聲應為猴群",""),"")</f>
        <v/>
      </c>
      <c r="AC2431" s="3" t="str">
        <f>IF(ISBLANK(T2431),"需記錄棲地類型",IF(LEN(T2431)&lt;&gt;2,"請填最主要的棲地類型，其餘的可在備注補充說明",""))</f>
        <v/>
      </c>
      <c r="AD2431" s="5" t="str">
        <f t="shared" si="106"/>
        <v/>
      </c>
      <c r="AE2431" s="3" t="str">
        <f>IF(COUNTIF(U2431,"*搖樹*")=1,IF(Q2431&lt;&gt;2,"有搖樹行為應為猴群",""),"")</f>
        <v/>
      </c>
      <c r="AF2431" s="3"/>
      <c r="AH2431">
        <f>MATCH(ROUND(M2431,0)&amp;ROUND(N2431,0),樣點!N:N,0)</f>
        <v>454</v>
      </c>
      <c r="AI2431" s="5" t="str">
        <f>IF((F2432&amp;J2432)=(F2431&amp;J2431),ABS((DATE(G2432,H2432,I2432)&amp;TIME(O2432,P2432,0))-(DATE(G2431,H2431,I2431)&amp;TIME(O2431,P2431,0))),"")</f>
        <v/>
      </c>
    </row>
    <row r="2432" spans="3:35">
      <c r="C2432" s="246" t="s">
        <v>1324</v>
      </c>
      <c r="D2432" s="246" t="s">
        <v>997</v>
      </c>
      <c r="E2432" s="246" t="s">
        <v>1032</v>
      </c>
      <c r="F2432" s="246" t="s">
        <v>1033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1034</v>
      </c>
      <c r="L2432" s="247">
        <v>1</v>
      </c>
      <c r="M2432" s="246">
        <v>218920</v>
      </c>
      <c r="N2432" s="246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44</v>
      </c>
      <c r="T2432" s="246" t="s">
        <v>133</v>
      </c>
      <c r="U2432" s="246" t="s">
        <v>119</v>
      </c>
      <c r="V2432" t="str">
        <f>INDEX(樣區!H:H,MATCH(F2432,樣區!E:E,0))</f>
        <v>4月,6月</v>
      </c>
      <c r="W2432" s="3" t="str">
        <f>IF(ISNUMBER(AH2432),"Y","N")</f>
        <v>Y</v>
      </c>
      <c r="X2432" s="3" t="str">
        <f>IF(OR(ISBLANK(H2432),ISBLANK(I2432)),"需記錄日期","")</f>
        <v/>
      </c>
      <c r="Y2432" s="3" t="str">
        <f>IF(O2432&gt;9,"時間太晚","")</f>
        <v/>
      </c>
      <c r="Z2432" s="3" t="str">
        <f>IF(ISBLANK(Q2432),"需記錄數量",IF(Q2432&gt;2,"2隻以上，請記為猴群",""))</f>
        <v/>
      </c>
      <c r="AA2432" s="3" t="str">
        <f>IF(OR(Q2432=1,Q2432=2),IF(ISTEXT(R2432),"","需記錄距離"),"")</f>
        <v>需記錄距離</v>
      </c>
      <c r="AB2432" s="249" t="str">
        <f>IF(S2432="Y",IF(Q2432&lt;&gt;2,"有叫聲應為猴群",""),"")</f>
        <v/>
      </c>
      <c r="AC2432" s="3" t="str">
        <f>IF(ISBLANK(T2432),"需記錄棲地類型",IF(LEN(T2432)&lt;&gt;2,"請填最主要的棲地類型，其餘的可在備注補充說明",""))</f>
        <v/>
      </c>
      <c r="AD2432" s="5" t="str">
        <f t="shared" si="106"/>
        <v>需計滿6分鐘</v>
      </c>
      <c r="AE2432" s="3" t="str">
        <f>IF(COUNTIF(U2432,"*搖樹*")=1,IF(Q2432&lt;&gt;2,"有搖樹行為應為猴群",""),"")</f>
        <v/>
      </c>
      <c r="AF2432" s="3"/>
      <c r="AH2432">
        <f>MATCH(ROUND(M2432,0)&amp;ROUND(N2432,0),樣點!N:N,0)</f>
        <v>455</v>
      </c>
      <c r="AI2432" s="5">
        <f>IF((F2433&amp;J2433)=(F2432&amp;J2432),ABS((DATE(G2433,H2433,I2433)&amp;TIME(O2433,P2433,0))-(DATE(G2432,H2432,I2432)&amp;TIME(O2432,P2432,0))),"")</f>
        <v>3.4722219570539892E-3</v>
      </c>
    </row>
    <row r="2433" spans="3:35">
      <c r="C2433" s="246" t="s">
        <v>1324</v>
      </c>
      <c r="D2433" s="246" t="s">
        <v>997</v>
      </c>
      <c r="E2433" s="246" t="s">
        <v>1032</v>
      </c>
      <c r="F2433" s="246" t="s">
        <v>1033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1034</v>
      </c>
      <c r="L2433" s="247">
        <v>2</v>
      </c>
      <c r="M2433" s="246">
        <v>218833</v>
      </c>
      <c r="N2433" s="246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90</v>
      </c>
      <c r="T2433" s="246" t="s">
        <v>133</v>
      </c>
      <c r="U2433" s="246" t="s">
        <v>1125</v>
      </c>
      <c r="V2433" t="str">
        <f>INDEX(樣區!H:H,MATCH(F2433,樣區!E:E,0))</f>
        <v>4月,6月</v>
      </c>
      <c r="W2433" s="3" t="str">
        <f>IF(ISNUMBER(AH2433),"Y","N")</f>
        <v>Y</v>
      </c>
      <c r="X2433" s="3" t="str">
        <f>IF(OR(ISBLANK(H2433),ISBLANK(I2433)),"需記錄日期","")</f>
        <v/>
      </c>
      <c r="Y2433" s="3" t="str">
        <f>IF(O2433&gt;9,"時間太晚","")</f>
        <v/>
      </c>
      <c r="Z2433" s="3" t="str">
        <f>IF(ISBLANK(Q2433),"需記錄數量",IF(Q2433&gt;2,"2隻以上，請記為猴群",""))</f>
        <v/>
      </c>
      <c r="AA2433" s="3" t="str">
        <f>IF(OR(Q2433=1,Q2433=2),IF(ISTEXT(R2433),"","需記錄距離"),"")</f>
        <v>需記錄距離</v>
      </c>
      <c r="AB2433" s="249" t="str">
        <f>IF(S2433="Y",IF(Q2433&lt;&gt;2,"有叫聲應為猴群",""),"")</f>
        <v/>
      </c>
      <c r="AC2433" s="3" t="str">
        <f>IF(ISBLANK(T2433),"需記錄棲地類型",IF(LEN(T2433)&lt;&gt;2,"請填最主要的棲地類型，其餘的可在備注補充說明",""))</f>
        <v/>
      </c>
      <c r="AD2433" s="5" t="str">
        <f t="shared" si="106"/>
        <v>需計滿6分鐘</v>
      </c>
      <c r="AE2433" s="3" t="str">
        <f>IF(COUNTIF(U2433,"*搖樹*")=1,IF(Q2433&lt;&gt;2,"有搖樹行為應為猴群",""),"")</f>
        <v/>
      </c>
      <c r="AF2433" s="3"/>
      <c r="AH2433">
        <f>MATCH(ROUND(M2433,0)&amp;ROUND(N2433,0),樣點!N:N,0)</f>
        <v>456</v>
      </c>
      <c r="AI2433" s="5">
        <f>IF((F2434&amp;J2434)=(F2433&amp;J2433),ABS((DATE(G2434,H2434,I2434)&amp;TIME(O2434,P2434,0))-(DATE(G2433,H2433,I2433)&amp;TIME(O2433,P2433,0))),"")</f>
        <v>3.4722220152616501E-3</v>
      </c>
    </row>
    <row r="2434" spans="3:35">
      <c r="C2434" s="246" t="s">
        <v>1324</v>
      </c>
      <c r="D2434" s="246" t="s">
        <v>997</v>
      </c>
      <c r="E2434" s="246" t="s">
        <v>1032</v>
      </c>
      <c r="F2434" s="246" t="s">
        <v>1033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1034</v>
      </c>
      <c r="L2434" s="247">
        <v>3</v>
      </c>
      <c r="M2434" s="246">
        <v>219106</v>
      </c>
      <c r="N2434" s="246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90</v>
      </c>
      <c r="T2434" s="246" t="s">
        <v>133</v>
      </c>
      <c r="U2434" s="246"/>
      <c r="V2434" t="str">
        <f>INDEX(樣區!H:H,MATCH(F2434,樣區!E:E,0))</f>
        <v>4月,6月</v>
      </c>
      <c r="W2434" s="3" t="str">
        <f>IF(ISNUMBER(AH2434),"Y","N")</f>
        <v>Y</v>
      </c>
      <c r="X2434" s="3" t="str">
        <f>IF(OR(ISBLANK(H2434),ISBLANK(I2434)),"需記錄日期","")</f>
        <v/>
      </c>
      <c r="Y2434" s="3" t="str">
        <f>IF(O2434&gt;9,"時間太晚","")</f>
        <v/>
      </c>
      <c r="Z2434" s="3" t="str">
        <f>IF(ISBLANK(Q2434),"需記錄數量",IF(Q2434&gt;2,"2隻以上，請記為猴群",""))</f>
        <v/>
      </c>
      <c r="AA2434" s="3" t="str">
        <f>IF(OR(Q2434=1,Q2434=2),IF(ISTEXT(R2434),"","需記錄距離"),"")</f>
        <v/>
      </c>
      <c r="AB2434" s="249" t="str">
        <f>IF(S2434="Y",IF(Q2434&lt;&gt;2,"有叫聲應為猴群",""),"")</f>
        <v/>
      </c>
      <c r="AC2434" s="3" t="str">
        <f>IF(ISBLANK(T2434),"需記錄棲地類型",IF(LEN(T2434)&lt;&gt;2,"請填最主要的棲地類型，其餘的可在備注補充說明",""))</f>
        <v/>
      </c>
      <c r="AD2434" s="5" t="str">
        <f t="shared" si="106"/>
        <v>需計滿6分鐘</v>
      </c>
      <c r="AE2434" s="3" t="str">
        <f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>IF((F2435&amp;J2435)=(F2434&amp;J2434),ABS((DATE(G2435,H2435,I2435)&amp;TIME(O2435,P2435,0))-(DATE(G2434,H2434,I2434)&amp;TIME(O2434,P2434,0))),"")</f>
        <v>3.4722230047918856E-3</v>
      </c>
    </row>
    <row r="2435" spans="3:35">
      <c r="C2435" s="246" t="s">
        <v>1324</v>
      </c>
      <c r="D2435" s="246" t="s">
        <v>997</v>
      </c>
      <c r="E2435" s="246" t="s">
        <v>1032</v>
      </c>
      <c r="F2435" s="246" t="s">
        <v>1033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1034</v>
      </c>
      <c r="L2435" s="247">
        <v>4</v>
      </c>
      <c r="M2435" s="246">
        <v>219149</v>
      </c>
      <c r="N2435" s="246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90</v>
      </c>
      <c r="T2435" s="246" t="s">
        <v>133</v>
      </c>
      <c r="U2435" s="246"/>
      <c r="V2435" t="str">
        <f>INDEX(樣區!H:H,MATCH(F2435,樣區!E:E,0))</f>
        <v>4月,6月</v>
      </c>
      <c r="W2435" s="3" t="str">
        <f>IF(ISNUMBER(AH2435),"Y","N")</f>
        <v>Y</v>
      </c>
      <c r="X2435" s="3" t="str">
        <f>IF(OR(ISBLANK(H2435),ISBLANK(I2435)),"需記錄日期","")</f>
        <v/>
      </c>
      <c r="Y2435" s="3" t="str">
        <f>IF(O2435&gt;9,"時間太晚","")</f>
        <v/>
      </c>
      <c r="Z2435" s="3" t="str">
        <f>IF(ISBLANK(Q2435),"需記錄數量",IF(Q2435&gt;2,"2隻以上，請記為猴群",""))</f>
        <v/>
      </c>
      <c r="AA2435" s="3" t="str">
        <f>IF(OR(Q2435=1,Q2435=2),IF(ISTEXT(R2435),"","需記錄距離"),"")</f>
        <v/>
      </c>
      <c r="AB2435" s="249" t="str">
        <f>IF(S2435="Y",IF(Q2435&lt;&gt;2,"有叫聲應為猴群",""),"")</f>
        <v/>
      </c>
      <c r="AC2435" s="3" t="str">
        <f>IF(ISBLANK(T2435),"需記錄棲地類型",IF(LEN(T2435)&lt;&gt;2,"請填最主要的棲地類型，其餘的可在備注補充說明",""))</f>
        <v/>
      </c>
      <c r="AD2435" s="5" t="str">
        <f t="shared" si="106"/>
        <v>需計滿6分鐘</v>
      </c>
      <c r="AE2435" s="3" t="str">
        <f>IF(COUNTIF(U2435,"*搖樹*")=1,IF(Q2435&lt;&gt;2,"有搖樹行為應為猴群",""),"")</f>
        <v/>
      </c>
      <c r="AF2435" s="3"/>
      <c r="AH2435">
        <f>MATCH(ROUND(M2435,0)&amp;ROUND(N2435,0),樣點!N:N,0)</f>
        <v>458</v>
      </c>
      <c r="AI2435" s="5">
        <f>IF((F2436&amp;J2436)=(F2435&amp;J2435),ABS((DATE(G2436,H2436,I2436)&amp;TIME(O2436,P2436,0))-(DATE(G2435,H2435,I2435)&amp;TIME(O2435,P2435,0))),"")</f>
        <v>3.4722220152616501E-3</v>
      </c>
    </row>
    <row r="2436" spans="3:35">
      <c r="C2436" s="246" t="s">
        <v>1324</v>
      </c>
      <c r="D2436" s="246" t="s">
        <v>997</v>
      </c>
      <c r="E2436" s="246" t="s">
        <v>1032</v>
      </c>
      <c r="F2436" s="246" t="s">
        <v>1033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1034</v>
      </c>
      <c r="L2436" s="247">
        <v>5</v>
      </c>
      <c r="M2436" s="246">
        <v>219193</v>
      </c>
      <c r="N2436" s="246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90</v>
      </c>
      <c r="T2436" s="246" t="s">
        <v>133</v>
      </c>
      <c r="U2436" s="246"/>
      <c r="V2436" t="str">
        <f>INDEX(樣區!H:H,MATCH(F2436,樣區!E:E,0))</f>
        <v>4月,6月</v>
      </c>
      <c r="W2436" s="3" t="str">
        <f>IF(ISNUMBER(AH2436),"Y","N")</f>
        <v>Y</v>
      </c>
      <c r="X2436" s="3" t="str">
        <f>IF(OR(ISBLANK(H2436),ISBLANK(I2436)),"需記錄日期","")</f>
        <v/>
      </c>
      <c r="Y2436" s="3" t="str">
        <f>IF(O2436&gt;9,"時間太晚","")</f>
        <v/>
      </c>
      <c r="Z2436" s="3" t="str">
        <f>IF(ISBLANK(Q2436),"需記錄數量",IF(Q2436&gt;2,"2隻以上，請記為猴群",""))</f>
        <v/>
      </c>
      <c r="AA2436" s="3" t="str">
        <f>IF(OR(Q2436=1,Q2436=2),IF(ISTEXT(R2436),"","需記錄距離"),"")</f>
        <v/>
      </c>
      <c r="AB2436" s="249" t="str">
        <f>IF(S2436="Y",IF(Q2436&lt;&gt;2,"有叫聲應為猴群",""),"")</f>
        <v/>
      </c>
      <c r="AC2436" s="3" t="str">
        <f>IF(ISBLANK(T2436),"需記錄棲地類型",IF(LEN(T2436)&lt;&gt;2,"請填最主要的棲地類型，其餘的可在備注補充說明",""))</f>
        <v/>
      </c>
      <c r="AD2436" s="5" t="str">
        <f t="shared" si="106"/>
        <v>需計滿6分鐘</v>
      </c>
      <c r="AE2436" s="3" t="str">
        <f>IF(COUNTIF(U2436,"*搖樹*")=1,IF(Q2436&lt;&gt;2,"有搖樹行為應為猴群",""),"")</f>
        <v/>
      </c>
      <c r="AF2436" s="3"/>
      <c r="AH2436">
        <f>MATCH(ROUND(M2436,0)&amp;ROUND(N2436,0),樣點!N:N,0)</f>
        <v>459</v>
      </c>
      <c r="AI2436" s="5">
        <f>IF((F2437&amp;J2437)=(F2436&amp;J2436),ABS((DATE(G2437,H2437,I2437)&amp;TIME(O2437,P2437,0))-(DATE(G2436,H2436,I2436)&amp;TIME(O2436,P2436,0))),"")</f>
        <v>3.4722219570539892E-3</v>
      </c>
    </row>
    <row r="2437" spans="3:35">
      <c r="C2437" s="246" t="s">
        <v>1324</v>
      </c>
      <c r="D2437" s="246" t="s">
        <v>997</v>
      </c>
      <c r="E2437" s="246" t="s">
        <v>1032</v>
      </c>
      <c r="F2437" s="246" t="s">
        <v>1033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1034</v>
      </c>
      <c r="L2437" s="247">
        <v>6</v>
      </c>
      <c r="M2437" s="246">
        <v>219112</v>
      </c>
      <c r="N2437" s="246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90</v>
      </c>
      <c r="T2437" s="246" t="s">
        <v>133</v>
      </c>
      <c r="U2437" s="246"/>
      <c r="V2437" t="str">
        <f>INDEX(樣區!H:H,MATCH(F2437,樣區!E:E,0))</f>
        <v>4月,6月</v>
      </c>
      <c r="W2437" s="3" t="str">
        <f>IF(ISNUMBER(AH2437),"Y","N")</f>
        <v>Y</v>
      </c>
      <c r="X2437" s="3" t="str">
        <f>IF(OR(ISBLANK(H2437),ISBLANK(I2437)),"需記錄日期","")</f>
        <v/>
      </c>
      <c r="Y2437" s="3" t="str">
        <f>IF(O2437&gt;9,"時間太晚","")</f>
        <v/>
      </c>
      <c r="Z2437" s="3" t="str">
        <f>IF(ISBLANK(Q2437),"需記錄數量",IF(Q2437&gt;2,"2隻以上，請記為猴群",""))</f>
        <v/>
      </c>
      <c r="AA2437" s="3" t="str">
        <f>IF(OR(Q2437=1,Q2437=2),IF(ISTEXT(R2437),"","需記錄距離"),"")</f>
        <v/>
      </c>
      <c r="AB2437" s="249" t="str">
        <f>IF(S2437="Y",IF(Q2437&lt;&gt;2,"有叫聲應為猴群",""),"")</f>
        <v/>
      </c>
      <c r="AC2437" s="3" t="str">
        <f>IF(ISBLANK(T2437),"需記錄棲地類型",IF(LEN(T2437)&lt;&gt;2,"請填最主要的棲地類型，其餘的可在備注補充說明",""))</f>
        <v/>
      </c>
      <c r="AD2437" s="5" t="str">
        <f t="shared" si="106"/>
        <v/>
      </c>
      <c r="AE2437" s="3" t="str">
        <f>IF(COUNTIF(U2437,"*搖樹*")=1,IF(Q2437&lt;&gt;2,"有搖樹行為應為猴群",""),"")</f>
        <v/>
      </c>
      <c r="AF2437" s="3"/>
      <c r="AH2437">
        <f>MATCH(ROUND(M2437,0)&amp;ROUND(N2437,0),樣點!N:N,0)</f>
        <v>460</v>
      </c>
      <c r="AI2437" s="5" t="str">
        <f>IF((F2438&amp;J2438)=(F2437&amp;J2437),ABS((DATE(G2438,H2438,I2438)&amp;TIME(O2438,P2438,0))-(DATE(G2437,H2437,I2437)&amp;TIME(O2437,P2437,0))),"")</f>
        <v/>
      </c>
    </row>
    <row r="2438" spans="3:35">
      <c r="C2438" s="246" t="s">
        <v>1324</v>
      </c>
      <c r="D2438" s="246" t="s">
        <v>997</v>
      </c>
      <c r="E2438" s="246" t="s">
        <v>1035</v>
      </c>
      <c r="F2438" s="246" t="s">
        <v>1036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1037</v>
      </c>
      <c r="L2438" s="247">
        <v>1</v>
      </c>
      <c r="M2438" s="246">
        <v>209976</v>
      </c>
      <c r="N2438" s="246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90</v>
      </c>
      <c r="T2438" s="246" t="s">
        <v>32</v>
      </c>
      <c r="U2438" s="246"/>
      <c r="V2438" t="str">
        <f>INDEX(樣區!H:H,MATCH(F2438,樣區!E:E,0))</f>
        <v>3月,5月</v>
      </c>
      <c r="W2438" s="3" t="str">
        <f>IF(ISNUMBER(AH2438),"Y","N")</f>
        <v>Y</v>
      </c>
      <c r="X2438" s="3" t="str">
        <f>IF(OR(ISBLANK(H2438),ISBLANK(I2438)),"需記錄日期","")</f>
        <v/>
      </c>
      <c r="Y2438" s="3" t="str">
        <f>IF(O2438&gt;9,"時間太晚","")</f>
        <v/>
      </c>
      <c r="Z2438" s="3" t="str">
        <f>IF(ISBLANK(Q2438),"需記錄數量",IF(Q2438&gt;2,"2隻以上，請記為猴群",""))</f>
        <v/>
      </c>
      <c r="AA2438" s="3" t="str">
        <f>IF(OR(Q2438=1,Q2438=2),IF(ISTEXT(R2438),"","需記錄距離"),"")</f>
        <v/>
      </c>
      <c r="AB2438" s="249" t="str">
        <f>IF(S2438="Y",IF(Q2438&lt;&gt;2,"有叫聲應為猴群",""),"")</f>
        <v/>
      </c>
      <c r="AC2438" s="3" t="str">
        <f>IF(ISBLANK(T2438),"需記錄棲地類型",IF(LEN(T2438)&lt;&gt;2,"請填最主要的棲地類型，其餘的可在備注補充說明",""))</f>
        <v/>
      </c>
      <c r="AD2438" s="5" t="str">
        <f t="shared" si="106"/>
        <v/>
      </c>
      <c r="AE2438" s="3" t="str">
        <f>IF(COUNTIF(U2438,"*搖樹*")=1,IF(Q2438&lt;&gt;2,"有搖樹行為應為猴群",""),"")</f>
        <v/>
      </c>
      <c r="AF2438" s="3"/>
      <c r="AH2438">
        <f>MATCH(ROUND(M2438,0)&amp;ROUND(N2438,0),樣點!N:N,0)</f>
        <v>461</v>
      </c>
      <c r="AI2438" s="5">
        <f>IF((F2439&amp;J2439)=(F2438&amp;J2438),ABS((DATE(G2439,H2439,I2439)&amp;TIME(O2439,P2439,0))-(DATE(G2438,H2438,I2438)&amp;TIME(O2438,P2438,0))),"")</f>
        <v>7.6388890156522393E-3</v>
      </c>
    </row>
    <row r="2439" spans="3:35">
      <c r="C2439" s="246" t="s">
        <v>1324</v>
      </c>
      <c r="D2439" s="246" t="s">
        <v>997</v>
      </c>
      <c r="E2439" s="246" t="s">
        <v>1035</v>
      </c>
      <c r="F2439" s="246" t="s">
        <v>1036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1037</v>
      </c>
      <c r="L2439" s="247">
        <v>2</v>
      </c>
      <c r="M2439" s="246">
        <v>209855</v>
      </c>
      <c r="N2439" s="246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90</v>
      </c>
      <c r="T2439" s="246" t="s">
        <v>32</v>
      </c>
      <c r="U2439" s="246"/>
      <c r="V2439" t="str">
        <f>INDEX(樣區!H:H,MATCH(F2439,樣區!E:E,0))</f>
        <v>3月,5月</v>
      </c>
      <c r="W2439" s="3" t="str">
        <f>IF(ISNUMBER(AH2439),"Y","N")</f>
        <v>Y</v>
      </c>
      <c r="X2439" s="3" t="str">
        <f>IF(OR(ISBLANK(H2439),ISBLANK(I2439)),"需記錄日期","")</f>
        <v/>
      </c>
      <c r="Y2439" s="3" t="str">
        <f>IF(O2439&gt;9,"時間太晚","")</f>
        <v/>
      </c>
      <c r="Z2439" s="3" t="str">
        <f>IF(ISBLANK(Q2439),"需記錄數量",IF(Q2439&gt;2,"2隻以上，請記為猴群",""))</f>
        <v/>
      </c>
      <c r="AA2439" s="3" t="str">
        <f>IF(OR(Q2439=1,Q2439=2),IF(ISTEXT(R2439),"","需記錄距離"),"")</f>
        <v/>
      </c>
      <c r="AB2439" s="249" t="str">
        <f>IF(S2439="Y",IF(Q2439&lt;&gt;2,"有叫聲應為猴群",""),"")</f>
        <v/>
      </c>
      <c r="AC2439" s="3" t="str">
        <f>IF(ISBLANK(T2439),"需記錄棲地類型",IF(LEN(T2439)&lt;&gt;2,"請填最主要的棲地類型，其餘的可在備注補充說明",""))</f>
        <v/>
      </c>
      <c r="AD2439" s="5" t="str">
        <f t="shared" si="106"/>
        <v/>
      </c>
      <c r="AE2439" s="3" t="str">
        <f>IF(COUNTIF(U2439,"*搖樹*")=1,IF(Q2439&lt;&gt;2,"有搖樹行為應為猴群",""),"")</f>
        <v/>
      </c>
      <c r="AF2439" s="3"/>
      <c r="AH2439">
        <f>MATCH(ROUND(M2439,0)&amp;ROUND(N2439,0),樣點!N:N,0)</f>
        <v>462</v>
      </c>
      <c r="AI2439" s="5">
        <f>IF((F2440&amp;J2440)=(F2439&amp;J2439),ABS((DATE(G2440,H2440,I2440)&amp;TIME(O2440,P2440,0))-(DATE(G2439,H2439,I2439)&amp;TIME(O2439,P2439,0))),"")</f>
        <v>1.1111110972706228E-2</v>
      </c>
    </row>
    <row r="2440" spans="3:35">
      <c r="C2440" s="246" t="s">
        <v>1324</v>
      </c>
      <c r="D2440" s="246" t="s">
        <v>997</v>
      </c>
      <c r="E2440" s="246" t="s">
        <v>1035</v>
      </c>
      <c r="F2440" s="246" t="s">
        <v>1036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1037</v>
      </c>
      <c r="L2440" s="247">
        <v>3</v>
      </c>
      <c r="M2440" s="246">
        <v>209894</v>
      </c>
      <c r="N2440" s="246">
        <v>2604058</v>
      </c>
      <c r="O2440" s="246">
        <v>9</v>
      </c>
      <c r="P2440" s="246">
        <v>49</v>
      </c>
      <c r="Q2440" s="246">
        <v>2</v>
      </c>
      <c r="R2440" s="246" t="s">
        <v>43</v>
      </c>
      <c r="S2440" s="246" t="s">
        <v>44</v>
      </c>
      <c r="T2440" s="246" t="s">
        <v>32</v>
      </c>
      <c r="U2440" s="246"/>
      <c r="V2440" t="str">
        <f>INDEX(樣區!H:H,MATCH(F2440,樣區!E:E,0))</f>
        <v>3月,5月</v>
      </c>
      <c r="W2440" s="3" t="str">
        <f>IF(ISNUMBER(AH2440),"Y","N")</f>
        <v>Y</v>
      </c>
      <c r="X2440" s="3" t="str">
        <f>IF(OR(ISBLANK(H2440),ISBLANK(I2440)),"需記錄日期","")</f>
        <v/>
      </c>
      <c r="Y2440" s="3" t="str">
        <f>IF(O2440&gt;9,"時間太晚","")</f>
        <v/>
      </c>
      <c r="Z2440" s="3" t="str">
        <f>IF(ISBLANK(Q2440),"需記錄數量",IF(Q2440&gt;2,"2隻以上，請記為猴群",""))</f>
        <v/>
      </c>
      <c r="AA2440" s="3" t="str">
        <f>IF(OR(Q2440=1,Q2440=2),IF(ISTEXT(R2440),"","需記錄距離"),"")</f>
        <v/>
      </c>
      <c r="AB2440" s="249" t="str">
        <f>IF(S2440="Y",IF(Q2440&lt;&gt;2,"有叫聲應為猴群",""),"")</f>
        <v/>
      </c>
      <c r="AC2440" s="3" t="str">
        <f>IF(ISBLANK(T2440),"需記錄棲地類型",IF(LEN(T2440)&lt;&gt;2,"請填最主要的棲地類型，其餘的可在備注補充說明",""))</f>
        <v/>
      </c>
      <c r="AD2440" s="5" t="str">
        <f t="shared" si="106"/>
        <v/>
      </c>
      <c r="AE2440" s="3" t="str">
        <f>IF(COUNTIF(U2440,"*搖樹*")=1,IF(Q2440&lt;&gt;2,"有搖樹行為應為猴群",""),"")</f>
        <v/>
      </c>
      <c r="AF2440" s="3"/>
      <c r="AH2440">
        <f>MATCH(ROUND(M2440,0)&amp;ROUND(N2440,0),樣點!N:N,0)</f>
        <v>463</v>
      </c>
      <c r="AI2440" s="5">
        <f>IF((F2441&amp;J2441)=(F2440&amp;J2440),ABS((DATE(G2441,H2441,I2441)&amp;TIME(O2441,P2441,0))-(DATE(G2440,H2440,I2440)&amp;TIME(O2440,P2440,0))),"")</f>
        <v>3.1944443995598704E-2</v>
      </c>
    </row>
    <row r="2441" spans="3:35">
      <c r="C2441" s="246" t="s">
        <v>1324</v>
      </c>
      <c r="D2441" s="246" t="s">
        <v>997</v>
      </c>
      <c r="E2441" s="246" t="s">
        <v>1035</v>
      </c>
      <c r="F2441" s="246" t="s">
        <v>1036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1037</v>
      </c>
      <c r="L2441" s="247">
        <v>4</v>
      </c>
      <c r="M2441" s="246">
        <v>209634</v>
      </c>
      <c r="N2441" s="246">
        <v>2604264</v>
      </c>
      <c r="O2441" s="246">
        <v>9</v>
      </c>
      <c r="P2441" s="246">
        <v>3</v>
      </c>
      <c r="Q2441" s="246">
        <v>0</v>
      </c>
      <c r="R2441" s="246"/>
      <c r="S2441" s="246" t="s">
        <v>90</v>
      </c>
      <c r="T2441" s="246" t="s">
        <v>32</v>
      </c>
      <c r="U2441" s="246"/>
      <c r="V2441" t="str">
        <f>INDEX(樣區!H:H,MATCH(F2441,樣區!E:E,0))</f>
        <v>3月,5月</v>
      </c>
      <c r="W2441" s="3" t="str">
        <f>IF(ISNUMBER(AH2441),"Y","N")</f>
        <v>Y</v>
      </c>
      <c r="X2441" s="3" t="str">
        <f>IF(OR(ISBLANK(H2441),ISBLANK(I2441)),"需記錄日期","")</f>
        <v/>
      </c>
      <c r="Y2441" s="3" t="str">
        <f>IF(O2441&gt;9,"時間太晚","")</f>
        <v/>
      </c>
      <c r="Z2441" s="3" t="str">
        <f>IF(ISBLANK(Q2441),"需記錄數量",IF(Q2441&gt;2,"2隻以上，請記為猴群",""))</f>
        <v/>
      </c>
      <c r="AA2441" s="3" t="str">
        <f>IF(OR(Q2441=1,Q2441=2),IF(ISTEXT(R2441),"","需記錄距離"),"")</f>
        <v/>
      </c>
      <c r="AB2441" s="249" t="str">
        <f>IF(S2441="Y",IF(Q2441&lt;&gt;2,"有叫聲應為猴群",""),"")</f>
        <v/>
      </c>
      <c r="AC2441" s="3" t="str">
        <f>IF(ISBLANK(T2441),"需記錄棲地類型",IF(LEN(T2441)&lt;&gt;2,"請填最主要的棲地類型，其餘的可在備注補充說明",""))</f>
        <v/>
      </c>
      <c r="AD2441" s="5" t="str">
        <f t="shared" si="106"/>
        <v/>
      </c>
      <c r="AE2441" s="3" t="str">
        <f>IF(COUNTIF(U2441,"*搖樹*")=1,IF(Q2441&lt;&gt;2,"有搖樹行為應為猴群",""),"")</f>
        <v/>
      </c>
      <c r="AF2441" s="3"/>
      <c r="AH2441">
        <f>MATCH(ROUND(M2441,0)&amp;ROUND(N2441,0),樣點!N:N,0)</f>
        <v>464</v>
      </c>
      <c r="AI2441" s="5">
        <f>IF((F2442&amp;J2442)=(F2441&amp;J2441),ABS((DATE(G2442,H2442,I2442)&amp;TIME(O2442,P2442,0))-(DATE(G2441,H2441,I2441)&amp;TIME(O2441,P2441,0))),"")</f>
        <v>1.9444444973487407E-2</v>
      </c>
    </row>
    <row r="2442" spans="3:35">
      <c r="C2442" s="246" t="s">
        <v>1324</v>
      </c>
      <c r="D2442" s="246" t="s">
        <v>997</v>
      </c>
      <c r="E2442" s="246" t="s">
        <v>1035</v>
      </c>
      <c r="F2442" s="246" t="s">
        <v>1036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1037</v>
      </c>
      <c r="L2442" s="247">
        <v>5</v>
      </c>
      <c r="M2442" s="246">
        <v>209433</v>
      </c>
      <c r="N2442" s="246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90</v>
      </c>
      <c r="T2442" s="246" t="s">
        <v>32</v>
      </c>
      <c r="U2442" s="246"/>
      <c r="V2442" t="str">
        <f>INDEX(樣區!H:H,MATCH(F2442,樣區!E:E,0))</f>
        <v>3月,5月</v>
      </c>
      <c r="W2442" s="3" t="str">
        <f>IF(ISNUMBER(AH2442),"Y","N")</f>
        <v>Y</v>
      </c>
      <c r="X2442" s="3" t="str">
        <f>IF(OR(ISBLANK(H2442),ISBLANK(I2442)),"需記錄日期","")</f>
        <v/>
      </c>
      <c r="Y2442" s="3" t="str">
        <f>IF(O2442&gt;9,"時間太晚","")</f>
        <v/>
      </c>
      <c r="Z2442" s="3" t="str">
        <f>IF(ISBLANK(Q2442),"需記錄數量",IF(Q2442&gt;2,"2隻以上，請記為猴群",""))</f>
        <v/>
      </c>
      <c r="AA2442" s="3" t="str">
        <f>IF(OR(Q2442=1,Q2442=2),IF(ISTEXT(R2442),"","需記錄距離"),"")</f>
        <v/>
      </c>
      <c r="AB2442" s="249" t="str">
        <f>IF(S2442="Y",IF(Q2442&lt;&gt;2,"有叫聲應為猴群",""),"")</f>
        <v/>
      </c>
      <c r="AC2442" s="3" t="str">
        <f>IF(ISBLANK(T2442),"需記錄棲地類型",IF(LEN(T2442)&lt;&gt;2,"請填最主要的棲地類型，其餘的可在備注補充說明",""))</f>
        <v/>
      </c>
      <c r="AD2442" s="5" t="str">
        <f t="shared" ref="AD2442:AD2461" si="107">IF(ISBLANK(O2442),"需記錄時間",IFERROR(IF((AI2442-TIME(0,5,59))&lt;0,"需計滿6分鐘",""),""))</f>
        <v/>
      </c>
      <c r="AE2442" s="3" t="str">
        <f>IF(COUNTIF(U2442,"*搖樹*")=1,IF(Q2442&lt;&gt;2,"有搖樹行為應為猴群",""),"")</f>
        <v/>
      </c>
      <c r="AF2442" s="3"/>
      <c r="AH2442">
        <f>MATCH(ROUND(M2442,0)&amp;ROUND(N2442,0),樣點!N:N,0)</f>
        <v>465</v>
      </c>
      <c r="AI2442" s="5">
        <f>IF((F2443&amp;J2443)=(F2442&amp;J2442),ABS((DATE(G2443,H2443,I2443)&amp;TIME(O2443,P2443,0))-(DATE(G2442,H2442,I2442)&amp;TIME(O2442,P2442,0))),"")</f>
        <v>1.3888888002838939E-2</v>
      </c>
    </row>
    <row r="2443" spans="3:35">
      <c r="C2443" s="246" t="s">
        <v>1324</v>
      </c>
      <c r="D2443" s="246" t="s">
        <v>997</v>
      </c>
      <c r="E2443" s="246" t="s">
        <v>1035</v>
      </c>
      <c r="F2443" s="246" t="s">
        <v>1036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1037</v>
      </c>
      <c r="L2443" s="247">
        <v>6</v>
      </c>
      <c r="M2443" s="246">
        <v>209266</v>
      </c>
      <c r="N2443" s="246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90</v>
      </c>
      <c r="T2443" s="246" t="s">
        <v>32</v>
      </c>
      <c r="U2443" s="246"/>
      <c r="V2443" t="str">
        <f>INDEX(樣區!H:H,MATCH(F2443,樣區!E:E,0))</f>
        <v>3月,5月</v>
      </c>
      <c r="W2443" s="3" t="str">
        <f>IF(ISNUMBER(AH2443),"Y","N")</f>
        <v>Y</v>
      </c>
      <c r="X2443" s="3" t="str">
        <f>IF(OR(ISBLANK(H2443),ISBLANK(I2443)),"需記錄日期","")</f>
        <v/>
      </c>
      <c r="Y2443" s="3" t="str">
        <f>IF(O2443&gt;9,"時間太晚","")</f>
        <v/>
      </c>
      <c r="Z2443" s="3" t="str">
        <f>IF(ISBLANK(Q2443),"需記錄數量",IF(Q2443&gt;2,"2隻以上，請記為猴群",""))</f>
        <v/>
      </c>
      <c r="AA2443" s="3" t="str">
        <f>IF(OR(Q2443=1,Q2443=2),IF(ISTEXT(R2443),"","需記錄距離"),"")</f>
        <v/>
      </c>
      <c r="AB2443" s="249" t="str">
        <f>IF(S2443="Y",IF(Q2443&lt;&gt;2,"有叫聲應為猴群",""),"")</f>
        <v/>
      </c>
      <c r="AC2443" s="3" t="str">
        <f>IF(ISBLANK(T2443),"需記錄棲地類型",IF(LEN(T2443)&lt;&gt;2,"請填最主要的棲地類型，其餘的可在備注補充說明",""))</f>
        <v/>
      </c>
      <c r="AD2443" s="5" t="str">
        <f t="shared" si="107"/>
        <v/>
      </c>
      <c r="AE2443" s="3" t="str">
        <f>IF(COUNTIF(U2443,"*搖樹*")=1,IF(Q2443&lt;&gt;2,"有搖樹行為應為猴群",""),"")</f>
        <v/>
      </c>
      <c r="AF2443" s="3"/>
      <c r="AH2443">
        <f>MATCH(ROUND(M2443,0)&amp;ROUND(N2443,0),樣點!N:N,0)</f>
        <v>466</v>
      </c>
      <c r="AI2443" s="5" t="str">
        <f>IF((F2444&amp;J2444)=(F2443&amp;J2443),ABS((DATE(G2444,H2444,I2444)&amp;TIME(O2444,P2444,0))-(DATE(G2443,H2443,I2443)&amp;TIME(O2443,P2443,0))),"")</f>
        <v/>
      </c>
    </row>
    <row r="2444" spans="3:35">
      <c r="C2444" s="246" t="s">
        <v>1324</v>
      </c>
      <c r="D2444" s="246" t="s">
        <v>997</v>
      </c>
      <c r="E2444" s="246" t="s">
        <v>1038</v>
      </c>
      <c r="F2444" s="246" t="s">
        <v>1039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1040</v>
      </c>
      <c r="L2444" s="247">
        <v>1</v>
      </c>
      <c r="M2444" s="246">
        <v>215135</v>
      </c>
      <c r="N2444" s="246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90</v>
      </c>
      <c r="T2444" s="246" t="s">
        <v>26</v>
      </c>
      <c r="U2444" s="246"/>
      <c r="V2444" t="str">
        <f>INDEX(樣區!H:H,MATCH(F2444,樣區!E:E,0))</f>
        <v>3月,5月</v>
      </c>
      <c r="W2444" s="3" t="str">
        <f>IF(ISNUMBER(AH2444),"Y","N")</f>
        <v>Y</v>
      </c>
      <c r="X2444" s="3" t="str">
        <f>IF(OR(ISBLANK(H2444),ISBLANK(I2444)),"需記錄日期","")</f>
        <v/>
      </c>
      <c r="Y2444" s="3" t="str">
        <f>IF(O2444&gt;9,"時間太晚","")</f>
        <v/>
      </c>
      <c r="Z2444" s="3" t="str">
        <f>IF(ISBLANK(Q2444),"需記錄數量",IF(Q2444&gt;2,"2隻以上，請記為猴群",""))</f>
        <v/>
      </c>
      <c r="AA2444" s="3" t="str">
        <f>IF(OR(Q2444=1,Q2444=2),IF(ISTEXT(R2444),"","需記錄距離"),"")</f>
        <v/>
      </c>
      <c r="AB2444" s="249" t="str">
        <f>IF(S2444="Y",IF(Q2444&lt;&gt;2,"有叫聲應為猴群",""),"")</f>
        <v/>
      </c>
      <c r="AC2444" s="3" t="str">
        <f>IF(ISBLANK(T2444),"需記錄棲地類型",IF(LEN(T2444)&lt;&gt;2,"請填最主要的棲地類型，其餘的可在備注補充說明",""))</f>
        <v/>
      </c>
      <c r="AD2444" s="5" t="str">
        <f t="shared" si="107"/>
        <v>需計滿6分鐘</v>
      </c>
      <c r="AE2444" s="3" t="str">
        <f>IF(COUNTIF(U2444,"*搖樹*")=1,IF(Q2444&lt;&gt;2,"有搖樹行為應為猴群",""),"")</f>
        <v/>
      </c>
      <c r="AF2444" s="3"/>
      <c r="AH2444">
        <f>MATCH(ROUND(M2444,0)&amp;ROUND(N2444,0),樣點!N:N,0)</f>
        <v>467</v>
      </c>
      <c r="AI2444" s="5">
        <f>IF((F2445&amp;J2445)=(F2444&amp;J2444),ABS((DATE(G2445,H2445,I2445)&amp;TIME(O2445,P2445,0))-(DATE(G2444,H2444,I2444)&amp;TIME(O2444,P2444,0))),"")</f>
        <v>2.0833340240642428E-3</v>
      </c>
    </row>
    <row r="2445" spans="3:35">
      <c r="C2445" s="246" t="s">
        <v>1324</v>
      </c>
      <c r="D2445" s="246" t="s">
        <v>997</v>
      </c>
      <c r="E2445" s="246" t="s">
        <v>1038</v>
      </c>
      <c r="F2445" s="246" t="s">
        <v>1039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1040</v>
      </c>
      <c r="L2445" s="247">
        <v>2</v>
      </c>
      <c r="M2445" s="246">
        <v>215348</v>
      </c>
      <c r="N2445" s="246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90</v>
      </c>
      <c r="T2445" s="246" t="s">
        <v>26</v>
      </c>
      <c r="U2445" s="246"/>
      <c r="V2445" t="str">
        <f>INDEX(樣區!H:H,MATCH(F2445,樣區!E:E,0))</f>
        <v>3月,5月</v>
      </c>
      <c r="W2445" s="3" t="str">
        <f>IF(ISNUMBER(AH2445),"Y","N")</f>
        <v>Y</v>
      </c>
      <c r="X2445" s="3" t="str">
        <f>IF(OR(ISBLANK(H2445),ISBLANK(I2445)),"需記錄日期","")</f>
        <v/>
      </c>
      <c r="Y2445" s="3" t="str">
        <f>IF(O2445&gt;9,"時間太晚","")</f>
        <v/>
      </c>
      <c r="Z2445" s="3" t="str">
        <f>IF(ISBLANK(Q2445),"需記錄數量",IF(Q2445&gt;2,"2隻以上，請記為猴群",""))</f>
        <v/>
      </c>
      <c r="AA2445" s="3" t="str">
        <f>IF(OR(Q2445=1,Q2445=2),IF(ISTEXT(R2445),"","需記錄距離"),"")</f>
        <v/>
      </c>
      <c r="AB2445" s="249" t="str">
        <f>IF(S2445="Y",IF(Q2445&lt;&gt;2,"有叫聲應為猴群",""),"")</f>
        <v/>
      </c>
      <c r="AC2445" s="3" t="str">
        <f>IF(ISBLANK(T2445),"需記錄棲地類型",IF(LEN(T2445)&lt;&gt;2,"請填最主要的棲地類型，其餘的可在備注補充說明",""))</f>
        <v/>
      </c>
      <c r="AD2445" s="5" t="str">
        <f t="shared" si="107"/>
        <v/>
      </c>
      <c r="AE2445" s="3" t="str">
        <f>IF(COUNTIF(U2445,"*搖樹*")=1,IF(Q2445&lt;&gt;2,"有搖樹行為應為猴群",""),"")</f>
        <v/>
      </c>
      <c r="AF2445" s="3"/>
      <c r="AH2445">
        <f>MATCH(ROUND(M2445,0)&amp;ROUND(N2445,0),樣點!N:N,0)</f>
        <v>468</v>
      </c>
      <c r="AI2445" s="5">
        <f>IF((F2446&amp;J2446)=(F2445&amp;J2445),ABS((DATE(G2446,H2446,I2446)&amp;TIME(O2446,P2446,0))-(DATE(G2445,H2445,I2445)&amp;TIME(O2445,P2445,0))),"")</f>
        <v>4.0972222981508821E-2</v>
      </c>
    </row>
    <row r="2446" spans="3:35">
      <c r="C2446" s="246" t="s">
        <v>1324</v>
      </c>
      <c r="D2446" s="246" t="s">
        <v>997</v>
      </c>
      <c r="E2446" s="246" t="s">
        <v>1038</v>
      </c>
      <c r="F2446" s="246" t="s">
        <v>1039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1040</v>
      </c>
      <c r="L2446" s="247">
        <v>3</v>
      </c>
      <c r="M2446" s="246">
        <v>214956</v>
      </c>
      <c r="N2446" s="246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90</v>
      </c>
      <c r="T2446" s="246" t="s">
        <v>61</v>
      </c>
      <c r="U2446" s="246"/>
      <c r="V2446" t="str">
        <f>INDEX(樣區!H:H,MATCH(F2446,樣區!E:E,0))</f>
        <v>3月,5月</v>
      </c>
      <c r="W2446" s="3" t="str">
        <f>IF(ISNUMBER(AH2446),"Y","N")</f>
        <v>Y</v>
      </c>
      <c r="X2446" s="3" t="str">
        <f>IF(OR(ISBLANK(H2446),ISBLANK(I2446)),"需記錄日期","")</f>
        <v/>
      </c>
      <c r="Y2446" s="3" t="str">
        <f>IF(O2446&gt;9,"時間太晚","")</f>
        <v/>
      </c>
      <c r="Z2446" s="3" t="str">
        <f>IF(ISBLANK(Q2446),"需記錄數量",IF(Q2446&gt;2,"2隻以上，請記為猴群",""))</f>
        <v/>
      </c>
      <c r="AA2446" s="3" t="str">
        <f>IF(OR(Q2446=1,Q2446=2),IF(ISTEXT(R2446),"","需記錄距離"),"")</f>
        <v/>
      </c>
      <c r="AB2446" s="249" t="str">
        <f>IF(S2446="Y",IF(Q2446&lt;&gt;2,"有叫聲應為猴群",""),"")</f>
        <v/>
      </c>
      <c r="AC2446" s="3" t="str">
        <f>IF(ISBLANK(T2446),"需記錄棲地類型",IF(LEN(T2446)&lt;&gt;2,"請填最主要的棲地類型，其餘的可在備注補充說明",""))</f>
        <v/>
      </c>
      <c r="AD2446" s="5" t="str">
        <f t="shared" si="107"/>
        <v/>
      </c>
      <c r="AE2446" s="3" t="str">
        <f>IF(COUNTIF(U2446,"*搖樹*")=1,IF(Q2446&lt;&gt;2,"有搖樹行為應為猴群",""),"")</f>
        <v/>
      </c>
      <c r="AF2446" s="3"/>
      <c r="AH2446">
        <f>MATCH(ROUND(M2446,0)&amp;ROUND(N2446,0),樣點!N:N,0)</f>
        <v>469</v>
      </c>
      <c r="AI2446" s="5">
        <f>IF((F2447&amp;J2447)=(F2446&amp;J2446),ABS((DATE(G2447,H2447,I2447)&amp;TIME(O2447,P2447,0))-(DATE(G2446,H2446,I2446)&amp;TIME(O2446,P2446,0))),"")</f>
        <v>3.1944444985128939E-2</v>
      </c>
    </row>
    <row r="2447" spans="3:35">
      <c r="C2447" s="246" t="s">
        <v>1324</v>
      </c>
      <c r="D2447" s="246" t="s">
        <v>997</v>
      </c>
      <c r="E2447" s="246" t="s">
        <v>1038</v>
      </c>
      <c r="F2447" s="246" t="s">
        <v>1039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1040</v>
      </c>
      <c r="L2447" s="247">
        <v>4</v>
      </c>
      <c r="M2447" s="246">
        <v>215565</v>
      </c>
      <c r="N2447" s="246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90</v>
      </c>
      <c r="T2447" s="246" t="s">
        <v>26</v>
      </c>
      <c r="U2447" s="246"/>
      <c r="V2447" t="str">
        <f>INDEX(樣區!H:H,MATCH(F2447,樣區!E:E,0))</f>
        <v>3月,5月</v>
      </c>
      <c r="W2447" s="3" t="str">
        <f>IF(ISNUMBER(AH2447),"Y","N")</f>
        <v>Y</v>
      </c>
      <c r="X2447" s="3" t="str">
        <f>IF(OR(ISBLANK(H2447),ISBLANK(I2447)),"需記錄日期","")</f>
        <v/>
      </c>
      <c r="Y2447" s="3" t="str">
        <f>IF(O2447&gt;9,"時間太晚","")</f>
        <v/>
      </c>
      <c r="Z2447" s="3" t="str">
        <f>IF(ISBLANK(Q2447),"需記錄數量",IF(Q2447&gt;2,"2隻以上，請記為猴群",""))</f>
        <v/>
      </c>
      <c r="AA2447" s="3" t="str">
        <f>IF(OR(Q2447=1,Q2447=2),IF(ISTEXT(R2447),"","需記錄距離"),"")</f>
        <v/>
      </c>
      <c r="AB2447" s="249" t="str">
        <f>IF(S2447="Y",IF(Q2447&lt;&gt;2,"有叫聲應為猴群",""),"")</f>
        <v/>
      </c>
      <c r="AC2447" s="3" t="str">
        <f>IF(ISBLANK(T2447),"需記錄棲地類型",IF(LEN(T2447)&lt;&gt;2,"請填最主要的棲地類型，其餘的可在備注補充說明",""))</f>
        <v/>
      </c>
      <c r="AD2447" s="5" t="str">
        <f t="shared" si="107"/>
        <v/>
      </c>
      <c r="AE2447" s="3" t="str">
        <f>IF(COUNTIF(U2447,"*搖樹*")=1,IF(Q2447&lt;&gt;2,"有搖樹行為應為猴群",""),"")</f>
        <v/>
      </c>
      <c r="AF2447" s="3"/>
      <c r="AH2447">
        <f>MATCH(ROUND(M2447,0)&amp;ROUND(N2447,0),樣點!N:N,0)</f>
        <v>470</v>
      </c>
      <c r="AI2447" s="5">
        <f>IF((F2448&amp;J2448)=(F2447&amp;J2447),ABS((DATE(G2448,H2448,I2448)&amp;TIME(O2448,P2448,0))-(DATE(G2447,H2447,I2447)&amp;TIME(O2447,P2447,0))),"")</f>
        <v>1.8749999988358468E-2</v>
      </c>
    </row>
    <row r="2448" spans="3:35">
      <c r="C2448" s="246" t="s">
        <v>1324</v>
      </c>
      <c r="D2448" s="246" t="s">
        <v>997</v>
      </c>
      <c r="E2448" s="246" t="s">
        <v>1038</v>
      </c>
      <c r="F2448" s="246" t="s">
        <v>1039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1040</v>
      </c>
      <c r="L2448" s="247">
        <v>5</v>
      </c>
      <c r="M2448" s="246">
        <v>215786</v>
      </c>
      <c r="N2448" s="246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90</v>
      </c>
      <c r="T2448" s="246" t="s">
        <v>133</v>
      </c>
      <c r="U2448" s="246"/>
      <c r="V2448" t="str">
        <f>INDEX(樣區!H:H,MATCH(F2448,樣區!E:E,0))</f>
        <v>3月,5月</v>
      </c>
      <c r="W2448" s="3" t="str">
        <f>IF(ISNUMBER(AH2448),"Y","N")</f>
        <v>Y</v>
      </c>
      <c r="X2448" s="3" t="str">
        <f>IF(OR(ISBLANK(H2448),ISBLANK(I2448)),"需記錄日期","")</f>
        <v/>
      </c>
      <c r="Y2448" s="3" t="str">
        <f>IF(O2448&gt;9,"時間太晚","")</f>
        <v/>
      </c>
      <c r="Z2448" s="3" t="str">
        <f>IF(ISBLANK(Q2448),"需記錄數量",IF(Q2448&gt;2,"2隻以上，請記為猴群",""))</f>
        <v/>
      </c>
      <c r="AA2448" s="3" t="str">
        <f>IF(OR(Q2448=1,Q2448=2),IF(ISTEXT(R2448),"","需記錄距離"),"")</f>
        <v/>
      </c>
      <c r="AB2448" s="249" t="str">
        <f>IF(S2448="Y",IF(Q2448&lt;&gt;2,"有叫聲應為猴群",""),"")</f>
        <v/>
      </c>
      <c r="AC2448" s="3" t="str">
        <f>IF(ISBLANK(T2448),"需記錄棲地類型",IF(LEN(T2448)&lt;&gt;2,"請填最主要的棲地類型，其餘的可在備注補充說明",""))</f>
        <v/>
      </c>
      <c r="AD2448" s="5" t="str">
        <f t="shared" si="107"/>
        <v/>
      </c>
      <c r="AE2448" s="3" t="str">
        <f>IF(COUNTIF(U2448,"*搖樹*")=1,IF(Q2448&lt;&gt;2,"有搖樹行為應為猴群",""),"")</f>
        <v/>
      </c>
      <c r="AF2448" s="3"/>
      <c r="AH2448">
        <f>MATCH(ROUND(M2448,0)&amp;ROUND(N2448,0),樣點!N:N,0)</f>
        <v>471</v>
      </c>
      <c r="AI2448" s="5">
        <f>IF((F2449&amp;J2449)=(F2448&amp;J2448),ABS((DATE(G2449,H2449,I2449)&amp;TIME(O2449,P2449,0))-(DATE(G2448,H2448,I2448)&amp;TIME(O2448,P2448,0))),"")</f>
        <v>7.6388889574445784E-3</v>
      </c>
    </row>
    <row r="2449" spans="3:35">
      <c r="C2449" s="246" t="s">
        <v>1324</v>
      </c>
      <c r="D2449" s="246" t="s">
        <v>997</v>
      </c>
      <c r="E2449" s="246" t="s">
        <v>1038</v>
      </c>
      <c r="F2449" s="246" t="s">
        <v>1039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1040</v>
      </c>
      <c r="L2449" s="247">
        <v>6</v>
      </c>
      <c r="M2449" s="246">
        <v>215279</v>
      </c>
      <c r="N2449" s="246">
        <v>2603065</v>
      </c>
      <c r="O2449" s="246">
        <v>8</v>
      </c>
      <c r="P2449" s="246">
        <v>1</v>
      </c>
      <c r="Q2449" s="246">
        <v>0</v>
      </c>
      <c r="R2449" s="246"/>
      <c r="S2449" s="246" t="s">
        <v>90</v>
      </c>
      <c r="T2449" s="246" t="s">
        <v>50</v>
      </c>
      <c r="U2449" s="246"/>
      <c r="V2449" t="str">
        <f>INDEX(樣區!H:H,MATCH(F2449,樣區!E:E,0))</f>
        <v>3月,5月</v>
      </c>
      <c r="W2449" s="3" t="str">
        <f>IF(ISNUMBER(AH2449),"Y","N")</f>
        <v>Y</v>
      </c>
      <c r="X2449" s="3" t="str">
        <f>IF(OR(ISBLANK(H2449),ISBLANK(I2449)),"需記錄日期","")</f>
        <v/>
      </c>
      <c r="Y2449" s="3" t="str">
        <f>IF(O2449&gt;9,"時間太晚","")</f>
        <v/>
      </c>
      <c r="Z2449" s="3" t="str">
        <f>IF(ISBLANK(Q2449),"需記錄數量",IF(Q2449&gt;2,"2隻以上，請記為猴群",""))</f>
        <v/>
      </c>
      <c r="AA2449" s="3" t="str">
        <f>IF(OR(Q2449=1,Q2449=2),IF(ISTEXT(R2449),"","需記錄距離"),"")</f>
        <v/>
      </c>
      <c r="AB2449" s="249" t="str">
        <f>IF(S2449="Y",IF(Q2449&lt;&gt;2,"有叫聲應為猴群",""),"")</f>
        <v/>
      </c>
      <c r="AC2449" s="3" t="str">
        <f>IF(ISBLANK(T2449),"需記錄棲地類型",IF(LEN(T2449)&lt;&gt;2,"請填最主要的棲地類型，其餘的可在備注補充說明",""))</f>
        <v/>
      </c>
      <c r="AD2449" s="5" t="str">
        <f t="shared" si="107"/>
        <v/>
      </c>
      <c r="AE2449" s="3" t="str">
        <f>IF(COUNTIF(U2449,"*搖樹*")=1,IF(Q2449&lt;&gt;2,"有搖樹行為應為猴群",""),"")</f>
        <v/>
      </c>
      <c r="AF2449" s="3"/>
      <c r="AH2449">
        <f>MATCH(ROUND(M2449,0)&amp;ROUND(N2449,0),樣點!N:N,0)</f>
        <v>472</v>
      </c>
      <c r="AI2449" s="5" t="str">
        <f>IF((F2450&amp;J2450)=(F2449&amp;J2449),ABS((DATE(G2450,H2450,I2450)&amp;TIME(O2450,P2450,0))-(DATE(G2449,H2449,I2449)&amp;TIME(O2449,P2449,0))),"")</f>
        <v/>
      </c>
    </row>
    <row r="2450" spans="3:35">
      <c r="C2450" s="246" t="s">
        <v>1324</v>
      </c>
      <c r="D2450" s="246" t="s">
        <v>997</v>
      </c>
      <c r="E2450" s="246" t="s">
        <v>1041</v>
      </c>
      <c r="F2450" s="246" t="s">
        <v>1042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1043</v>
      </c>
      <c r="L2450" s="247">
        <v>1</v>
      </c>
      <c r="M2450" s="246">
        <v>215897</v>
      </c>
      <c r="N2450" s="246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90</v>
      </c>
      <c r="T2450" s="246" t="s">
        <v>133</v>
      </c>
      <c r="U2450" s="246"/>
      <c r="V2450" t="str">
        <f>INDEX(樣區!H:H,MATCH(F2450,樣區!E:E,0))</f>
        <v>3月,5月</v>
      </c>
      <c r="W2450" s="3" t="str">
        <f>IF(ISNUMBER(AH2450),"Y","N")</f>
        <v>Y</v>
      </c>
      <c r="X2450" s="3" t="str">
        <f>IF(OR(ISBLANK(H2450),ISBLANK(I2450)),"需記錄日期","")</f>
        <v/>
      </c>
      <c r="Y2450" s="3" t="str">
        <f>IF(O2450&gt;9,"時間太晚","")</f>
        <v/>
      </c>
      <c r="Z2450" s="3" t="str">
        <f>IF(ISBLANK(Q2450),"需記錄數量",IF(Q2450&gt;2,"2隻以上，請記為猴群",""))</f>
        <v/>
      </c>
      <c r="AA2450" s="3" t="str">
        <f>IF(OR(Q2450=1,Q2450=2),IF(ISTEXT(R2450),"","需記錄距離"),"")</f>
        <v/>
      </c>
      <c r="AB2450" s="249" t="str">
        <f>IF(S2450="Y",IF(Q2450&lt;&gt;2,"有叫聲應為猴群",""),"")</f>
        <v/>
      </c>
      <c r="AC2450" s="3" t="str">
        <f>IF(ISBLANK(T2450),"需記錄棲地類型",IF(LEN(T2450)&lt;&gt;2,"請填最主要的棲地類型，其餘的可在備注補充說明",""))</f>
        <v/>
      </c>
      <c r="AD2450" s="5" t="str">
        <f t="shared" si="107"/>
        <v/>
      </c>
      <c r="AE2450" s="3" t="str">
        <f>IF(COUNTIF(U2450,"*搖樹*")=1,IF(Q2450&lt;&gt;2,"有搖樹行為應為猴群",""),"")</f>
        <v/>
      </c>
      <c r="AF2450" s="3"/>
      <c r="AH2450">
        <f>MATCH(ROUND(M2450,0)&amp;ROUND(N2450,0),樣點!N:N,0)</f>
        <v>473</v>
      </c>
      <c r="AI2450" s="5">
        <f>IF((F2451&amp;J2451)=(F2450&amp;J2450),ABS((DATE(G2451,H2451,I2451)&amp;TIME(O2451,P2451,0))-(DATE(G2450,H2450,I2450)&amp;TIME(O2450,P2450,0))),"")</f>
        <v>1.2500000011641532E-2</v>
      </c>
    </row>
    <row r="2451" spans="3:35">
      <c r="C2451" s="246" t="s">
        <v>1324</v>
      </c>
      <c r="D2451" s="246" t="s">
        <v>997</v>
      </c>
      <c r="E2451" s="246" t="s">
        <v>1041</v>
      </c>
      <c r="F2451" s="246" t="s">
        <v>1042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1043</v>
      </c>
      <c r="L2451" s="247">
        <v>2</v>
      </c>
      <c r="M2451" s="246">
        <v>215952</v>
      </c>
      <c r="N2451" s="246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90</v>
      </c>
      <c r="T2451" s="246" t="s">
        <v>32</v>
      </c>
      <c r="U2451" s="246"/>
      <c r="V2451" t="str">
        <f>INDEX(樣區!H:H,MATCH(F2451,樣區!E:E,0))</f>
        <v>3月,5月</v>
      </c>
      <c r="W2451" s="3" t="str">
        <f>IF(ISNUMBER(AH2451),"Y","N")</f>
        <v>Y</v>
      </c>
      <c r="X2451" s="3" t="str">
        <f>IF(OR(ISBLANK(H2451),ISBLANK(I2451)),"需記錄日期","")</f>
        <v/>
      </c>
      <c r="Y2451" s="3" t="str">
        <f>IF(O2451&gt;9,"時間太晚","")</f>
        <v/>
      </c>
      <c r="Z2451" s="3" t="str">
        <f>IF(ISBLANK(Q2451),"需記錄數量",IF(Q2451&gt;2,"2隻以上，請記為猴群",""))</f>
        <v/>
      </c>
      <c r="AA2451" s="3" t="str">
        <f>IF(OR(Q2451=1,Q2451=2),IF(ISTEXT(R2451),"","需記錄距離"),"")</f>
        <v/>
      </c>
      <c r="AB2451" s="249" t="str">
        <f>IF(S2451="Y",IF(Q2451&lt;&gt;2,"有叫聲應為猴群",""),"")</f>
        <v/>
      </c>
      <c r="AC2451" s="3" t="str">
        <f>IF(ISBLANK(T2451),"需記錄棲地類型",IF(LEN(T2451)&lt;&gt;2,"請填最主要的棲地類型，其餘的可在備注補充說明",""))</f>
        <v/>
      </c>
      <c r="AD2451" s="5" t="str">
        <f t="shared" si="107"/>
        <v/>
      </c>
      <c r="AE2451" s="3" t="str">
        <f>IF(COUNTIF(U2451,"*搖樹*")=1,IF(Q2451&lt;&gt;2,"有搖樹行為應為猴群",""),"")</f>
        <v/>
      </c>
      <c r="AF2451" s="3"/>
      <c r="AH2451">
        <f>MATCH(ROUND(M2451,0)&amp;ROUND(N2451,0),樣點!N:N,0)</f>
        <v>474</v>
      </c>
      <c r="AI2451" s="5">
        <f>IF((F2452&amp;J2452)=(F2451&amp;J2451),ABS((DATE(G2452,H2452,I2452)&amp;TIME(O2452,P2452,0))-(DATE(G2451,H2451,I2451)&amp;TIME(O2451,P2451,0))),"")</f>
        <v>2.3611110984347761E-2</v>
      </c>
    </row>
    <row r="2452" spans="3:35">
      <c r="C2452" s="246" t="s">
        <v>1324</v>
      </c>
      <c r="D2452" s="246" t="s">
        <v>997</v>
      </c>
      <c r="E2452" s="246" t="s">
        <v>1041</v>
      </c>
      <c r="F2452" s="246" t="s">
        <v>1042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1043</v>
      </c>
      <c r="L2452" s="247">
        <v>3</v>
      </c>
      <c r="M2452" s="246">
        <v>216108</v>
      </c>
      <c r="N2452" s="246">
        <v>2606894</v>
      </c>
      <c r="O2452" s="246">
        <v>8</v>
      </c>
      <c r="P2452" s="246">
        <v>10</v>
      </c>
      <c r="Q2452" s="246">
        <v>1</v>
      </c>
      <c r="R2452" s="246" t="s">
        <v>43</v>
      </c>
      <c r="S2452" s="246" t="s">
        <v>90</v>
      </c>
      <c r="T2452" s="246" t="s">
        <v>32</v>
      </c>
      <c r="U2452" s="246" t="s">
        <v>1044</v>
      </c>
      <c r="V2452" t="str">
        <f>INDEX(樣區!H:H,MATCH(F2452,樣區!E:E,0))</f>
        <v>3月,5月</v>
      </c>
      <c r="W2452" s="3" t="str">
        <f>IF(ISNUMBER(AH2452),"Y","N")</f>
        <v>Y</v>
      </c>
      <c r="X2452" s="3" t="str">
        <f>IF(OR(ISBLANK(H2452),ISBLANK(I2452)),"需記錄日期","")</f>
        <v/>
      </c>
      <c r="Y2452" s="3" t="str">
        <f>IF(O2452&gt;9,"時間太晚","")</f>
        <v/>
      </c>
      <c r="Z2452" s="3" t="str">
        <f>IF(ISBLANK(Q2452),"需記錄數量",IF(Q2452&gt;2,"2隻以上，請記為猴群",""))</f>
        <v/>
      </c>
      <c r="AA2452" s="3" t="str">
        <f>IF(OR(Q2452=1,Q2452=2),IF(ISTEXT(R2452),"","需記錄距離"),"")</f>
        <v/>
      </c>
      <c r="AB2452" s="249" t="str">
        <f>IF(S2452="Y",IF(Q2452&lt;&gt;2,"有叫聲應為猴群",""),"")</f>
        <v/>
      </c>
      <c r="AC2452" s="3" t="str">
        <f>IF(ISBLANK(T2452),"需記錄棲地類型",IF(LEN(T2452)&lt;&gt;2,"請填最主要的棲地類型，其餘的可在備注補充說明",""))</f>
        <v/>
      </c>
      <c r="AD2452" s="5" t="str">
        <f t="shared" si="107"/>
        <v/>
      </c>
      <c r="AE2452" s="3" t="str">
        <f>IF(COUNTIF(U2452,"*搖樹*")=1,IF(Q2452&lt;&gt;2,"有搖樹行為應為猴群",""),"")</f>
        <v/>
      </c>
      <c r="AF2452" s="3"/>
      <c r="AH2452">
        <f>MATCH(ROUND(M2452,0)&amp;ROUND(N2452,0),樣點!N:N,0)</f>
        <v>475</v>
      </c>
      <c r="AI2452" s="5">
        <f>IF((F2453&amp;J2453)=(F2452&amp;J2452),ABS((DATE(G2453,H2453,I2453)&amp;TIME(O2453,P2453,0))-(DATE(G2452,H2452,I2452)&amp;TIME(O2452,P2452,0))),"")</f>
        <v>1.9444445031695068E-2</v>
      </c>
    </row>
    <row r="2453" spans="3:35">
      <c r="C2453" s="246" t="s">
        <v>1324</v>
      </c>
      <c r="D2453" s="246" t="s">
        <v>997</v>
      </c>
      <c r="E2453" s="246" t="s">
        <v>1041</v>
      </c>
      <c r="F2453" s="246" t="s">
        <v>1042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1043</v>
      </c>
      <c r="L2453" s="247">
        <v>4</v>
      </c>
      <c r="M2453" s="246">
        <v>216340</v>
      </c>
      <c r="N2453" s="246">
        <v>2606904</v>
      </c>
      <c r="O2453" s="246">
        <v>8</v>
      </c>
      <c r="P2453" s="246">
        <v>38</v>
      </c>
      <c r="Q2453" s="246">
        <v>1</v>
      </c>
      <c r="R2453" s="246" t="s">
        <v>43</v>
      </c>
      <c r="S2453" s="246" t="s">
        <v>44</v>
      </c>
      <c r="T2453" s="246" t="s">
        <v>32</v>
      </c>
      <c r="U2453" s="246" t="s">
        <v>1044</v>
      </c>
      <c r="V2453" t="str">
        <f>INDEX(樣區!H:H,MATCH(F2453,樣區!E:E,0))</f>
        <v>3月,5月</v>
      </c>
      <c r="W2453" s="3" t="str">
        <f>IF(ISNUMBER(AH2453),"Y","N")</f>
        <v>Y</v>
      </c>
      <c r="X2453" s="3" t="str">
        <f>IF(OR(ISBLANK(H2453),ISBLANK(I2453)),"需記錄日期","")</f>
        <v/>
      </c>
      <c r="Y2453" s="3" t="str">
        <f>IF(O2453&gt;9,"時間太晚","")</f>
        <v/>
      </c>
      <c r="Z2453" s="3" t="str">
        <f>IF(ISBLANK(Q2453),"需記錄數量",IF(Q2453&gt;2,"2隻以上，請記為猴群",""))</f>
        <v/>
      </c>
      <c r="AA2453" s="3" t="str">
        <f>IF(OR(Q2453=1,Q2453=2),IF(ISTEXT(R2453),"","需記錄距離"),"")</f>
        <v/>
      </c>
      <c r="AB2453" s="249" t="str">
        <f>IF(S2453="Y",IF(Q2453&lt;&gt;2,"有叫聲應為猴群",""),"")</f>
        <v>有叫聲應為猴群</v>
      </c>
      <c r="AC2453" s="3" t="str">
        <f>IF(ISBLANK(T2453),"需記錄棲地類型",IF(LEN(T2453)&lt;&gt;2,"請填最主要的棲地類型，其餘的可在備注補充說明",""))</f>
        <v/>
      </c>
      <c r="AD2453" s="5" t="str">
        <f t="shared" si="107"/>
        <v/>
      </c>
      <c r="AE2453" s="3" t="str">
        <f>IF(COUNTIF(U2453,"*搖樹*")=1,IF(Q2453&lt;&gt;2,"有搖樹行為應為猴群",""),"")</f>
        <v/>
      </c>
      <c r="AF2453" s="3"/>
      <c r="AH2453">
        <f>MATCH(ROUND(M2453,0)&amp;ROUND(N2453,0),樣點!N:N,0)</f>
        <v>476</v>
      </c>
      <c r="AI2453" s="5">
        <f>IF((F2454&amp;J2454)=(F2453&amp;J2453),ABS((DATE(G2454,H2454,I2454)&amp;TIME(O2454,P2454,0))-(DATE(G2453,H2453,I2453)&amp;TIME(O2453,P2453,0))),"")</f>
        <v>1.3888888992369175E-2</v>
      </c>
    </row>
    <row r="2454" spans="3:35">
      <c r="C2454" s="246" t="s">
        <v>1324</v>
      </c>
      <c r="D2454" s="246" t="s">
        <v>997</v>
      </c>
      <c r="E2454" s="246" t="s">
        <v>1041</v>
      </c>
      <c r="F2454" s="246" t="s">
        <v>1042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1043</v>
      </c>
      <c r="L2454" s="247">
        <v>5</v>
      </c>
      <c r="M2454" s="246">
        <v>216547</v>
      </c>
      <c r="N2454" s="246">
        <v>2606815</v>
      </c>
      <c r="O2454" s="246">
        <v>8</v>
      </c>
      <c r="P2454" s="246">
        <v>58</v>
      </c>
      <c r="Q2454" s="246">
        <v>2</v>
      </c>
      <c r="R2454" s="246" t="s">
        <v>89</v>
      </c>
      <c r="S2454" s="246" t="s">
        <v>44</v>
      </c>
      <c r="T2454" s="246" t="s">
        <v>32</v>
      </c>
      <c r="U2454" s="246" t="s">
        <v>1045</v>
      </c>
      <c r="V2454" t="str">
        <f>INDEX(樣區!H:H,MATCH(F2454,樣區!E:E,0))</f>
        <v>3月,5月</v>
      </c>
      <c r="W2454" s="3" t="str">
        <f>IF(ISNUMBER(AH2454),"Y","N")</f>
        <v>Y</v>
      </c>
      <c r="X2454" s="3" t="str">
        <f>IF(OR(ISBLANK(H2454),ISBLANK(I2454)),"需記錄日期","")</f>
        <v/>
      </c>
      <c r="Y2454" s="3" t="str">
        <f>IF(O2454&gt;9,"時間太晚","")</f>
        <v/>
      </c>
      <c r="Z2454" s="3" t="str">
        <f>IF(ISBLANK(Q2454),"需記錄數量",IF(Q2454&gt;2,"2隻以上，請記為猴群",""))</f>
        <v/>
      </c>
      <c r="AA2454" s="3" t="str">
        <f>IF(OR(Q2454=1,Q2454=2),IF(ISTEXT(R2454),"","需記錄距離"),"")</f>
        <v/>
      </c>
      <c r="AB2454" s="249" t="str">
        <f>IF(S2454="Y",IF(Q2454&lt;&gt;2,"有叫聲應為猴群",""),"")</f>
        <v/>
      </c>
      <c r="AC2454" s="3" t="str">
        <f>IF(ISBLANK(T2454),"需記錄棲地類型",IF(LEN(T2454)&lt;&gt;2,"請填最主要的棲地類型，其餘的可在備注補充說明",""))</f>
        <v/>
      </c>
      <c r="AD2454" s="5" t="str">
        <f t="shared" si="107"/>
        <v/>
      </c>
      <c r="AE2454" s="3" t="str">
        <f>IF(COUNTIF(U2454,"*搖樹*")=1,IF(Q2454&lt;&gt;2,"有搖樹行為應為猴群",""),"")</f>
        <v/>
      </c>
      <c r="AF2454" s="3"/>
      <c r="AH2454">
        <f>MATCH(ROUND(M2454,0)&amp;ROUND(N2454,0),樣點!N:N,0)</f>
        <v>477</v>
      </c>
      <c r="AI2454" s="5">
        <f>IF((F2455&amp;J2455)=(F2454&amp;J2454),ABS((DATE(G2455,H2455,I2455)&amp;TIME(O2455,P2455,0))-(DATE(G2454,H2454,I2454)&amp;TIME(O2454,P2454,0))),"")</f>
        <v>1.9444443983957171E-2</v>
      </c>
    </row>
    <row r="2455" spans="3:35">
      <c r="C2455" s="246" t="s">
        <v>1324</v>
      </c>
      <c r="D2455" s="246" t="s">
        <v>997</v>
      </c>
      <c r="E2455" s="246" t="s">
        <v>1041</v>
      </c>
      <c r="F2455" s="246" t="s">
        <v>1042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1043</v>
      </c>
      <c r="L2455" s="247">
        <v>6</v>
      </c>
      <c r="M2455" s="246">
        <v>215889</v>
      </c>
      <c r="N2455" s="246">
        <v>2606823</v>
      </c>
      <c r="O2455" s="246">
        <v>9</v>
      </c>
      <c r="P2455" s="246">
        <v>26</v>
      </c>
      <c r="Q2455" s="246">
        <v>2</v>
      </c>
      <c r="R2455" s="246" t="s">
        <v>75</v>
      </c>
      <c r="S2455" s="246" t="s">
        <v>44</v>
      </c>
      <c r="T2455" s="246" t="s">
        <v>133</v>
      </c>
      <c r="U2455" s="246" t="s">
        <v>1126</v>
      </c>
      <c r="V2455" t="str">
        <f>INDEX(樣區!H:H,MATCH(F2455,樣區!E:E,0))</f>
        <v>3月,5月</v>
      </c>
      <c r="W2455" s="3" t="str">
        <f>IF(ISNUMBER(AH2455),"Y","N")</f>
        <v>Y</v>
      </c>
      <c r="X2455" s="3" t="str">
        <f>IF(OR(ISBLANK(H2455),ISBLANK(I2455)),"需記錄日期","")</f>
        <v/>
      </c>
      <c r="Y2455" s="3" t="str">
        <f>IF(O2455&gt;9,"時間太晚","")</f>
        <v/>
      </c>
      <c r="Z2455" s="3" t="str">
        <f>IF(ISBLANK(Q2455),"需記錄數量",IF(Q2455&gt;2,"2隻以上，請記為猴群",""))</f>
        <v/>
      </c>
      <c r="AA2455" s="3" t="str">
        <f>IF(OR(Q2455=1,Q2455=2),IF(ISTEXT(R2455),"","需記錄距離"),"")</f>
        <v/>
      </c>
      <c r="AB2455" s="249" t="str">
        <f>IF(S2455="Y",IF(Q2455&lt;&gt;2,"有叫聲應為猴群",""),"")</f>
        <v/>
      </c>
      <c r="AC2455" s="3" t="str">
        <f>IF(ISBLANK(T2455),"需記錄棲地類型",IF(LEN(T2455)&lt;&gt;2,"請填最主要的棲地類型，其餘的可在備注補充說明",""))</f>
        <v/>
      </c>
      <c r="AD2455" s="5" t="str">
        <f t="shared" si="107"/>
        <v/>
      </c>
      <c r="AE2455" s="3" t="str">
        <f>IF(COUNTIF(U2455,"*搖樹*")=1,IF(Q2455&lt;&gt;2,"有搖樹行為應為猴群",""),"")</f>
        <v/>
      </c>
      <c r="AF2455" s="3"/>
      <c r="AH2455">
        <f>MATCH(ROUND(M2455,0)&amp;ROUND(N2455,0),樣點!N:N,0)</f>
        <v>478</v>
      </c>
      <c r="AI2455" s="5" t="str">
        <f>IF((F2456&amp;J2456)=(F2455&amp;J2455),ABS((DATE(G2456,H2456,I2456)&amp;TIME(O2456,P2456,0))-(DATE(G2455,H2455,I2455)&amp;TIME(O2455,P2455,0))),"")</f>
        <v/>
      </c>
    </row>
    <row r="2456" spans="3:35">
      <c r="C2456" s="246" t="s">
        <v>1324</v>
      </c>
      <c r="D2456" s="246" t="s">
        <v>1046</v>
      </c>
      <c r="E2456" s="246" t="s">
        <v>1047</v>
      </c>
      <c r="F2456" s="246" t="s">
        <v>1048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1049</v>
      </c>
      <c r="L2456" s="247">
        <v>1</v>
      </c>
      <c r="M2456" s="246">
        <v>212386</v>
      </c>
      <c r="N2456" s="246">
        <v>2591530</v>
      </c>
      <c r="O2456" s="246">
        <v>8</v>
      </c>
      <c r="P2456" s="246">
        <v>0</v>
      </c>
      <c r="Q2456" s="246">
        <v>0</v>
      </c>
      <c r="R2456" s="246"/>
      <c r="S2456" s="246" t="s">
        <v>90</v>
      </c>
      <c r="T2456" s="246" t="s">
        <v>133</v>
      </c>
      <c r="U2456" s="246"/>
      <c r="V2456" t="str">
        <f>INDEX(樣區!H:H,MATCH(F2456,樣區!E:E,0))</f>
        <v>3月,5月</v>
      </c>
      <c r="W2456" s="3" t="str">
        <f>IF(ISNUMBER(AH2456),"Y","N")</f>
        <v>Y</v>
      </c>
      <c r="X2456" s="3" t="str">
        <f>IF(OR(ISBLANK(H2456),ISBLANK(I2456)),"需記錄日期","")</f>
        <v/>
      </c>
      <c r="Y2456" s="3" t="str">
        <f>IF(O2456&gt;9,"時間太晚","")</f>
        <v/>
      </c>
      <c r="Z2456" s="3" t="str">
        <f>IF(ISBLANK(Q2456),"需記錄數量",IF(Q2456&gt;2,"2隻以上，請記為猴群",""))</f>
        <v/>
      </c>
      <c r="AA2456" s="3" t="str">
        <f>IF(OR(Q2456=1,Q2456=2),IF(ISTEXT(R2456),"","需記錄距離"),"")</f>
        <v/>
      </c>
      <c r="AB2456" s="249" t="str">
        <f>IF(S2456="Y",IF(Q2456&lt;&gt;2,"有叫聲應為猴群",""),"")</f>
        <v/>
      </c>
      <c r="AC2456" s="3" t="str">
        <f>IF(ISBLANK(T2456),"需記錄棲地類型",IF(LEN(T2456)&lt;&gt;2,"請填最主要的棲地類型，其餘的可在備注補充說明",""))</f>
        <v/>
      </c>
      <c r="AD2456" s="5" t="str">
        <f t="shared" si="107"/>
        <v/>
      </c>
      <c r="AE2456" s="3" t="str">
        <f>IF(COUNTIF(U2456,"*搖樹*")=1,IF(Q2456&lt;&gt;2,"有搖樹行為應為猴群",""),"")</f>
        <v/>
      </c>
      <c r="AF2456" s="3"/>
      <c r="AH2456">
        <f>MATCH(ROUND(M2456,0)&amp;ROUND(N2456,0),樣點!N:N,0)</f>
        <v>479</v>
      </c>
      <c r="AI2456" s="5">
        <f>IF((F2457&amp;J2457)=(F2456&amp;J2456),ABS((DATE(G2457,H2457,I2457)&amp;TIME(O2457,P2457,0))-(DATE(G2456,H2456,I2456)&amp;TIME(O2456,P2456,0))),"")</f>
        <v>6.9444439723156393E-3</v>
      </c>
    </row>
    <row r="2457" spans="3:35">
      <c r="C2457" s="246" t="s">
        <v>1324</v>
      </c>
      <c r="D2457" s="246" t="s">
        <v>1046</v>
      </c>
      <c r="E2457" s="246" t="s">
        <v>1047</v>
      </c>
      <c r="F2457" s="246" t="s">
        <v>1048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1049</v>
      </c>
      <c r="L2457" s="247">
        <v>2</v>
      </c>
      <c r="M2457" s="246">
        <v>212715</v>
      </c>
      <c r="N2457" s="246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90</v>
      </c>
      <c r="T2457" s="246" t="s">
        <v>32</v>
      </c>
      <c r="U2457" s="246"/>
      <c r="V2457" t="str">
        <f>INDEX(樣區!H:H,MATCH(F2457,樣區!E:E,0))</f>
        <v>3月,5月</v>
      </c>
      <c r="W2457" s="3" t="str">
        <f>IF(ISNUMBER(AH2457),"Y","N")</f>
        <v>Y</v>
      </c>
      <c r="X2457" s="3" t="str">
        <f>IF(OR(ISBLANK(H2457),ISBLANK(I2457)),"需記錄日期","")</f>
        <v/>
      </c>
      <c r="Y2457" s="3" t="str">
        <f>IF(O2457&gt;9,"時間太晚","")</f>
        <v/>
      </c>
      <c r="Z2457" s="3" t="str">
        <f>IF(ISBLANK(Q2457),"需記錄數量",IF(Q2457&gt;2,"2隻以上，請記為猴群",""))</f>
        <v/>
      </c>
      <c r="AA2457" s="3" t="str">
        <f>IF(OR(Q2457=1,Q2457=2),IF(ISTEXT(R2457),"","需記錄距離"),"")</f>
        <v/>
      </c>
      <c r="AB2457" s="249" t="str">
        <f>IF(S2457="Y",IF(Q2457&lt;&gt;2,"有叫聲應為猴群",""),"")</f>
        <v/>
      </c>
      <c r="AC2457" s="3" t="str">
        <f>IF(ISBLANK(T2457),"需記錄棲地類型",IF(LEN(T2457)&lt;&gt;2,"請填最主要的棲地類型，其餘的可在備注補充說明",""))</f>
        <v/>
      </c>
      <c r="AD2457" s="5" t="str">
        <f t="shared" si="107"/>
        <v/>
      </c>
      <c r="AE2457" s="3" t="str">
        <f>IF(COUNTIF(U2457,"*搖樹*")=1,IF(Q2457&lt;&gt;2,"有搖樹行為應為猴群",""),"")</f>
        <v/>
      </c>
      <c r="AF2457" s="3"/>
      <c r="AH2457">
        <f>MATCH(ROUND(M2457,0)&amp;ROUND(N2457,0),樣點!N:N,0)</f>
        <v>480</v>
      </c>
      <c r="AI2457" s="5">
        <f>IF((F2458&amp;J2458)=(F2457&amp;J2457),ABS((DATE(G2458,H2458,I2458)&amp;TIME(O2458,P2458,0))-(DATE(G2457,H2457,I2457)&amp;TIME(O2457,P2457,0))),"")</f>
        <v>8.3333340007811785E-3</v>
      </c>
    </row>
    <row r="2458" spans="3:35">
      <c r="C2458" s="246" t="s">
        <v>1324</v>
      </c>
      <c r="D2458" s="246" t="s">
        <v>1046</v>
      </c>
      <c r="E2458" s="246" t="s">
        <v>1047</v>
      </c>
      <c r="F2458" s="246" t="s">
        <v>1048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1049</v>
      </c>
      <c r="L2458" s="247">
        <v>3</v>
      </c>
      <c r="M2458" s="246">
        <v>212646</v>
      </c>
      <c r="N2458" s="246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90</v>
      </c>
      <c r="T2458" s="246" t="s">
        <v>32</v>
      </c>
      <c r="U2458" s="246"/>
      <c r="V2458" t="str">
        <f>INDEX(樣區!H:H,MATCH(F2458,樣區!E:E,0))</f>
        <v>3月,5月</v>
      </c>
      <c r="W2458" s="3" t="str">
        <f>IF(ISNUMBER(AH2458),"Y","N")</f>
        <v>Y</v>
      </c>
      <c r="X2458" s="3" t="str">
        <f>IF(OR(ISBLANK(H2458),ISBLANK(I2458)),"需記錄日期","")</f>
        <v/>
      </c>
      <c r="Y2458" s="3" t="str">
        <f>IF(O2458&gt;9,"時間太晚","")</f>
        <v/>
      </c>
      <c r="Z2458" s="3" t="str">
        <f>IF(ISBLANK(Q2458),"需記錄數量",IF(Q2458&gt;2,"2隻以上，請記為猴群",""))</f>
        <v/>
      </c>
      <c r="AA2458" s="3" t="str">
        <f>IF(OR(Q2458=1,Q2458=2),IF(ISTEXT(R2458),"","需記錄距離"),"")</f>
        <v/>
      </c>
      <c r="AB2458" s="249" t="str">
        <f>IF(S2458="Y",IF(Q2458&lt;&gt;2,"有叫聲應為猴群",""),"")</f>
        <v/>
      </c>
      <c r="AC2458" s="3" t="str">
        <f>IF(ISBLANK(T2458),"需記錄棲地類型",IF(LEN(T2458)&lt;&gt;2,"請填最主要的棲地類型，其餘的可在備注補充說明",""))</f>
        <v/>
      </c>
      <c r="AD2458" s="5" t="str">
        <f t="shared" si="107"/>
        <v/>
      </c>
      <c r="AE2458" s="3" t="str">
        <f>IF(COUNTIF(U2458,"*搖樹*")=1,IF(Q2458&lt;&gt;2,"有搖樹行為應為猴群",""),"")</f>
        <v/>
      </c>
      <c r="AF2458" s="3"/>
      <c r="AH2458">
        <f>MATCH(ROUND(M2458,0)&amp;ROUND(N2458,0),樣點!N:N,0)</f>
        <v>481</v>
      </c>
      <c r="AI2458" s="5">
        <f>IF((F2459&amp;J2459)=(F2458&amp;J2458),ABS((DATE(G2459,H2459,I2459)&amp;TIME(O2459,P2459,0))-(DATE(G2458,H2458,I2458)&amp;TIME(O2458,P2458,0))),"")</f>
        <v>1.6666666022501886E-2</v>
      </c>
    </row>
    <row r="2459" spans="3:35">
      <c r="C2459" s="246" t="s">
        <v>1324</v>
      </c>
      <c r="D2459" s="246" t="s">
        <v>1046</v>
      </c>
      <c r="E2459" s="246" t="s">
        <v>1047</v>
      </c>
      <c r="F2459" s="246" t="s">
        <v>1048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1049</v>
      </c>
      <c r="L2459" s="247">
        <v>4</v>
      </c>
      <c r="M2459" s="246">
        <v>212933</v>
      </c>
      <c r="N2459" s="246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90</v>
      </c>
      <c r="T2459" s="246" t="s">
        <v>26</v>
      </c>
      <c r="U2459" s="246"/>
      <c r="V2459" t="str">
        <f>INDEX(樣區!H:H,MATCH(F2459,樣區!E:E,0))</f>
        <v>3月,5月</v>
      </c>
      <c r="W2459" s="3" t="str">
        <f>IF(ISNUMBER(AH2459),"Y","N")</f>
        <v>Y</v>
      </c>
      <c r="X2459" s="3" t="str">
        <f>IF(OR(ISBLANK(H2459),ISBLANK(I2459)),"需記錄日期","")</f>
        <v/>
      </c>
      <c r="Y2459" s="3" t="str">
        <f>IF(O2459&gt;9,"時間太晚","")</f>
        <v/>
      </c>
      <c r="Z2459" s="3" t="str">
        <f>IF(ISBLANK(Q2459),"需記錄數量",IF(Q2459&gt;2,"2隻以上，請記為猴群",""))</f>
        <v/>
      </c>
      <c r="AA2459" s="3" t="str">
        <f>IF(OR(Q2459=1,Q2459=2),IF(ISTEXT(R2459),"","需記錄距離"),"")</f>
        <v/>
      </c>
      <c r="AB2459" s="249" t="str">
        <f>IF(S2459="Y",IF(Q2459&lt;&gt;2,"有叫聲應為猴群",""),"")</f>
        <v/>
      </c>
      <c r="AC2459" s="3" t="str">
        <f>IF(ISBLANK(T2459),"需記錄棲地類型",IF(LEN(T2459)&lt;&gt;2,"請填最主要的棲地類型，其餘的可在備注補充說明",""))</f>
        <v/>
      </c>
      <c r="AD2459" s="5" t="str">
        <f t="shared" si="107"/>
        <v/>
      </c>
      <c r="AE2459" s="3" t="str">
        <f>IF(COUNTIF(U2459,"*搖樹*")=1,IF(Q2459&lt;&gt;2,"有搖樹行為應為猴群",""),"")</f>
        <v/>
      </c>
      <c r="AF2459" s="3"/>
      <c r="AH2459">
        <f>MATCH(ROUND(M2459,0)&amp;ROUND(N2459,0),樣點!N:N,0)</f>
        <v>482</v>
      </c>
      <c r="AI2459" s="5">
        <f>IF((F2460&amp;J2460)=(F2459&amp;J2459),ABS((DATE(G2460,H2460,I2460)&amp;TIME(O2460,P2460,0))-(DATE(G2459,H2459,I2459)&amp;TIME(O2459,P2459,0))),"")</f>
        <v>9.7222219919785857E-3</v>
      </c>
    </row>
    <row r="2460" spans="3:35">
      <c r="C2460" s="246" t="s">
        <v>1324</v>
      </c>
      <c r="D2460" s="246" t="s">
        <v>1046</v>
      </c>
      <c r="E2460" s="246" t="s">
        <v>1047</v>
      </c>
      <c r="F2460" s="246" t="s">
        <v>1048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1049</v>
      </c>
      <c r="L2460" s="247">
        <v>5</v>
      </c>
      <c r="M2460" s="246">
        <v>213288</v>
      </c>
      <c r="N2460" s="246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90</v>
      </c>
      <c r="T2460" s="246" t="s">
        <v>26</v>
      </c>
      <c r="U2460" s="246"/>
      <c r="V2460" t="str">
        <f>INDEX(樣區!H:H,MATCH(F2460,樣區!E:E,0))</f>
        <v>3月,5月</v>
      </c>
      <c r="W2460" s="3" t="str">
        <f>IF(ISNUMBER(AH2460),"Y","N")</f>
        <v>Y</v>
      </c>
      <c r="X2460" s="3" t="str">
        <f>IF(OR(ISBLANK(H2460),ISBLANK(I2460)),"需記錄日期","")</f>
        <v/>
      </c>
      <c r="Y2460" s="3" t="str">
        <f>IF(O2460&gt;9,"時間太晚","")</f>
        <v/>
      </c>
      <c r="Z2460" s="3" t="str">
        <f>IF(ISBLANK(Q2460),"需記錄數量",IF(Q2460&gt;2,"2隻以上，請記為猴群",""))</f>
        <v/>
      </c>
      <c r="AA2460" s="3" t="str">
        <f>IF(OR(Q2460=1,Q2460=2),IF(ISTEXT(R2460),"","需記錄距離"),"")</f>
        <v/>
      </c>
      <c r="AB2460" s="249" t="str">
        <f>IF(S2460="Y",IF(Q2460&lt;&gt;2,"有叫聲應為猴群",""),"")</f>
        <v/>
      </c>
      <c r="AC2460" s="3" t="str">
        <f>IF(ISBLANK(T2460),"需記錄棲地類型",IF(LEN(T2460)&lt;&gt;2,"請填最主要的棲地類型，其餘的可在備注補充說明",""))</f>
        <v/>
      </c>
      <c r="AD2460" s="5" t="str">
        <f t="shared" si="107"/>
        <v/>
      </c>
      <c r="AE2460" s="3" t="str">
        <f>IF(COUNTIF(U2460,"*搖樹*")=1,IF(Q2460&lt;&gt;2,"有搖樹行為應為猴群",""),"")</f>
        <v/>
      </c>
      <c r="AF2460" s="3"/>
      <c r="AH2460">
        <f>MATCH(ROUND(M2460,0)&amp;ROUND(N2460,0),樣點!N:N,0)</f>
        <v>483</v>
      </c>
      <c r="AI2460" s="5">
        <f>IF((F2461&amp;J2461)=(F2460&amp;J2460),ABS((DATE(G2461,H2461,I2461)&amp;TIME(O2461,P2461,0))-(DATE(G2460,H2460,I2460)&amp;TIME(O2460,P2460,0))),"")</f>
        <v>1.5277777973096818E-2</v>
      </c>
    </row>
    <row r="2461" spans="3:35">
      <c r="C2461" s="246" t="s">
        <v>1324</v>
      </c>
      <c r="D2461" s="246" t="s">
        <v>1046</v>
      </c>
      <c r="E2461" s="246" t="s">
        <v>1047</v>
      </c>
      <c r="F2461" s="246" t="s">
        <v>1048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1049</v>
      </c>
      <c r="L2461" s="247">
        <v>6</v>
      </c>
      <c r="M2461" s="246">
        <v>213096</v>
      </c>
      <c r="N2461" s="246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90</v>
      </c>
      <c r="T2461" s="246" t="s">
        <v>32</v>
      </c>
      <c r="U2461" s="246"/>
      <c r="V2461" t="str">
        <f>INDEX(樣區!H:H,MATCH(F2461,樣區!E:E,0))</f>
        <v>3月,5月</v>
      </c>
      <c r="W2461" s="3" t="str">
        <f>IF(ISNUMBER(AH2461),"Y","N")</f>
        <v>Y</v>
      </c>
      <c r="X2461" s="3" t="str">
        <f>IF(OR(ISBLANK(H2461),ISBLANK(I2461)),"需記錄日期","")</f>
        <v/>
      </c>
      <c r="Y2461" s="3" t="str">
        <f>IF(O2461&gt;9,"時間太晚","")</f>
        <v/>
      </c>
      <c r="Z2461" s="3" t="str">
        <f>IF(ISBLANK(Q2461),"需記錄數量",IF(Q2461&gt;2,"2隻以上，請記為猴群",""))</f>
        <v/>
      </c>
      <c r="AA2461" s="3" t="str">
        <f>IF(OR(Q2461=1,Q2461=2),IF(ISTEXT(R2461),"","需記錄距離"),"")</f>
        <v/>
      </c>
      <c r="AB2461" s="249" t="str">
        <f>IF(S2461="Y",IF(Q2461&lt;&gt;2,"有叫聲應為猴群",""),"")</f>
        <v/>
      </c>
      <c r="AC2461" s="3" t="str">
        <f>IF(ISBLANK(T2461),"需記錄棲地類型",IF(LEN(T2461)&lt;&gt;2,"請填最主要的棲地類型，其餘的可在備注補充說明",""))</f>
        <v/>
      </c>
      <c r="AD2461" s="5" t="str">
        <f t="shared" si="107"/>
        <v/>
      </c>
      <c r="AE2461" s="3" t="str">
        <f>IF(COUNTIF(U2461,"*搖樹*")=1,IF(Q2461&lt;&gt;2,"有搖樹行為應為猴群",""),"")</f>
        <v/>
      </c>
      <c r="AF2461" s="3"/>
      <c r="AH2461">
        <f>MATCH(ROUND(M2461,0)&amp;ROUND(N2461,0),樣點!N:N,0)</f>
        <v>484</v>
      </c>
      <c r="AI2461" s="5" t="str">
        <f>IF((F2462&amp;J2462)=(F2461&amp;J2461),ABS((DATE(G2462,H2462,I2462)&amp;TIME(O2462,P2462,0))-(DATE(G2461,H2461,I2461)&amp;TIME(O2461,P2461,0))),"")</f>
        <v/>
      </c>
    </row>
    <row r="2462" spans="3:35" hidden="1">
      <c r="C2462" s="246" t="s">
        <v>1324</v>
      </c>
      <c r="D2462" s="246" t="s">
        <v>1046</v>
      </c>
      <c r="E2462" s="246" t="s">
        <v>1050</v>
      </c>
      <c r="F2462" s="246" t="s">
        <v>1051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1052</v>
      </c>
      <c r="L2462" s="247">
        <v>1</v>
      </c>
      <c r="M2462" s="246">
        <v>213322</v>
      </c>
      <c r="N2462" s="246">
        <v>2575300</v>
      </c>
      <c r="O2462" s="246">
        <v>6</v>
      </c>
      <c r="P2462" s="246">
        <v>1</v>
      </c>
      <c r="Q2462" s="246">
        <v>0</v>
      </c>
      <c r="R2462" s="246"/>
      <c r="S2462" s="246" t="s">
        <v>90</v>
      </c>
      <c r="T2462" s="246" t="s">
        <v>133</v>
      </c>
      <c r="U2462" s="246"/>
      <c r="V2462" t="str">
        <f>INDEX(樣區!H:H,MATCH(F2462,樣區!E:E,0))</f>
        <v>3月,5月</v>
      </c>
      <c r="W2462" s="3" t="str">
        <f>IF(ISNUMBER(AH2462),"Y","N")</f>
        <v>N</v>
      </c>
      <c r="X2462" s="3" t="str">
        <f>IF(OR(ISBLANK(H2462),ISBLANK(I2462)),"需記錄日期","")</f>
        <v/>
      </c>
      <c r="Y2462" s="3" t="str">
        <f>IF(O2462&gt;9,"時間太晚","")</f>
        <v/>
      </c>
      <c r="Z2462" s="3" t="str">
        <f>IF(ISBLANK(Q2462),"需記錄數量",IF(Q2462&gt;2,"2隻以上，請記為猴群",""))</f>
        <v/>
      </c>
      <c r="AA2462" s="3" t="str">
        <f>IF(OR(Q2462=1,Q2462=2),IF(ISTEXT(R2462),"","需記錄距離"),"")</f>
        <v/>
      </c>
      <c r="AB2462" s="2" t="str">
        <f>IF(S2462="Y",IF(Q2462&lt;&gt;2,"有叫聲應為猴群",""),"")</f>
        <v/>
      </c>
      <c r="AC2462" s="3" t="str">
        <f>IF(ISBLANK(T2462),"需記錄棲地類型",IF(LEN(T2462)&lt;&gt;2,"請填最主要的棲地類型，其餘的可在備注補充說明",""))</f>
        <v/>
      </c>
      <c r="AD2462" s="5" t="str">
        <f>IF(ISBLANK(O2462),"需記錄時間",IFERROR(IF((AI2462-TIME(0,5,59))&lt;0,"需計滿6分鍾",""),""))</f>
        <v/>
      </c>
      <c r="AE2462" s="3" t="str">
        <f>IF(COUNTIF(U2462,"*搖樹*")=1,IF(Q2462&lt;&gt;2,"有搖樹行為應為猴群",""),"")</f>
        <v/>
      </c>
      <c r="AF2462" s="3"/>
      <c r="AH2462" t="e">
        <f>MATCH(ROUND(M2462,0)&amp;ROUND(N2462,0),樣點!N:N,0)</f>
        <v>#N/A</v>
      </c>
      <c r="AI2462" s="5">
        <f>IF((F2463&amp;J2463)=(F2462&amp;J2462),ABS((DATE(G2463,H2463,I2463)&amp;TIME(O2463,P2463,0))-(DATE(G2462,H2462,I2462)&amp;TIME(O2462,P2462,0))),"")</f>
        <v>2.777777798473835E-2</v>
      </c>
    </row>
    <row r="2463" spans="3:35" hidden="1">
      <c r="C2463" s="246" t="s">
        <v>1324</v>
      </c>
      <c r="D2463" s="246" t="s">
        <v>1046</v>
      </c>
      <c r="E2463" s="246" t="s">
        <v>1050</v>
      </c>
      <c r="F2463" s="246" t="s">
        <v>1051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1052</v>
      </c>
      <c r="L2463" s="247">
        <v>2</v>
      </c>
      <c r="M2463" s="246">
        <v>213313</v>
      </c>
      <c r="N2463" s="246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90</v>
      </c>
      <c r="T2463" s="246" t="s">
        <v>133</v>
      </c>
      <c r="U2463" s="246"/>
      <c r="V2463" t="str">
        <f>INDEX(樣區!H:H,MATCH(F2463,樣區!E:E,0))</f>
        <v>3月,5月</v>
      </c>
      <c r="W2463" s="3" t="str">
        <f>IF(ISNUMBER(AH2463),"Y","N")</f>
        <v>N</v>
      </c>
      <c r="X2463" s="3" t="str">
        <f>IF(OR(ISBLANK(H2463),ISBLANK(I2463)),"需記錄日期","")</f>
        <v/>
      </c>
      <c r="Y2463" s="3" t="str">
        <f>IF(O2463&gt;9,"時間太晚","")</f>
        <v/>
      </c>
      <c r="Z2463" s="3" t="str">
        <f>IF(ISBLANK(Q2463),"需記錄數量",IF(Q2463&gt;2,"2隻以上，請記為猴群",""))</f>
        <v/>
      </c>
      <c r="AA2463" s="3" t="str">
        <f>IF(OR(Q2463=1,Q2463=2),IF(ISTEXT(R2463),"","需記錄距離"),"")</f>
        <v/>
      </c>
      <c r="AB2463" s="2" t="str">
        <f>IF(S2463="Y",IF(Q2463&lt;&gt;2,"有叫聲應為猴群",""),"")</f>
        <v/>
      </c>
      <c r="AC2463" s="3" t="str">
        <f>IF(ISBLANK(T2463),"需記錄棲地類型",IF(LEN(T2463)&lt;&gt;2,"請填最主要的棲地類型，其餘的可在備注補充說明",""))</f>
        <v/>
      </c>
      <c r="AD2463" s="5" t="str">
        <f>IF(ISBLANK(O2463),"需記錄時間",IFERROR(IF((AI2463-TIME(0,5,59))&lt;0,"需計滿6分鍾",""),""))</f>
        <v/>
      </c>
      <c r="AE2463" s="3" t="str">
        <f>IF(COUNTIF(U2463,"*搖樹*")=1,IF(Q2463&lt;&gt;2,"有搖樹行為應為猴群",""),"")</f>
        <v/>
      </c>
      <c r="AF2463" s="3"/>
      <c r="AH2463" t="e">
        <f>MATCH(ROUND(M2463,0)&amp;ROUND(N2463,0),樣點!N:N,0)</f>
        <v>#N/A</v>
      </c>
      <c r="AI2463" s="5">
        <f>IF((F2464&amp;J2464)=(F2463&amp;J2463),ABS((DATE(G2464,H2464,I2464)&amp;TIME(O2464,P2464,0))-(DATE(G2463,H2463,I2463)&amp;TIME(O2463,P2463,0))),"")</f>
        <v>1.7361111007630825E-2</v>
      </c>
    </row>
    <row r="2464" spans="3:35" hidden="1">
      <c r="C2464" s="246" t="s">
        <v>1324</v>
      </c>
      <c r="D2464" s="246" t="s">
        <v>1046</v>
      </c>
      <c r="E2464" s="246" t="s">
        <v>1050</v>
      </c>
      <c r="F2464" s="246" t="s">
        <v>1051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1052</v>
      </c>
      <c r="L2464" s="247">
        <v>3</v>
      </c>
      <c r="M2464" s="246">
        <v>213434</v>
      </c>
      <c r="N2464" s="246">
        <v>2574870</v>
      </c>
      <c r="O2464" s="246">
        <v>7</v>
      </c>
      <c r="P2464" s="246">
        <v>6</v>
      </c>
      <c r="Q2464" s="246">
        <v>0</v>
      </c>
      <c r="R2464" s="246"/>
      <c r="S2464" s="246" t="s">
        <v>90</v>
      </c>
      <c r="T2464" s="246" t="s">
        <v>133</v>
      </c>
      <c r="U2464" s="246"/>
      <c r="V2464" t="str">
        <f>INDEX(樣區!H:H,MATCH(F2464,樣區!E:E,0))</f>
        <v>3月,5月</v>
      </c>
      <c r="W2464" s="3" t="str">
        <f>IF(ISNUMBER(AH2464),"Y","N")</f>
        <v>N</v>
      </c>
      <c r="X2464" s="3" t="str">
        <f>IF(OR(ISBLANK(H2464),ISBLANK(I2464)),"需記錄日期","")</f>
        <v/>
      </c>
      <c r="Y2464" s="3" t="str">
        <f>IF(O2464&gt;9,"時間太晚","")</f>
        <v/>
      </c>
      <c r="Z2464" s="3" t="str">
        <f>IF(ISBLANK(Q2464),"需記錄數量",IF(Q2464&gt;2,"2隻以上，請記為猴群",""))</f>
        <v/>
      </c>
      <c r="AA2464" s="3" t="str">
        <f>IF(OR(Q2464=1,Q2464=2),IF(ISTEXT(R2464),"","需記錄距離"),"")</f>
        <v/>
      </c>
      <c r="AB2464" s="2" t="str">
        <f>IF(S2464="Y",IF(Q2464&lt;&gt;2,"有叫聲應為猴群",""),"")</f>
        <v/>
      </c>
      <c r="AC2464" s="3" t="str">
        <f>IF(ISBLANK(T2464),"需記錄棲地類型",IF(LEN(T2464)&lt;&gt;2,"請填最主要的棲地類型，其餘的可在備注補充說明",""))</f>
        <v/>
      </c>
      <c r="AD2464" s="5" t="str">
        <f>IF(ISBLANK(O2464),"需記錄時間",IFERROR(IF((AI2464-TIME(0,5,59))&lt;0,"需計滿6分鍾",""),""))</f>
        <v/>
      </c>
      <c r="AE2464" s="3" t="str">
        <f>IF(COUNTIF(U2464,"*搖樹*")=1,IF(Q2464&lt;&gt;2,"有搖樹行為應為猴群",""),"")</f>
        <v/>
      </c>
      <c r="AF2464" s="3"/>
      <c r="AH2464" t="e">
        <f>MATCH(ROUND(M2464,0)&amp;ROUND(N2464,0),樣點!N:N,0)</f>
        <v>#N/A</v>
      </c>
      <c r="AI2464" s="5">
        <f>IF((F2465&amp;J2465)=(F2464&amp;J2464),ABS((DATE(G2465,H2465,I2465)&amp;TIME(O2465,P2465,0))-(DATE(G2464,H2464,I2464)&amp;TIME(O2464,P2464,0))),"")</f>
        <v>9.7222219919785857E-3</v>
      </c>
    </row>
    <row r="2465" spans="3:35" hidden="1">
      <c r="C2465" s="246" t="s">
        <v>1324</v>
      </c>
      <c r="D2465" s="246" t="s">
        <v>1046</v>
      </c>
      <c r="E2465" s="246" t="s">
        <v>1050</v>
      </c>
      <c r="F2465" s="246" t="s">
        <v>1051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1052</v>
      </c>
      <c r="L2465" s="247">
        <v>4</v>
      </c>
      <c r="M2465" s="246">
        <v>213412</v>
      </c>
      <c r="N2465" s="246">
        <v>2574781</v>
      </c>
      <c r="O2465" s="246">
        <v>7</v>
      </c>
      <c r="P2465" s="246">
        <v>20</v>
      </c>
      <c r="Q2465" s="246">
        <v>0</v>
      </c>
      <c r="R2465" s="246" t="s">
        <v>43</v>
      </c>
      <c r="S2465" s="246" t="s">
        <v>90</v>
      </c>
      <c r="T2465" s="246" t="s">
        <v>32</v>
      </c>
      <c r="U2465" s="246" t="s">
        <v>1127</v>
      </c>
      <c r="V2465" t="str">
        <f>INDEX(樣區!H:H,MATCH(F2465,樣區!E:E,0))</f>
        <v>3月,5月</v>
      </c>
      <c r="W2465" s="3" t="str">
        <f>IF(ISNUMBER(AH2465),"Y","N")</f>
        <v>N</v>
      </c>
      <c r="X2465" s="3" t="str">
        <f>IF(OR(ISBLANK(H2465),ISBLANK(I2465)),"需記錄日期","")</f>
        <v/>
      </c>
      <c r="Y2465" s="3" t="str">
        <f>IF(O2465&gt;9,"時間太晚","")</f>
        <v/>
      </c>
      <c r="Z2465" s="3" t="str">
        <f>IF(ISBLANK(Q2465),"需記錄數量",IF(Q2465&gt;2,"2隻以上，請記為猴群",""))</f>
        <v/>
      </c>
      <c r="AA2465" s="3" t="str">
        <f>IF(OR(Q2465=1,Q2465=2),IF(ISTEXT(R2465),"","需記錄距離"),"")</f>
        <v/>
      </c>
      <c r="AB2465" s="2" t="str">
        <f>IF(S2465="Y",IF(Q2465&lt;&gt;2,"有叫聲應為猴群",""),"")</f>
        <v/>
      </c>
      <c r="AC2465" s="3" t="str">
        <f>IF(ISBLANK(T2465),"需記錄棲地類型",IF(LEN(T2465)&lt;&gt;2,"請填最主要的棲地類型，其餘的可在備注補充說明",""))</f>
        <v/>
      </c>
      <c r="AD2465" s="5" t="str">
        <f>IF(ISBLANK(O2465),"需記錄時間",IFERROR(IF((AI2465-TIME(0,5,59))&lt;0,"需計滿6分鍾",""),""))</f>
        <v/>
      </c>
      <c r="AE2465" s="3" t="str">
        <f>IF(COUNTIF(U2465,"*搖樹*")=1,IF(Q2465&lt;&gt;2,"有搖樹行為應為猴群",""),"")</f>
        <v/>
      </c>
      <c r="AF2465" s="3"/>
      <c r="AH2465" t="e">
        <f>MATCH(ROUND(M2465,0)&amp;ROUND(N2465,0),樣點!N:N,0)</f>
        <v>#N/A</v>
      </c>
      <c r="AI2465" s="5">
        <f>IF((F2466&amp;J2466)=(F2465&amp;J2465),ABS((DATE(G2466,H2466,I2466)&amp;TIME(O2466,P2466,0))-(DATE(G2465,H2465,I2465)&amp;TIME(O2465,P2465,0))),"")</f>
        <v>1.7361111007630825E-2</v>
      </c>
    </row>
    <row r="2466" spans="3:35" hidden="1">
      <c r="C2466" s="246" t="s">
        <v>1324</v>
      </c>
      <c r="D2466" s="246" t="s">
        <v>1046</v>
      </c>
      <c r="E2466" s="246" t="s">
        <v>1050</v>
      </c>
      <c r="F2466" s="246" t="s">
        <v>1051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1052</v>
      </c>
      <c r="L2466" s="247">
        <v>5</v>
      </c>
      <c r="M2466" s="246">
        <v>213469</v>
      </c>
      <c r="N2466" s="246">
        <v>2575339</v>
      </c>
      <c r="O2466" s="246">
        <v>7</v>
      </c>
      <c r="P2466" s="246">
        <v>45</v>
      </c>
      <c r="Q2466" s="246">
        <v>1</v>
      </c>
      <c r="R2466" s="246" t="s">
        <v>43</v>
      </c>
      <c r="S2466" s="246" t="s">
        <v>90</v>
      </c>
      <c r="T2466" s="246" t="s">
        <v>32</v>
      </c>
      <c r="U2466" s="246" t="s">
        <v>1053</v>
      </c>
      <c r="V2466" t="str">
        <f>INDEX(樣區!H:H,MATCH(F2466,樣區!E:E,0))</f>
        <v>3月,5月</v>
      </c>
      <c r="W2466" s="3" t="str">
        <f>IF(ISNUMBER(AH2466),"Y","N")</f>
        <v>N</v>
      </c>
      <c r="X2466" s="3" t="str">
        <f>IF(OR(ISBLANK(H2466),ISBLANK(I2466)),"需記錄日期","")</f>
        <v/>
      </c>
      <c r="Y2466" s="3" t="str">
        <f>IF(O2466&gt;9,"時間太晚","")</f>
        <v/>
      </c>
      <c r="Z2466" s="3" t="str">
        <f>IF(ISBLANK(Q2466),"需記錄數量",IF(Q2466&gt;2,"2隻以上，請記為猴群",""))</f>
        <v/>
      </c>
      <c r="AA2466" s="3" t="str">
        <f>IF(OR(Q2466=1,Q2466=2),IF(ISTEXT(R2466),"","需記錄距離"),"")</f>
        <v/>
      </c>
      <c r="AB2466" s="2" t="str">
        <f>IF(S2466="Y",IF(Q2466&lt;&gt;2,"有叫聲應為猴群",""),"")</f>
        <v/>
      </c>
      <c r="AC2466" s="3" t="str">
        <f>IF(ISBLANK(T2466),"需記錄棲地類型",IF(LEN(T2466)&lt;&gt;2,"請填最主要的棲地類型，其餘的可在備注補充說明",""))</f>
        <v/>
      </c>
      <c r="AD2466" s="5" t="str">
        <f>IF(ISBLANK(O2466),"需記錄時間",IFERROR(IF((AI2466-TIME(0,5,59))&lt;0,"需計滿6分鍾",""),""))</f>
        <v/>
      </c>
      <c r="AE2466" s="3" t="str">
        <f>IF(COUNTIF(U2466,"*搖樹*")=1,IF(Q2466&lt;&gt;2,"有搖樹行為應為猴群",""),"")</f>
        <v>有搖樹行為應為猴群</v>
      </c>
      <c r="AF2466" s="3"/>
      <c r="AH2466" t="e">
        <f>MATCH(ROUND(M2466,0)&amp;ROUND(N2466,0),樣點!N:N,0)</f>
        <v>#N/A</v>
      </c>
      <c r="AI2466" s="5">
        <f>IF((F2467&amp;J2467)=(F2466&amp;J2466),ABS((DATE(G2467,H2467,I2467)&amp;TIME(O2467,P2467,0))-(DATE(G2466,H2466,I2466)&amp;TIME(O2466,P2466,0))),"")</f>
        <v>1.3888888992369175E-2</v>
      </c>
    </row>
    <row r="2467" spans="3:35" hidden="1">
      <c r="C2467" s="246" t="s">
        <v>1324</v>
      </c>
      <c r="D2467" s="246" t="s">
        <v>1046</v>
      </c>
      <c r="E2467" s="246" t="s">
        <v>1050</v>
      </c>
      <c r="F2467" s="246" t="s">
        <v>1051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1052</v>
      </c>
      <c r="L2467" s="247">
        <v>6</v>
      </c>
      <c r="M2467" s="246">
        <v>213530</v>
      </c>
      <c r="N2467" s="246">
        <v>2575342</v>
      </c>
      <c r="O2467" s="246">
        <v>8</v>
      </c>
      <c r="P2467" s="246">
        <v>5</v>
      </c>
      <c r="Q2467" s="246">
        <v>2</v>
      </c>
      <c r="R2467" s="246" t="s">
        <v>75</v>
      </c>
      <c r="S2467" s="246" t="s">
        <v>44</v>
      </c>
      <c r="T2467" s="246" t="s">
        <v>32</v>
      </c>
      <c r="U2467" s="246"/>
      <c r="V2467" t="str">
        <f>INDEX(樣區!H:H,MATCH(F2467,樣區!E:E,0))</f>
        <v>3月,5月</v>
      </c>
      <c r="W2467" s="3" t="str">
        <f>IF(ISNUMBER(AH2467),"Y","N")</f>
        <v>N</v>
      </c>
      <c r="X2467" s="3" t="str">
        <f>IF(OR(ISBLANK(H2467),ISBLANK(I2467)),"需記錄日期","")</f>
        <v/>
      </c>
      <c r="Y2467" s="3" t="str">
        <f>IF(O2467&gt;9,"時間太晚","")</f>
        <v/>
      </c>
      <c r="Z2467" s="3" t="str">
        <f>IF(ISBLANK(Q2467),"需記錄數量",IF(Q2467&gt;2,"2隻以上，請記為猴群",""))</f>
        <v/>
      </c>
      <c r="AA2467" s="3" t="str">
        <f>IF(OR(Q2467=1,Q2467=2),IF(ISTEXT(R2467),"","需記錄距離"),"")</f>
        <v/>
      </c>
      <c r="AB2467" s="2" t="str">
        <f>IF(S2467="Y",IF(Q2467&lt;&gt;2,"有叫聲應為猴群",""),"")</f>
        <v/>
      </c>
      <c r="AC2467" s="3" t="str">
        <f>IF(ISBLANK(T2467),"需記錄棲地類型",IF(LEN(T2467)&lt;&gt;2,"請填最主要的棲地類型，其餘的可在備注補充說明",""))</f>
        <v/>
      </c>
      <c r="AD2467" s="5" t="str">
        <f>IF(ISBLANK(O2467),"需記錄時間",IFERROR(IF((AI2467-TIME(0,5,59))&lt;0,"需計滿6分鍾",""),""))</f>
        <v/>
      </c>
      <c r="AE2467" s="3" t="str">
        <f>IF(COUNTIF(U2467,"*搖樹*")=1,IF(Q2467&lt;&gt;2,"有搖樹行為應為猴群",""),"")</f>
        <v/>
      </c>
      <c r="AF2467" s="3"/>
      <c r="AH2467" t="e">
        <f>MATCH(ROUND(M2467,0)&amp;ROUND(N2467,0),樣點!N:N,0)</f>
        <v>#N/A</v>
      </c>
      <c r="AI2467" s="5" t="str">
        <f>IF((F2468&amp;J2468)=(F2467&amp;J2467),ABS((DATE(G2468,H2468,I2468)&amp;TIME(O2468,P2468,0))-(DATE(G2467,H2467,I2467)&amp;TIME(O2467,P2467,0))),"")</f>
        <v/>
      </c>
    </row>
    <row r="2468" spans="3:35">
      <c r="C2468" s="246" t="s">
        <v>1324</v>
      </c>
      <c r="D2468" s="246" t="s">
        <v>1046</v>
      </c>
      <c r="E2468" s="246" t="s">
        <v>1054</v>
      </c>
      <c r="F2468" s="246" t="s">
        <v>1055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1056</v>
      </c>
      <c r="L2468" s="247">
        <v>1</v>
      </c>
      <c r="M2468" s="246">
        <v>210252</v>
      </c>
      <c r="N2468" s="246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90</v>
      </c>
      <c r="T2468" s="246" t="s">
        <v>32</v>
      </c>
      <c r="U2468" s="246"/>
      <c r="V2468" t="str">
        <f>INDEX(樣區!H:H,MATCH(F2468,樣區!E:E,0))</f>
        <v>3月,5月</v>
      </c>
      <c r="W2468" s="3" t="str">
        <f>IF(ISNUMBER(AH2468),"Y","N")</f>
        <v>Y</v>
      </c>
      <c r="X2468" s="3" t="str">
        <f>IF(OR(ISBLANK(H2468),ISBLANK(I2468)),"需記錄日期","")</f>
        <v/>
      </c>
      <c r="Y2468" s="3" t="str">
        <f>IF(O2468&gt;9,"時間太晚","")</f>
        <v/>
      </c>
      <c r="Z2468" s="3" t="str">
        <f>IF(ISBLANK(Q2468),"需記錄數量",IF(Q2468&gt;2,"2隻以上，請記為猴群",""))</f>
        <v/>
      </c>
      <c r="AA2468" s="3" t="str">
        <f>IF(OR(Q2468=1,Q2468=2),IF(ISTEXT(R2468),"","需記錄距離"),"")</f>
        <v/>
      </c>
      <c r="AB2468" s="249" t="str">
        <f>IF(S2468="Y",IF(Q2468&lt;&gt;2,"有叫聲應為猴群",""),"")</f>
        <v/>
      </c>
      <c r="AC2468" s="3" t="str">
        <f>IF(ISBLANK(T2468),"需記錄棲地類型",IF(LEN(T2468)&lt;&gt;2,"請填最主要的棲地類型，其餘的可在備注補充說明",""))</f>
        <v/>
      </c>
      <c r="AD2468" s="5" t="str">
        <f t="shared" ref="AD2468:AD2504" si="108">IF(ISBLANK(O2468),"需記錄時間",IFERROR(IF((AI2468-TIME(0,5,59))&lt;0,"需計滿6分鐘",""),""))</f>
        <v/>
      </c>
      <c r="AE2468" s="3" t="str">
        <f>IF(COUNTIF(U2468,"*搖樹*")=1,IF(Q2468&lt;&gt;2,"有搖樹行為應為猴群",""),"")</f>
        <v/>
      </c>
      <c r="AF2468" s="3"/>
      <c r="AH2468">
        <f>MATCH(ROUND(M2468,0)&amp;ROUND(N2468,0),樣點!N:N,0)</f>
        <v>491</v>
      </c>
      <c r="AI2468" s="5">
        <f>IF((F2469&amp;J2469)=(F2468&amp;J2468),ABS((DATE(G2469,H2469,I2469)&amp;TIME(O2469,P2469,0))-(DATE(G2468,H2468,I2468)&amp;TIME(O2468,P2468,0))),"")</f>
        <v>9.7222219919785857E-3</v>
      </c>
    </row>
    <row r="2469" spans="3:35">
      <c r="C2469" s="246" t="s">
        <v>1324</v>
      </c>
      <c r="D2469" s="246" t="s">
        <v>1046</v>
      </c>
      <c r="E2469" s="246" t="s">
        <v>1054</v>
      </c>
      <c r="F2469" s="246" t="s">
        <v>1055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1056</v>
      </c>
      <c r="L2469" s="247">
        <v>2</v>
      </c>
      <c r="M2469" s="246">
        <v>210392</v>
      </c>
      <c r="N2469" s="246">
        <v>2572703</v>
      </c>
      <c r="O2469" s="246">
        <v>6</v>
      </c>
      <c r="P2469" s="246">
        <v>44</v>
      </c>
      <c r="Q2469" s="246">
        <v>2</v>
      </c>
      <c r="R2469" s="246" t="s">
        <v>75</v>
      </c>
      <c r="S2469" s="246" t="s">
        <v>44</v>
      </c>
      <c r="T2469" s="246" t="s">
        <v>32</v>
      </c>
      <c r="U2469" s="246" t="s">
        <v>1128</v>
      </c>
      <c r="V2469" t="str">
        <f>INDEX(樣區!H:H,MATCH(F2469,樣區!E:E,0))</f>
        <v>3月,5月</v>
      </c>
      <c r="W2469" s="3" t="str">
        <f>IF(ISNUMBER(AH2469),"Y","N")</f>
        <v>Y</v>
      </c>
      <c r="X2469" s="3" t="str">
        <f>IF(OR(ISBLANK(H2469),ISBLANK(I2469)),"需記錄日期","")</f>
        <v/>
      </c>
      <c r="Y2469" s="3" t="str">
        <f>IF(O2469&gt;9,"時間太晚","")</f>
        <v/>
      </c>
      <c r="Z2469" s="3" t="str">
        <f>IF(ISBLANK(Q2469),"需記錄數量",IF(Q2469&gt;2,"2隻以上，請記為猴群",""))</f>
        <v/>
      </c>
      <c r="AA2469" s="3" t="str">
        <f>IF(OR(Q2469=1,Q2469=2),IF(ISTEXT(R2469),"","需記錄距離"),"")</f>
        <v/>
      </c>
      <c r="AB2469" s="249" t="str">
        <f>IF(S2469="Y",IF(Q2469&lt;&gt;2,"有叫聲應為猴群",""),"")</f>
        <v/>
      </c>
      <c r="AC2469" s="3" t="str">
        <f>IF(ISBLANK(T2469),"需記錄棲地類型",IF(LEN(T2469)&lt;&gt;2,"請填最主要的棲地類型，其餘的可在備注補充說明",""))</f>
        <v/>
      </c>
      <c r="AD2469" s="5" t="str">
        <f t="shared" si="108"/>
        <v/>
      </c>
      <c r="AE2469" s="3" t="str">
        <f>IF(COUNTIF(U2469,"*搖樹*")=1,IF(Q2469&lt;&gt;2,"有搖樹行為應為猴群",""),"")</f>
        <v/>
      </c>
      <c r="AF2469" s="3"/>
      <c r="AH2469">
        <f>MATCH(ROUND(M2469,0)&amp;ROUND(N2469,0),樣點!N:N,0)</f>
        <v>492</v>
      </c>
      <c r="AI2469" s="5">
        <f>IF((F2470&amp;J2470)=(F2469&amp;J2469),ABS((DATE(G2470,H2470,I2470)&amp;TIME(O2470,P2470,0))-(DATE(G2469,H2469,I2469)&amp;TIME(O2469,P2469,0))),"")</f>
        <v>8.3333330112509429E-3</v>
      </c>
    </row>
    <row r="2470" spans="3:35">
      <c r="C2470" s="246" t="s">
        <v>1324</v>
      </c>
      <c r="D2470" s="246" t="s">
        <v>1046</v>
      </c>
      <c r="E2470" s="246" t="s">
        <v>1054</v>
      </c>
      <c r="F2470" s="246" t="s">
        <v>1055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1056</v>
      </c>
      <c r="L2470" s="247">
        <v>3</v>
      </c>
      <c r="M2470" s="246">
        <v>210553</v>
      </c>
      <c r="N2470" s="246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90</v>
      </c>
      <c r="T2470" s="246" t="s">
        <v>32</v>
      </c>
      <c r="U2470" s="246"/>
      <c r="V2470" t="str">
        <f>INDEX(樣區!H:H,MATCH(F2470,樣區!E:E,0))</f>
        <v>3月,5月</v>
      </c>
      <c r="W2470" s="3" t="str">
        <f>IF(ISNUMBER(AH2470),"Y","N")</f>
        <v>Y</v>
      </c>
      <c r="X2470" s="3" t="str">
        <f>IF(OR(ISBLANK(H2470),ISBLANK(I2470)),"需記錄日期","")</f>
        <v/>
      </c>
      <c r="Y2470" s="3" t="str">
        <f>IF(O2470&gt;9,"時間太晚","")</f>
        <v/>
      </c>
      <c r="Z2470" s="3" t="str">
        <f>IF(ISBLANK(Q2470),"需記錄數量",IF(Q2470&gt;2,"2隻以上，請記為猴群",""))</f>
        <v/>
      </c>
      <c r="AA2470" s="3" t="str">
        <f>IF(OR(Q2470=1,Q2470=2),IF(ISTEXT(R2470),"","需記錄距離"),"")</f>
        <v/>
      </c>
      <c r="AB2470" s="249" t="str">
        <f>IF(S2470="Y",IF(Q2470&lt;&gt;2,"有叫聲應為猴群",""),"")</f>
        <v/>
      </c>
      <c r="AC2470" s="3" t="str">
        <f>IF(ISBLANK(T2470),"需記錄棲地類型",IF(LEN(T2470)&lt;&gt;2,"請填最主要的棲地類型，其餘的可在備注補充說明",""))</f>
        <v/>
      </c>
      <c r="AD2470" s="5" t="str">
        <f t="shared" si="108"/>
        <v/>
      </c>
      <c r="AE2470" s="3" t="str">
        <f>IF(COUNTIF(U2470,"*搖樹*")=1,IF(Q2470&lt;&gt;2,"有搖樹行為應為猴群",""),"")</f>
        <v/>
      </c>
      <c r="AF2470" s="3"/>
      <c r="AH2470">
        <f>MATCH(ROUND(M2470,0)&amp;ROUND(N2470,0),樣點!N:N,0)</f>
        <v>493</v>
      </c>
      <c r="AI2470" s="5">
        <f>IF((F2471&amp;J2471)=(F2470&amp;J2470),ABS((DATE(G2471,H2471,I2471)&amp;TIME(O2471,P2471,0))-(DATE(G2470,H2470,I2470)&amp;TIME(O2470,P2470,0))),"")</f>
        <v>1.1111111962236464E-2</v>
      </c>
    </row>
    <row r="2471" spans="3:35">
      <c r="C2471" s="246" t="s">
        <v>1324</v>
      </c>
      <c r="D2471" s="246" t="s">
        <v>1046</v>
      </c>
      <c r="E2471" s="246" t="s">
        <v>1054</v>
      </c>
      <c r="F2471" s="246" t="s">
        <v>1055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1056</v>
      </c>
      <c r="L2471" s="247">
        <v>4</v>
      </c>
      <c r="M2471" s="246">
        <v>210598</v>
      </c>
      <c r="N2471" s="246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90</v>
      </c>
      <c r="T2471" s="246" t="s">
        <v>32</v>
      </c>
      <c r="U2471" s="246"/>
      <c r="V2471" t="str">
        <f>INDEX(樣區!H:H,MATCH(F2471,樣區!E:E,0))</f>
        <v>3月,5月</v>
      </c>
      <c r="W2471" s="3" t="str">
        <f>IF(ISNUMBER(AH2471),"Y","N")</f>
        <v>Y</v>
      </c>
      <c r="X2471" s="3" t="str">
        <f>IF(OR(ISBLANK(H2471),ISBLANK(I2471)),"需記錄日期","")</f>
        <v/>
      </c>
      <c r="Y2471" s="3" t="str">
        <f>IF(O2471&gt;9,"時間太晚","")</f>
        <v/>
      </c>
      <c r="Z2471" s="3" t="str">
        <f>IF(ISBLANK(Q2471),"需記錄數量",IF(Q2471&gt;2,"2隻以上，請記為猴群",""))</f>
        <v/>
      </c>
      <c r="AA2471" s="3" t="str">
        <f>IF(OR(Q2471=1,Q2471=2),IF(ISTEXT(R2471),"","需記錄距離"),"")</f>
        <v/>
      </c>
      <c r="AB2471" s="249" t="str">
        <f>IF(S2471="Y",IF(Q2471&lt;&gt;2,"有叫聲應為猴群",""),"")</f>
        <v/>
      </c>
      <c r="AC2471" s="3" t="str">
        <f>IF(ISBLANK(T2471),"需記錄棲地類型",IF(LEN(T2471)&lt;&gt;2,"請填最主要的棲地類型，其餘的可在備注補充說明",""))</f>
        <v/>
      </c>
      <c r="AD2471" s="5" t="str">
        <f t="shared" si="108"/>
        <v/>
      </c>
      <c r="AE2471" s="3" t="str">
        <f>IF(COUNTIF(U2471,"*搖樹*")=1,IF(Q2471&lt;&gt;2,"有搖樹行為應為猴群",""),"")</f>
        <v/>
      </c>
      <c r="AF2471" s="3"/>
      <c r="AH2471">
        <f>MATCH(ROUND(M2471,0)&amp;ROUND(N2471,0),樣點!N:N,0)</f>
        <v>494</v>
      </c>
      <c r="AI2471" s="5">
        <f>IF((F2472&amp;J2472)=(F2471&amp;J2471),ABS((DATE(G2472,H2472,I2472)&amp;TIME(O2472,P2472,0))-(DATE(G2471,H2471,I2471)&amp;TIME(O2471,P2471,0))),"")</f>
        <v>9.7222219919785857E-3</v>
      </c>
    </row>
    <row r="2472" spans="3:35">
      <c r="C2472" s="246" t="s">
        <v>1324</v>
      </c>
      <c r="D2472" s="246" t="s">
        <v>1046</v>
      </c>
      <c r="E2472" s="246" t="s">
        <v>1054</v>
      </c>
      <c r="F2472" s="246" t="s">
        <v>1055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1056</v>
      </c>
      <c r="L2472" s="247">
        <v>5</v>
      </c>
      <c r="M2472" s="246">
        <v>210768</v>
      </c>
      <c r="N2472" s="246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90</v>
      </c>
      <c r="T2472" s="246" t="s">
        <v>32</v>
      </c>
      <c r="U2472" s="246"/>
      <c r="V2472" t="str">
        <f>INDEX(樣區!H:H,MATCH(F2472,樣區!E:E,0))</f>
        <v>3月,5月</v>
      </c>
      <c r="W2472" s="3" t="str">
        <f>IF(ISNUMBER(AH2472),"Y","N")</f>
        <v>Y</v>
      </c>
      <c r="X2472" s="3" t="str">
        <f>IF(OR(ISBLANK(H2472),ISBLANK(I2472)),"需記錄日期","")</f>
        <v/>
      </c>
      <c r="Y2472" s="3" t="str">
        <f>IF(O2472&gt;9,"時間太晚","")</f>
        <v/>
      </c>
      <c r="Z2472" s="3" t="str">
        <f>IF(ISBLANK(Q2472),"需記錄數量",IF(Q2472&gt;2,"2隻以上，請記為猴群",""))</f>
        <v/>
      </c>
      <c r="AA2472" s="3" t="str">
        <f>IF(OR(Q2472=1,Q2472=2),IF(ISTEXT(R2472),"","需記錄距離"),"")</f>
        <v/>
      </c>
      <c r="AB2472" s="249" t="str">
        <f>IF(S2472="Y",IF(Q2472&lt;&gt;2,"有叫聲應為猴群",""),"")</f>
        <v/>
      </c>
      <c r="AC2472" s="3" t="str">
        <f>IF(ISBLANK(T2472),"需記錄棲地類型",IF(LEN(T2472)&lt;&gt;2,"請填最主要的棲地類型，其餘的可在備注補充說明",""))</f>
        <v/>
      </c>
      <c r="AD2472" s="5" t="str">
        <f t="shared" si="108"/>
        <v/>
      </c>
      <c r="AE2472" s="3" t="str">
        <f>IF(COUNTIF(U2472,"*搖樹*")=1,IF(Q2472&lt;&gt;2,"有搖樹行為應為猴群",""),"")</f>
        <v/>
      </c>
      <c r="AF2472" s="3"/>
      <c r="AH2472">
        <f>MATCH(ROUND(M2472,0)&amp;ROUND(N2472,0),樣點!N:N,0)</f>
        <v>495</v>
      </c>
      <c r="AI2472" s="5">
        <f>IF((F2473&amp;J2473)=(F2472&amp;J2472),ABS((DATE(G2473,H2473,I2473)&amp;TIME(O2473,P2473,0))-(DATE(G2472,H2472,I2472)&amp;TIME(O2472,P2472,0))),"")</f>
        <v>9.0277779963798821E-3</v>
      </c>
    </row>
    <row r="2473" spans="3:35">
      <c r="C2473" s="246" t="s">
        <v>1324</v>
      </c>
      <c r="D2473" s="246" t="s">
        <v>1046</v>
      </c>
      <c r="E2473" s="246" t="s">
        <v>1054</v>
      </c>
      <c r="F2473" s="246" t="s">
        <v>1055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1056</v>
      </c>
      <c r="L2473" s="247">
        <v>6</v>
      </c>
      <c r="M2473" s="246">
        <v>210858</v>
      </c>
      <c r="N2473" s="246">
        <v>2573245</v>
      </c>
      <c r="O2473" s="246">
        <v>7</v>
      </c>
      <c r="P2473" s="246">
        <v>39</v>
      </c>
      <c r="Q2473" s="246">
        <v>2</v>
      </c>
      <c r="R2473" s="246" t="s">
        <v>75</v>
      </c>
      <c r="S2473" s="246" t="s">
        <v>44</v>
      </c>
      <c r="T2473" s="246" t="s">
        <v>32</v>
      </c>
      <c r="U2473" s="246" t="s">
        <v>1128</v>
      </c>
      <c r="V2473" t="str">
        <f>INDEX(樣區!H:H,MATCH(F2473,樣區!E:E,0))</f>
        <v>3月,5月</v>
      </c>
      <c r="W2473" s="3" t="str">
        <f>IF(ISNUMBER(AH2473),"Y","N")</f>
        <v>Y</v>
      </c>
      <c r="X2473" s="3" t="str">
        <f>IF(OR(ISBLANK(H2473),ISBLANK(I2473)),"需記錄日期","")</f>
        <v/>
      </c>
      <c r="Y2473" s="3" t="str">
        <f>IF(O2473&gt;9,"時間太晚","")</f>
        <v/>
      </c>
      <c r="Z2473" s="3" t="str">
        <f>IF(ISBLANK(Q2473),"需記錄數量",IF(Q2473&gt;2,"2隻以上，請記為猴群",""))</f>
        <v/>
      </c>
      <c r="AA2473" s="3" t="str">
        <f>IF(OR(Q2473=1,Q2473=2),IF(ISTEXT(R2473),"","需記錄距離"),"")</f>
        <v/>
      </c>
      <c r="AB2473" s="249" t="str">
        <f>IF(S2473="Y",IF(Q2473&lt;&gt;2,"有叫聲應為猴群",""),"")</f>
        <v/>
      </c>
      <c r="AC2473" s="3" t="str">
        <f>IF(ISBLANK(T2473),"需記錄棲地類型",IF(LEN(T2473)&lt;&gt;2,"請填最主要的棲地類型，其餘的可在備注補充說明",""))</f>
        <v/>
      </c>
      <c r="AD2473" s="5" t="str">
        <f t="shared" si="108"/>
        <v/>
      </c>
      <c r="AE2473" s="3" t="str">
        <f>IF(COUNTIF(U2473,"*搖樹*")=1,IF(Q2473&lt;&gt;2,"有搖樹行為應為猴群",""),"")</f>
        <v/>
      </c>
      <c r="AF2473" s="3"/>
      <c r="AH2473">
        <f>MATCH(ROUND(M2473,0)&amp;ROUND(N2473,0),樣點!N:N,0)</f>
        <v>496</v>
      </c>
      <c r="AI2473" s="5" t="str">
        <f>IF((F2474&amp;J2474)=(F2473&amp;J2473),ABS((DATE(G2474,H2474,I2474)&amp;TIME(O2474,P2474,0))-(DATE(G2473,H2473,I2473)&amp;TIME(O2473,P2473,0))),"")</f>
        <v/>
      </c>
    </row>
    <row r="2474" spans="3:35">
      <c r="C2474" s="246" t="s">
        <v>1324</v>
      </c>
      <c r="D2474" s="246" t="s">
        <v>1046</v>
      </c>
      <c r="E2474" s="246" t="s">
        <v>1057</v>
      </c>
      <c r="F2474" s="246" t="s">
        <v>1058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1059</v>
      </c>
      <c r="L2474" s="247">
        <v>1</v>
      </c>
      <c r="M2474" s="246">
        <v>214019</v>
      </c>
      <c r="N2474" s="246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90</v>
      </c>
      <c r="T2474" s="246" t="s">
        <v>230</v>
      </c>
      <c r="U2474" s="246"/>
      <c r="V2474" t="str">
        <f>INDEX(樣區!H:H,MATCH(F2474,樣區!E:E,0))</f>
        <v>4月,6月</v>
      </c>
      <c r="W2474" s="3" t="str">
        <f>IF(ISNUMBER(AH2474),"Y","N")</f>
        <v>Y</v>
      </c>
      <c r="X2474" s="3" t="str">
        <f>IF(OR(ISBLANK(H2474),ISBLANK(I2474)),"需記錄日期","")</f>
        <v/>
      </c>
      <c r="Y2474" s="3" t="str">
        <f>IF(O2474&gt;9,"時間太晚","")</f>
        <v/>
      </c>
      <c r="Z2474" s="3" t="str">
        <f>IF(ISBLANK(Q2474),"需記錄數量",IF(Q2474&gt;2,"2隻以上，請記為猴群",""))</f>
        <v/>
      </c>
      <c r="AA2474" s="3" t="str">
        <f>IF(OR(Q2474=1,Q2474=2),IF(ISTEXT(R2474),"","需記錄距離"),"")</f>
        <v/>
      </c>
      <c r="AB2474" s="249" t="str">
        <f>IF(S2474="Y",IF(Q2474&lt;&gt;2,"有叫聲應為猴群",""),"")</f>
        <v/>
      </c>
      <c r="AC2474" s="3" t="str">
        <f>IF(ISBLANK(T2474),"需記錄棲地類型",IF(LEN(T2474)&lt;&gt;2,"請填最主要的棲地類型，其餘的可在備注補充說明",""))</f>
        <v/>
      </c>
      <c r="AD2474" s="5" t="str">
        <f t="shared" si="108"/>
        <v/>
      </c>
      <c r="AE2474" s="3" t="str">
        <f>IF(COUNTIF(U2474,"*搖樹*")=1,IF(Q2474&lt;&gt;2,"有搖樹行為應為猴群",""),"")</f>
        <v/>
      </c>
      <c r="AF2474" s="3"/>
      <c r="AH2474">
        <f>MATCH(ROUND(M2474,0)&amp;ROUND(N2474,0),樣點!N:N,0)</f>
        <v>497</v>
      </c>
      <c r="AI2474" s="5">
        <f>IF((F2475&amp;J2475)=(F2474&amp;J2474),ABS((DATE(G2475,H2475,I2475)&amp;TIME(O2475,P2475,0))-(DATE(G2474,H2474,I2474)&amp;TIME(O2474,P2474,0))),"")</f>
        <v>8.3333330112509429E-3</v>
      </c>
    </row>
    <row r="2475" spans="3:35">
      <c r="C2475" s="246" t="s">
        <v>1324</v>
      </c>
      <c r="D2475" s="246" t="s">
        <v>1046</v>
      </c>
      <c r="E2475" s="246" t="s">
        <v>1057</v>
      </c>
      <c r="F2475" s="246" t="s">
        <v>1058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1059</v>
      </c>
      <c r="L2475" s="247">
        <v>2</v>
      </c>
      <c r="M2475" s="246">
        <v>213762</v>
      </c>
      <c r="N2475" s="246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90</v>
      </c>
      <c r="T2475" s="246" t="s">
        <v>32</v>
      </c>
      <c r="U2475" s="246"/>
      <c r="V2475" t="str">
        <f>INDEX(樣區!H:H,MATCH(F2475,樣區!E:E,0))</f>
        <v>4月,6月</v>
      </c>
      <c r="W2475" s="3" t="str">
        <f>IF(ISNUMBER(AH2475),"Y","N")</f>
        <v>Y</v>
      </c>
      <c r="X2475" s="3" t="str">
        <f>IF(OR(ISBLANK(H2475),ISBLANK(I2475)),"需記錄日期","")</f>
        <v/>
      </c>
      <c r="Y2475" s="3" t="str">
        <f>IF(O2475&gt;9,"時間太晚","")</f>
        <v/>
      </c>
      <c r="Z2475" s="3" t="str">
        <f>IF(ISBLANK(Q2475),"需記錄數量",IF(Q2475&gt;2,"2隻以上，請記為猴群",""))</f>
        <v/>
      </c>
      <c r="AA2475" s="3" t="str">
        <f>IF(OR(Q2475=1,Q2475=2),IF(ISTEXT(R2475),"","需記錄距離"),"")</f>
        <v/>
      </c>
      <c r="AB2475" s="249" t="str">
        <f>IF(S2475="Y",IF(Q2475&lt;&gt;2,"有叫聲應為猴群",""),"")</f>
        <v/>
      </c>
      <c r="AC2475" s="3" t="str">
        <f>IF(ISBLANK(T2475),"需記錄棲地類型",IF(LEN(T2475)&lt;&gt;2,"請填最主要的棲地類型，其餘的可在備注補充說明",""))</f>
        <v/>
      </c>
      <c r="AD2475" s="5" t="str">
        <f t="shared" si="108"/>
        <v/>
      </c>
      <c r="AE2475" s="3" t="str">
        <f>IF(COUNTIF(U2475,"*搖樹*")=1,IF(Q2475&lt;&gt;2,"有搖樹行為應為猴群",""),"")</f>
        <v/>
      </c>
      <c r="AF2475" s="3"/>
      <c r="AH2475">
        <f>MATCH(ROUND(M2475,0)&amp;ROUND(N2475,0),樣點!N:N,0)</f>
        <v>498</v>
      </c>
      <c r="AI2475" s="5">
        <f>IF((F2476&amp;J2476)=(F2475&amp;J2475),ABS((DATE(G2476,H2476,I2476)&amp;TIME(O2476,P2476,0))-(DATE(G2475,H2475,I2475)&amp;TIME(O2475,P2475,0))),"")</f>
        <v>9.0277779963798821E-3</v>
      </c>
    </row>
    <row r="2476" spans="3:35">
      <c r="C2476" s="246" t="s">
        <v>1324</v>
      </c>
      <c r="D2476" s="246" t="s">
        <v>1046</v>
      </c>
      <c r="E2476" s="246" t="s">
        <v>1057</v>
      </c>
      <c r="F2476" s="246" t="s">
        <v>1058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1059</v>
      </c>
      <c r="L2476" s="247">
        <v>3</v>
      </c>
      <c r="M2476" s="246">
        <v>213418</v>
      </c>
      <c r="N2476" s="246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90</v>
      </c>
      <c r="T2476" s="246" t="s">
        <v>31</v>
      </c>
      <c r="U2476" s="246"/>
      <c r="V2476" t="str">
        <f>INDEX(樣區!H:H,MATCH(F2476,樣區!E:E,0))</f>
        <v>4月,6月</v>
      </c>
      <c r="W2476" s="3" t="str">
        <f>IF(ISNUMBER(AH2476),"Y","N")</f>
        <v>Y</v>
      </c>
      <c r="X2476" s="3" t="str">
        <f>IF(OR(ISBLANK(H2476),ISBLANK(I2476)),"需記錄日期","")</f>
        <v/>
      </c>
      <c r="Y2476" s="3" t="str">
        <f>IF(O2476&gt;9,"時間太晚","")</f>
        <v/>
      </c>
      <c r="Z2476" s="3" t="str">
        <f>IF(ISBLANK(Q2476),"需記錄數量",IF(Q2476&gt;2,"2隻以上，請記為猴群",""))</f>
        <v/>
      </c>
      <c r="AA2476" s="3" t="str">
        <f>IF(OR(Q2476=1,Q2476=2),IF(ISTEXT(R2476),"","需記錄距離"),"")</f>
        <v/>
      </c>
      <c r="AB2476" s="249" t="str">
        <f>IF(S2476="Y",IF(Q2476&lt;&gt;2,"有叫聲應為猴群",""),"")</f>
        <v/>
      </c>
      <c r="AC2476" s="3" t="str">
        <f>IF(ISBLANK(T2476),"需記錄棲地類型",IF(LEN(T2476)&lt;&gt;2,"請填最主要的棲地類型，其餘的可在備注補充說明",""))</f>
        <v/>
      </c>
      <c r="AD2476" s="5" t="str">
        <f t="shared" si="108"/>
        <v/>
      </c>
      <c r="AE2476" s="3" t="str">
        <f>IF(COUNTIF(U2476,"*搖樹*")=1,IF(Q2476&lt;&gt;2,"有搖樹行為應為猴群",""),"")</f>
        <v/>
      </c>
      <c r="AF2476" s="3"/>
      <c r="AH2476">
        <f>MATCH(ROUND(M2476,0)&amp;ROUND(N2476,0),樣點!N:N,0)</f>
        <v>499</v>
      </c>
      <c r="AI2476" s="5">
        <f>IF((F2477&amp;J2477)=(F2476&amp;J2476),ABS((DATE(G2477,H2477,I2477)&amp;TIME(O2477,P2477,0))-(DATE(G2476,H2476,I2476)&amp;TIME(O2476,P2476,0))),"")</f>
        <v>7.6388890156522393E-3</v>
      </c>
    </row>
    <row r="2477" spans="3:35">
      <c r="C2477" s="246" t="s">
        <v>1324</v>
      </c>
      <c r="D2477" s="246" t="s">
        <v>1046</v>
      </c>
      <c r="E2477" s="246" t="s">
        <v>1057</v>
      </c>
      <c r="F2477" s="246" t="s">
        <v>1058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1059</v>
      </c>
      <c r="L2477" s="247">
        <v>4</v>
      </c>
      <c r="M2477" s="246">
        <v>213473</v>
      </c>
      <c r="N2477" s="246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90</v>
      </c>
      <c r="T2477" s="246" t="s">
        <v>32</v>
      </c>
      <c r="U2477" s="246"/>
      <c r="V2477" t="str">
        <f>INDEX(樣區!H:H,MATCH(F2477,樣區!E:E,0))</f>
        <v>4月,6月</v>
      </c>
      <c r="W2477" s="3" t="str">
        <f>IF(ISNUMBER(AH2477),"Y","N")</f>
        <v>Y</v>
      </c>
      <c r="X2477" s="3" t="str">
        <f>IF(OR(ISBLANK(H2477),ISBLANK(I2477)),"需記錄日期","")</f>
        <v/>
      </c>
      <c r="Y2477" s="3" t="str">
        <f>IF(O2477&gt;9,"時間太晚","")</f>
        <v/>
      </c>
      <c r="Z2477" s="3" t="str">
        <f>IF(ISBLANK(Q2477),"需記錄數量",IF(Q2477&gt;2,"2隻以上，請記為猴群",""))</f>
        <v/>
      </c>
      <c r="AA2477" s="3" t="str">
        <f>IF(OR(Q2477=1,Q2477=2),IF(ISTEXT(R2477),"","需記錄距離"),"")</f>
        <v/>
      </c>
      <c r="AB2477" s="249" t="str">
        <f>IF(S2477="Y",IF(Q2477&lt;&gt;2,"有叫聲應為猴群",""),"")</f>
        <v/>
      </c>
      <c r="AC2477" s="3" t="str">
        <f>IF(ISBLANK(T2477),"需記錄棲地類型",IF(LEN(T2477)&lt;&gt;2,"請填最主要的棲地類型，其餘的可在備注補充說明",""))</f>
        <v/>
      </c>
      <c r="AD2477" s="5" t="str">
        <f t="shared" si="108"/>
        <v/>
      </c>
      <c r="AE2477" s="3" t="str">
        <f>IF(COUNTIF(U2477,"*搖樹*")=1,IF(Q2477&lt;&gt;2,"有搖樹行為應為猴群",""),"")</f>
        <v/>
      </c>
      <c r="AF2477" s="3"/>
      <c r="AH2477">
        <f>MATCH(ROUND(M2477,0)&amp;ROUND(N2477,0),樣點!N:N,0)</f>
        <v>500</v>
      </c>
      <c r="AI2477" s="5">
        <f>IF((F2478&amp;J2478)=(F2477&amp;J2477),ABS((DATE(G2478,H2478,I2478)&amp;TIME(O2478,P2478,0))-(DATE(G2477,H2477,I2477)&amp;TIME(O2477,P2477,0))),"")</f>
        <v>6.2499999767169356E-3</v>
      </c>
    </row>
    <row r="2478" spans="3:35">
      <c r="C2478" s="246" t="s">
        <v>1324</v>
      </c>
      <c r="D2478" s="246" t="s">
        <v>1046</v>
      </c>
      <c r="E2478" s="246" t="s">
        <v>1057</v>
      </c>
      <c r="F2478" s="246" t="s">
        <v>1058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1059</v>
      </c>
      <c r="L2478" s="247">
        <v>5</v>
      </c>
      <c r="M2478" s="246">
        <v>213516</v>
      </c>
      <c r="N2478" s="246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90</v>
      </c>
      <c r="T2478" s="246" t="s">
        <v>31</v>
      </c>
      <c r="U2478" s="246"/>
      <c r="V2478" t="str">
        <f>INDEX(樣區!H:H,MATCH(F2478,樣區!E:E,0))</f>
        <v>4月,6月</v>
      </c>
      <c r="W2478" s="3" t="str">
        <f>IF(ISNUMBER(AH2478),"Y","N")</f>
        <v>Y</v>
      </c>
      <c r="X2478" s="3" t="str">
        <f>IF(OR(ISBLANK(H2478),ISBLANK(I2478)),"需記錄日期","")</f>
        <v/>
      </c>
      <c r="Y2478" s="3" t="str">
        <f>IF(O2478&gt;9,"時間太晚","")</f>
        <v/>
      </c>
      <c r="Z2478" s="3" t="str">
        <f>IF(ISBLANK(Q2478),"需記錄數量",IF(Q2478&gt;2,"2隻以上，請記為猴群",""))</f>
        <v/>
      </c>
      <c r="AA2478" s="3" t="str">
        <f>IF(OR(Q2478=1,Q2478=2),IF(ISTEXT(R2478),"","需記錄距離"),"")</f>
        <v/>
      </c>
      <c r="AB2478" s="249" t="str">
        <f>IF(S2478="Y",IF(Q2478&lt;&gt;2,"有叫聲應為猴群",""),"")</f>
        <v/>
      </c>
      <c r="AC2478" s="3" t="str">
        <f>IF(ISBLANK(T2478),"需記錄棲地類型",IF(LEN(T2478)&lt;&gt;2,"請填最主要的棲地類型，其餘的可在備注補充說明",""))</f>
        <v/>
      </c>
      <c r="AD2478" s="5" t="str">
        <f t="shared" si="108"/>
        <v/>
      </c>
      <c r="AE2478" s="3" t="str">
        <f>IF(COUNTIF(U2478,"*搖樹*")=1,IF(Q2478&lt;&gt;2,"有搖樹行為應為猴群",""),"")</f>
        <v/>
      </c>
      <c r="AF2478" s="3"/>
      <c r="AH2478">
        <f>MATCH(ROUND(M2478,0)&amp;ROUND(N2478,0),樣點!N:N,0)</f>
        <v>501</v>
      </c>
      <c r="AI2478" s="5">
        <f>IF((F2479&amp;J2479)=(F2478&amp;J2478),ABS((DATE(G2479,H2479,I2479)&amp;TIME(O2479,P2479,0))-(DATE(G2478,H2478,I2478)&amp;TIME(O2478,P2478,0))),"")</f>
        <v>6.9444440305233002E-3</v>
      </c>
    </row>
    <row r="2479" spans="3:35">
      <c r="C2479" s="246" t="s">
        <v>1324</v>
      </c>
      <c r="D2479" s="246" t="s">
        <v>1046</v>
      </c>
      <c r="E2479" s="246" t="s">
        <v>1057</v>
      </c>
      <c r="F2479" s="246" t="s">
        <v>1058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1059</v>
      </c>
      <c r="L2479" s="247">
        <v>6</v>
      </c>
      <c r="M2479" s="246">
        <v>213652</v>
      </c>
      <c r="N2479" s="246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90</v>
      </c>
      <c r="T2479" s="246" t="s">
        <v>32</v>
      </c>
      <c r="U2479" s="246"/>
      <c r="V2479" t="str">
        <f>INDEX(樣區!H:H,MATCH(F2479,樣區!E:E,0))</f>
        <v>4月,6月</v>
      </c>
      <c r="W2479" s="3" t="str">
        <f>IF(ISNUMBER(AH2479),"Y","N")</f>
        <v>Y</v>
      </c>
      <c r="X2479" s="3" t="str">
        <f>IF(OR(ISBLANK(H2479),ISBLANK(I2479)),"需記錄日期","")</f>
        <v/>
      </c>
      <c r="Y2479" s="3" t="str">
        <f>IF(O2479&gt;9,"時間太晚","")</f>
        <v>時間太晚</v>
      </c>
      <c r="Z2479" s="3" t="str">
        <f>IF(ISBLANK(Q2479),"需記錄數量",IF(Q2479&gt;2,"2隻以上，請記為猴群",""))</f>
        <v/>
      </c>
      <c r="AA2479" s="3" t="str">
        <f>IF(OR(Q2479=1,Q2479=2),IF(ISTEXT(R2479),"","需記錄距離"),"")</f>
        <v/>
      </c>
      <c r="AB2479" s="249" t="str">
        <f>IF(S2479="Y",IF(Q2479&lt;&gt;2,"有叫聲應為猴群",""),"")</f>
        <v/>
      </c>
      <c r="AC2479" s="3" t="str">
        <f>IF(ISBLANK(T2479),"需記錄棲地類型",IF(LEN(T2479)&lt;&gt;2,"請填最主要的棲地類型，其餘的可在備注補充說明",""))</f>
        <v/>
      </c>
      <c r="AD2479" s="5" t="str">
        <f t="shared" si="108"/>
        <v/>
      </c>
      <c r="AE2479" s="3" t="str">
        <f>IF(COUNTIF(U2479,"*搖樹*")=1,IF(Q2479&lt;&gt;2,"有搖樹行為應為猴群",""),"")</f>
        <v/>
      </c>
      <c r="AF2479" s="3"/>
      <c r="AH2479">
        <f>MATCH(ROUND(M2479,0)&amp;ROUND(N2479,0),樣點!N:N,0)</f>
        <v>502</v>
      </c>
      <c r="AI2479" s="5" t="str">
        <f>IF((F2480&amp;J2480)=(F2479&amp;J2479),ABS((DATE(G2480,H2480,I2480)&amp;TIME(O2480,P2480,0))-(DATE(G2479,H2479,I2479)&amp;TIME(O2479,P2479,0))),"")</f>
        <v/>
      </c>
    </row>
    <row r="2480" spans="3:35">
      <c r="C2480" s="246" t="s">
        <v>1324</v>
      </c>
      <c r="D2480" s="246" t="s">
        <v>1046</v>
      </c>
      <c r="E2480" s="246" t="s">
        <v>1060</v>
      </c>
      <c r="F2480" s="246" t="s">
        <v>1061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1062</v>
      </c>
      <c r="L2480" s="247">
        <v>1</v>
      </c>
      <c r="M2480" s="246">
        <v>209903</v>
      </c>
      <c r="N2480" s="246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90</v>
      </c>
      <c r="T2480" s="246" t="s">
        <v>32</v>
      </c>
      <c r="U2480" s="246"/>
      <c r="V2480" t="str">
        <f>INDEX(樣區!H:H,MATCH(F2480,樣區!E:E,0))</f>
        <v>3月,5月</v>
      </c>
      <c r="W2480" s="3" t="str">
        <f>IF(ISNUMBER(AH2480),"Y","N")</f>
        <v>Y</v>
      </c>
      <c r="X2480" s="3" t="str">
        <f>IF(OR(ISBLANK(H2480),ISBLANK(I2480)),"需記錄日期","")</f>
        <v/>
      </c>
      <c r="Y2480" s="3" t="str">
        <f>IF(O2480&gt;9,"時間太晚","")</f>
        <v/>
      </c>
      <c r="Z2480" s="3" t="str">
        <f>IF(ISBLANK(Q2480),"需記錄數量",IF(Q2480&gt;2,"2隻以上，請記為猴群",""))</f>
        <v/>
      </c>
      <c r="AA2480" s="3" t="str">
        <f>IF(OR(Q2480=1,Q2480=2),IF(ISTEXT(R2480),"","需記錄距離"),"")</f>
        <v/>
      </c>
      <c r="AB2480" s="249" t="str">
        <f>IF(S2480="Y",IF(Q2480&lt;&gt;2,"有叫聲應為猴群",""),"")</f>
        <v/>
      </c>
      <c r="AC2480" s="3" t="str">
        <f>IF(ISBLANK(T2480),"需記錄棲地類型",IF(LEN(T2480)&lt;&gt;2,"請填最主要的棲地類型，其餘的可在備注補充說明",""))</f>
        <v/>
      </c>
      <c r="AD2480" s="5" t="str">
        <f t="shared" si="108"/>
        <v/>
      </c>
      <c r="AE2480" s="3" t="str">
        <f>IF(COUNTIF(U2480,"*搖樹*")=1,IF(Q2480&lt;&gt;2,"有搖樹行為應為猴群",""),"")</f>
        <v/>
      </c>
      <c r="AF2480" s="3"/>
      <c r="AH2480">
        <f>MATCH(ROUND(M2480,0)&amp;ROUND(N2480,0),樣點!N:N,0)</f>
        <v>503</v>
      </c>
      <c r="AI2480" s="5">
        <f>IF((F2481&amp;J2481)=(F2480&amp;J2480),ABS((DATE(G2481,H2481,I2481)&amp;TIME(O2481,P2481,0))-(DATE(G2480,H2480,I2480)&amp;TIME(O2480,P2480,0))),"")</f>
        <v>6.9444450200535357E-3</v>
      </c>
    </row>
    <row r="2481" spans="3:35">
      <c r="C2481" s="246" t="s">
        <v>1324</v>
      </c>
      <c r="D2481" s="246" t="s">
        <v>1046</v>
      </c>
      <c r="E2481" s="246" t="s">
        <v>1060</v>
      </c>
      <c r="F2481" s="246" t="s">
        <v>1061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1062</v>
      </c>
      <c r="L2481" s="247">
        <v>2</v>
      </c>
      <c r="M2481" s="246">
        <v>210041</v>
      </c>
      <c r="N2481" s="246">
        <v>2585749</v>
      </c>
      <c r="O2481" s="246">
        <v>9</v>
      </c>
      <c r="P2481" s="246">
        <v>5</v>
      </c>
      <c r="Q2481" s="246">
        <v>0</v>
      </c>
      <c r="R2481" s="246"/>
      <c r="S2481" s="246" t="s">
        <v>90</v>
      </c>
      <c r="T2481" s="246" t="s">
        <v>32</v>
      </c>
      <c r="U2481" s="246"/>
      <c r="V2481" t="str">
        <f>INDEX(樣區!H:H,MATCH(F2481,樣區!E:E,0))</f>
        <v>3月,5月</v>
      </c>
      <c r="W2481" s="3" t="str">
        <f>IF(ISNUMBER(AH2481),"Y","N")</f>
        <v>Y</v>
      </c>
      <c r="X2481" s="3" t="str">
        <f>IF(OR(ISBLANK(H2481),ISBLANK(I2481)),"需記錄日期","")</f>
        <v/>
      </c>
      <c r="Y2481" s="3" t="str">
        <f>IF(O2481&gt;9,"時間太晚","")</f>
        <v/>
      </c>
      <c r="Z2481" s="3" t="str">
        <f>IF(ISBLANK(Q2481),"需記錄數量",IF(Q2481&gt;2,"2隻以上，請記為猴群",""))</f>
        <v/>
      </c>
      <c r="AA2481" s="3" t="str">
        <f>IF(OR(Q2481=1,Q2481=2),IF(ISTEXT(R2481),"","需記錄距離"),"")</f>
        <v/>
      </c>
      <c r="AB2481" s="249" t="str">
        <f>IF(S2481="Y",IF(Q2481&lt;&gt;2,"有叫聲應為猴群",""),"")</f>
        <v/>
      </c>
      <c r="AC2481" s="3" t="str">
        <f>IF(ISBLANK(T2481),"需記錄棲地類型",IF(LEN(T2481)&lt;&gt;2,"請填最主要的棲地類型，其餘的可在備注補充說明",""))</f>
        <v/>
      </c>
      <c r="AD2481" s="5" t="str">
        <f t="shared" si="108"/>
        <v/>
      </c>
      <c r="AE2481" s="3" t="str">
        <f>IF(COUNTIF(U2481,"*搖樹*")=1,IF(Q2481&lt;&gt;2,"有搖樹行為應為猴群",""),"")</f>
        <v/>
      </c>
      <c r="AF2481" s="3"/>
      <c r="AH2481">
        <f>MATCH(ROUND(M2481,0)&amp;ROUND(N2481,0),樣點!N:N,0)</f>
        <v>504</v>
      </c>
      <c r="AI2481" s="5">
        <f>IF((F2482&amp;J2482)=(F2481&amp;J2481),ABS((DATE(G2482,H2482,I2482)&amp;TIME(O2482,P2482,0))-(DATE(G2481,H2481,I2481)&amp;TIME(O2481,P2481,0))),"")</f>
        <v>6.9444439723156393E-3</v>
      </c>
    </row>
    <row r="2482" spans="3:35">
      <c r="C2482" s="246" t="s">
        <v>1324</v>
      </c>
      <c r="D2482" s="246" t="s">
        <v>1046</v>
      </c>
      <c r="E2482" s="246" t="s">
        <v>1060</v>
      </c>
      <c r="F2482" s="246" t="s">
        <v>1061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1062</v>
      </c>
      <c r="L2482" s="247">
        <v>3</v>
      </c>
      <c r="M2482" s="246">
        <v>210166</v>
      </c>
      <c r="N2482" s="246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90</v>
      </c>
      <c r="T2482" s="246" t="s">
        <v>32</v>
      </c>
      <c r="U2482" s="246"/>
      <c r="V2482" t="str">
        <f>INDEX(樣區!H:H,MATCH(F2482,樣區!E:E,0))</f>
        <v>3月,5月</v>
      </c>
      <c r="W2482" s="3" t="str">
        <f>IF(ISNUMBER(AH2482),"Y","N")</f>
        <v>Y</v>
      </c>
      <c r="X2482" s="3" t="str">
        <f>IF(OR(ISBLANK(H2482),ISBLANK(I2482)),"需記錄日期","")</f>
        <v/>
      </c>
      <c r="Y2482" s="3" t="str">
        <f>IF(O2482&gt;9,"時間太晚","")</f>
        <v/>
      </c>
      <c r="Z2482" s="3" t="str">
        <f>IF(ISBLANK(Q2482),"需記錄數量",IF(Q2482&gt;2,"2隻以上，請記為猴群",""))</f>
        <v/>
      </c>
      <c r="AA2482" s="3" t="str">
        <f>IF(OR(Q2482=1,Q2482=2),IF(ISTEXT(R2482),"","需記錄距離"),"")</f>
        <v/>
      </c>
      <c r="AB2482" s="249" t="str">
        <f>IF(S2482="Y",IF(Q2482&lt;&gt;2,"有叫聲應為猴群",""),"")</f>
        <v/>
      </c>
      <c r="AC2482" s="3" t="str">
        <f>IF(ISBLANK(T2482),"需記錄棲地類型",IF(LEN(T2482)&lt;&gt;2,"請填最主要的棲地類型，其餘的可在備注補充說明",""))</f>
        <v/>
      </c>
      <c r="AD2482" s="5" t="str">
        <f t="shared" si="108"/>
        <v/>
      </c>
      <c r="AE2482" s="3" t="str">
        <f>IF(COUNTIF(U2482,"*搖樹*")=1,IF(Q2482&lt;&gt;2,"有搖樹行為應為猴群",""),"")</f>
        <v/>
      </c>
      <c r="AF2482" s="3"/>
      <c r="AH2482">
        <f>MATCH(ROUND(M2482,0)&amp;ROUND(N2482,0),樣點!N:N,0)</f>
        <v>505</v>
      </c>
      <c r="AI2482" s="5">
        <f>IF((F2483&amp;J2483)=(F2482&amp;J2482),ABS((DATE(G2483,H2483,I2483)&amp;TIME(O2483,P2483,0))-(DATE(G2482,H2482,I2482)&amp;TIME(O2482,P2482,0))),"")</f>
        <v>7.6388890156522393E-3</v>
      </c>
    </row>
    <row r="2483" spans="3:35">
      <c r="C2483" s="246" t="s">
        <v>1324</v>
      </c>
      <c r="D2483" s="246" t="s">
        <v>1046</v>
      </c>
      <c r="E2483" s="246" t="s">
        <v>1060</v>
      </c>
      <c r="F2483" s="246" t="s">
        <v>1061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1062</v>
      </c>
      <c r="L2483" s="247">
        <v>4</v>
      </c>
      <c r="M2483" s="246">
        <v>210313</v>
      </c>
      <c r="N2483" s="246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90</v>
      </c>
      <c r="T2483" s="246" t="s">
        <v>32</v>
      </c>
      <c r="U2483" s="246"/>
      <c r="V2483" t="str">
        <f>INDEX(樣區!H:H,MATCH(F2483,樣區!E:E,0))</f>
        <v>3月,5月</v>
      </c>
      <c r="W2483" s="3" t="str">
        <f>IF(ISNUMBER(AH2483),"Y","N")</f>
        <v>Y</v>
      </c>
      <c r="X2483" s="3" t="str">
        <f>IF(OR(ISBLANK(H2483),ISBLANK(I2483)),"需記錄日期","")</f>
        <v/>
      </c>
      <c r="Y2483" s="3" t="str">
        <f>IF(O2483&gt;9,"時間太晚","")</f>
        <v/>
      </c>
      <c r="Z2483" s="3" t="str">
        <f>IF(ISBLANK(Q2483),"需記錄數量",IF(Q2483&gt;2,"2隻以上，請記為猴群",""))</f>
        <v/>
      </c>
      <c r="AA2483" s="3" t="str">
        <f>IF(OR(Q2483=1,Q2483=2),IF(ISTEXT(R2483),"","需記錄距離"),"")</f>
        <v/>
      </c>
      <c r="AB2483" s="249" t="str">
        <f>IF(S2483="Y",IF(Q2483&lt;&gt;2,"有叫聲應為猴群",""),"")</f>
        <v/>
      </c>
      <c r="AC2483" s="3" t="str">
        <f>IF(ISBLANK(T2483),"需記錄棲地類型",IF(LEN(T2483)&lt;&gt;2,"請填最主要的棲地類型，其餘的可在備注補充說明",""))</f>
        <v/>
      </c>
      <c r="AD2483" s="5" t="str">
        <f t="shared" si="108"/>
        <v/>
      </c>
      <c r="AE2483" s="3" t="str">
        <f>IF(COUNTIF(U2483,"*搖樹*")=1,IF(Q2483&lt;&gt;2,"有搖樹行為應為猴群",""),"")</f>
        <v/>
      </c>
      <c r="AF2483" s="3"/>
      <c r="AH2483">
        <f>MATCH(ROUND(M2483,0)&amp;ROUND(N2483,0),樣點!N:N,0)</f>
        <v>506</v>
      </c>
      <c r="AI2483" s="5">
        <f>IF((F2484&amp;J2484)=(F2483&amp;J2483),ABS((DATE(G2484,H2484,I2484)&amp;TIME(O2484,P2484,0))-(DATE(G2483,H2483,I2483)&amp;TIME(O2483,P2483,0))),"")</f>
        <v>7.6388890156522393E-3</v>
      </c>
    </row>
    <row r="2484" spans="3:35">
      <c r="C2484" s="246" t="s">
        <v>1324</v>
      </c>
      <c r="D2484" s="246" t="s">
        <v>1046</v>
      </c>
      <c r="E2484" s="246" t="s">
        <v>1060</v>
      </c>
      <c r="F2484" s="246" t="s">
        <v>1061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1062</v>
      </c>
      <c r="L2484" s="247">
        <v>5</v>
      </c>
      <c r="M2484" s="246">
        <v>210461</v>
      </c>
      <c r="N2484" s="246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90</v>
      </c>
      <c r="T2484" s="246" t="s">
        <v>32</v>
      </c>
      <c r="U2484" s="246"/>
      <c r="V2484" t="str">
        <f>INDEX(樣區!H:H,MATCH(F2484,樣區!E:E,0))</f>
        <v>3月,5月</v>
      </c>
      <c r="W2484" s="3" t="str">
        <f>IF(ISNUMBER(AH2484),"Y","N")</f>
        <v>Y</v>
      </c>
      <c r="X2484" s="3" t="str">
        <f>IF(OR(ISBLANK(H2484),ISBLANK(I2484)),"需記錄日期","")</f>
        <v/>
      </c>
      <c r="Y2484" s="3" t="str">
        <f>IF(O2484&gt;9,"時間太晚","")</f>
        <v/>
      </c>
      <c r="Z2484" s="3" t="str">
        <f>IF(ISBLANK(Q2484),"需記錄數量",IF(Q2484&gt;2,"2隻以上，請記為猴群",""))</f>
        <v/>
      </c>
      <c r="AA2484" s="3" t="str">
        <f>IF(OR(Q2484=1,Q2484=2),IF(ISTEXT(R2484),"","需記錄距離"),"")</f>
        <v/>
      </c>
      <c r="AB2484" s="249" t="str">
        <f>IF(S2484="Y",IF(Q2484&lt;&gt;2,"有叫聲應為猴群",""),"")</f>
        <v/>
      </c>
      <c r="AC2484" s="3" t="str">
        <f>IF(ISBLANK(T2484),"需記錄棲地類型",IF(LEN(T2484)&lt;&gt;2,"請填最主要的棲地類型，其餘的可在備注補充說明",""))</f>
        <v/>
      </c>
      <c r="AD2484" s="5" t="str">
        <f t="shared" si="108"/>
        <v/>
      </c>
      <c r="AE2484" s="3" t="str">
        <f>IF(COUNTIF(U2484,"*搖樹*")=1,IF(Q2484&lt;&gt;2,"有搖樹行為應為猴群",""),"")</f>
        <v/>
      </c>
      <c r="AF2484" s="3"/>
      <c r="AH2484">
        <f>MATCH(ROUND(M2484,0)&amp;ROUND(N2484,0),樣點!N:N,0)</f>
        <v>507</v>
      </c>
      <c r="AI2484" s="5">
        <f>IF((F2485&amp;J2485)=(F2484&amp;J2484),ABS((DATE(G2485,H2485,I2485)&amp;TIME(O2485,P2485,0))-(DATE(G2484,H2484,I2484)&amp;TIME(O2484,P2484,0))),"")</f>
        <v>8.333332953043282E-3</v>
      </c>
    </row>
    <row r="2485" spans="3:35">
      <c r="C2485" s="246" t="s">
        <v>1324</v>
      </c>
      <c r="D2485" s="246" t="s">
        <v>1046</v>
      </c>
      <c r="E2485" s="246" t="s">
        <v>1060</v>
      </c>
      <c r="F2485" s="246" t="s">
        <v>1061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1062</v>
      </c>
      <c r="L2485" s="247">
        <v>6</v>
      </c>
      <c r="M2485" s="246">
        <v>210296</v>
      </c>
      <c r="N2485" s="246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90</v>
      </c>
      <c r="T2485" s="246" t="s">
        <v>32</v>
      </c>
      <c r="U2485" s="246"/>
      <c r="V2485" t="str">
        <f>INDEX(樣區!H:H,MATCH(F2485,樣區!E:E,0))</f>
        <v>3月,5月</v>
      </c>
      <c r="W2485" s="3" t="str">
        <f>IF(ISNUMBER(AH2485),"Y","N")</f>
        <v>Y</v>
      </c>
      <c r="X2485" s="3" t="str">
        <f>IF(OR(ISBLANK(H2485),ISBLANK(I2485)),"需記錄日期","")</f>
        <v/>
      </c>
      <c r="Y2485" s="3" t="str">
        <f>IF(O2485&gt;9,"時間太晚","")</f>
        <v/>
      </c>
      <c r="Z2485" s="3" t="str">
        <f>IF(ISBLANK(Q2485),"需記錄數量",IF(Q2485&gt;2,"2隻以上，請記為猴群",""))</f>
        <v/>
      </c>
      <c r="AA2485" s="3" t="str">
        <f>IF(OR(Q2485=1,Q2485=2),IF(ISTEXT(R2485),"","需記錄距離"),"")</f>
        <v/>
      </c>
      <c r="AB2485" s="249" t="str">
        <f>IF(S2485="Y",IF(Q2485&lt;&gt;2,"有叫聲應為猴群",""),"")</f>
        <v/>
      </c>
      <c r="AC2485" s="3" t="str">
        <f>IF(ISBLANK(T2485),"需記錄棲地類型",IF(LEN(T2485)&lt;&gt;2,"請填最主要的棲地類型，其餘的可在備注補充說明",""))</f>
        <v/>
      </c>
      <c r="AD2485" s="5" t="str">
        <f t="shared" si="108"/>
        <v/>
      </c>
      <c r="AE2485" s="3" t="str">
        <f>IF(COUNTIF(U2485,"*搖樹*")=1,IF(Q2485&lt;&gt;2,"有搖樹行為應為猴群",""),"")</f>
        <v/>
      </c>
      <c r="AF2485" s="3"/>
      <c r="AH2485">
        <f>MATCH(ROUND(M2485,0)&amp;ROUND(N2485,0),樣點!N:N,0)</f>
        <v>508</v>
      </c>
      <c r="AI2485" s="5" t="str">
        <f>IF((F2486&amp;J2486)=(F2485&amp;J2485),ABS((DATE(G2486,H2486,I2486)&amp;TIME(O2486,P2486,0))-(DATE(G2485,H2485,I2485)&amp;TIME(O2485,P2485,0))),"")</f>
        <v/>
      </c>
    </row>
    <row r="2486" spans="3:35">
      <c r="C2486" s="246" t="s">
        <v>1324</v>
      </c>
      <c r="D2486" s="246" t="s">
        <v>1046</v>
      </c>
      <c r="E2486" s="246" t="s">
        <v>1064</v>
      </c>
      <c r="F2486" s="246" t="s">
        <v>1065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1059</v>
      </c>
      <c r="L2486" s="247">
        <v>1</v>
      </c>
      <c r="M2486" s="246">
        <v>212964</v>
      </c>
      <c r="N2486" s="246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90</v>
      </c>
      <c r="T2486" s="246" t="s">
        <v>32</v>
      </c>
      <c r="U2486" s="246"/>
      <c r="V2486" t="str">
        <f>INDEX(樣區!H:H,MATCH(F2486,樣區!E:E,0))</f>
        <v>3月,5月</v>
      </c>
      <c r="W2486" s="3" t="str">
        <f>IF(ISNUMBER(AH2486),"Y","N")</f>
        <v>Y</v>
      </c>
      <c r="X2486" s="3" t="str">
        <f>IF(OR(ISBLANK(H2486),ISBLANK(I2486)),"需記錄日期","")</f>
        <v/>
      </c>
      <c r="Y2486" s="3" t="str">
        <f>IF(O2486&gt;9,"時間太晚","")</f>
        <v/>
      </c>
      <c r="Z2486" s="3" t="str">
        <f>IF(ISBLANK(Q2486),"需記錄數量",IF(Q2486&gt;2,"2隻以上，請記為猴群",""))</f>
        <v/>
      </c>
      <c r="AA2486" s="3" t="str">
        <f>IF(OR(Q2486=1,Q2486=2),IF(ISTEXT(R2486),"","需記錄距離"),"")</f>
        <v/>
      </c>
      <c r="AB2486" s="249" t="str">
        <f>IF(S2486="Y",IF(Q2486&lt;&gt;2,"有叫聲應為猴群",""),"")</f>
        <v/>
      </c>
      <c r="AC2486" s="3" t="str">
        <f>IF(ISBLANK(T2486),"需記錄棲地類型",IF(LEN(T2486)&lt;&gt;2,"請填最主要的棲地類型，其餘的可在備注補充說明",""))</f>
        <v/>
      </c>
      <c r="AD2486" s="5" t="str">
        <f t="shared" si="108"/>
        <v/>
      </c>
      <c r="AE2486" s="3" t="str">
        <f>IF(COUNTIF(U2486,"*搖樹*")=1,IF(Q2486&lt;&gt;2,"有搖樹行為應為猴群",""),"")</f>
        <v/>
      </c>
      <c r="AF2486" s="3"/>
      <c r="AH2486">
        <f>MATCH(ROUND(M2486,0)&amp;ROUND(N2486,0),樣點!N:N,0)</f>
        <v>509</v>
      </c>
      <c r="AI2486" s="5">
        <f>IF((F2487&amp;J2487)=(F2486&amp;J2486),ABS((DATE(G2487,H2487,I2487)&amp;TIME(O2487,P2487,0))-(DATE(G2486,H2486,I2486)&amp;TIME(O2486,P2486,0))),"")</f>
        <v>1.0416666977107525E-2</v>
      </c>
    </row>
    <row r="2487" spans="3:35">
      <c r="C2487" s="246" t="s">
        <v>1324</v>
      </c>
      <c r="D2487" s="246" t="s">
        <v>1046</v>
      </c>
      <c r="E2487" s="246" t="s">
        <v>1064</v>
      </c>
      <c r="F2487" s="246" t="s">
        <v>1065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1059</v>
      </c>
      <c r="L2487" s="247">
        <v>2</v>
      </c>
      <c r="M2487" s="246">
        <v>213515</v>
      </c>
      <c r="N2487" s="246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90</v>
      </c>
      <c r="T2487" s="246" t="s">
        <v>32</v>
      </c>
      <c r="U2487" s="246"/>
      <c r="V2487" t="str">
        <f>INDEX(樣區!H:H,MATCH(F2487,樣區!E:E,0))</f>
        <v>3月,5月</v>
      </c>
      <c r="W2487" s="3" t="str">
        <f>IF(ISNUMBER(AH2487),"Y","N")</f>
        <v>Y</v>
      </c>
      <c r="X2487" s="3" t="str">
        <f>IF(OR(ISBLANK(H2487),ISBLANK(I2487)),"需記錄日期","")</f>
        <v/>
      </c>
      <c r="Y2487" s="3" t="str">
        <f>IF(O2487&gt;9,"時間太晚","")</f>
        <v/>
      </c>
      <c r="Z2487" s="3" t="str">
        <f>IF(ISBLANK(Q2487),"需記錄數量",IF(Q2487&gt;2,"2隻以上，請記為猴群",""))</f>
        <v/>
      </c>
      <c r="AA2487" s="3" t="str">
        <f>IF(OR(Q2487=1,Q2487=2),IF(ISTEXT(R2487),"","需記錄距離"),"")</f>
        <v/>
      </c>
      <c r="AB2487" s="249" t="str">
        <f>IF(S2487="Y",IF(Q2487&lt;&gt;2,"有叫聲應為猴群",""),"")</f>
        <v/>
      </c>
      <c r="AC2487" s="3" t="str">
        <f>IF(ISBLANK(T2487),"需記錄棲地類型",IF(LEN(T2487)&lt;&gt;2,"請填最主要的棲地類型，其餘的可在備注補充說明",""))</f>
        <v/>
      </c>
      <c r="AD2487" s="5" t="str">
        <f t="shared" si="108"/>
        <v/>
      </c>
      <c r="AE2487" s="3" t="str">
        <f>IF(COUNTIF(U2487,"*搖樹*")=1,IF(Q2487&lt;&gt;2,"有搖樹行為應為猴群",""),"")</f>
        <v/>
      </c>
      <c r="AF2487" s="3"/>
      <c r="AH2487">
        <f>MATCH(ROUND(M2487,0)&amp;ROUND(N2487,0),樣點!N:N,0)</f>
        <v>510</v>
      </c>
      <c r="AI2487" s="5">
        <f>IF((F2488&amp;J2488)=(F2487&amp;J2487),ABS((DATE(G2488,H2488,I2488)&amp;TIME(O2488,P2488,0))-(DATE(G2487,H2487,I2487)&amp;TIME(O2487,P2487,0))),"")</f>
        <v>8.3333330112509429E-3</v>
      </c>
    </row>
    <row r="2488" spans="3:35">
      <c r="C2488" s="246" t="s">
        <v>1324</v>
      </c>
      <c r="D2488" s="246" t="s">
        <v>1046</v>
      </c>
      <c r="E2488" s="246" t="s">
        <v>1064</v>
      </c>
      <c r="F2488" s="246" t="s">
        <v>1065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1059</v>
      </c>
      <c r="L2488" s="247">
        <v>3</v>
      </c>
      <c r="M2488" s="246">
        <v>213192</v>
      </c>
      <c r="N2488" s="246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90</v>
      </c>
      <c r="T2488" s="246" t="s">
        <v>32</v>
      </c>
      <c r="U2488" s="246"/>
      <c r="V2488" t="str">
        <f>INDEX(樣區!H:H,MATCH(F2488,樣區!E:E,0))</f>
        <v>3月,5月</v>
      </c>
      <c r="W2488" s="3" t="str">
        <f>IF(ISNUMBER(AH2488),"Y","N")</f>
        <v>Y</v>
      </c>
      <c r="X2488" s="3" t="str">
        <f>IF(OR(ISBLANK(H2488),ISBLANK(I2488)),"需記錄日期","")</f>
        <v/>
      </c>
      <c r="Y2488" s="3" t="str">
        <f>IF(O2488&gt;9,"時間太晚","")</f>
        <v/>
      </c>
      <c r="Z2488" s="3" t="str">
        <f>IF(ISBLANK(Q2488),"需記錄數量",IF(Q2488&gt;2,"2隻以上，請記為猴群",""))</f>
        <v/>
      </c>
      <c r="AA2488" s="3" t="str">
        <f>IF(OR(Q2488=1,Q2488=2),IF(ISTEXT(R2488),"","需記錄距離"),"")</f>
        <v/>
      </c>
      <c r="AB2488" s="249" t="str">
        <f>IF(S2488="Y",IF(Q2488&lt;&gt;2,"有叫聲應為猴群",""),"")</f>
        <v/>
      </c>
      <c r="AC2488" s="3" t="str">
        <f>IF(ISBLANK(T2488),"需記錄棲地類型",IF(LEN(T2488)&lt;&gt;2,"請填最主要的棲地類型，其餘的可在備注補充說明",""))</f>
        <v/>
      </c>
      <c r="AD2488" s="5" t="str">
        <f t="shared" si="108"/>
        <v/>
      </c>
      <c r="AE2488" s="3" t="str">
        <f>IF(COUNTIF(U2488,"*搖樹*")=1,IF(Q2488&lt;&gt;2,"有搖樹行為應為猴群",""),"")</f>
        <v/>
      </c>
      <c r="AF2488" s="3"/>
      <c r="AH2488">
        <f>MATCH(ROUND(M2488,0)&amp;ROUND(N2488,0),樣點!N:N,0)</f>
        <v>511</v>
      </c>
      <c r="AI2488" s="5">
        <f>IF((F2489&amp;J2489)=(F2488&amp;J2488),ABS((DATE(G2489,H2489,I2489)&amp;TIME(O2489,P2489,0))-(DATE(G2488,H2488,I2488)&amp;TIME(O2488,P2488,0))),"")</f>
        <v>6.9444450200535357E-3</v>
      </c>
    </row>
    <row r="2489" spans="3:35">
      <c r="C2489" s="246" t="s">
        <v>1324</v>
      </c>
      <c r="D2489" s="246" t="s">
        <v>1046</v>
      </c>
      <c r="E2489" s="246" t="s">
        <v>1064</v>
      </c>
      <c r="F2489" s="246" t="s">
        <v>1065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1059</v>
      </c>
      <c r="L2489" s="247">
        <v>4</v>
      </c>
      <c r="M2489" s="246">
        <v>213131</v>
      </c>
      <c r="N2489" s="246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90</v>
      </c>
      <c r="T2489" s="246" t="s">
        <v>133</v>
      </c>
      <c r="U2489" s="246"/>
      <c r="V2489" t="str">
        <f>INDEX(樣區!H:H,MATCH(F2489,樣區!E:E,0))</f>
        <v>3月,5月</v>
      </c>
      <c r="W2489" s="3" t="str">
        <f>IF(ISNUMBER(AH2489),"Y","N")</f>
        <v>Y</v>
      </c>
      <c r="X2489" s="3" t="str">
        <f>IF(OR(ISBLANK(H2489),ISBLANK(I2489)),"需記錄日期","")</f>
        <v/>
      </c>
      <c r="Y2489" s="3" t="str">
        <f>IF(O2489&gt;9,"時間太晚","")</f>
        <v/>
      </c>
      <c r="Z2489" s="3" t="str">
        <f>IF(ISBLANK(Q2489),"需記錄數量",IF(Q2489&gt;2,"2隻以上，請記為猴群",""))</f>
        <v/>
      </c>
      <c r="AA2489" s="3" t="str">
        <f>IF(OR(Q2489=1,Q2489=2),IF(ISTEXT(R2489),"","需記錄距離"),"")</f>
        <v/>
      </c>
      <c r="AB2489" s="249" t="str">
        <f>IF(S2489="Y",IF(Q2489&lt;&gt;2,"有叫聲應為猴群",""),"")</f>
        <v/>
      </c>
      <c r="AC2489" s="3" t="str">
        <f>IF(ISBLANK(T2489),"需記錄棲地類型",IF(LEN(T2489)&lt;&gt;2,"請填最主要的棲地類型，其餘的可在備注補充說明",""))</f>
        <v/>
      </c>
      <c r="AD2489" s="5" t="str">
        <f t="shared" si="108"/>
        <v/>
      </c>
      <c r="AE2489" s="3" t="str">
        <f>IF(COUNTIF(U2489,"*搖樹*")=1,IF(Q2489&lt;&gt;2,"有搖樹行為應為猴群",""),"")</f>
        <v/>
      </c>
      <c r="AF2489" s="3"/>
      <c r="AH2489">
        <f>MATCH(ROUND(M2489,0)&amp;ROUND(N2489,0),樣點!N:N,0)</f>
        <v>512</v>
      </c>
      <c r="AI2489" s="5">
        <f>IF((F2490&amp;J2490)=(F2489&amp;J2489),ABS((DATE(G2490,H2490,I2490)&amp;TIME(O2490,P2490,0))-(DATE(G2489,H2489,I2489)&amp;TIME(O2489,P2489,0))),"")</f>
        <v>9.0277779963798821E-3</v>
      </c>
    </row>
    <row r="2490" spans="3:35">
      <c r="C2490" s="246" t="s">
        <v>1324</v>
      </c>
      <c r="D2490" s="246" t="s">
        <v>1046</v>
      </c>
      <c r="E2490" s="246" t="s">
        <v>1064</v>
      </c>
      <c r="F2490" s="246" t="s">
        <v>1065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1059</v>
      </c>
      <c r="L2490" s="247">
        <v>5</v>
      </c>
      <c r="M2490" s="246">
        <v>213199</v>
      </c>
      <c r="N2490" s="246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90</v>
      </c>
      <c r="T2490" s="246" t="s">
        <v>32</v>
      </c>
      <c r="U2490" s="246"/>
      <c r="V2490" t="str">
        <f>INDEX(樣區!H:H,MATCH(F2490,樣區!E:E,0))</f>
        <v>3月,5月</v>
      </c>
      <c r="W2490" s="3" t="str">
        <f>IF(ISNUMBER(AH2490),"Y","N")</f>
        <v>Y</v>
      </c>
      <c r="X2490" s="3" t="str">
        <f>IF(OR(ISBLANK(H2490),ISBLANK(I2490)),"需記錄日期","")</f>
        <v/>
      </c>
      <c r="Y2490" s="3" t="str">
        <f>IF(O2490&gt;9,"時間太晚","")</f>
        <v/>
      </c>
      <c r="Z2490" s="3" t="str">
        <f>IF(ISBLANK(Q2490),"需記錄數量",IF(Q2490&gt;2,"2隻以上，請記為猴群",""))</f>
        <v/>
      </c>
      <c r="AA2490" s="3" t="str">
        <f>IF(OR(Q2490=1,Q2490=2),IF(ISTEXT(R2490),"","需記錄距離"),"")</f>
        <v/>
      </c>
      <c r="AB2490" s="249" t="str">
        <f>IF(S2490="Y",IF(Q2490&lt;&gt;2,"有叫聲應為猴群",""),"")</f>
        <v/>
      </c>
      <c r="AC2490" s="3" t="str">
        <f>IF(ISBLANK(T2490),"需記錄棲地類型",IF(LEN(T2490)&lt;&gt;2,"請填最主要的棲地類型，其餘的可在備注補充說明",""))</f>
        <v/>
      </c>
      <c r="AD2490" s="5" t="str">
        <f t="shared" si="108"/>
        <v/>
      </c>
      <c r="AE2490" s="3" t="str">
        <f>IF(COUNTIF(U2490,"*搖樹*")=1,IF(Q2490&lt;&gt;2,"有搖樹行為應為猴群",""),"")</f>
        <v/>
      </c>
      <c r="AF2490" s="3"/>
      <c r="AH2490">
        <f>MATCH(ROUND(M2490,0)&amp;ROUND(N2490,0),樣點!N:N,0)</f>
        <v>513</v>
      </c>
      <c r="AI2490" s="5">
        <f>IF((F2491&amp;J2491)=(F2490&amp;J2490),ABS((DATE(G2491,H2491,I2491)&amp;TIME(O2491,P2491,0))-(DATE(G2490,H2490,I2490)&amp;TIME(O2490,P2490,0))),"")</f>
        <v>7.6388880261220038E-3</v>
      </c>
    </row>
    <row r="2491" spans="3:35">
      <c r="C2491" s="246" t="s">
        <v>1324</v>
      </c>
      <c r="D2491" s="246" t="s">
        <v>1046</v>
      </c>
      <c r="E2491" s="246" t="s">
        <v>1064</v>
      </c>
      <c r="F2491" s="246" t="s">
        <v>1065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1059</v>
      </c>
      <c r="L2491" s="247">
        <v>6</v>
      </c>
      <c r="M2491" s="246">
        <v>213229</v>
      </c>
      <c r="N2491" s="246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90</v>
      </c>
      <c r="T2491" s="246" t="s">
        <v>32</v>
      </c>
      <c r="U2491" s="246"/>
      <c r="V2491" t="str">
        <f>INDEX(樣區!H:H,MATCH(F2491,樣區!E:E,0))</f>
        <v>3月,5月</v>
      </c>
      <c r="W2491" s="3" t="str">
        <f>IF(ISNUMBER(AH2491),"Y","N")</f>
        <v>Y</v>
      </c>
      <c r="X2491" s="3" t="str">
        <f>IF(OR(ISBLANK(H2491),ISBLANK(I2491)),"需記錄日期","")</f>
        <v/>
      </c>
      <c r="Y2491" s="3" t="str">
        <f>IF(O2491&gt;9,"時間太晚","")</f>
        <v/>
      </c>
      <c r="Z2491" s="3" t="str">
        <f>IF(ISBLANK(Q2491),"需記錄數量",IF(Q2491&gt;2,"2隻以上，請記為猴群",""))</f>
        <v/>
      </c>
      <c r="AA2491" s="3" t="str">
        <f>IF(OR(Q2491=1,Q2491=2),IF(ISTEXT(R2491),"","需記錄距離"),"")</f>
        <v/>
      </c>
      <c r="AB2491" s="249" t="str">
        <f>IF(S2491="Y",IF(Q2491&lt;&gt;2,"有叫聲應為猴群",""),"")</f>
        <v/>
      </c>
      <c r="AC2491" s="3" t="str">
        <f>IF(ISBLANK(T2491),"需記錄棲地類型",IF(LEN(T2491)&lt;&gt;2,"請填最主要的棲地類型，其餘的可在備注補充說明",""))</f>
        <v/>
      </c>
      <c r="AD2491" s="5" t="str">
        <f t="shared" si="108"/>
        <v/>
      </c>
      <c r="AE2491" s="3" t="str">
        <f>IF(COUNTIF(U2491,"*搖樹*")=1,IF(Q2491&lt;&gt;2,"有搖樹行為應為猴群",""),"")</f>
        <v/>
      </c>
      <c r="AF2491" s="3"/>
      <c r="AH2491">
        <f>MATCH(ROUND(M2491,0)&amp;ROUND(N2491,0),樣點!N:N,0)</f>
        <v>514</v>
      </c>
      <c r="AI2491" s="5" t="str">
        <f>IF((F2492&amp;J2492)=(F2491&amp;J2491),ABS((DATE(G2492,H2492,I2492)&amp;TIME(O2492,P2492,0))-(DATE(G2491,H2491,I2491)&amp;TIME(O2491,P2491,0))),"")</f>
        <v/>
      </c>
    </row>
    <row r="2492" spans="3:35">
      <c r="C2492" s="246" t="s">
        <v>1324</v>
      </c>
      <c r="D2492" s="246" t="s">
        <v>1046</v>
      </c>
      <c r="E2492" s="246" t="s">
        <v>1066</v>
      </c>
      <c r="F2492" s="246" t="s">
        <v>1067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1062</v>
      </c>
      <c r="L2492" s="247">
        <v>1</v>
      </c>
      <c r="M2492" s="246">
        <v>210662</v>
      </c>
      <c r="N2492" s="246">
        <v>2584198</v>
      </c>
      <c r="O2492" s="246">
        <v>9</v>
      </c>
      <c r="P2492" s="246">
        <v>6</v>
      </c>
      <c r="Q2492" s="246">
        <v>0</v>
      </c>
      <c r="R2492" s="246"/>
      <c r="S2492" s="246" t="s">
        <v>90</v>
      </c>
      <c r="T2492" s="246" t="s">
        <v>32</v>
      </c>
      <c r="U2492" s="246"/>
      <c r="V2492" t="str">
        <f>INDEX(樣區!H:H,MATCH(F2492,樣區!E:E,0))</f>
        <v>3月,5月</v>
      </c>
      <c r="W2492" s="3" t="str">
        <f>IF(ISNUMBER(AH2492),"Y","N")</f>
        <v>Y</v>
      </c>
      <c r="X2492" s="3" t="str">
        <f>IF(OR(ISBLANK(H2492),ISBLANK(I2492)),"需記錄日期","")</f>
        <v/>
      </c>
      <c r="Y2492" s="3" t="str">
        <f>IF(O2492&gt;9,"時間太晚","")</f>
        <v/>
      </c>
      <c r="Z2492" s="3" t="str">
        <f>IF(ISBLANK(Q2492),"需記錄數量",IF(Q2492&gt;2,"2隻以上，請記為猴群",""))</f>
        <v/>
      </c>
      <c r="AA2492" s="3" t="str">
        <f>IF(OR(Q2492=1,Q2492=2),IF(ISTEXT(R2492),"","需記錄距離"),"")</f>
        <v/>
      </c>
      <c r="AB2492" s="249" t="str">
        <f>IF(S2492="Y",IF(Q2492&lt;&gt;2,"有叫聲應為猴群",""),"")</f>
        <v/>
      </c>
      <c r="AC2492" s="3" t="str">
        <f>IF(ISBLANK(T2492),"需記錄棲地類型",IF(LEN(T2492)&lt;&gt;2,"請填最主要的棲地類型，其餘的可在備注補充說明",""))</f>
        <v/>
      </c>
      <c r="AD2492" s="5" t="str">
        <f t="shared" si="108"/>
        <v/>
      </c>
      <c r="AE2492" s="3" t="str">
        <f>IF(COUNTIF(U2492,"*搖樹*")=1,IF(Q2492&lt;&gt;2,"有搖樹行為應為猴群",""),"")</f>
        <v/>
      </c>
      <c r="AF2492" s="3"/>
      <c r="AH2492">
        <f>MATCH(ROUND(M2492,0)&amp;ROUND(N2492,0),樣點!N:N,0)</f>
        <v>515</v>
      </c>
      <c r="AI2492" s="5">
        <f>IF((F2493&amp;J2493)=(F2492&amp;J2492),ABS((DATE(G2493,H2493,I2493)&amp;TIME(O2493,P2493,0))-(DATE(G2492,H2492,I2492)&amp;TIME(O2492,P2492,0))),"")</f>
        <v>5.555555981118232E-3</v>
      </c>
    </row>
    <row r="2493" spans="3:35">
      <c r="C2493" s="246" t="s">
        <v>1324</v>
      </c>
      <c r="D2493" s="246" t="s">
        <v>1046</v>
      </c>
      <c r="E2493" s="246" t="s">
        <v>1066</v>
      </c>
      <c r="F2493" s="246" t="s">
        <v>1067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1062</v>
      </c>
      <c r="L2493" s="247">
        <v>2</v>
      </c>
      <c r="M2493" s="246">
        <v>210706</v>
      </c>
      <c r="N2493" s="246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90</v>
      </c>
      <c r="T2493" s="246" t="s">
        <v>32</v>
      </c>
      <c r="U2493" s="246"/>
      <c r="V2493" t="str">
        <f>INDEX(樣區!H:H,MATCH(F2493,樣區!E:E,0))</f>
        <v>3月,5月</v>
      </c>
      <c r="W2493" s="3" t="str">
        <f>IF(ISNUMBER(AH2493),"Y","N")</f>
        <v>Y</v>
      </c>
      <c r="X2493" s="3" t="str">
        <f>IF(OR(ISBLANK(H2493),ISBLANK(I2493)),"需記錄日期","")</f>
        <v/>
      </c>
      <c r="Y2493" s="3" t="str">
        <f>IF(O2493&gt;9,"時間太晚","")</f>
        <v/>
      </c>
      <c r="Z2493" s="3" t="str">
        <f>IF(ISBLANK(Q2493),"需記錄數量",IF(Q2493&gt;2,"2隻以上，請記為猴群",""))</f>
        <v/>
      </c>
      <c r="AA2493" s="3" t="str">
        <f>IF(OR(Q2493=1,Q2493=2),IF(ISTEXT(R2493),"","需記錄距離"),"")</f>
        <v/>
      </c>
      <c r="AB2493" s="249" t="str">
        <f>IF(S2493="Y",IF(Q2493&lt;&gt;2,"有叫聲應為猴群",""),"")</f>
        <v/>
      </c>
      <c r="AC2493" s="3" t="str">
        <f>IF(ISBLANK(T2493),"需記錄棲地類型",IF(LEN(T2493)&lt;&gt;2,"請填最主要的棲地類型，其餘的可在備注補充說明",""))</f>
        <v/>
      </c>
      <c r="AD2493" s="5" t="str">
        <f t="shared" si="108"/>
        <v/>
      </c>
      <c r="AE2493" s="3" t="str">
        <f>IF(COUNTIF(U2493,"*搖樹*")=1,IF(Q2493&lt;&gt;2,"有搖樹行為應為猴群",""),"")</f>
        <v/>
      </c>
      <c r="AF2493" s="3"/>
      <c r="AH2493">
        <f>MATCH(ROUND(M2493,0)&amp;ROUND(N2493,0),樣點!N:N,0)</f>
        <v>516</v>
      </c>
      <c r="AI2493" s="5">
        <f>IF((F2494&amp;J2494)=(F2493&amp;J2493),ABS((DATE(G2494,H2494,I2494)&amp;TIME(O2494,P2494,0))-(DATE(G2493,H2493,I2493)&amp;TIME(O2493,P2493,0))),"")</f>
        <v>6.9444440305233002E-3</v>
      </c>
    </row>
    <row r="2494" spans="3:35">
      <c r="C2494" s="246" t="s">
        <v>1324</v>
      </c>
      <c r="D2494" s="246" t="s">
        <v>1046</v>
      </c>
      <c r="E2494" s="246" t="s">
        <v>1066</v>
      </c>
      <c r="F2494" s="246" t="s">
        <v>1067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1062</v>
      </c>
      <c r="L2494" s="247">
        <v>3</v>
      </c>
      <c r="M2494" s="246">
        <v>210607</v>
      </c>
      <c r="N2494" s="246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90</v>
      </c>
      <c r="T2494" s="246" t="s">
        <v>32</v>
      </c>
      <c r="U2494" s="246"/>
      <c r="V2494" t="str">
        <f>INDEX(樣區!H:H,MATCH(F2494,樣區!E:E,0))</f>
        <v>3月,5月</v>
      </c>
      <c r="W2494" s="3" t="str">
        <f>IF(ISNUMBER(AH2494),"Y","N")</f>
        <v>Y</v>
      </c>
      <c r="X2494" s="3" t="str">
        <f>IF(OR(ISBLANK(H2494),ISBLANK(I2494)),"需記錄日期","")</f>
        <v/>
      </c>
      <c r="Y2494" s="3" t="str">
        <f>IF(O2494&gt;9,"時間太晚","")</f>
        <v/>
      </c>
      <c r="Z2494" s="3" t="str">
        <f>IF(ISBLANK(Q2494),"需記錄數量",IF(Q2494&gt;2,"2隻以上，請記為猴群",""))</f>
        <v/>
      </c>
      <c r="AA2494" s="3" t="str">
        <f>IF(OR(Q2494=1,Q2494=2),IF(ISTEXT(R2494),"","需記錄距離"),"")</f>
        <v/>
      </c>
      <c r="AB2494" s="249" t="str">
        <f>IF(S2494="Y",IF(Q2494&lt;&gt;2,"有叫聲應為猴群",""),"")</f>
        <v/>
      </c>
      <c r="AC2494" s="3" t="str">
        <f>IF(ISBLANK(T2494),"需記錄棲地類型",IF(LEN(T2494)&lt;&gt;2,"請填最主要的棲地類型，其餘的可在備注補充說明",""))</f>
        <v/>
      </c>
      <c r="AD2494" s="5" t="str">
        <f t="shared" si="108"/>
        <v/>
      </c>
      <c r="AE2494" s="3" t="str">
        <f>IF(COUNTIF(U2494,"*搖樹*")=1,IF(Q2494&lt;&gt;2,"有搖樹行為應為猴群",""),"")</f>
        <v/>
      </c>
      <c r="AF2494" s="3"/>
      <c r="AH2494">
        <f>MATCH(ROUND(M2494,0)&amp;ROUND(N2494,0),樣點!N:N,0)</f>
        <v>517</v>
      </c>
      <c r="AI2494" s="5">
        <f>IF((F2495&amp;J2495)=(F2494&amp;J2494),ABS((DATE(G2495,H2495,I2495)&amp;TIME(O2495,P2495,0))-(DATE(G2494,H2494,I2494)&amp;TIME(O2494,P2494,0))),"")</f>
        <v>6.9444449618458748E-3</v>
      </c>
    </row>
    <row r="2495" spans="3:35">
      <c r="C2495" s="246" t="s">
        <v>1324</v>
      </c>
      <c r="D2495" s="246" t="s">
        <v>1046</v>
      </c>
      <c r="E2495" s="246" t="s">
        <v>1066</v>
      </c>
      <c r="F2495" s="246" t="s">
        <v>1067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1062</v>
      </c>
      <c r="L2495" s="247">
        <v>4</v>
      </c>
      <c r="M2495" s="246">
        <v>210645</v>
      </c>
      <c r="N2495" s="246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90</v>
      </c>
      <c r="T2495" s="246" t="s">
        <v>32</v>
      </c>
      <c r="U2495" s="246"/>
      <c r="V2495" t="str">
        <f>INDEX(樣區!H:H,MATCH(F2495,樣區!E:E,0))</f>
        <v>3月,5月</v>
      </c>
      <c r="W2495" s="3" t="str">
        <f>IF(ISNUMBER(AH2495),"Y","N")</f>
        <v>Y</v>
      </c>
      <c r="X2495" s="3" t="str">
        <f>IF(OR(ISBLANK(H2495),ISBLANK(I2495)),"需記錄日期","")</f>
        <v/>
      </c>
      <c r="Y2495" s="3" t="str">
        <f>IF(O2495&gt;9,"時間太晚","")</f>
        <v/>
      </c>
      <c r="Z2495" s="3" t="str">
        <f>IF(ISBLANK(Q2495),"需記錄數量",IF(Q2495&gt;2,"2隻以上，請記為猴群",""))</f>
        <v/>
      </c>
      <c r="AA2495" s="3" t="str">
        <f>IF(OR(Q2495=1,Q2495=2),IF(ISTEXT(R2495),"","需記錄距離"),"")</f>
        <v/>
      </c>
      <c r="AB2495" s="249" t="str">
        <f>IF(S2495="Y",IF(Q2495&lt;&gt;2,"有叫聲應為猴群",""),"")</f>
        <v/>
      </c>
      <c r="AC2495" s="3" t="str">
        <f>IF(ISBLANK(T2495),"需記錄棲地類型",IF(LEN(T2495)&lt;&gt;2,"請填最主要的棲地類型，其餘的可在備注補充說明",""))</f>
        <v/>
      </c>
      <c r="AD2495" s="5" t="str">
        <f t="shared" si="108"/>
        <v/>
      </c>
      <c r="AE2495" s="3" t="str">
        <f>IF(COUNTIF(U2495,"*搖樹*")=1,IF(Q2495&lt;&gt;2,"有搖樹行為應為猴群",""),"")</f>
        <v/>
      </c>
      <c r="AF2495" s="3"/>
      <c r="AH2495">
        <f>MATCH(ROUND(M2495,0)&amp;ROUND(N2495,0),樣點!N:N,0)</f>
        <v>518</v>
      </c>
      <c r="AI2495" s="5">
        <f>IF((F2496&amp;J2496)=(F2495&amp;J2495),ABS((DATE(G2496,H2496,I2496)&amp;TIME(O2496,P2496,0))-(DATE(G2495,H2495,I2495)&amp;TIME(O2495,P2495,0))),"")</f>
        <v>5.5555549915879965E-3</v>
      </c>
    </row>
    <row r="2496" spans="3:35">
      <c r="C2496" s="246" t="s">
        <v>1324</v>
      </c>
      <c r="D2496" s="246" t="s">
        <v>1046</v>
      </c>
      <c r="E2496" s="246" t="s">
        <v>1066</v>
      </c>
      <c r="F2496" s="246" t="s">
        <v>1067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1062</v>
      </c>
      <c r="L2496" s="247">
        <v>5</v>
      </c>
      <c r="M2496" s="246">
        <v>210854</v>
      </c>
      <c r="N2496" s="246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90</v>
      </c>
      <c r="T2496" s="246" t="s">
        <v>32</v>
      </c>
      <c r="U2496" s="246"/>
      <c r="V2496" t="str">
        <f>INDEX(樣區!H:H,MATCH(F2496,樣區!E:E,0))</f>
        <v>3月,5月</v>
      </c>
      <c r="W2496" s="3" t="str">
        <f>IF(ISNUMBER(AH2496),"Y","N")</f>
        <v>Y</v>
      </c>
      <c r="X2496" s="3" t="str">
        <f>IF(OR(ISBLANK(H2496),ISBLANK(I2496)),"需記錄日期","")</f>
        <v/>
      </c>
      <c r="Y2496" s="3" t="str">
        <f>IF(O2496&gt;9,"時間太晚","")</f>
        <v/>
      </c>
      <c r="Z2496" s="3" t="str">
        <f>IF(ISBLANK(Q2496),"需記錄數量",IF(Q2496&gt;2,"2隻以上，請記為猴群",""))</f>
        <v/>
      </c>
      <c r="AA2496" s="3" t="str">
        <f>IF(OR(Q2496=1,Q2496=2),IF(ISTEXT(R2496),"","需記錄距離"),"")</f>
        <v/>
      </c>
      <c r="AB2496" s="249" t="str">
        <f>IF(S2496="Y",IF(Q2496&lt;&gt;2,"有叫聲應為猴群",""),"")</f>
        <v/>
      </c>
      <c r="AC2496" s="3" t="str">
        <f>IF(ISBLANK(T2496),"需記錄棲地類型",IF(LEN(T2496)&lt;&gt;2,"請填最主要的棲地類型，其餘的可在備注補充說明",""))</f>
        <v/>
      </c>
      <c r="AD2496" s="5" t="str">
        <f t="shared" si="108"/>
        <v/>
      </c>
      <c r="AE2496" s="3" t="str">
        <f>IF(COUNTIF(U2496,"*搖樹*")=1,IF(Q2496&lt;&gt;2,"有搖樹行為應為猴群",""),"")</f>
        <v/>
      </c>
      <c r="AF2496" s="3"/>
      <c r="AH2496">
        <f>MATCH(ROUND(M2496,0)&amp;ROUND(N2496,0),樣點!N:N,0)</f>
        <v>519</v>
      </c>
      <c r="AI2496" s="5">
        <f>IF((F2497&amp;J2497)=(F2496&amp;J2496),ABS((DATE(G2497,H2497,I2497)&amp;TIME(O2497,P2497,0))-(DATE(G2496,H2496,I2496)&amp;TIME(O2496,P2496,0))),"")</f>
        <v>7.6388890156522393E-3</v>
      </c>
    </row>
    <row r="2497" spans="3:35">
      <c r="C2497" s="246" t="s">
        <v>1324</v>
      </c>
      <c r="D2497" s="246" t="s">
        <v>1046</v>
      </c>
      <c r="E2497" s="246" t="s">
        <v>1066</v>
      </c>
      <c r="F2497" s="246" t="s">
        <v>1067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1062</v>
      </c>
      <c r="L2497" s="247">
        <v>6</v>
      </c>
      <c r="M2497" s="246">
        <v>210646</v>
      </c>
      <c r="N2497" s="246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90</v>
      </c>
      <c r="T2497" s="246" t="s">
        <v>32</v>
      </c>
      <c r="U2497" s="246"/>
      <c r="V2497" t="str">
        <f>INDEX(樣區!H:H,MATCH(F2497,樣區!E:E,0))</f>
        <v>3月,5月</v>
      </c>
      <c r="W2497" s="3" t="str">
        <f>IF(ISNUMBER(AH2497),"Y","N")</f>
        <v>Y</v>
      </c>
      <c r="X2497" s="3" t="str">
        <f>IF(OR(ISBLANK(H2497),ISBLANK(I2497)),"需記錄日期","")</f>
        <v/>
      </c>
      <c r="Y2497" s="3" t="str">
        <f>IF(O2497&gt;9,"時間太晚","")</f>
        <v/>
      </c>
      <c r="Z2497" s="3" t="str">
        <f>IF(ISBLANK(Q2497),"需記錄數量",IF(Q2497&gt;2,"2隻以上，請記為猴群",""))</f>
        <v/>
      </c>
      <c r="AA2497" s="3" t="str">
        <f>IF(OR(Q2497=1,Q2497=2),IF(ISTEXT(R2497),"","需記錄距離"),"")</f>
        <v/>
      </c>
      <c r="AB2497" s="249" t="str">
        <f>IF(S2497="Y",IF(Q2497&lt;&gt;2,"有叫聲應為猴群",""),"")</f>
        <v/>
      </c>
      <c r="AC2497" s="3" t="str">
        <f>IF(ISBLANK(T2497),"需記錄棲地類型",IF(LEN(T2497)&lt;&gt;2,"請填最主要的棲地類型，其餘的可在備注補充說明",""))</f>
        <v/>
      </c>
      <c r="AD2497" s="5" t="str">
        <f t="shared" si="108"/>
        <v/>
      </c>
      <c r="AE2497" s="3" t="str">
        <f>IF(COUNTIF(U2497,"*搖樹*")=1,IF(Q2497&lt;&gt;2,"有搖樹行為應為猴群",""),"")</f>
        <v/>
      </c>
      <c r="AF2497" s="3"/>
      <c r="AH2497">
        <f>MATCH(ROUND(M2497,0)&amp;ROUND(N2497,0),樣點!N:N,0)</f>
        <v>520</v>
      </c>
      <c r="AI2497" s="5" t="str">
        <f>IF((F2498&amp;J2498)=(F2497&amp;J2497),ABS((DATE(G2498,H2498,I2498)&amp;TIME(O2498,P2498,0))-(DATE(G2497,H2497,I2497)&amp;TIME(O2497,P2497,0))),"")</f>
        <v/>
      </c>
    </row>
    <row r="2498" spans="3:35">
      <c r="C2498" s="246" t="s">
        <v>1324</v>
      </c>
      <c r="D2498" s="246" t="s">
        <v>1046</v>
      </c>
      <c r="E2498" s="246" t="s">
        <v>1069</v>
      </c>
      <c r="F2498" s="246" t="s">
        <v>1070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1059</v>
      </c>
      <c r="L2498" s="247">
        <v>1</v>
      </c>
      <c r="M2498" s="246">
        <v>212924</v>
      </c>
      <c r="N2498" s="246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90</v>
      </c>
      <c r="T2498" s="246" t="s">
        <v>32</v>
      </c>
      <c r="U2498" s="246"/>
      <c r="V2498" t="str">
        <f>INDEX(樣區!H:H,MATCH(F2498,樣區!E:E,0))</f>
        <v>3月,5月</v>
      </c>
      <c r="W2498" s="3" t="str">
        <f>IF(ISNUMBER(AH2498),"Y","N")</f>
        <v>Y</v>
      </c>
      <c r="X2498" s="3" t="str">
        <f>IF(OR(ISBLANK(H2498),ISBLANK(I2498)),"需記錄日期","")</f>
        <v/>
      </c>
      <c r="Y2498" s="3" t="str">
        <f>IF(O2498&gt;9,"時間太晚","")</f>
        <v/>
      </c>
      <c r="Z2498" s="3" t="str">
        <f>IF(ISBLANK(Q2498),"需記錄數量",IF(Q2498&gt;2,"2隻以上，請記為猴群",""))</f>
        <v/>
      </c>
      <c r="AA2498" s="3" t="str">
        <f>IF(OR(Q2498=1,Q2498=2),IF(ISTEXT(R2498),"","需記錄距離"),"")</f>
        <v/>
      </c>
      <c r="AB2498" s="249" t="str">
        <f>IF(S2498="Y",IF(Q2498&lt;&gt;2,"有叫聲應為猴群",""),"")</f>
        <v/>
      </c>
      <c r="AC2498" s="3" t="str">
        <f>IF(ISBLANK(T2498),"需記錄棲地類型",IF(LEN(T2498)&lt;&gt;2,"請填最主要的棲地類型，其餘的可在備注補充說明",""))</f>
        <v/>
      </c>
      <c r="AD2498" s="5" t="str">
        <f t="shared" si="108"/>
        <v/>
      </c>
      <c r="AE2498" s="3" t="str">
        <f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>IF((F2499&amp;J2499)=(F2498&amp;J2498),ABS((DATE(G2499,H2499,I2499)&amp;TIME(O2499,P2499,0))-(DATE(G2498,H2498,I2498)&amp;TIME(O2498,P2498,0))),"")</f>
        <v>1.0416665987577289E-2</v>
      </c>
    </row>
    <row r="2499" spans="3:35">
      <c r="C2499" s="246" t="s">
        <v>1324</v>
      </c>
      <c r="D2499" s="246" t="s">
        <v>1046</v>
      </c>
      <c r="E2499" s="246" t="s">
        <v>1069</v>
      </c>
      <c r="F2499" s="246" t="s">
        <v>1070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1059</v>
      </c>
      <c r="L2499" s="247">
        <v>2</v>
      </c>
      <c r="M2499" s="246">
        <v>212674</v>
      </c>
      <c r="N2499" s="246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90</v>
      </c>
      <c r="T2499" s="246" t="s">
        <v>32</v>
      </c>
      <c r="U2499" s="246"/>
      <c r="V2499" t="str">
        <f>INDEX(樣區!H:H,MATCH(F2499,樣區!E:E,0))</f>
        <v>3月,5月</v>
      </c>
      <c r="W2499" s="3" t="str">
        <f>IF(ISNUMBER(AH2499),"Y","N")</f>
        <v>Y</v>
      </c>
      <c r="X2499" s="3" t="str">
        <f>IF(OR(ISBLANK(H2499),ISBLANK(I2499)),"需記錄日期","")</f>
        <v/>
      </c>
      <c r="Y2499" s="3" t="str">
        <f>IF(O2499&gt;9,"時間太晚","")</f>
        <v/>
      </c>
      <c r="Z2499" s="3" t="str">
        <f>IF(ISBLANK(Q2499),"需記錄數量",IF(Q2499&gt;2,"2隻以上，請記為猴群",""))</f>
        <v/>
      </c>
      <c r="AA2499" s="3" t="str">
        <f>IF(OR(Q2499=1,Q2499=2),IF(ISTEXT(R2499),"","需記錄距離"),"")</f>
        <v/>
      </c>
      <c r="AB2499" s="249" t="str">
        <f>IF(S2499="Y",IF(Q2499&lt;&gt;2,"有叫聲應為猴群",""),"")</f>
        <v/>
      </c>
      <c r="AC2499" s="3" t="str">
        <f>IF(ISBLANK(T2499),"需記錄棲地類型",IF(LEN(T2499)&lt;&gt;2,"請填最主要的棲地類型，其餘的可在備注補充說明",""))</f>
        <v/>
      </c>
      <c r="AD2499" s="5" t="str">
        <f t="shared" si="108"/>
        <v/>
      </c>
      <c r="AE2499" s="3" t="str">
        <f>IF(COUNTIF(U2499,"*搖樹*")=1,IF(Q2499&lt;&gt;2,"有搖樹行為應為猴群",""),"")</f>
        <v/>
      </c>
      <c r="AF2499" s="3"/>
      <c r="AH2499">
        <f>MATCH(ROUND(M2499,0)&amp;ROUND(N2499,0),樣點!N:N,0)</f>
        <v>522</v>
      </c>
      <c r="AI2499" s="5">
        <f>IF((F2500&amp;J2500)=(F2499&amp;J2499),ABS((DATE(G2500,H2500,I2500)&amp;TIME(O2500,P2500,0))-(DATE(G2499,H2499,I2499)&amp;TIME(O2499,P2499,0))),"")</f>
        <v>1.3888888992369175E-2</v>
      </c>
    </row>
    <row r="2500" spans="3:35">
      <c r="C2500" s="246" t="s">
        <v>1324</v>
      </c>
      <c r="D2500" s="246" t="s">
        <v>1046</v>
      </c>
      <c r="E2500" s="246" t="s">
        <v>1069</v>
      </c>
      <c r="F2500" s="246" t="s">
        <v>1070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1059</v>
      </c>
      <c r="L2500" s="247">
        <v>3</v>
      </c>
      <c r="M2500" s="246">
        <v>212546</v>
      </c>
      <c r="N2500" s="246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90</v>
      </c>
      <c r="T2500" s="246" t="s">
        <v>31</v>
      </c>
      <c r="U2500" s="246"/>
      <c r="V2500" t="str">
        <f>INDEX(樣區!H:H,MATCH(F2500,樣區!E:E,0))</f>
        <v>3月,5月</v>
      </c>
      <c r="W2500" s="3" t="str">
        <f>IF(ISNUMBER(AH2500),"Y","N")</f>
        <v>Y</v>
      </c>
      <c r="X2500" s="3" t="str">
        <f>IF(OR(ISBLANK(H2500),ISBLANK(I2500)),"需記錄日期","")</f>
        <v/>
      </c>
      <c r="Y2500" s="3" t="str">
        <f>IF(O2500&gt;9,"時間太晚","")</f>
        <v/>
      </c>
      <c r="Z2500" s="3" t="str">
        <f>IF(ISBLANK(Q2500),"需記錄數量",IF(Q2500&gt;2,"2隻以上，請記為猴群",""))</f>
        <v/>
      </c>
      <c r="AA2500" s="3" t="str">
        <f>IF(OR(Q2500=1,Q2500=2),IF(ISTEXT(R2500),"","需記錄距離"),"")</f>
        <v/>
      </c>
      <c r="AB2500" s="249" t="str">
        <f>IF(S2500="Y",IF(Q2500&lt;&gt;2,"有叫聲應為猴群",""),"")</f>
        <v/>
      </c>
      <c r="AC2500" s="3" t="str">
        <f>IF(ISBLANK(T2500),"需記錄棲地類型",IF(LEN(T2500)&lt;&gt;2,"請填最主要的棲地類型，其餘的可在備注補充說明",""))</f>
        <v/>
      </c>
      <c r="AD2500" s="5" t="str">
        <f t="shared" si="108"/>
        <v/>
      </c>
      <c r="AE2500" s="3" t="str">
        <f>IF(COUNTIF(U2500,"*搖樹*")=1,IF(Q2500&lt;&gt;2,"有搖樹行為應為猴群",""),"")</f>
        <v/>
      </c>
      <c r="AF2500" s="3"/>
      <c r="AH2500">
        <f>MATCH(ROUND(M2500,0)&amp;ROUND(N2500,0),樣點!N:N,0)</f>
        <v>523</v>
      </c>
      <c r="AI2500" s="5">
        <f>IF((F2501&amp;J2501)=(F2500&amp;J2500),ABS((DATE(G2501,H2501,I2501)&amp;TIME(O2501,P2501,0))-(DATE(G2500,H2500,I2500)&amp;TIME(O2500,P2500,0))),"")</f>
        <v>7.6388890156522393E-3</v>
      </c>
    </row>
    <row r="2501" spans="3:35">
      <c r="C2501" s="246" t="s">
        <v>1324</v>
      </c>
      <c r="D2501" s="246" t="s">
        <v>1046</v>
      </c>
      <c r="E2501" s="246" t="s">
        <v>1069</v>
      </c>
      <c r="F2501" s="246" t="s">
        <v>1070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1059</v>
      </c>
      <c r="L2501" s="247">
        <v>4</v>
      </c>
      <c r="M2501" s="246">
        <v>212453</v>
      </c>
      <c r="N2501" s="246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90</v>
      </c>
      <c r="T2501" s="246" t="s">
        <v>32</v>
      </c>
      <c r="U2501" s="246"/>
      <c r="V2501" t="str">
        <f>INDEX(樣區!H:H,MATCH(F2501,樣區!E:E,0))</f>
        <v>3月,5月</v>
      </c>
      <c r="W2501" s="3" t="str">
        <f>IF(ISNUMBER(AH2501),"Y","N")</f>
        <v>Y</v>
      </c>
      <c r="X2501" s="3" t="str">
        <f>IF(OR(ISBLANK(H2501),ISBLANK(I2501)),"需記錄日期","")</f>
        <v/>
      </c>
      <c r="Y2501" s="3" t="str">
        <f>IF(O2501&gt;9,"時間太晚","")</f>
        <v/>
      </c>
      <c r="Z2501" s="3" t="str">
        <f>IF(ISBLANK(Q2501),"需記錄數量",IF(Q2501&gt;2,"2隻以上，請記為猴群",""))</f>
        <v/>
      </c>
      <c r="AA2501" s="3" t="str">
        <f>IF(OR(Q2501=1,Q2501=2),IF(ISTEXT(R2501),"","需記錄距離"),"")</f>
        <v/>
      </c>
      <c r="AB2501" s="249" t="str">
        <f>IF(S2501="Y",IF(Q2501&lt;&gt;2,"有叫聲應為猴群",""),"")</f>
        <v/>
      </c>
      <c r="AC2501" s="3" t="str">
        <f>IF(ISBLANK(T2501),"需記錄棲地類型",IF(LEN(T2501)&lt;&gt;2,"請填最主要的棲地類型，其餘的可在備注補充說明",""))</f>
        <v/>
      </c>
      <c r="AD2501" s="5" t="str">
        <f t="shared" si="108"/>
        <v/>
      </c>
      <c r="AE2501" s="3" t="str">
        <f>IF(COUNTIF(U2501,"*搖樹*")=1,IF(Q2501&lt;&gt;2,"有搖樹行為應為猴群",""),"")</f>
        <v/>
      </c>
      <c r="AF2501" s="3"/>
      <c r="AH2501">
        <f>MATCH(ROUND(M2501,0)&amp;ROUND(N2501,0),樣點!N:N,0)</f>
        <v>524</v>
      </c>
      <c r="AI2501" s="5">
        <f>IF((F2502&amp;J2502)=(F2501&amp;J2501),ABS((DATE(G2502,H2502,I2502)&amp;TIME(O2502,P2502,0))-(DATE(G2501,H2501,I2501)&amp;TIME(O2501,P2501,0))),"")</f>
        <v>6.2499999767169356E-3</v>
      </c>
    </row>
    <row r="2502" spans="3:35">
      <c r="C2502" s="246" t="s">
        <v>1324</v>
      </c>
      <c r="D2502" s="246" t="s">
        <v>1046</v>
      </c>
      <c r="E2502" s="246" t="s">
        <v>1069</v>
      </c>
      <c r="F2502" s="246" t="s">
        <v>1070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1059</v>
      </c>
      <c r="L2502" s="247">
        <v>5</v>
      </c>
      <c r="M2502" s="246">
        <v>212223</v>
      </c>
      <c r="N2502" s="246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90</v>
      </c>
      <c r="T2502" s="246" t="s">
        <v>31</v>
      </c>
      <c r="U2502" s="246"/>
      <c r="V2502" t="str">
        <f>INDEX(樣區!H:H,MATCH(F2502,樣區!E:E,0))</f>
        <v>3月,5月</v>
      </c>
      <c r="W2502" s="3" t="str">
        <f>IF(ISNUMBER(AH2502),"Y","N")</f>
        <v>Y</v>
      </c>
      <c r="X2502" s="3" t="str">
        <f>IF(OR(ISBLANK(H2502),ISBLANK(I2502)),"需記錄日期","")</f>
        <v/>
      </c>
      <c r="Y2502" s="3" t="str">
        <f>IF(O2502&gt;9,"時間太晚","")</f>
        <v/>
      </c>
      <c r="Z2502" s="3" t="str">
        <f>IF(ISBLANK(Q2502),"需記錄數量",IF(Q2502&gt;2,"2隻以上，請記為猴群",""))</f>
        <v/>
      </c>
      <c r="AA2502" s="3" t="str">
        <f>IF(OR(Q2502=1,Q2502=2),IF(ISTEXT(R2502),"","需記錄距離"),"")</f>
        <v/>
      </c>
      <c r="AB2502" s="249" t="str">
        <f>IF(S2502="Y",IF(Q2502&lt;&gt;2,"有叫聲應為猴群",""),"")</f>
        <v/>
      </c>
      <c r="AC2502" s="3" t="str">
        <f>IF(ISBLANK(T2502),"需記錄棲地類型",IF(LEN(T2502)&lt;&gt;2,"請填最主要的棲地類型，其餘的可在備注補充說明",""))</f>
        <v/>
      </c>
      <c r="AD2502" s="5" t="str">
        <f t="shared" si="108"/>
        <v/>
      </c>
      <c r="AE2502" s="3" t="str">
        <f>IF(COUNTIF(U2502,"*搖樹*")=1,IF(Q2502&lt;&gt;2,"有搖樹行為應為猴群",""),"")</f>
        <v/>
      </c>
      <c r="AF2502" s="3"/>
      <c r="AH2502">
        <f>MATCH(ROUND(M2502,0)&amp;ROUND(N2502,0),樣點!N:N,0)</f>
        <v>525</v>
      </c>
      <c r="AI2502" s="5">
        <f>IF((F2503&amp;J2503)=(F2502&amp;J2502),ABS((DATE(G2503,H2503,I2503)&amp;TIME(O2503,P2503,0))-(DATE(G2502,H2502,I2502)&amp;TIME(O2502,P2502,0))),"")</f>
        <v>8.3333330112509429E-3</v>
      </c>
    </row>
    <row r="2503" spans="3:35">
      <c r="C2503" s="246" t="s">
        <v>1324</v>
      </c>
      <c r="D2503" s="246" t="s">
        <v>1046</v>
      </c>
      <c r="E2503" s="246" t="s">
        <v>1069</v>
      </c>
      <c r="F2503" s="246" t="s">
        <v>1070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1059</v>
      </c>
      <c r="L2503" s="247">
        <v>6</v>
      </c>
      <c r="M2503" s="246">
        <v>212005</v>
      </c>
      <c r="N2503" s="246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90</v>
      </c>
      <c r="T2503" s="246" t="s">
        <v>32</v>
      </c>
      <c r="U2503" s="246"/>
      <c r="V2503" t="str">
        <f>INDEX(樣區!H:H,MATCH(F2503,樣區!E:E,0))</f>
        <v>3月,5月</v>
      </c>
      <c r="W2503" s="3" t="str">
        <f>IF(ISNUMBER(AH2503),"Y","N")</f>
        <v>Y</v>
      </c>
      <c r="X2503" s="3" t="str">
        <f>IF(OR(ISBLANK(H2503),ISBLANK(I2503)),"需記錄日期","")</f>
        <v/>
      </c>
      <c r="Y2503" s="3" t="str">
        <f>IF(O2503&gt;9,"時間太晚","")</f>
        <v/>
      </c>
      <c r="Z2503" s="3" t="str">
        <f>IF(ISBLANK(Q2503),"需記錄數量",IF(Q2503&gt;2,"2隻以上，請記為猴群",""))</f>
        <v/>
      </c>
      <c r="AA2503" s="3" t="str">
        <f>IF(OR(Q2503=1,Q2503=2),IF(ISTEXT(R2503),"","需記錄距離"),"")</f>
        <v/>
      </c>
      <c r="AB2503" s="249" t="str">
        <f>IF(S2503="Y",IF(Q2503&lt;&gt;2,"有叫聲應為猴群",""),"")</f>
        <v/>
      </c>
      <c r="AC2503" s="3" t="str">
        <f>IF(ISBLANK(T2503),"需記錄棲地類型",IF(LEN(T2503)&lt;&gt;2,"請填最主要的棲地類型，其餘的可在備注補充說明",""))</f>
        <v/>
      </c>
      <c r="AD2503" s="5" t="str">
        <f t="shared" si="108"/>
        <v/>
      </c>
      <c r="AE2503" s="3" t="str">
        <f>IF(COUNTIF(U2503,"*搖樹*")=1,IF(Q2503&lt;&gt;2,"有搖樹行為應為猴群",""),"")</f>
        <v/>
      </c>
      <c r="AF2503" s="3"/>
      <c r="AH2503">
        <f>MATCH(ROUND(M2503,0)&amp;ROUND(N2503,0),樣點!N:N,0)</f>
        <v>526</v>
      </c>
      <c r="AI2503" s="5" t="str">
        <f>IF((F2504&amp;J2504)=(F2503&amp;J2503),ABS((DATE(G2504,H2504,I2504)&amp;TIME(O2504,P2504,0))-(DATE(G2503,H2503,I2503)&amp;TIME(O2503,P2503,0))),"")</f>
        <v/>
      </c>
    </row>
    <row r="2504" spans="3:35">
      <c r="C2504" s="246" t="s">
        <v>1324</v>
      </c>
      <c r="D2504" s="246" t="s">
        <v>1046</v>
      </c>
      <c r="E2504" s="246" t="s">
        <v>1071</v>
      </c>
      <c r="F2504" s="246" t="s">
        <v>1072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1052</v>
      </c>
      <c r="L2504" s="247">
        <v>1</v>
      </c>
      <c r="M2504" s="246">
        <v>204912</v>
      </c>
      <c r="N2504" s="246">
        <v>2581826</v>
      </c>
      <c r="O2504" s="246">
        <v>7</v>
      </c>
      <c r="P2504" s="246">
        <v>0</v>
      </c>
      <c r="Q2504" s="246">
        <v>0</v>
      </c>
      <c r="R2504" s="246"/>
      <c r="S2504" s="246" t="s">
        <v>90</v>
      </c>
      <c r="T2504" s="246" t="s">
        <v>26</v>
      </c>
      <c r="U2504" s="246"/>
      <c r="V2504" t="str">
        <f>INDEX(樣區!H:H,MATCH(F2504,樣區!E:E,0))</f>
        <v>3月,5月</v>
      </c>
      <c r="W2504" s="3" t="str">
        <f>IF(ISNUMBER(AH2504),"Y","N")</f>
        <v>Y</v>
      </c>
      <c r="X2504" s="3" t="str">
        <f>IF(OR(ISBLANK(H2504),ISBLANK(I2504)),"需記錄日期","")</f>
        <v/>
      </c>
      <c r="Y2504" s="3" t="str">
        <f>IF(O2504&gt;9,"時間太晚","")</f>
        <v/>
      </c>
      <c r="Z2504" s="3" t="str">
        <f>IF(ISBLANK(Q2504),"需記錄數量",IF(Q2504&gt;2,"2隻以上，請記為猴群",""))</f>
        <v/>
      </c>
      <c r="AA2504" s="3" t="str">
        <f>IF(OR(Q2504=1,Q2504=2),IF(ISTEXT(R2504),"","需記錄距離"),"")</f>
        <v/>
      </c>
      <c r="AB2504" s="249" t="str">
        <f>IF(S2504="Y",IF(Q2504&lt;&gt;2,"有叫聲應為猴群",""),"")</f>
        <v/>
      </c>
      <c r="AC2504" s="3" t="str">
        <f>IF(ISBLANK(T2504),"需記錄棲地類型",IF(LEN(T2504)&lt;&gt;2,"請填最主要的棲地類型，其餘的可在備注補充說明",""))</f>
        <v/>
      </c>
      <c r="AD2504" s="5" t="str">
        <f t="shared" si="108"/>
        <v/>
      </c>
      <c r="AE2504" s="3" t="str">
        <f>IF(COUNTIF(U2504,"*搖樹*")=1,IF(Q2504&lt;&gt;2,"有搖樹行為應為猴群",""),"")</f>
        <v/>
      </c>
      <c r="AF2504" s="3"/>
      <c r="AH2504">
        <f>MATCH(ROUND(M2504,0)&amp;ROUND(N2504,0),樣點!N:N,0)</f>
        <v>527</v>
      </c>
      <c r="AI2504" s="5">
        <f>IF((F2505&amp;J2505)=(F2504&amp;J2504),ABS((DATE(G2505,H2505,I2505)&amp;TIME(O2505,P2505,0))-(DATE(G2504,H2504,I2504)&amp;TIME(O2504,P2504,0))),"")</f>
        <v>1.2500000011641532E-2</v>
      </c>
    </row>
    <row r="2505" spans="3:35" hidden="1">
      <c r="C2505" s="246" t="s">
        <v>1324</v>
      </c>
      <c r="D2505" s="246" t="s">
        <v>1046</v>
      </c>
      <c r="E2505" s="246" t="s">
        <v>1071</v>
      </c>
      <c r="F2505" s="246" t="s">
        <v>1072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1052</v>
      </c>
      <c r="L2505" s="247">
        <v>2</v>
      </c>
      <c r="M2505" s="246">
        <v>205087</v>
      </c>
      <c r="N2505" s="246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90</v>
      </c>
      <c r="T2505" s="246" t="s">
        <v>26</v>
      </c>
      <c r="U2505" s="246"/>
      <c r="V2505" t="str">
        <f>INDEX(樣區!H:H,MATCH(F2505,樣區!E:E,0))</f>
        <v>3月,5月</v>
      </c>
      <c r="W2505" s="3" t="str">
        <f>IF(ISNUMBER(AH2505),"Y","N")</f>
        <v>N</v>
      </c>
      <c r="X2505" s="3" t="str">
        <f>IF(OR(ISBLANK(H2505),ISBLANK(I2505)),"需記錄日期","")</f>
        <v/>
      </c>
      <c r="Y2505" s="3" t="str">
        <f>IF(O2505&gt;9,"時間太晚","")</f>
        <v/>
      </c>
      <c r="Z2505" s="3" t="str">
        <f>IF(ISBLANK(Q2505),"需記錄數量",IF(Q2505&gt;2,"2隻以上，請記為猴群",""))</f>
        <v/>
      </c>
      <c r="AA2505" s="3" t="str">
        <f>IF(OR(Q2505=1,Q2505=2),IF(ISTEXT(R2505),"","需記錄距離"),"")</f>
        <v/>
      </c>
      <c r="AB2505" s="2" t="str">
        <f>IF(S2505="Y",IF(Q2505&lt;&gt;2,"有叫聲應為猴群",""),"")</f>
        <v/>
      </c>
      <c r="AC2505" s="3" t="str">
        <f>IF(ISBLANK(T2505),"需記錄棲地類型",IF(LEN(T2505)&lt;&gt;2,"請填最主要的棲地類型，其餘的可在備注補充說明",""))</f>
        <v/>
      </c>
      <c r="AD2505" s="5" t="str">
        <f>IF(ISBLANK(O2505),"需記錄時間",IFERROR(IF((AI2505-TIME(0,5,59))&lt;0,"需計滿6分鍾",""),""))</f>
        <v/>
      </c>
      <c r="AE2505" s="3" t="str">
        <f>IF(COUNTIF(U2505,"*搖樹*")=1,IF(Q2505&lt;&gt;2,"有搖樹行為應為猴群",""),"")</f>
        <v/>
      </c>
      <c r="AF2505" s="3"/>
      <c r="AH2505" t="e">
        <f>MATCH(ROUND(M2505,0)&amp;ROUND(N2505,0),樣點!N:N,0)</f>
        <v>#N/A</v>
      </c>
      <c r="AI2505" s="5">
        <f>IF((F2506&amp;J2506)=(F2505&amp;J2505),ABS((DATE(G2506,H2506,I2506)&amp;TIME(O2506,P2506,0))-(DATE(G2505,H2505,I2505)&amp;TIME(O2505,P2505,0))),"")</f>
        <v>9.7222219919785857E-3</v>
      </c>
    </row>
    <row r="2506" spans="3:35">
      <c r="C2506" s="246" t="s">
        <v>1324</v>
      </c>
      <c r="D2506" s="246" t="s">
        <v>1046</v>
      </c>
      <c r="E2506" s="246" t="s">
        <v>1071</v>
      </c>
      <c r="F2506" s="246" t="s">
        <v>1072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1052</v>
      </c>
      <c r="L2506" s="247">
        <v>3</v>
      </c>
      <c r="M2506" s="246">
        <v>205195</v>
      </c>
      <c r="N2506" s="246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90</v>
      </c>
      <c r="T2506" s="246" t="s">
        <v>32</v>
      </c>
      <c r="U2506" s="246"/>
      <c r="V2506" t="str">
        <f>INDEX(樣區!H:H,MATCH(F2506,樣區!E:E,0))</f>
        <v>3月,5月</v>
      </c>
      <c r="W2506" s="3" t="str">
        <f>IF(ISNUMBER(AH2506),"Y","N")</f>
        <v>Y</v>
      </c>
      <c r="X2506" s="3" t="str">
        <f>IF(OR(ISBLANK(H2506),ISBLANK(I2506)),"需記錄日期","")</f>
        <v/>
      </c>
      <c r="Y2506" s="3" t="str">
        <f>IF(O2506&gt;9,"時間太晚","")</f>
        <v/>
      </c>
      <c r="Z2506" s="3" t="str">
        <f>IF(ISBLANK(Q2506),"需記錄數量",IF(Q2506&gt;2,"2隻以上，請記為猴群",""))</f>
        <v/>
      </c>
      <c r="AA2506" s="3" t="str">
        <f>IF(OR(Q2506=1,Q2506=2),IF(ISTEXT(R2506),"","需記錄距離"),"")</f>
        <v/>
      </c>
      <c r="AB2506" s="249" t="str">
        <f>IF(S2506="Y",IF(Q2506&lt;&gt;2,"有叫聲應為猴群",""),"")</f>
        <v/>
      </c>
      <c r="AC2506" s="3" t="str">
        <f>IF(ISBLANK(T2506),"需記錄棲地類型",IF(LEN(T2506)&lt;&gt;2,"請填最主要的棲地類型，其餘的可在備注補充說明",""))</f>
        <v/>
      </c>
      <c r="AD2506" s="5" t="str">
        <f t="shared" ref="AD2506:AD2507" si="109">IF(ISBLANK(O2506),"需記錄時間",IFERROR(IF((AI2506-TIME(0,5,59))&lt;0,"需計滿6分鐘",""),""))</f>
        <v/>
      </c>
      <c r="AE2506" s="3" t="str">
        <f>IF(COUNTIF(U2506,"*搖樹*")=1,IF(Q2506&lt;&gt;2,"有搖樹行為應為猴群",""),"")</f>
        <v/>
      </c>
      <c r="AF2506" s="3"/>
      <c r="AH2506">
        <f>MATCH(ROUND(M2506,0)&amp;ROUND(N2506,0),樣點!N:N,0)</f>
        <v>529</v>
      </c>
      <c r="AI2506" s="5">
        <f>IF((F2507&amp;J2507)=(F2506&amp;J2506),ABS((DATE(G2507,H2507,I2507)&amp;TIME(O2507,P2507,0))-(DATE(G2506,H2506,I2506)&amp;TIME(O2506,P2506,0))),"")</f>
        <v>1.5972223016433418E-2</v>
      </c>
    </row>
    <row r="2507" spans="3:35">
      <c r="C2507" s="246" t="s">
        <v>1324</v>
      </c>
      <c r="D2507" s="246" t="s">
        <v>1046</v>
      </c>
      <c r="E2507" s="246" t="s">
        <v>1071</v>
      </c>
      <c r="F2507" s="246" t="s">
        <v>1072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1052</v>
      </c>
      <c r="L2507" s="247">
        <v>4</v>
      </c>
      <c r="M2507" s="246">
        <v>205373</v>
      </c>
      <c r="N2507" s="246">
        <v>2581469</v>
      </c>
      <c r="O2507" s="246">
        <v>7</v>
      </c>
      <c r="P2507" s="246">
        <v>55</v>
      </c>
      <c r="Q2507" s="246">
        <v>1</v>
      </c>
      <c r="R2507" s="246" t="s">
        <v>43</v>
      </c>
      <c r="S2507" s="246" t="s">
        <v>90</v>
      </c>
      <c r="T2507" s="246" t="s">
        <v>32</v>
      </c>
      <c r="U2507" s="246"/>
      <c r="V2507" t="str">
        <f>INDEX(樣區!H:H,MATCH(F2507,樣區!E:E,0))</f>
        <v>3月,5月</v>
      </c>
      <c r="W2507" s="3" t="str">
        <f>IF(ISNUMBER(AH2507),"Y","N")</f>
        <v>Y</v>
      </c>
      <c r="X2507" s="3" t="str">
        <f>IF(OR(ISBLANK(H2507),ISBLANK(I2507)),"需記錄日期","")</f>
        <v/>
      </c>
      <c r="Y2507" s="3" t="str">
        <f>IF(O2507&gt;9,"時間太晚","")</f>
        <v/>
      </c>
      <c r="Z2507" s="3" t="str">
        <f>IF(ISBLANK(Q2507),"需記錄數量",IF(Q2507&gt;2,"2隻以上，請記為猴群",""))</f>
        <v/>
      </c>
      <c r="AA2507" s="3" t="str">
        <f>IF(OR(Q2507=1,Q2507=2),IF(ISTEXT(R2507),"","需記錄距離"),"")</f>
        <v/>
      </c>
      <c r="AB2507" s="249" t="str">
        <f>IF(S2507="Y",IF(Q2507&lt;&gt;2,"有叫聲應為猴群",""),"")</f>
        <v/>
      </c>
      <c r="AC2507" s="3" t="str">
        <f>IF(ISBLANK(T2507),"需記錄棲地類型",IF(LEN(T2507)&lt;&gt;2,"請填最主要的棲地類型，其餘的可在備注補充說明",""))</f>
        <v/>
      </c>
      <c r="AD2507" s="5" t="str">
        <f t="shared" si="109"/>
        <v/>
      </c>
      <c r="AE2507" s="3" t="str">
        <f>IF(COUNTIF(U2507,"*搖樹*")=1,IF(Q2507&lt;&gt;2,"有搖樹行為應為猴群",""),"")</f>
        <v/>
      </c>
      <c r="AF2507" s="3"/>
      <c r="AH2507">
        <f>MATCH(ROUND(M2507,0)&amp;ROUND(N2507,0),樣點!N:N,0)</f>
        <v>530</v>
      </c>
      <c r="AI2507" s="5">
        <f>IF((F2508&amp;J2508)=(F2507&amp;J2507),ABS((DATE(G2508,H2508,I2508)&amp;TIME(O2508,P2508,0))-(DATE(G2507,H2507,I2507)&amp;TIME(O2507,P2507,0))),"")</f>
        <v>2.0833332964684814E-2</v>
      </c>
    </row>
    <row r="2508" spans="3:35" hidden="1">
      <c r="C2508" s="246" t="s">
        <v>1324</v>
      </c>
      <c r="D2508" s="246" t="s">
        <v>1046</v>
      </c>
      <c r="E2508" s="246" t="s">
        <v>1071</v>
      </c>
      <c r="F2508" s="246" t="s">
        <v>1072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1052</v>
      </c>
      <c r="L2508" s="247">
        <v>5</v>
      </c>
      <c r="M2508" s="246">
        <v>205462</v>
      </c>
      <c r="N2508" s="246">
        <v>2581361</v>
      </c>
      <c r="O2508" s="246">
        <v>8</v>
      </c>
      <c r="P2508" s="246">
        <v>25</v>
      </c>
      <c r="Q2508" s="246">
        <v>2</v>
      </c>
      <c r="R2508" s="246" t="s">
        <v>43</v>
      </c>
      <c r="S2508" s="246" t="s">
        <v>90</v>
      </c>
      <c r="T2508" s="246" t="s">
        <v>32</v>
      </c>
      <c r="U2508" s="246" t="s">
        <v>1053</v>
      </c>
      <c r="V2508" t="str">
        <f>INDEX(樣區!H:H,MATCH(F2508,樣區!E:E,0))</f>
        <v>3月,5月</v>
      </c>
      <c r="W2508" s="3" t="str">
        <f>IF(ISNUMBER(AH2508),"Y","N")</f>
        <v>N</v>
      </c>
      <c r="X2508" s="3" t="str">
        <f>IF(OR(ISBLANK(H2508),ISBLANK(I2508)),"需記錄日期","")</f>
        <v/>
      </c>
      <c r="Y2508" s="3" t="str">
        <f>IF(O2508&gt;9,"時間太晚","")</f>
        <v/>
      </c>
      <c r="Z2508" s="3" t="str">
        <f>IF(ISBLANK(Q2508),"需記錄數量",IF(Q2508&gt;2,"2隻以上，請記為猴群",""))</f>
        <v/>
      </c>
      <c r="AA2508" s="3" t="str">
        <f>IF(OR(Q2508=1,Q2508=2),IF(ISTEXT(R2508),"","需記錄距離"),"")</f>
        <v/>
      </c>
      <c r="AB2508" s="2" t="str">
        <f>IF(S2508="Y",IF(Q2508&lt;&gt;2,"有叫聲應為猴群",""),"")</f>
        <v/>
      </c>
      <c r="AC2508" s="3" t="str">
        <f>IF(ISBLANK(T2508),"需記錄棲地類型",IF(LEN(T2508)&lt;&gt;2,"請填最主要的棲地類型，其餘的可在備注補充說明",""))</f>
        <v/>
      </c>
      <c r="AD2508" s="5" t="str">
        <f>IF(ISBLANK(O2508),"需記錄時間",IFERROR(IF((AI2508-TIME(0,5,59))&lt;0,"需計滿6分鍾",""),""))</f>
        <v/>
      </c>
      <c r="AE2508" s="3" t="str">
        <f>IF(COUNTIF(U2508,"*搖樹*")=1,IF(Q2508&lt;&gt;2,"有搖樹行為應為猴群",""),"")</f>
        <v/>
      </c>
      <c r="AF2508" s="3"/>
      <c r="AH2508" t="e">
        <f>MATCH(ROUND(M2508,0)&amp;ROUND(N2508,0),樣點!N:N,0)</f>
        <v>#N/A</v>
      </c>
      <c r="AI2508" s="5">
        <f>IF((F2509&amp;J2509)=(F2508&amp;J2508),ABS((DATE(G2509,H2509,I2509)&amp;TIME(O2509,P2509,0))-(DATE(G2508,H2508,I2508)&amp;TIME(O2508,P2508,0))),"")</f>
        <v>1.5277778031304479E-2</v>
      </c>
    </row>
    <row r="2509" spans="3:35">
      <c r="C2509" s="246" t="s">
        <v>1324</v>
      </c>
      <c r="D2509" s="246" t="s">
        <v>1046</v>
      </c>
      <c r="E2509" s="246" t="s">
        <v>1071</v>
      </c>
      <c r="F2509" s="246" t="s">
        <v>1072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1052</v>
      </c>
      <c r="L2509" s="247">
        <v>6</v>
      </c>
      <c r="M2509" s="246">
        <v>205492</v>
      </c>
      <c r="N2509" s="246">
        <v>2581238</v>
      </c>
      <c r="O2509" s="246">
        <v>8</v>
      </c>
      <c r="P2509" s="246">
        <v>47</v>
      </c>
      <c r="Q2509" s="246">
        <v>2</v>
      </c>
      <c r="R2509" s="246" t="s">
        <v>75</v>
      </c>
      <c r="S2509" s="246" t="s">
        <v>44</v>
      </c>
      <c r="T2509" s="246" t="s">
        <v>32</v>
      </c>
      <c r="U2509" s="246" t="s">
        <v>1129</v>
      </c>
      <c r="V2509" t="str">
        <f>INDEX(樣區!H:H,MATCH(F2509,樣區!E:E,0))</f>
        <v>3月,5月</v>
      </c>
      <c r="W2509" s="3" t="str">
        <f>IF(ISNUMBER(AH2509),"Y","N")</f>
        <v>Y</v>
      </c>
      <c r="X2509" s="3" t="str">
        <f>IF(OR(ISBLANK(H2509),ISBLANK(I2509)),"需記錄日期","")</f>
        <v/>
      </c>
      <c r="Y2509" s="3" t="str">
        <f>IF(O2509&gt;9,"時間太晚","")</f>
        <v/>
      </c>
      <c r="Z2509" s="3" t="str">
        <f>IF(ISBLANK(Q2509),"需記錄數量",IF(Q2509&gt;2,"2隻以上，請記為猴群",""))</f>
        <v/>
      </c>
      <c r="AA2509" s="3" t="str">
        <f>IF(OR(Q2509=1,Q2509=2),IF(ISTEXT(R2509),"","需記錄距離"),"")</f>
        <v/>
      </c>
      <c r="AB2509" s="249" t="str">
        <f>IF(S2509="Y",IF(Q2509&lt;&gt;2,"有叫聲應為猴群",""),"")</f>
        <v/>
      </c>
      <c r="AC2509" s="3" t="str">
        <f>IF(ISBLANK(T2509),"需記錄棲地類型",IF(LEN(T2509)&lt;&gt;2,"請填最主要的棲地類型，其餘的可在備注補充說明",""))</f>
        <v/>
      </c>
      <c r="AD2509" s="5" t="str">
        <f>IF(ISBLANK(O2509),"需記錄時間",IFERROR(IF((AI2509-TIME(0,5,59))&lt;0,"需計滿6分鐘",""),""))</f>
        <v/>
      </c>
      <c r="AE2509" s="3" t="str">
        <f>IF(COUNTIF(U2509,"*搖樹*")=1,IF(Q2509&lt;&gt;2,"有搖樹行為應為猴群",""),"")</f>
        <v/>
      </c>
      <c r="AF2509" s="3"/>
      <c r="AH2509">
        <f>MATCH(ROUND(M2509,0)&amp;ROUND(N2509,0),樣點!N:N,0)</f>
        <v>532</v>
      </c>
      <c r="AI2509" s="5" t="str">
        <f>IF((F2510&amp;J2510)=(F2509&amp;J2509),ABS((DATE(G2510,H2510,I2510)&amp;TIME(O2510,P2510,0))-(DATE(G2509,H2509,I2509)&amp;TIME(O2509,P2509,0))),"")</f>
        <v/>
      </c>
    </row>
    <row r="2510" spans="3:35" hidden="1">
      <c r="C2510" s="246" t="s">
        <v>1324</v>
      </c>
      <c r="D2510" s="246" t="s">
        <v>1046</v>
      </c>
      <c r="E2510" s="246" t="s">
        <v>1073</v>
      </c>
      <c r="F2510" s="246" t="s">
        <v>1074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1075</v>
      </c>
      <c r="L2510" s="247">
        <v>1</v>
      </c>
      <c r="M2510" s="246">
        <v>210558</v>
      </c>
      <c r="N2510" s="246">
        <v>2581092</v>
      </c>
      <c r="O2510" s="246">
        <v>7</v>
      </c>
      <c r="P2510" s="246">
        <v>1</v>
      </c>
      <c r="Q2510" s="246">
        <v>0</v>
      </c>
      <c r="R2510" s="246"/>
      <c r="S2510" s="246" t="s">
        <v>90</v>
      </c>
      <c r="T2510" s="246" t="s">
        <v>26</v>
      </c>
      <c r="U2510" s="246"/>
      <c r="V2510" t="str">
        <f>INDEX(樣區!H:H,MATCH(F2510,樣區!E:E,0))</f>
        <v>3月,5月</v>
      </c>
      <c r="W2510" s="3" t="str">
        <f>IF(ISNUMBER(AH2510),"Y","N")</f>
        <v>N</v>
      </c>
      <c r="X2510" s="3" t="str">
        <f>IF(OR(ISBLANK(H2510),ISBLANK(I2510)),"需記錄日期","")</f>
        <v/>
      </c>
      <c r="Y2510" s="3" t="str">
        <f>IF(O2510&gt;9,"時間太晚","")</f>
        <v/>
      </c>
      <c r="Z2510" s="3" t="str">
        <f>IF(ISBLANK(Q2510),"需記錄數量",IF(Q2510&gt;2,"2隻以上，請記為猴群",""))</f>
        <v/>
      </c>
      <c r="AA2510" s="3" t="str">
        <f>IF(OR(Q2510=1,Q2510=2),IF(ISTEXT(R2510),"","需記錄距離"),"")</f>
        <v/>
      </c>
      <c r="AB2510" s="2" t="str">
        <f>IF(S2510="Y",IF(Q2510&lt;&gt;2,"有叫聲應為猴群",""),"")</f>
        <v/>
      </c>
      <c r="AC2510" s="3" t="str">
        <f>IF(ISBLANK(T2510),"需記錄棲地類型",IF(LEN(T2510)&lt;&gt;2,"請填最主要的棲地類型，其餘的可在備注補充說明",""))</f>
        <v/>
      </c>
      <c r="AD2510" s="5" t="str">
        <f>IF(ISBLANK(O2510),"需記錄時間",IFERROR(IF((AI2510-TIME(0,5,59))&lt;0,"需計滿6分鍾",""),""))</f>
        <v/>
      </c>
      <c r="AE2510" s="3" t="str">
        <f>IF(COUNTIF(U2510,"*搖樹*")=1,IF(Q2510&lt;&gt;2,"有搖樹行為應為猴群",""),"")</f>
        <v/>
      </c>
      <c r="AF2510" s="3"/>
      <c r="AH2510" t="e">
        <f>MATCH(ROUND(M2510,0)&amp;ROUND(N2510,0),樣點!N:N,0)</f>
        <v>#N/A</v>
      </c>
      <c r="AI2510" s="5">
        <f>IF((F2511&amp;J2511)=(F2510&amp;J2510),ABS((DATE(G2511,H2511,I2511)&amp;TIME(O2511,P2511,0))-(DATE(G2510,H2510,I2510)&amp;TIME(O2510,P2510,0))),"")</f>
        <v>8.3333330112509429E-3</v>
      </c>
    </row>
    <row r="2511" spans="3:35" hidden="1">
      <c r="C2511" s="246" t="s">
        <v>1324</v>
      </c>
      <c r="D2511" s="246" t="s">
        <v>1046</v>
      </c>
      <c r="E2511" s="246" t="s">
        <v>1073</v>
      </c>
      <c r="F2511" s="246" t="s">
        <v>1074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1075</v>
      </c>
      <c r="L2511" s="247">
        <v>2</v>
      </c>
      <c r="M2511" s="246">
        <v>210452</v>
      </c>
      <c r="N2511" s="246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90</v>
      </c>
      <c r="T2511" s="246" t="s">
        <v>54</v>
      </c>
      <c r="U2511" s="246"/>
      <c r="V2511" t="str">
        <f>INDEX(樣區!H:H,MATCH(F2511,樣區!E:E,0))</f>
        <v>3月,5月</v>
      </c>
      <c r="W2511" s="3" t="str">
        <f>IF(ISNUMBER(AH2511),"Y","N")</f>
        <v>N</v>
      </c>
      <c r="X2511" s="3" t="str">
        <f>IF(OR(ISBLANK(H2511),ISBLANK(I2511)),"需記錄日期","")</f>
        <v/>
      </c>
      <c r="Y2511" s="3" t="str">
        <f>IF(O2511&gt;9,"時間太晚","")</f>
        <v/>
      </c>
      <c r="Z2511" s="3" t="str">
        <f>IF(ISBLANK(Q2511),"需記錄數量",IF(Q2511&gt;2,"2隻以上，請記為猴群",""))</f>
        <v/>
      </c>
      <c r="AA2511" s="3" t="str">
        <f>IF(OR(Q2511=1,Q2511=2),IF(ISTEXT(R2511),"","需記錄距離"),"")</f>
        <v/>
      </c>
      <c r="AB2511" s="2" t="str">
        <f>IF(S2511="Y",IF(Q2511&lt;&gt;2,"有叫聲應為猴群",""),"")</f>
        <v/>
      </c>
      <c r="AC2511" s="3" t="str">
        <f>IF(ISBLANK(T2511),"需記錄棲地類型",IF(LEN(T2511)&lt;&gt;2,"請填最主要的棲地類型，其餘的可在備注補充說明",""))</f>
        <v/>
      </c>
      <c r="AD2511" s="5" t="str">
        <f>IF(ISBLANK(O2511),"需記錄時間",IFERROR(IF((AI2511-TIME(0,5,59))&lt;0,"需計滿6分鍾",""),""))</f>
        <v/>
      </c>
      <c r="AE2511" s="3" t="str">
        <f>IF(COUNTIF(U2511,"*搖樹*")=1,IF(Q2511&lt;&gt;2,"有搖樹行為應為猴群",""),"")</f>
        <v/>
      </c>
      <c r="AF2511" s="3"/>
      <c r="AH2511" t="e">
        <f>MATCH(ROUND(M2511,0)&amp;ROUND(N2511,0),樣點!N:N,0)</f>
        <v>#N/A</v>
      </c>
      <c r="AI2511" s="5">
        <f>IF((F2512&amp;J2512)=(F2511&amp;J2511),ABS((DATE(G2512,H2512,I2512)&amp;TIME(O2512,P2512,0))-(DATE(G2511,H2511,I2511)&amp;TIME(O2511,P2511,0))),"")</f>
        <v>5.5555560393258929E-3</v>
      </c>
    </row>
    <row r="2512" spans="3:35">
      <c r="C2512" s="246" t="s">
        <v>1324</v>
      </c>
      <c r="D2512" s="246" t="s">
        <v>1046</v>
      </c>
      <c r="E2512" s="246" t="s">
        <v>1073</v>
      </c>
      <c r="F2512" s="246" t="s">
        <v>1074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1075</v>
      </c>
      <c r="L2512" s="247">
        <v>3</v>
      </c>
      <c r="M2512" s="246">
        <v>210235</v>
      </c>
      <c r="N2512" s="246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90</v>
      </c>
      <c r="T2512" s="246" t="s">
        <v>32</v>
      </c>
      <c r="U2512" s="246"/>
      <c r="V2512" t="str">
        <f>INDEX(樣區!H:H,MATCH(F2512,樣區!E:E,0))</f>
        <v>3月,5月</v>
      </c>
      <c r="W2512" s="3" t="str">
        <f>IF(ISNUMBER(AH2512),"Y","N")</f>
        <v>Y</v>
      </c>
      <c r="X2512" s="3" t="str">
        <f>IF(OR(ISBLANK(H2512),ISBLANK(I2512)),"需記錄日期","")</f>
        <v/>
      </c>
      <c r="Y2512" s="3" t="str">
        <f>IF(O2512&gt;9,"時間太晚","")</f>
        <v/>
      </c>
      <c r="Z2512" s="3" t="str">
        <f>IF(ISBLANK(Q2512),"需記錄數量",IF(Q2512&gt;2,"2隻以上，請記為猴群",""))</f>
        <v/>
      </c>
      <c r="AA2512" s="3" t="str">
        <f>IF(OR(Q2512=1,Q2512=2),IF(ISTEXT(R2512),"","需記錄距離"),"")</f>
        <v/>
      </c>
      <c r="AB2512" s="249" t="str">
        <f>IF(S2512="Y",IF(Q2512&lt;&gt;2,"有叫聲應為猴群",""),"")</f>
        <v/>
      </c>
      <c r="AC2512" s="3" t="str">
        <f>IF(ISBLANK(T2512),"需記錄棲地類型",IF(LEN(T2512)&lt;&gt;2,"請填最主要的棲地類型，其餘的可在備注補充說明",""))</f>
        <v/>
      </c>
      <c r="AD2512" s="5" t="str">
        <f t="shared" ref="AD2512:AD2527" si="110">IF(ISBLANK(O2512),"需記錄時間",IFERROR(IF((AI2512-TIME(0,5,59))&lt;0,"需計滿6分鐘",""),""))</f>
        <v/>
      </c>
      <c r="AE2512" s="3" t="str">
        <f>IF(COUNTIF(U2512,"*搖樹*")=1,IF(Q2512&lt;&gt;2,"有搖樹行為應為猴群",""),"")</f>
        <v/>
      </c>
      <c r="AF2512" s="3"/>
      <c r="AH2512">
        <f>MATCH(ROUND(M2512,0)&amp;ROUND(N2512,0),樣點!N:N,0)</f>
        <v>533</v>
      </c>
      <c r="AI2512" s="5">
        <f>IF((F2513&amp;J2513)=(F2512&amp;J2512),ABS((DATE(G2513,H2513,I2513)&amp;TIME(O2513,P2513,0))-(DATE(G2512,H2512,I2512)&amp;TIME(O2512,P2512,0))),"")</f>
        <v>4.8611109959892929E-3</v>
      </c>
    </row>
    <row r="2513" spans="3:35">
      <c r="C2513" s="246" t="s">
        <v>1324</v>
      </c>
      <c r="D2513" s="246" t="s">
        <v>1046</v>
      </c>
      <c r="E2513" s="246" t="s">
        <v>1073</v>
      </c>
      <c r="F2513" s="246" t="s">
        <v>1074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1075</v>
      </c>
      <c r="L2513" s="247">
        <v>4</v>
      </c>
      <c r="M2513" s="246">
        <v>210050</v>
      </c>
      <c r="N2513" s="246">
        <v>2580553</v>
      </c>
      <c r="O2513" s="246">
        <v>7</v>
      </c>
      <c r="P2513" s="246">
        <v>28</v>
      </c>
      <c r="Q2513" s="246">
        <v>1</v>
      </c>
      <c r="R2513" s="246" t="s">
        <v>43</v>
      </c>
      <c r="S2513" s="246" t="s">
        <v>44</v>
      </c>
      <c r="T2513" s="246" t="s">
        <v>133</v>
      </c>
      <c r="U2513" s="246" t="s">
        <v>1119</v>
      </c>
      <c r="V2513" t="str">
        <f>INDEX(樣區!H:H,MATCH(F2513,樣區!E:E,0))</f>
        <v>3月,5月</v>
      </c>
      <c r="W2513" s="3" t="str">
        <f>IF(ISNUMBER(AH2513),"Y","N")</f>
        <v>Y</v>
      </c>
      <c r="X2513" s="3" t="str">
        <f>IF(OR(ISBLANK(H2513),ISBLANK(I2513)),"需記錄日期","")</f>
        <v/>
      </c>
      <c r="Y2513" s="3" t="str">
        <f>IF(O2513&gt;9,"時間太晚","")</f>
        <v/>
      </c>
      <c r="Z2513" s="3" t="str">
        <f>IF(ISBLANK(Q2513),"需記錄數量",IF(Q2513&gt;2,"2隻以上，請記為猴群",""))</f>
        <v/>
      </c>
      <c r="AA2513" s="3" t="str">
        <f>IF(OR(Q2513=1,Q2513=2),IF(ISTEXT(R2513),"","需記錄距離"),"")</f>
        <v/>
      </c>
      <c r="AB2513" s="249" t="str">
        <f>IF(S2513="Y",IF(Q2513&lt;&gt;2,"有叫聲應為猴群",""),"")</f>
        <v>有叫聲應為猴群</v>
      </c>
      <c r="AC2513" s="3" t="str">
        <f>IF(ISBLANK(T2513),"需記錄棲地類型",IF(LEN(T2513)&lt;&gt;2,"請填最主要的棲地類型，其餘的可在備注補充說明",""))</f>
        <v/>
      </c>
      <c r="AD2513" s="5" t="str">
        <f t="shared" si="110"/>
        <v/>
      </c>
      <c r="AE2513" s="3" t="str">
        <f>IF(COUNTIF(U2513,"*搖樹*")=1,IF(Q2513&lt;&gt;2,"有搖樹行為應為猴群",""),"")</f>
        <v/>
      </c>
      <c r="AF2513" s="3"/>
      <c r="AH2513">
        <f>MATCH(ROUND(M2513,0)&amp;ROUND(N2513,0),樣點!N:N,0)</f>
        <v>534</v>
      </c>
      <c r="AI2513" s="5">
        <f>IF((F2514&amp;J2514)=(F2513&amp;J2513),ABS((DATE(G2514,H2514,I2514)&amp;TIME(O2514,P2514,0))-(DATE(G2513,H2513,I2513)&amp;TIME(O2513,P2513,0))),"")</f>
        <v>6.9444439723156393E-3</v>
      </c>
    </row>
    <row r="2514" spans="3:35">
      <c r="C2514" s="246" t="s">
        <v>1324</v>
      </c>
      <c r="D2514" s="246" t="s">
        <v>1046</v>
      </c>
      <c r="E2514" s="246" t="s">
        <v>1073</v>
      </c>
      <c r="F2514" s="246" t="s">
        <v>1074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1075</v>
      </c>
      <c r="L2514" s="247">
        <v>5</v>
      </c>
      <c r="M2514" s="246">
        <v>209959</v>
      </c>
      <c r="N2514" s="246">
        <v>2580337</v>
      </c>
      <c r="O2514" s="246">
        <v>7</v>
      </c>
      <c r="P2514" s="246">
        <v>38</v>
      </c>
      <c r="Q2514" s="246">
        <v>2</v>
      </c>
      <c r="R2514" s="246" t="s">
        <v>43</v>
      </c>
      <c r="S2514" s="246" t="s">
        <v>90</v>
      </c>
      <c r="T2514" s="246" t="s">
        <v>31</v>
      </c>
      <c r="U2514" s="246" t="s">
        <v>1130</v>
      </c>
      <c r="V2514" t="str">
        <f>INDEX(樣區!H:H,MATCH(F2514,樣區!E:E,0))</f>
        <v>3月,5月</v>
      </c>
      <c r="W2514" s="3" t="str">
        <f>IF(ISNUMBER(AH2514),"Y","N")</f>
        <v>Y</v>
      </c>
      <c r="X2514" s="3" t="str">
        <f>IF(OR(ISBLANK(H2514),ISBLANK(I2514)),"需記錄日期","")</f>
        <v/>
      </c>
      <c r="Y2514" s="3" t="str">
        <f>IF(O2514&gt;9,"時間太晚","")</f>
        <v/>
      </c>
      <c r="Z2514" s="3" t="str">
        <f>IF(ISBLANK(Q2514),"需記錄數量",IF(Q2514&gt;2,"2隻以上，請記為猴群",""))</f>
        <v/>
      </c>
      <c r="AA2514" s="3" t="str">
        <f>IF(OR(Q2514=1,Q2514=2),IF(ISTEXT(R2514),"","需記錄距離"),"")</f>
        <v/>
      </c>
      <c r="AB2514" s="249" t="str">
        <f>IF(S2514="Y",IF(Q2514&lt;&gt;2,"有叫聲應為猴群",""),"")</f>
        <v/>
      </c>
      <c r="AC2514" s="3" t="str">
        <f>IF(ISBLANK(T2514),"需記錄棲地類型",IF(LEN(T2514)&lt;&gt;2,"請填最主要的棲地類型，其餘的可在備注補充說明",""))</f>
        <v/>
      </c>
      <c r="AD2514" s="5" t="str">
        <f t="shared" si="110"/>
        <v/>
      </c>
      <c r="AE2514" s="3" t="str">
        <f>IF(COUNTIF(U2514,"*搖樹*")=1,IF(Q2514&lt;&gt;2,"有搖樹行為應為猴群",""),"")</f>
        <v/>
      </c>
      <c r="AF2514" s="3"/>
      <c r="AH2514">
        <f>MATCH(ROUND(M2514,0)&amp;ROUND(N2514,0),樣點!N:N,0)</f>
        <v>535</v>
      </c>
      <c r="AI2514" s="5">
        <f>IF((F2515&amp;J2515)=(F2514&amp;J2514),ABS((DATE(G2515,H2515,I2515)&amp;TIME(O2515,P2515,0))-(DATE(G2514,H2514,I2514)&amp;TIME(O2514,P2514,0))),"")</f>
        <v>5.555555981118232E-3</v>
      </c>
    </row>
    <row r="2515" spans="3:35">
      <c r="C2515" s="246" t="s">
        <v>1324</v>
      </c>
      <c r="D2515" s="246" t="s">
        <v>1046</v>
      </c>
      <c r="E2515" s="246" t="s">
        <v>1073</v>
      </c>
      <c r="F2515" s="246" t="s">
        <v>1074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1075</v>
      </c>
      <c r="L2515" s="247">
        <v>6</v>
      </c>
      <c r="M2515" s="246">
        <v>209824</v>
      </c>
      <c r="N2515" s="246">
        <v>2580097</v>
      </c>
      <c r="O2515" s="246">
        <v>7</v>
      </c>
      <c r="P2515" s="246">
        <v>46</v>
      </c>
      <c r="Q2515" s="246">
        <v>2</v>
      </c>
      <c r="R2515" s="246" t="s">
        <v>75</v>
      </c>
      <c r="S2515" s="246" t="s">
        <v>90</v>
      </c>
      <c r="T2515" s="246" t="s">
        <v>61</v>
      </c>
      <c r="U2515" s="246" t="s">
        <v>1131</v>
      </c>
      <c r="V2515" t="str">
        <f>INDEX(樣區!H:H,MATCH(F2515,樣區!E:E,0))</f>
        <v>3月,5月</v>
      </c>
      <c r="W2515" s="3" t="str">
        <f>IF(ISNUMBER(AH2515),"Y","N")</f>
        <v>Y</v>
      </c>
      <c r="X2515" s="3" t="str">
        <f>IF(OR(ISBLANK(H2515),ISBLANK(I2515)),"需記錄日期","")</f>
        <v/>
      </c>
      <c r="Y2515" s="3" t="str">
        <f>IF(O2515&gt;9,"時間太晚","")</f>
        <v/>
      </c>
      <c r="Z2515" s="3" t="str">
        <f>IF(ISBLANK(Q2515),"需記錄數量",IF(Q2515&gt;2,"2隻以上，請記為猴群",""))</f>
        <v/>
      </c>
      <c r="AA2515" s="3" t="str">
        <f>IF(OR(Q2515=1,Q2515=2),IF(ISTEXT(R2515),"","需記錄距離"),"")</f>
        <v/>
      </c>
      <c r="AB2515" s="249" t="str">
        <f>IF(S2515="Y",IF(Q2515&lt;&gt;2,"有叫聲應為猴群",""),"")</f>
        <v/>
      </c>
      <c r="AC2515" s="3" t="str">
        <f>IF(ISBLANK(T2515),"需記錄棲地類型",IF(LEN(T2515)&lt;&gt;2,"請填最主要的棲地類型，其餘的可在備注補充說明",""))</f>
        <v/>
      </c>
      <c r="AD2515" s="5" t="str">
        <f t="shared" si="110"/>
        <v/>
      </c>
      <c r="AE2515" s="3" t="str">
        <f>IF(COUNTIF(U2515,"*搖樹*")=1,IF(Q2515&lt;&gt;2,"有搖樹行為應為猴群",""),"")</f>
        <v/>
      </c>
      <c r="AF2515" s="3"/>
      <c r="AH2515">
        <f>MATCH(ROUND(M2515,0)&amp;ROUND(N2515,0),樣點!N:N,0)</f>
        <v>536</v>
      </c>
      <c r="AI2515" s="5" t="str">
        <f>IF((F2516&amp;J2516)=(F2515&amp;J2515),ABS((DATE(G2516,H2516,I2516)&amp;TIME(O2516,P2516,0))-(DATE(G2515,H2515,I2515)&amp;TIME(O2515,P2515,0))),"")</f>
        <v/>
      </c>
    </row>
    <row r="2516" spans="3:35">
      <c r="C2516" s="246" t="s">
        <v>1324</v>
      </c>
      <c r="D2516" s="246" t="s">
        <v>1046</v>
      </c>
      <c r="E2516" s="246" t="s">
        <v>1077</v>
      </c>
      <c r="F2516" s="246" t="s">
        <v>1078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1056</v>
      </c>
      <c r="L2516" s="247">
        <v>1</v>
      </c>
      <c r="M2516" s="246">
        <v>212469</v>
      </c>
      <c r="N2516" s="246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90</v>
      </c>
      <c r="T2516" s="246" t="s">
        <v>32</v>
      </c>
      <c r="U2516" s="246"/>
      <c r="V2516" t="str">
        <f>INDEX(樣區!H:H,MATCH(F2516,樣區!E:E,0))</f>
        <v>3月,5月</v>
      </c>
      <c r="W2516" s="3" t="str">
        <f>IF(ISNUMBER(AH2516),"Y","N")</f>
        <v>Y</v>
      </c>
      <c r="X2516" s="3" t="str">
        <f>IF(OR(ISBLANK(H2516),ISBLANK(I2516)),"需記錄日期","")</f>
        <v/>
      </c>
      <c r="Y2516" s="3" t="str">
        <f>IF(O2516&gt;9,"時間太晚","")</f>
        <v/>
      </c>
      <c r="Z2516" s="3" t="str">
        <f>IF(ISBLANK(Q2516),"需記錄數量",IF(Q2516&gt;2,"2隻以上，請記為猴群",""))</f>
        <v/>
      </c>
      <c r="AA2516" s="3" t="str">
        <f>IF(OR(Q2516=1,Q2516=2),IF(ISTEXT(R2516),"","需記錄距離"),"")</f>
        <v/>
      </c>
      <c r="AB2516" s="249" t="str">
        <f>IF(S2516="Y",IF(Q2516&lt;&gt;2,"有叫聲應為猴群",""),"")</f>
        <v/>
      </c>
      <c r="AC2516" s="3" t="str">
        <f>IF(ISBLANK(T2516),"需記錄棲地類型",IF(LEN(T2516)&lt;&gt;2,"請填最主要的棲地類型，其餘的可在備注補充說明",""))</f>
        <v/>
      </c>
      <c r="AD2516" s="5" t="str">
        <f t="shared" si="110"/>
        <v/>
      </c>
      <c r="AE2516" s="3" t="str">
        <f>IF(COUNTIF(U2516,"*搖樹*")=1,IF(Q2516&lt;&gt;2,"有搖樹行為應為猴群",""),"")</f>
        <v/>
      </c>
      <c r="AF2516" s="3"/>
      <c r="AH2516">
        <f>MATCH(ROUND(M2516,0)&amp;ROUND(N2516,0),樣點!N:N,0)</f>
        <v>539</v>
      </c>
      <c r="AI2516" s="5">
        <f>IF((F2517&amp;J2517)=(F2516&amp;J2516),ABS((DATE(G2517,H2517,I2517)&amp;TIME(O2517,P2517,0))-(DATE(G2516,H2516,I2516)&amp;TIME(O2516,P2516,0))),"")</f>
        <v>8.3333340007811785E-3</v>
      </c>
    </row>
    <row r="2517" spans="3:35">
      <c r="C2517" s="246" t="s">
        <v>1324</v>
      </c>
      <c r="D2517" s="246" t="s">
        <v>1046</v>
      </c>
      <c r="E2517" s="246" t="s">
        <v>1077</v>
      </c>
      <c r="F2517" s="246" t="s">
        <v>1078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1056</v>
      </c>
      <c r="L2517" s="247">
        <v>2</v>
      </c>
      <c r="M2517" s="246">
        <v>212638</v>
      </c>
      <c r="N2517" s="246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90</v>
      </c>
      <c r="T2517" s="246" t="s">
        <v>32</v>
      </c>
      <c r="U2517" s="246" t="s">
        <v>1132</v>
      </c>
      <c r="V2517" t="str">
        <f>INDEX(樣區!H:H,MATCH(F2517,樣區!E:E,0))</f>
        <v>3月,5月</v>
      </c>
      <c r="W2517" s="3" t="str">
        <f>IF(ISNUMBER(AH2517),"Y","N")</f>
        <v>Y</v>
      </c>
      <c r="X2517" s="3" t="str">
        <f>IF(OR(ISBLANK(H2517),ISBLANK(I2517)),"需記錄日期","")</f>
        <v/>
      </c>
      <c r="Y2517" s="3" t="str">
        <f>IF(O2517&gt;9,"時間太晚","")</f>
        <v/>
      </c>
      <c r="Z2517" s="3" t="str">
        <f>IF(ISBLANK(Q2517),"需記錄數量",IF(Q2517&gt;2,"2隻以上，請記為猴群",""))</f>
        <v/>
      </c>
      <c r="AA2517" s="3" t="str">
        <f>IF(OR(Q2517=1,Q2517=2),IF(ISTEXT(R2517),"","需記錄距離"),"")</f>
        <v/>
      </c>
      <c r="AB2517" s="249" t="str">
        <f>IF(S2517="Y",IF(Q2517&lt;&gt;2,"有叫聲應為猴群",""),"")</f>
        <v/>
      </c>
      <c r="AC2517" s="3" t="str">
        <f>IF(ISBLANK(T2517),"需記錄棲地類型",IF(LEN(T2517)&lt;&gt;2,"請填最主要的棲地類型，其餘的可在備注補充說明",""))</f>
        <v/>
      </c>
      <c r="AD2517" s="5" t="str">
        <f t="shared" si="110"/>
        <v/>
      </c>
      <c r="AE2517" s="3" t="str">
        <f>IF(COUNTIF(U2517,"*搖樹*")=1,IF(Q2517&lt;&gt;2,"有搖樹行為應為猴群",""),"")</f>
        <v/>
      </c>
      <c r="AF2517" s="3"/>
      <c r="AH2517">
        <f>MATCH(ROUND(M2517,0)&amp;ROUND(N2517,0),樣點!N:N,0)</f>
        <v>540</v>
      </c>
      <c r="AI2517" s="5">
        <f>IF((F2518&amp;J2518)=(F2517&amp;J2517),ABS((DATE(G2518,H2518,I2518)&amp;TIME(O2518,P2518,0))-(DATE(G2517,H2517,I2517)&amp;TIME(O2517,P2517,0))),"")</f>
        <v>9.0277769486419857E-3</v>
      </c>
    </row>
    <row r="2518" spans="3:35">
      <c r="C2518" s="246" t="s">
        <v>1324</v>
      </c>
      <c r="D2518" s="246" t="s">
        <v>1046</v>
      </c>
      <c r="E2518" s="246" t="s">
        <v>1077</v>
      </c>
      <c r="F2518" s="246" t="s">
        <v>1078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1056</v>
      </c>
      <c r="L2518" s="247">
        <v>3</v>
      </c>
      <c r="M2518" s="246">
        <v>212847</v>
      </c>
      <c r="N2518" s="246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90</v>
      </c>
      <c r="T2518" s="246" t="s">
        <v>31</v>
      </c>
      <c r="U2518" s="246"/>
      <c r="V2518" t="str">
        <f>INDEX(樣區!H:H,MATCH(F2518,樣區!E:E,0))</f>
        <v>3月,5月</v>
      </c>
      <c r="W2518" s="3" t="str">
        <f>IF(ISNUMBER(AH2518),"Y","N")</f>
        <v>Y</v>
      </c>
      <c r="X2518" s="3" t="str">
        <f>IF(OR(ISBLANK(H2518),ISBLANK(I2518)),"需記錄日期","")</f>
        <v/>
      </c>
      <c r="Y2518" s="3" t="str">
        <f>IF(O2518&gt;9,"時間太晚","")</f>
        <v/>
      </c>
      <c r="Z2518" s="3" t="str">
        <f>IF(ISBLANK(Q2518),"需記錄數量",IF(Q2518&gt;2,"2隻以上，請記為猴群",""))</f>
        <v/>
      </c>
      <c r="AA2518" s="3" t="str">
        <f>IF(OR(Q2518=1,Q2518=2),IF(ISTEXT(R2518),"","需記錄距離"),"")</f>
        <v/>
      </c>
      <c r="AB2518" s="249" t="str">
        <f>IF(S2518="Y",IF(Q2518&lt;&gt;2,"有叫聲應為猴群",""),"")</f>
        <v/>
      </c>
      <c r="AC2518" s="3" t="str">
        <f>IF(ISBLANK(T2518),"需記錄棲地類型",IF(LEN(T2518)&lt;&gt;2,"請填最主要的棲地類型，其餘的可在備注補充說明",""))</f>
        <v/>
      </c>
      <c r="AD2518" s="5" t="str">
        <f t="shared" si="110"/>
        <v/>
      </c>
      <c r="AE2518" s="3" t="str">
        <f>IF(COUNTIF(U2518,"*搖樹*")=1,IF(Q2518&lt;&gt;2,"有搖樹行為應為猴群",""),"")</f>
        <v/>
      </c>
      <c r="AF2518" s="3"/>
      <c r="AH2518">
        <f>MATCH(ROUND(M2518,0)&amp;ROUND(N2518,0),樣點!N:N,0)</f>
        <v>541</v>
      </c>
      <c r="AI2518" s="5">
        <f>IF((F2519&amp;J2519)=(F2518&amp;J2518),ABS((DATE(G2519,H2519,I2519)&amp;TIME(O2519,P2519,0))-(DATE(G2518,H2518,I2518)&amp;TIME(O2518,P2518,0))),"")</f>
        <v>6.9444450200535357E-3</v>
      </c>
    </row>
    <row r="2519" spans="3:35">
      <c r="C2519" s="246" t="s">
        <v>1324</v>
      </c>
      <c r="D2519" s="246" t="s">
        <v>1046</v>
      </c>
      <c r="E2519" s="246" t="s">
        <v>1077</v>
      </c>
      <c r="F2519" s="246" t="s">
        <v>1078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1056</v>
      </c>
      <c r="L2519" s="247">
        <v>4</v>
      </c>
      <c r="M2519" s="246">
        <v>213075</v>
      </c>
      <c r="N2519" s="246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90</v>
      </c>
      <c r="T2519" s="246" t="s">
        <v>32</v>
      </c>
      <c r="U2519" s="246"/>
      <c r="V2519" t="str">
        <f>INDEX(樣區!H:H,MATCH(F2519,樣區!E:E,0))</f>
        <v>3月,5月</v>
      </c>
      <c r="W2519" s="3" t="str">
        <f>IF(ISNUMBER(AH2519),"Y","N")</f>
        <v>Y</v>
      </c>
      <c r="X2519" s="3" t="str">
        <f>IF(OR(ISBLANK(H2519),ISBLANK(I2519)),"需記錄日期","")</f>
        <v/>
      </c>
      <c r="Y2519" s="3" t="str">
        <f>IF(O2519&gt;9,"時間太晚","")</f>
        <v/>
      </c>
      <c r="Z2519" s="3" t="str">
        <f>IF(ISBLANK(Q2519),"需記錄數量",IF(Q2519&gt;2,"2隻以上，請記為猴群",""))</f>
        <v/>
      </c>
      <c r="AA2519" s="3" t="str">
        <f>IF(OR(Q2519=1,Q2519=2),IF(ISTEXT(R2519),"","需記錄距離"),"")</f>
        <v/>
      </c>
      <c r="AB2519" s="249" t="str">
        <f>IF(S2519="Y",IF(Q2519&lt;&gt;2,"有叫聲應為猴群",""),"")</f>
        <v/>
      </c>
      <c r="AC2519" s="3" t="str">
        <f>IF(ISBLANK(T2519),"需記錄棲地類型",IF(LEN(T2519)&lt;&gt;2,"請填最主要的棲地類型，其餘的可在備注補充說明",""))</f>
        <v/>
      </c>
      <c r="AD2519" s="5" t="str">
        <f t="shared" si="110"/>
        <v/>
      </c>
      <c r="AE2519" s="3" t="str">
        <f>IF(COUNTIF(U2519,"*搖樹*")=1,IF(Q2519&lt;&gt;2,"有搖樹行為應為猴群",""),"")</f>
        <v/>
      </c>
      <c r="AF2519" s="3"/>
      <c r="AH2519">
        <f>MATCH(ROUND(M2519,0)&amp;ROUND(N2519,0),樣點!N:N,0)</f>
        <v>542</v>
      </c>
      <c r="AI2519" s="5">
        <f>IF((F2520&amp;J2520)=(F2519&amp;J2519),ABS((DATE(G2520,H2520,I2520)&amp;TIME(O2520,P2520,0))-(DATE(G2519,H2519,I2519)&amp;TIME(O2519,P2519,0))),"")</f>
        <v>8.3333330112509429E-3</v>
      </c>
    </row>
    <row r="2520" spans="3:35">
      <c r="C2520" s="246" t="s">
        <v>1324</v>
      </c>
      <c r="D2520" s="246" t="s">
        <v>1046</v>
      </c>
      <c r="E2520" s="246" t="s">
        <v>1077</v>
      </c>
      <c r="F2520" s="246" t="s">
        <v>1078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1056</v>
      </c>
      <c r="L2520" s="247">
        <v>5</v>
      </c>
      <c r="M2520" s="246">
        <v>213293</v>
      </c>
      <c r="N2520" s="246">
        <v>2577052</v>
      </c>
      <c r="O2520" s="246">
        <v>7</v>
      </c>
      <c r="P2520" s="246">
        <v>11</v>
      </c>
      <c r="Q2520" s="246">
        <v>2</v>
      </c>
      <c r="R2520" s="246" t="s">
        <v>75</v>
      </c>
      <c r="S2520" s="246" t="s">
        <v>44</v>
      </c>
      <c r="T2520" s="246" t="s">
        <v>32</v>
      </c>
      <c r="U2520" s="246" t="s">
        <v>1133</v>
      </c>
      <c r="V2520" t="str">
        <f>INDEX(樣區!H:H,MATCH(F2520,樣區!E:E,0))</f>
        <v>3月,5月</v>
      </c>
      <c r="W2520" s="3" t="str">
        <f>IF(ISNUMBER(AH2520),"Y","N")</f>
        <v>Y</v>
      </c>
      <c r="X2520" s="3" t="str">
        <f>IF(OR(ISBLANK(H2520),ISBLANK(I2520)),"需記錄日期","")</f>
        <v/>
      </c>
      <c r="Y2520" s="3" t="str">
        <f>IF(O2520&gt;9,"時間太晚","")</f>
        <v/>
      </c>
      <c r="Z2520" s="3" t="str">
        <f>IF(ISBLANK(Q2520),"需記錄數量",IF(Q2520&gt;2,"2隻以上，請記為猴群",""))</f>
        <v/>
      </c>
      <c r="AA2520" s="3" t="str">
        <f>IF(OR(Q2520=1,Q2520=2),IF(ISTEXT(R2520),"","需記錄距離"),"")</f>
        <v/>
      </c>
      <c r="AB2520" s="249" t="str">
        <f>IF(S2520="Y",IF(Q2520&lt;&gt;2,"有叫聲應為猴群",""),"")</f>
        <v/>
      </c>
      <c r="AC2520" s="3" t="str">
        <f>IF(ISBLANK(T2520),"需記錄棲地類型",IF(LEN(T2520)&lt;&gt;2,"請填最主要的棲地類型，其餘的可在備注補充說明",""))</f>
        <v/>
      </c>
      <c r="AD2520" s="5" t="str">
        <f t="shared" si="110"/>
        <v/>
      </c>
      <c r="AE2520" s="3" t="str">
        <f>IF(COUNTIF(U2520,"*搖樹*")=1,IF(Q2520&lt;&gt;2,"有搖樹行為應為猴群",""),"")</f>
        <v/>
      </c>
      <c r="AF2520" s="3"/>
      <c r="AH2520">
        <f>MATCH(ROUND(M2520,0)&amp;ROUND(N2520,0),樣點!N:N,0)</f>
        <v>543</v>
      </c>
      <c r="AI2520" s="5">
        <f>IF((F2521&amp;J2521)=(F2520&amp;J2520),ABS((DATE(G2521,H2521,I2521)&amp;TIME(O2521,P2521,0))-(DATE(G2520,H2520,I2520)&amp;TIME(O2520,P2520,0))),"")</f>
        <v>1.4583332987967879E-2</v>
      </c>
    </row>
    <row r="2521" spans="3:35">
      <c r="C2521" s="246" t="s">
        <v>1324</v>
      </c>
      <c r="D2521" s="246" t="s">
        <v>1046</v>
      </c>
      <c r="E2521" s="246" t="s">
        <v>1077</v>
      </c>
      <c r="F2521" s="246" t="s">
        <v>1078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1056</v>
      </c>
      <c r="L2521" s="247">
        <v>6</v>
      </c>
      <c r="M2521" s="246">
        <v>213312</v>
      </c>
      <c r="N2521" s="246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90</v>
      </c>
      <c r="T2521" s="246" t="s">
        <v>32</v>
      </c>
      <c r="U2521" s="246"/>
      <c r="V2521" t="str">
        <f>INDEX(樣區!H:H,MATCH(F2521,樣區!E:E,0))</f>
        <v>3月,5月</v>
      </c>
      <c r="W2521" s="3" t="str">
        <f>IF(ISNUMBER(AH2521),"Y","N")</f>
        <v>Y</v>
      </c>
      <c r="X2521" s="3" t="str">
        <f>IF(OR(ISBLANK(H2521),ISBLANK(I2521)),"需記錄日期","")</f>
        <v/>
      </c>
      <c r="Y2521" s="3" t="str">
        <f>IF(O2521&gt;9,"時間太晚","")</f>
        <v/>
      </c>
      <c r="Z2521" s="3" t="str">
        <f>IF(ISBLANK(Q2521),"需記錄數量",IF(Q2521&gt;2,"2隻以上，請記為猴群",""))</f>
        <v/>
      </c>
      <c r="AA2521" s="3" t="str">
        <f>IF(OR(Q2521=1,Q2521=2),IF(ISTEXT(R2521),"","需記錄距離"),"")</f>
        <v/>
      </c>
      <c r="AB2521" s="249" t="str">
        <f>IF(S2521="Y",IF(Q2521&lt;&gt;2,"有叫聲應為猴群",""),"")</f>
        <v/>
      </c>
      <c r="AC2521" s="3" t="str">
        <f>IF(ISBLANK(T2521),"需記錄棲地類型",IF(LEN(T2521)&lt;&gt;2,"請填最主要的棲地類型，其餘的可在備注補充說明",""))</f>
        <v/>
      </c>
      <c r="AD2521" s="5" t="str">
        <f t="shared" si="110"/>
        <v/>
      </c>
      <c r="AE2521" s="3" t="str">
        <f>IF(COUNTIF(U2521,"*搖樹*")=1,IF(Q2521&lt;&gt;2,"有搖樹行為應為猴群",""),"")</f>
        <v/>
      </c>
      <c r="AF2521" s="3"/>
      <c r="AH2521">
        <f>MATCH(ROUND(M2521,0)&amp;ROUND(N2521,0),樣點!N:N,0)</f>
        <v>544</v>
      </c>
      <c r="AI2521" s="5" t="str">
        <f>IF((F2522&amp;J2522)=(F2521&amp;J2521),ABS((DATE(G2522,H2522,I2522)&amp;TIME(O2522,P2522,0))-(DATE(G2521,H2521,I2521)&amp;TIME(O2521,P2521,0))),"")</f>
        <v/>
      </c>
    </row>
    <row r="2522" spans="3:35">
      <c r="C2522" s="246" t="s">
        <v>1324</v>
      </c>
      <c r="D2522" s="246" t="s">
        <v>1046</v>
      </c>
      <c r="E2522" s="246" t="s">
        <v>1080</v>
      </c>
      <c r="F2522" s="246" t="s">
        <v>1081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1056</v>
      </c>
      <c r="L2522" s="247">
        <v>1</v>
      </c>
      <c r="M2522" s="246">
        <v>208779</v>
      </c>
      <c r="N2522" s="246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90</v>
      </c>
      <c r="T2522" s="246" t="s">
        <v>32</v>
      </c>
      <c r="U2522" s="246"/>
      <c r="V2522" t="str">
        <f>INDEX(樣區!H:H,MATCH(F2522,樣區!E:E,0))</f>
        <v>3月,5月</v>
      </c>
      <c r="W2522" s="3" t="str">
        <f>IF(ISNUMBER(AH2522),"Y","N")</f>
        <v>Y</v>
      </c>
      <c r="X2522" s="3" t="str">
        <f>IF(OR(ISBLANK(H2522),ISBLANK(I2522)),"需記錄日期","")</f>
        <v/>
      </c>
      <c r="Y2522" s="3" t="str">
        <f>IF(O2522&gt;9,"時間太晚","")</f>
        <v/>
      </c>
      <c r="Z2522" s="3" t="str">
        <f>IF(ISBLANK(Q2522),"需記錄數量",IF(Q2522&gt;2,"2隻以上，請記為猴群",""))</f>
        <v/>
      </c>
      <c r="AA2522" s="3" t="str">
        <f>IF(OR(Q2522=1,Q2522=2),IF(ISTEXT(R2522),"","需記錄距離"),"")</f>
        <v/>
      </c>
      <c r="AB2522" s="249" t="str">
        <f>IF(S2522="Y",IF(Q2522&lt;&gt;2,"有叫聲應為猴群",""),"")</f>
        <v/>
      </c>
      <c r="AC2522" s="3" t="str">
        <f>IF(ISBLANK(T2522),"需記錄棲地類型",IF(LEN(T2522)&lt;&gt;2,"請填最主要的棲地類型，其餘的可在備注補充說明",""))</f>
        <v/>
      </c>
      <c r="AD2522" s="5" t="str">
        <f t="shared" si="110"/>
        <v/>
      </c>
      <c r="AE2522" s="3" t="str">
        <f>IF(COUNTIF(U2522,"*搖樹*")=1,IF(Q2522&lt;&gt;2,"有搖樹行為應為猴群",""),"")</f>
        <v/>
      </c>
      <c r="AF2522" s="3"/>
      <c r="AH2522">
        <f>MATCH(ROUND(M2522,0)&amp;ROUND(N2522,0),樣點!N:N,0)</f>
        <v>545</v>
      </c>
      <c r="AI2522" s="5">
        <f>IF((F2523&amp;J2523)=(F2522&amp;J2522),ABS((DATE(G2523,H2523,I2523)&amp;TIME(O2523,P2523,0))-(DATE(G2522,H2522,I2522)&amp;TIME(O2522,P2522,0))),"")</f>
        <v>8.3333330112509429E-3</v>
      </c>
    </row>
    <row r="2523" spans="3:35">
      <c r="C2523" s="246" t="s">
        <v>1324</v>
      </c>
      <c r="D2523" s="246" t="s">
        <v>1046</v>
      </c>
      <c r="E2523" s="246" t="s">
        <v>1080</v>
      </c>
      <c r="F2523" s="246" t="s">
        <v>1081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1056</v>
      </c>
      <c r="L2523" s="247">
        <v>2</v>
      </c>
      <c r="M2523" s="246">
        <v>209012</v>
      </c>
      <c r="N2523" s="246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90</v>
      </c>
      <c r="T2523" s="246" t="s">
        <v>31</v>
      </c>
      <c r="U2523" s="246"/>
      <c r="V2523" t="str">
        <f>INDEX(樣區!H:H,MATCH(F2523,樣區!E:E,0))</f>
        <v>3月,5月</v>
      </c>
      <c r="W2523" s="3" t="str">
        <f>IF(ISNUMBER(AH2523),"Y","N")</f>
        <v>Y</v>
      </c>
      <c r="X2523" s="3" t="str">
        <f>IF(OR(ISBLANK(H2523),ISBLANK(I2523)),"需記錄日期","")</f>
        <v/>
      </c>
      <c r="Y2523" s="3" t="str">
        <f>IF(O2523&gt;9,"時間太晚","")</f>
        <v/>
      </c>
      <c r="Z2523" s="3" t="str">
        <f>IF(ISBLANK(Q2523),"需記錄數量",IF(Q2523&gt;2,"2隻以上，請記為猴群",""))</f>
        <v/>
      </c>
      <c r="AA2523" s="3" t="str">
        <f>IF(OR(Q2523=1,Q2523=2),IF(ISTEXT(R2523),"","需記錄距離"),"")</f>
        <v/>
      </c>
      <c r="AB2523" s="249" t="str">
        <f>IF(S2523="Y",IF(Q2523&lt;&gt;2,"有叫聲應為猴群",""),"")</f>
        <v/>
      </c>
      <c r="AC2523" s="3" t="str">
        <f>IF(ISBLANK(T2523),"需記錄棲地類型",IF(LEN(T2523)&lt;&gt;2,"請填最主要的棲地類型，其餘的可在備注補充說明",""))</f>
        <v/>
      </c>
      <c r="AD2523" s="5" t="str">
        <f t="shared" si="110"/>
        <v/>
      </c>
      <c r="AE2523" s="3" t="str">
        <f>IF(COUNTIF(U2523,"*搖樹*")=1,IF(Q2523&lt;&gt;2,"有搖樹行為應為猴群",""),"")</f>
        <v/>
      </c>
      <c r="AF2523" s="3"/>
      <c r="AH2523">
        <f>MATCH(ROUND(M2523,0)&amp;ROUND(N2523,0),樣點!N:N,0)</f>
        <v>546</v>
      </c>
      <c r="AI2523" s="5">
        <f>IF((F2524&amp;J2524)=(F2523&amp;J2523),ABS((DATE(G2524,H2524,I2524)&amp;TIME(O2524,P2524,0))-(DATE(G2523,H2523,I2523)&amp;TIME(O2523,P2523,0))),"")</f>
        <v>7.6388889574445784E-3</v>
      </c>
    </row>
    <row r="2524" spans="3:35">
      <c r="C2524" s="246" t="s">
        <v>1324</v>
      </c>
      <c r="D2524" s="246" t="s">
        <v>1046</v>
      </c>
      <c r="E2524" s="246" t="s">
        <v>1080</v>
      </c>
      <c r="F2524" s="246" t="s">
        <v>1081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1056</v>
      </c>
      <c r="L2524" s="247">
        <v>3</v>
      </c>
      <c r="M2524" s="246">
        <v>209186</v>
      </c>
      <c r="N2524" s="246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90</v>
      </c>
      <c r="T2524" s="246" t="s">
        <v>133</v>
      </c>
      <c r="U2524" s="246"/>
      <c r="V2524" t="str">
        <f>INDEX(樣區!H:H,MATCH(F2524,樣區!E:E,0))</f>
        <v>3月,5月</v>
      </c>
      <c r="W2524" s="3" t="str">
        <f>IF(ISNUMBER(AH2524),"Y","N")</f>
        <v>Y</v>
      </c>
      <c r="X2524" s="3" t="str">
        <f>IF(OR(ISBLANK(H2524),ISBLANK(I2524)),"需記錄日期","")</f>
        <v/>
      </c>
      <c r="Y2524" s="3" t="str">
        <f>IF(O2524&gt;9,"時間太晚","")</f>
        <v/>
      </c>
      <c r="Z2524" s="3" t="str">
        <f>IF(ISBLANK(Q2524),"需記錄數量",IF(Q2524&gt;2,"2隻以上，請記為猴群",""))</f>
        <v/>
      </c>
      <c r="AA2524" s="3" t="str">
        <f>IF(OR(Q2524=1,Q2524=2),IF(ISTEXT(R2524),"","需記錄距離"),"")</f>
        <v/>
      </c>
      <c r="AB2524" s="249" t="str">
        <f>IF(S2524="Y",IF(Q2524&lt;&gt;2,"有叫聲應為猴群",""),"")</f>
        <v/>
      </c>
      <c r="AC2524" s="3" t="str">
        <f>IF(ISBLANK(T2524),"需記錄棲地類型",IF(LEN(T2524)&lt;&gt;2,"請填最主要的棲地類型，其餘的可在備注補充說明",""))</f>
        <v/>
      </c>
      <c r="AD2524" s="5" t="str">
        <f t="shared" si="110"/>
        <v/>
      </c>
      <c r="AE2524" s="3" t="str">
        <f>IF(COUNTIF(U2524,"*搖樹*")=1,IF(Q2524&lt;&gt;2,"有搖樹行為應為猴群",""),"")</f>
        <v/>
      </c>
      <c r="AF2524" s="3"/>
      <c r="AH2524">
        <f>MATCH(ROUND(M2524,0)&amp;ROUND(N2524,0),樣點!N:N,0)</f>
        <v>547</v>
      </c>
      <c r="AI2524" s="5">
        <f>IF((F2525&amp;J2525)=(F2524&amp;J2524),ABS((DATE(G2525,H2525,I2525)&amp;TIME(O2525,P2525,0))-(DATE(G2524,H2524,I2524)&amp;TIME(O2524,P2524,0))),"")</f>
        <v>6.2500000349245965E-3</v>
      </c>
    </row>
    <row r="2525" spans="3:35">
      <c r="C2525" s="246" t="s">
        <v>1324</v>
      </c>
      <c r="D2525" s="246" t="s">
        <v>1046</v>
      </c>
      <c r="E2525" s="246" t="s">
        <v>1080</v>
      </c>
      <c r="F2525" s="246" t="s">
        <v>1081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1056</v>
      </c>
      <c r="L2525" s="247">
        <v>4</v>
      </c>
      <c r="M2525" s="246">
        <v>209410</v>
      </c>
      <c r="N2525" s="246">
        <v>2573629</v>
      </c>
      <c r="O2525" s="246">
        <v>7</v>
      </c>
      <c r="P2525" s="246">
        <v>4</v>
      </c>
      <c r="Q2525" s="246">
        <v>0</v>
      </c>
      <c r="R2525" s="246"/>
      <c r="S2525" s="246" t="s">
        <v>90</v>
      </c>
      <c r="T2525" s="246" t="s">
        <v>32</v>
      </c>
      <c r="U2525" s="246"/>
      <c r="V2525" t="str">
        <f>INDEX(樣區!H:H,MATCH(F2525,樣區!E:E,0))</f>
        <v>3月,5月</v>
      </c>
      <c r="W2525" s="3" t="str">
        <f>IF(ISNUMBER(AH2525),"Y","N")</f>
        <v>Y</v>
      </c>
      <c r="X2525" s="3" t="str">
        <f>IF(OR(ISBLANK(H2525),ISBLANK(I2525)),"需記錄日期","")</f>
        <v/>
      </c>
      <c r="Y2525" s="3" t="str">
        <f>IF(O2525&gt;9,"時間太晚","")</f>
        <v/>
      </c>
      <c r="Z2525" s="3" t="str">
        <f>IF(ISBLANK(Q2525),"需記錄數量",IF(Q2525&gt;2,"2隻以上，請記為猴群",""))</f>
        <v/>
      </c>
      <c r="AA2525" s="3" t="str">
        <f>IF(OR(Q2525=1,Q2525=2),IF(ISTEXT(R2525),"","需記錄距離"),"")</f>
        <v/>
      </c>
      <c r="AB2525" s="249" t="str">
        <f>IF(S2525="Y",IF(Q2525&lt;&gt;2,"有叫聲應為猴群",""),"")</f>
        <v/>
      </c>
      <c r="AC2525" s="3" t="str">
        <f>IF(ISBLANK(T2525),"需記錄棲地類型",IF(LEN(T2525)&lt;&gt;2,"請填最主要的棲地類型，其餘的可在備注補充說明",""))</f>
        <v/>
      </c>
      <c r="AD2525" s="5" t="str">
        <f t="shared" si="110"/>
        <v/>
      </c>
      <c r="AE2525" s="3" t="str">
        <f>IF(COUNTIF(U2525,"*搖樹*")=1,IF(Q2525&lt;&gt;2,"有搖樹行為應為猴群",""),"")</f>
        <v/>
      </c>
      <c r="AF2525" s="3"/>
      <c r="AH2525">
        <f>MATCH(ROUND(M2525,0)&amp;ROUND(N2525,0),樣點!N:N,0)</f>
        <v>548</v>
      </c>
      <c r="AI2525" s="5">
        <f>IF((F2526&amp;J2526)=(F2525&amp;J2525),ABS((DATE(G2526,H2526,I2526)&amp;TIME(O2526,P2526,0))-(DATE(G2525,H2525,I2525)&amp;TIME(O2525,P2525,0))),"")</f>
        <v>6.9444439723156393E-3</v>
      </c>
    </row>
    <row r="2526" spans="3:35">
      <c r="C2526" s="246" t="s">
        <v>1324</v>
      </c>
      <c r="D2526" s="246" t="s">
        <v>1046</v>
      </c>
      <c r="E2526" s="246" t="s">
        <v>1080</v>
      </c>
      <c r="F2526" s="246" t="s">
        <v>1081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1056</v>
      </c>
      <c r="L2526" s="247">
        <v>5</v>
      </c>
      <c r="M2526" s="246">
        <v>209558</v>
      </c>
      <c r="N2526" s="246">
        <v>2573452</v>
      </c>
      <c r="O2526" s="246">
        <v>7</v>
      </c>
      <c r="P2526" s="246">
        <v>14</v>
      </c>
      <c r="Q2526" s="246">
        <v>2</v>
      </c>
      <c r="R2526" s="246" t="s">
        <v>75</v>
      </c>
      <c r="S2526" s="246" t="s">
        <v>44</v>
      </c>
      <c r="T2526" s="246" t="s">
        <v>32</v>
      </c>
      <c r="U2526" s="246"/>
      <c r="V2526" t="str">
        <f>INDEX(樣區!H:H,MATCH(F2526,樣區!E:E,0))</f>
        <v>3月,5月</v>
      </c>
      <c r="W2526" s="3" t="str">
        <f>IF(ISNUMBER(AH2526),"Y","N")</f>
        <v>Y</v>
      </c>
      <c r="X2526" s="3" t="str">
        <f>IF(OR(ISBLANK(H2526),ISBLANK(I2526)),"需記錄日期","")</f>
        <v/>
      </c>
      <c r="Y2526" s="3" t="str">
        <f>IF(O2526&gt;9,"時間太晚","")</f>
        <v/>
      </c>
      <c r="Z2526" s="3" t="str">
        <f>IF(ISBLANK(Q2526),"需記錄數量",IF(Q2526&gt;2,"2隻以上，請記為猴群",""))</f>
        <v/>
      </c>
      <c r="AA2526" s="3" t="str">
        <f>IF(OR(Q2526=1,Q2526=2),IF(ISTEXT(R2526),"","需記錄距離"),"")</f>
        <v/>
      </c>
      <c r="AB2526" s="249" t="str">
        <f>IF(S2526="Y",IF(Q2526&lt;&gt;2,"有叫聲應為猴群",""),"")</f>
        <v/>
      </c>
      <c r="AC2526" s="3" t="str">
        <f>IF(ISBLANK(T2526),"需記錄棲地類型",IF(LEN(T2526)&lt;&gt;2,"請填最主要的棲地類型，其餘的可在備注補充說明",""))</f>
        <v/>
      </c>
      <c r="AD2526" s="5" t="str">
        <f t="shared" si="110"/>
        <v/>
      </c>
      <c r="AE2526" s="3" t="str">
        <f>IF(COUNTIF(U2526,"*搖樹*")=1,IF(Q2526&lt;&gt;2,"有搖樹行為應為猴群",""),"")</f>
        <v/>
      </c>
      <c r="AF2526" s="3"/>
      <c r="AH2526">
        <f>MATCH(ROUND(M2526,0)&amp;ROUND(N2526,0),樣點!N:N,0)</f>
        <v>549</v>
      </c>
      <c r="AI2526" s="5">
        <f>IF((F2527&amp;J2527)=(F2526&amp;J2526),ABS((DATE(G2527,H2527,I2527)&amp;TIME(O2527,P2527,0))-(DATE(G2526,H2526,I2526)&amp;TIME(O2526,P2526,0))),"")</f>
        <v>1.0416667035315186E-2</v>
      </c>
    </row>
    <row r="2527" spans="3:35">
      <c r="C2527" s="246" t="s">
        <v>1324</v>
      </c>
      <c r="D2527" s="246" t="s">
        <v>1046</v>
      </c>
      <c r="E2527" s="246" t="s">
        <v>1080</v>
      </c>
      <c r="F2527" s="246" t="s">
        <v>1081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1056</v>
      </c>
      <c r="L2527" s="247">
        <v>6</v>
      </c>
      <c r="M2527" s="246">
        <v>209636</v>
      </c>
      <c r="N2527" s="246">
        <v>2573158</v>
      </c>
      <c r="O2527" s="246">
        <v>7</v>
      </c>
      <c r="P2527" s="246">
        <v>29</v>
      </c>
      <c r="Q2527" s="246">
        <v>2</v>
      </c>
      <c r="R2527" s="246" t="s">
        <v>89</v>
      </c>
      <c r="S2527" s="246" t="s">
        <v>44</v>
      </c>
      <c r="T2527" s="246" t="s">
        <v>32</v>
      </c>
      <c r="U2527" s="246"/>
      <c r="V2527" t="str">
        <f>INDEX(樣區!H:H,MATCH(F2527,樣區!E:E,0))</f>
        <v>3月,5月</v>
      </c>
      <c r="W2527" s="3" t="str">
        <f>IF(ISNUMBER(AH2527),"Y","N")</f>
        <v>Y</v>
      </c>
      <c r="X2527" s="3" t="str">
        <f>IF(OR(ISBLANK(H2527),ISBLANK(I2527)),"需記錄日期","")</f>
        <v/>
      </c>
      <c r="Y2527" s="3" t="str">
        <f>IF(O2527&gt;9,"時間太晚","")</f>
        <v/>
      </c>
      <c r="Z2527" s="3" t="str">
        <f>IF(ISBLANK(Q2527),"需記錄數量",IF(Q2527&gt;2,"2隻以上，請記為猴群",""))</f>
        <v/>
      </c>
      <c r="AA2527" s="3" t="str">
        <f>IF(OR(Q2527=1,Q2527=2),IF(ISTEXT(R2527),"","需記錄距離"),"")</f>
        <v/>
      </c>
      <c r="AB2527" s="249" t="str">
        <f>IF(S2527="Y",IF(Q2527&lt;&gt;2,"有叫聲應為猴群",""),"")</f>
        <v/>
      </c>
      <c r="AC2527" s="3" t="str">
        <f>IF(ISBLANK(T2527),"需記錄棲地類型",IF(LEN(T2527)&lt;&gt;2,"請填最主要的棲地類型，其餘的可在備注補充說明",""))</f>
        <v/>
      </c>
      <c r="AD2527" s="5" t="str">
        <f t="shared" si="110"/>
        <v/>
      </c>
      <c r="AE2527" s="3" t="str">
        <f>IF(COUNTIF(U2527,"*搖樹*")=1,IF(Q2527&lt;&gt;2,"有搖樹行為應為猴群",""),"")</f>
        <v/>
      </c>
      <c r="AF2527" s="3"/>
      <c r="AH2527">
        <f>MATCH(ROUND(M2527,0)&amp;ROUND(N2527,0),樣點!N:N,0)</f>
        <v>550</v>
      </c>
      <c r="AI2527" s="5" t="str">
        <f>IF((F2528&amp;J2528)=(F2527&amp;J2527),ABS((DATE(G2528,H2528,I2528)&amp;TIME(O2528,P2528,0))-(DATE(G2527,H2527,I2527)&amp;TIME(O2527,P2527,0))),"")</f>
        <v/>
      </c>
    </row>
    <row r="2528" spans="3:35" hidden="1">
      <c r="C2528" s="246" t="s">
        <v>1324</v>
      </c>
      <c r="D2528" s="246" t="s">
        <v>1046</v>
      </c>
      <c r="E2528" s="246" t="s">
        <v>1082</v>
      </c>
      <c r="F2528" s="246" t="s">
        <v>1083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1084</v>
      </c>
      <c r="L2528" s="247">
        <v>1</v>
      </c>
      <c r="M2528" s="246">
        <v>205702</v>
      </c>
      <c r="N2528" s="246">
        <v>2570427</v>
      </c>
      <c r="O2528" s="246">
        <v>6</v>
      </c>
      <c r="P2528" s="246">
        <v>30</v>
      </c>
      <c r="Q2528" s="246">
        <v>2</v>
      </c>
      <c r="R2528" s="246" t="s">
        <v>43</v>
      </c>
      <c r="S2528" s="246" t="s">
        <v>44</v>
      </c>
      <c r="T2528" s="246" t="s">
        <v>32</v>
      </c>
      <c r="U2528" s="246" t="s">
        <v>1134</v>
      </c>
      <c r="V2528" t="str">
        <f>INDEX(樣區!H:H,MATCH(F2528,樣區!E:E,0))</f>
        <v>3月,5月</v>
      </c>
      <c r="W2528" s="3" t="str">
        <f>IF(ISNUMBER(AH2528),"Y","N")</f>
        <v>N</v>
      </c>
      <c r="X2528" s="3" t="str">
        <f>IF(OR(ISBLANK(H2528),ISBLANK(I2528)),"需記錄日期","")</f>
        <v/>
      </c>
      <c r="Y2528" s="3" t="str">
        <f>IF(O2528&gt;9,"時間太晚","")</f>
        <v/>
      </c>
      <c r="Z2528" s="3" t="str">
        <f>IF(ISBLANK(Q2528),"需記錄數量",IF(Q2528&gt;2,"2隻以上，請記為猴群",""))</f>
        <v/>
      </c>
      <c r="AA2528" s="3" t="str">
        <f>IF(OR(Q2528=1,Q2528=2),IF(ISTEXT(R2528),"","需記錄距離"),"")</f>
        <v/>
      </c>
      <c r="AB2528" s="2" t="str">
        <f>IF(S2528="Y",IF(Q2528&lt;&gt;2,"有叫聲應為猴群",""),"")</f>
        <v/>
      </c>
      <c r="AC2528" s="3" t="str">
        <f>IF(ISBLANK(T2528),"需記錄棲地類型",IF(LEN(T2528)&lt;&gt;2,"請填最主要的棲地類型，其餘的可在備注補充說明",""))</f>
        <v/>
      </c>
      <c r="AD2528" s="5" t="str">
        <f>IF(ISBLANK(O2528),"需記錄時間",IFERROR(IF((AI2528-TIME(0,5,59))&lt;0,"需計滿6分鍾",""),""))</f>
        <v/>
      </c>
      <c r="AE2528" s="3" t="str">
        <f>IF(COUNTIF(U2528,"*搖樹*")=1,IF(Q2528&lt;&gt;2,"有搖樹行為應為猴群",""),"")</f>
        <v/>
      </c>
      <c r="AF2528" s="3"/>
      <c r="AH2528" t="e">
        <f>MATCH(ROUND(M2528,0)&amp;ROUND(N2528,0),樣點!N:N,0)</f>
        <v>#N/A</v>
      </c>
      <c r="AI2528" s="5">
        <f>IF((F2529&amp;J2529)=(F2528&amp;J2528),ABS((DATE(G2529,H2529,I2529)&amp;TIME(O2529,P2529,0))-(DATE(G2528,H2528,I2528)&amp;TIME(O2528,P2528,0))),"")</f>
        <v>1.1111110972706228E-2</v>
      </c>
    </row>
    <row r="2529" spans="3:35" hidden="1">
      <c r="C2529" s="246" t="s">
        <v>1324</v>
      </c>
      <c r="D2529" s="246" t="s">
        <v>1046</v>
      </c>
      <c r="E2529" s="246" t="s">
        <v>1082</v>
      </c>
      <c r="F2529" s="246" t="s">
        <v>1083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1084</v>
      </c>
      <c r="L2529" s="247">
        <v>2</v>
      </c>
      <c r="M2529" s="246">
        <v>205427</v>
      </c>
      <c r="N2529" s="246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90</v>
      </c>
      <c r="T2529" s="246" t="s">
        <v>32</v>
      </c>
      <c r="U2529" s="246"/>
      <c r="V2529" t="str">
        <f>INDEX(樣區!H:H,MATCH(F2529,樣區!E:E,0))</f>
        <v>3月,5月</v>
      </c>
      <c r="W2529" s="3" t="str">
        <f>IF(ISNUMBER(AH2529),"Y","N")</f>
        <v>N</v>
      </c>
      <c r="X2529" s="3" t="str">
        <f>IF(OR(ISBLANK(H2529),ISBLANK(I2529)),"需記錄日期","")</f>
        <v/>
      </c>
      <c r="Y2529" s="3" t="str">
        <f>IF(O2529&gt;9,"時間太晚","")</f>
        <v/>
      </c>
      <c r="Z2529" s="3" t="str">
        <f>IF(ISBLANK(Q2529),"需記錄數量",IF(Q2529&gt;2,"2隻以上，請記為猴群",""))</f>
        <v/>
      </c>
      <c r="AA2529" s="3" t="str">
        <f>IF(OR(Q2529=1,Q2529=2),IF(ISTEXT(R2529),"","需記錄距離"),"")</f>
        <v/>
      </c>
      <c r="AB2529" s="2" t="str">
        <f>IF(S2529="Y",IF(Q2529&lt;&gt;2,"有叫聲應為猴群",""),"")</f>
        <v/>
      </c>
      <c r="AC2529" s="3" t="str">
        <f>IF(ISBLANK(T2529),"需記錄棲地類型",IF(LEN(T2529)&lt;&gt;2,"請填最主要的棲地類型，其餘的可在備注補充說明",""))</f>
        <v/>
      </c>
      <c r="AD2529" s="5" t="str">
        <f>IF(ISBLANK(O2529),"需記錄時間",IFERROR(IF((AI2529-TIME(0,5,59))&lt;0,"需計滿6分鍾",""),""))</f>
        <v/>
      </c>
      <c r="AE2529" s="3" t="str">
        <f>IF(COUNTIF(U2529,"*搖樹*")=1,IF(Q2529&lt;&gt;2,"有搖樹行為應為猴群",""),"")</f>
        <v/>
      </c>
      <c r="AF2529" s="3"/>
      <c r="AH2529" t="e">
        <f>MATCH(ROUND(M2529,0)&amp;ROUND(N2529,0),樣點!N:N,0)</f>
        <v>#N/A</v>
      </c>
      <c r="AI2529" s="5">
        <f>IF((F2530&amp;J2530)=(F2529&amp;J2529),ABS((DATE(G2530,H2530,I2530)&amp;TIME(O2530,P2530,0))-(DATE(G2529,H2529,I2529)&amp;TIME(O2529,P2529,0))),"")</f>
        <v>1.1111111030913889E-2</v>
      </c>
    </row>
    <row r="2530" spans="3:35" hidden="1">
      <c r="C2530" s="246" t="s">
        <v>1324</v>
      </c>
      <c r="D2530" s="246" t="s">
        <v>1046</v>
      </c>
      <c r="E2530" s="246" t="s">
        <v>1082</v>
      </c>
      <c r="F2530" s="246" t="s">
        <v>1083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1084</v>
      </c>
      <c r="L2530" s="247">
        <v>3</v>
      </c>
      <c r="M2530" s="246">
        <v>205614</v>
      </c>
      <c r="N2530" s="246">
        <v>2570017</v>
      </c>
      <c r="O2530" s="246">
        <v>7</v>
      </c>
      <c r="P2530" s="246">
        <v>2</v>
      </c>
      <c r="Q2530" s="246">
        <v>2</v>
      </c>
      <c r="R2530" s="246" t="s">
        <v>43</v>
      </c>
      <c r="S2530" s="246" t="s">
        <v>44</v>
      </c>
      <c r="T2530" s="246" t="s">
        <v>32</v>
      </c>
      <c r="U2530" s="246" t="s">
        <v>1134</v>
      </c>
      <c r="V2530" t="str">
        <f>INDEX(樣區!H:H,MATCH(F2530,樣區!E:E,0))</f>
        <v>3月,5月</v>
      </c>
      <c r="W2530" s="3" t="str">
        <f>IF(ISNUMBER(AH2530),"Y","N")</f>
        <v>N</v>
      </c>
      <c r="X2530" s="3" t="str">
        <f>IF(OR(ISBLANK(H2530),ISBLANK(I2530)),"需記錄日期","")</f>
        <v/>
      </c>
      <c r="Y2530" s="3" t="str">
        <f>IF(O2530&gt;9,"時間太晚","")</f>
        <v/>
      </c>
      <c r="Z2530" s="3" t="str">
        <f>IF(ISBLANK(Q2530),"需記錄數量",IF(Q2530&gt;2,"2隻以上，請記為猴群",""))</f>
        <v/>
      </c>
      <c r="AA2530" s="3" t="str">
        <f>IF(OR(Q2530=1,Q2530=2),IF(ISTEXT(R2530),"","需記錄距離"),"")</f>
        <v/>
      </c>
      <c r="AB2530" s="2" t="str">
        <f>IF(S2530="Y",IF(Q2530&lt;&gt;2,"有叫聲應為猴群",""),"")</f>
        <v/>
      </c>
      <c r="AC2530" s="3" t="str">
        <f>IF(ISBLANK(T2530),"需記錄棲地類型",IF(LEN(T2530)&lt;&gt;2,"請填最主要的棲地類型，其餘的可在備注補充說明",""))</f>
        <v/>
      </c>
      <c r="AD2530" s="5" t="str">
        <f>IF(ISBLANK(O2530),"需記錄時間",IFERROR(IF((AI2530-TIME(0,5,59))&lt;0,"需計滿6分鍾",""),""))</f>
        <v/>
      </c>
      <c r="AE2530" s="3" t="str">
        <f>IF(COUNTIF(U2530,"*搖樹*")=1,IF(Q2530&lt;&gt;2,"有搖樹行為應為猴群",""),"")</f>
        <v/>
      </c>
      <c r="AF2530" s="3"/>
      <c r="AH2530" t="e">
        <f>MATCH(ROUND(M2530,0)&amp;ROUND(N2530,0),樣點!N:N,0)</f>
        <v>#N/A</v>
      </c>
      <c r="AI2530" s="5">
        <f>IF((F2531&amp;J2531)=(F2530&amp;J2530),ABS((DATE(G2531,H2531,I2531)&amp;TIME(O2531,P2531,0))-(DATE(G2530,H2530,I2530)&amp;TIME(O2530,P2530,0))),"")</f>
        <v>1.1805555957835168E-2</v>
      </c>
    </row>
    <row r="2531" spans="3:35" hidden="1">
      <c r="C2531" s="246" t="s">
        <v>1324</v>
      </c>
      <c r="D2531" s="246" t="s">
        <v>1046</v>
      </c>
      <c r="E2531" s="246" t="s">
        <v>1082</v>
      </c>
      <c r="F2531" s="246" t="s">
        <v>1083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1084</v>
      </c>
      <c r="L2531" s="247">
        <v>4</v>
      </c>
      <c r="M2531" s="246">
        <v>205616</v>
      </c>
      <c r="N2531" s="246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90</v>
      </c>
      <c r="T2531" s="246" t="s">
        <v>133</v>
      </c>
      <c r="U2531" s="246"/>
      <c r="V2531" t="str">
        <f>INDEX(樣區!H:H,MATCH(F2531,樣區!E:E,0))</f>
        <v>3月,5月</v>
      </c>
      <c r="W2531" s="3" t="str">
        <f>IF(ISNUMBER(AH2531),"Y","N")</f>
        <v>N</v>
      </c>
      <c r="X2531" s="3" t="str">
        <f>IF(OR(ISBLANK(H2531),ISBLANK(I2531)),"需記錄日期","")</f>
        <v/>
      </c>
      <c r="Y2531" s="3" t="str">
        <f>IF(O2531&gt;9,"時間太晚","")</f>
        <v/>
      </c>
      <c r="Z2531" s="3" t="str">
        <f>IF(ISBLANK(Q2531),"需記錄數量",IF(Q2531&gt;2,"2隻以上，請記為猴群",""))</f>
        <v/>
      </c>
      <c r="AA2531" s="3" t="str">
        <f>IF(OR(Q2531=1,Q2531=2),IF(ISTEXT(R2531),"","需記錄距離"),"")</f>
        <v/>
      </c>
      <c r="AB2531" s="2" t="str">
        <f>IF(S2531="Y",IF(Q2531&lt;&gt;2,"有叫聲應為猴群",""),"")</f>
        <v/>
      </c>
      <c r="AC2531" s="3" t="str">
        <f>IF(ISBLANK(T2531),"需記錄棲地類型",IF(LEN(T2531)&lt;&gt;2,"請填最主要的棲地類型，其餘的可在備注補充說明",""))</f>
        <v/>
      </c>
      <c r="AD2531" s="5" t="str">
        <f>IF(ISBLANK(O2531),"需記錄時間",IFERROR(IF((AI2531-TIME(0,5,59))&lt;0,"需計滿6分鍾",""),""))</f>
        <v/>
      </c>
      <c r="AE2531" s="3" t="str">
        <f>IF(COUNTIF(U2531,"*搖樹*")=1,IF(Q2531&lt;&gt;2,"有搖樹行為應為猴群",""),"")</f>
        <v/>
      </c>
      <c r="AF2531" s="3"/>
      <c r="AH2531" t="e">
        <f>MATCH(ROUND(M2531,0)&amp;ROUND(N2531,0),樣點!N:N,0)</f>
        <v>#N/A</v>
      </c>
      <c r="AI2531" s="5">
        <f>IF((F2532&amp;J2532)=(F2531&amp;J2531),ABS((DATE(G2532,H2532,I2532)&amp;TIME(O2532,P2532,0))-(DATE(G2531,H2531,I2531)&amp;TIME(O2531,P2531,0))),"")</f>
        <v>1.1111111030913889E-2</v>
      </c>
    </row>
    <row r="2532" spans="3:35" hidden="1">
      <c r="C2532" s="246" t="s">
        <v>1324</v>
      </c>
      <c r="D2532" s="246" t="s">
        <v>1046</v>
      </c>
      <c r="E2532" s="246" t="s">
        <v>1082</v>
      </c>
      <c r="F2532" s="246" t="s">
        <v>1083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1084</v>
      </c>
      <c r="L2532" s="247">
        <v>5</v>
      </c>
      <c r="M2532" s="246">
        <v>205863</v>
      </c>
      <c r="N2532" s="246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90</v>
      </c>
      <c r="T2532" s="246" t="s">
        <v>32</v>
      </c>
      <c r="U2532" s="246"/>
      <c r="V2532" t="str">
        <f>INDEX(樣區!H:H,MATCH(F2532,樣區!E:E,0))</f>
        <v>3月,5月</v>
      </c>
      <c r="W2532" s="3" t="str">
        <f>IF(ISNUMBER(AH2532),"Y","N")</f>
        <v>N</v>
      </c>
      <c r="X2532" s="3" t="str">
        <f>IF(OR(ISBLANK(H2532),ISBLANK(I2532)),"需記錄日期","")</f>
        <v/>
      </c>
      <c r="Y2532" s="3" t="str">
        <f>IF(O2532&gt;9,"時間太晚","")</f>
        <v/>
      </c>
      <c r="Z2532" s="3" t="str">
        <f>IF(ISBLANK(Q2532),"需記錄數量",IF(Q2532&gt;2,"2隻以上，請記為猴群",""))</f>
        <v/>
      </c>
      <c r="AA2532" s="3" t="str">
        <f>IF(OR(Q2532=1,Q2532=2),IF(ISTEXT(R2532),"","需記錄距離"),"")</f>
        <v/>
      </c>
      <c r="AB2532" s="2" t="str">
        <f>IF(S2532="Y",IF(Q2532&lt;&gt;2,"有叫聲應為猴群",""),"")</f>
        <v/>
      </c>
      <c r="AC2532" s="3" t="str">
        <f>IF(ISBLANK(T2532),"需記錄棲地類型",IF(LEN(T2532)&lt;&gt;2,"請填最主要的棲地類型，其餘的可在備注補充說明",""))</f>
        <v/>
      </c>
      <c r="AD2532" s="5" t="str">
        <f>IF(ISBLANK(O2532),"需記錄時間",IFERROR(IF((AI2532-TIME(0,5,59))&lt;0,"需計滿6分鍾",""),""))</f>
        <v/>
      </c>
      <c r="AE2532" s="3" t="str">
        <f>IF(COUNTIF(U2532,"*搖樹*")=1,IF(Q2532&lt;&gt;2,"有搖樹行為應為猴群",""),"")</f>
        <v/>
      </c>
      <c r="AF2532" s="3"/>
      <c r="AH2532" t="e">
        <f>MATCH(ROUND(M2532,0)&amp;ROUND(N2532,0),樣點!N:N,0)</f>
        <v>#N/A</v>
      </c>
      <c r="AI2532" s="5">
        <f>IF((F2533&amp;J2533)=(F2532&amp;J2532),ABS((DATE(G2533,H2533,I2533)&amp;TIME(O2533,P2533,0))-(DATE(G2532,H2532,I2532)&amp;TIME(O2532,P2532,0))),"")</f>
        <v>1.1111110972706228E-2</v>
      </c>
    </row>
    <row r="2533" spans="3:35" hidden="1">
      <c r="C2533" s="246" t="s">
        <v>1324</v>
      </c>
      <c r="D2533" s="246" t="s">
        <v>1046</v>
      </c>
      <c r="E2533" s="246" t="s">
        <v>1082</v>
      </c>
      <c r="F2533" s="246" t="s">
        <v>1083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1084</v>
      </c>
      <c r="L2533" s="247">
        <v>6</v>
      </c>
      <c r="M2533" s="246">
        <v>206016</v>
      </c>
      <c r="N2533" s="246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90</v>
      </c>
      <c r="T2533" s="246" t="s">
        <v>32</v>
      </c>
      <c r="U2533" s="246"/>
      <c r="V2533" t="str">
        <f>INDEX(樣區!H:H,MATCH(F2533,樣區!E:E,0))</f>
        <v>3月,5月</v>
      </c>
      <c r="W2533" s="3" t="str">
        <f>IF(ISNUMBER(AH2533),"Y","N")</f>
        <v>N</v>
      </c>
      <c r="X2533" s="3" t="str">
        <f>IF(OR(ISBLANK(H2533),ISBLANK(I2533)),"需記錄日期","")</f>
        <v/>
      </c>
      <c r="Y2533" s="3" t="str">
        <f>IF(O2533&gt;9,"時間太晚","")</f>
        <v/>
      </c>
      <c r="Z2533" s="3" t="str">
        <f>IF(ISBLANK(Q2533),"需記錄數量",IF(Q2533&gt;2,"2隻以上，請記為猴群",""))</f>
        <v/>
      </c>
      <c r="AA2533" s="3" t="str">
        <f>IF(OR(Q2533=1,Q2533=2),IF(ISTEXT(R2533),"","需記錄距離"),"")</f>
        <v/>
      </c>
      <c r="AB2533" s="2" t="str">
        <f>IF(S2533="Y",IF(Q2533&lt;&gt;2,"有叫聲應為猴群",""),"")</f>
        <v/>
      </c>
      <c r="AC2533" s="3" t="str">
        <f>IF(ISBLANK(T2533),"需記錄棲地類型",IF(LEN(T2533)&lt;&gt;2,"請填最主要的棲地類型，其餘的可在備注補充說明",""))</f>
        <v/>
      </c>
      <c r="AD2533" s="5" t="str">
        <f>IF(ISBLANK(O2533),"需記錄時間",IFERROR(IF((AI2533-TIME(0,5,59))&lt;0,"需計滿6分鍾",""),""))</f>
        <v/>
      </c>
      <c r="AE2533" s="3" t="str">
        <f>IF(COUNTIF(U2533,"*搖樹*")=1,IF(Q2533&lt;&gt;2,"有搖樹行為應為猴群",""),"")</f>
        <v/>
      </c>
      <c r="AF2533" s="3"/>
      <c r="AH2533" t="e">
        <f>MATCH(ROUND(M2533,0)&amp;ROUND(N2533,0),樣點!N:N,0)</f>
        <v>#N/A</v>
      </c>
      <c r="AI2533" s="5" t="str">
        <f>IF((F2534&amp;J2534)=(F2533&amp;J2533),ABS((DATE(G2534,H2534,I2534)&amp;TIME(O2534,P2534,0))-(DATE(G2533,H2533,I2533)&amp;TIME(O2533,P2533,0))),"")</f>
        <v/>
      </c>
    </row>
    <row r="2534" spans="3:35">
      <c r="C2534" s="246" t="s">
        <v>1324</v>
      </c>
      <c r="D2534" s="246" t="s">
        <v>1085</v>
      </c>
      <c r="E2534" s="246" t="s">
        <v>1135</v>
      </c>
      <c r="F2534" s="246" t="s">
        <v>1136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1137</v>
      </c>
      <c r="L2534" s="247">
        <v>1</v>
      </c>
      <c r="M2534" s="246">
        <v>241359</v>
      </c>
      <c r="N2534" s="246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90</v>
      </c>
      <c r="T2534" s="246" t="s">
        <v>30</v>
      </c>
      <c r="U2534" s="246"/>
      <c r="V2534" t="str">
        <f>INDEX(樣區!H:H,MATCH(F2534,樣區!E:E,0))</f>
        <v>4月,6月</v>
      </c>
      <c r="W2534" s="3" t="str">
        <f>IF(ISNUMBER(AH2534),"Y","N")</f>
        <v>Y</v>
      </c>
      <c r="X2534" s="3" t="str">
        <f>IF(OR(ISBLANK(H2534),ISBLANK(I2534)),"需記錄日期","")</f>
        <v/>
      </c>
      <c r="Y2534" s="3" t="str">
        <f>IF(O2534&gt;9,"時間太晚","")</f>
        <v/>
      </c>
      <c r="Z2534" s="3" t="str">
        <f>IF(ISBLANK(Q2534),"需記錄數量",IF(Q2534&gt;2,"2隻以上，請記為猴群",""))</f>
        <v/>
      </c>
      <c r="AA2534" s="3" t="str">
        <f>IF(OR(Q2534=1,Q2534=2),IF(ISTEXT(R2534),"","需記錄距離"),"")</f>
        <v/>
      </c>
      <c r="AB2534" s="249" t="str">
        <f>IF(S2534="Y",IF(Q2534&lt;&gt;2,"有叫聲應為猴群",""),"")</f>
        <v/>
      </c>
      <c r="AC2534" s="3" t="str">
        <f>IF(ISBLANK(T2534),"需記錄棲地類型",IF(LEN(T2534)&lt;&gt;2,"請填最主要的棲地類型，其餘的可在備注補充說明",""))</f>
        <v/>
      </c>
      <c r="AD2534" s="5" t="str">
        <f t="shared" ref="AD2534:AD2597" si="111">IF(ISBLANK(O2534),"需記錄時間",IFERROR(IF((AI2534-TIME(0,5,59))&lt;0,"需計滿6分鐘",""),""))</f>
        <v/>
      </c>
      <c r="AE2534" s="3" t="str">
        <f>IF(COUNTIF(U2534,"*搖樹*")=1,IF(Q2534&lt;&gt;2,"有搖樹行為應為猴群",""),"")</f>
        <v/>
      </c>
      <c r="AF2534" s="3"/>
      <c r="AH2534">
        <f>MATCH(ROUND(M2534,0)&amp;ROUND(N2534,0),樣點!N:N,0)</f>
        <v>557</v>
      </c>
      <c r="AI2534" s="5">
        <f>IF((F2535&amp;J2535)=(F2534&amp;J2534),ABS((DATE(G2535,H2535,I2535)&amp;TIME(O2535,P2535,0))-(DATE(G2534,H2534,I2534)&amp;TIME(O2534,P2534,0))),"")</f>
        <v>1.1111111030913889E-2</v>
      </c>
    </row>
    <row r="2535" spans="3:35">
      <c r="C2535" s="246" t="s">
        <v>1324</v>
      </c>
      <c r="D2535" s="246" t="s">
        <v>1085</v>
      </c>
      <c r="E2535" s="246" t="s">
        <v>1135</v>
      </c>
      <c r="F2535" s="246" t="s">
        <v>1136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1137</v>
      </c>
      <c r="L2535" s="247">
        <v>2</v>
      </c>
      <c r="M2535" s="246">
        <v>241384</v>
      </c>
      <c r="N2535" s="246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90</v>
      </c>
      <c r="T2535" s="246" t="s">
        <v>30</v>
      </c>
      <c r="U2535" s="246"/>
      <c r="V2535" t="str">
        <f>INDEX(樣區!H:H,MATCH(F2535,樣區!E:E,0))</f>
        <v>4月,6月</v>
      </c>
      <c r="W2535" s="3" t="str">
        <f>IF(ISNUMBER(AH2535),"Y","N")</f>
        <v>Y</v>
      </c>
      <c r="X2535" s="3" t="str">
        <f>IF(OR(ISBLANK(H2535),ISBLANK(I2535)),"需記錄日期","")</f>
        <v/>
      </c>
      <c r="Y2535" s="3" t="str">
        <f>IF(O2535&gt;9,"時間太晚","")</f>
        <v/>
      </c>
      <c r="Z2535" s="3" t="str">
        <f>IF(ISBLANK(Q2535),"需記錄數量",IF(Q2535&gt;2,"2隻以上，請記為猴群",""))</f>
        <v/>
      </c>
      <c r="AA2535" s="3" t="str">
        <f>IF(OR(Q2535=1,Q2535=2),IF(ISTEXT(R2535),"","需記錄距離"),"")</f>
        <v/>
      </c>
      <c r="AB2535" s="249" t="str">
        <f>IF(S2535="Y",IF(Q2535&lt;&gt;2,"有叫聲應為猴群",""),"")</f>
        <v/>
      </c>
      <c r="AC2535" s="3" t="str">
        <f>IF(ISBLANK(T2535),"需記錄棲地類型",IF(LEN(T2535)&lt;&gt;2,"請填最主要的棲地類型，其餘的可在備注補充說明",""))</f>
        <v/>
      </c>
      <c r="AD2535" s="5" t="str">
        <f t="shared" si="111"/>
        <v/>
      </c>
      <c r="AE2535" s="3" t="str">
        <f>IF(COUNTIF(U2535,"*搖樹*")=1,IF(Q2535&lt;&gt;2,"有搖樹行為應為猴群",""),"")</f>
        <v/>
      </c>
      <c r="AF2535" s="3"/>
      <c r="AH2535">
        <f>MATCH(ROUND(M2535,0)&amp;ROUND(N2535,0),樣點!N:N,0)</f>
        <v>558</v>
      </c>
      <c r="AI2535" s="5">
        <f>IF((F2536&amp;J2536)=(F2535&amp;J2535),ABS((DATE(G2536,H2536,I2536)&amp;TIME(O2536,P2536,0))-(DATE(G2535,H2535,I2535)&amp;TIME(O2535,P2535,0))),"")</f>
        <v>1.5277777973096818E-2</v>
      </c>
    </row>
    <row r="2536" spans="3:35">
      <c r="C2536" s="246" t="s">
        <v>1324</v>
      </c>
      <c r="D2536" s="246" t="s">
        <v>1085</v>
      </c>
      <c r="E2536" s="246" t="s">
        <v>1135</v>
      </c>
      <c r="F2536" s="246" t="s">
        <v>1136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1137</v>
      </c>
      <c r="L2536" s="247">
        <v>3</v>
      </c>
      <c r="M2536" s="246">
        <v>241460</v>
      </c>
      <c r="N2536" s="246">
        <v>2574903</v>
      </c>
      <c r="O2536" s="246">
        <v>7</v>
      </c>
      <c r="P2536" s="246">
        <v>19</v>
      </c>
      <c r="Q2536" s="246">
        <v>1</v>
      </c>
      <c r="R2536" s="246" t="s">
        <v>43</v>
      </c>
      <c r="S2536" s="246" t="s">
        <v>90</v>
      </c>
      <c r="T2536" s="246" t="s">
        <v>54</v>
      </c>
      <c r="U2536" s="246" t="s">
        <v>674</v>
      </c>
      <c r="V2536" t="str">
        <f>INDEX(樣區!H:H,MATCH(F2536,樣區!E:E,0))</f>
        <v>4月,6月</v>
      </c>
      <c r="W2536" s="3" t="str">
        <f>IF(ISNUMBER(AH2536),"Y","N")</f>
        <v>Y</v>
      </c>
      <c r="X2536" s="3" t="str">
        <f>IF(OR(ISBLANK(H2536),ISBLANK(I2536)),"需記錄日期","")</f>
        <v/>
      </c>
      <c r="Y2536" s="3" t="str">
        <f>IF(O2536&gt;9,"時間太晚","")</f>
        <v/>
      </c>
      <c r="Z2536" s="3" t="str">
        <f>IF(ISBLANK(Q2536),"需記錄數量",IF(Q2536&gt;2,"2隻以上，請記為猴群",""))</f>
        <v/>
      </c>
      <c r="AA2536" s="3" t="str">
        <f>IF(OR(Q2536=1,Q2536=2),IF(ISTEXT(R2536),"","需記錄距離"),"")</f>
        <v/>
      </c>
      <c r="AB2536" s="249" t="str">
        <f>IF(S2536="Y",IF(Q2536&lt;&gt;2,"有叫聲應為猴群",""),"")</f>
        <v/>
      </c>
      <c r="AC2536" s="3" t="str">
        <f>IF(ISBLANK(T2536),"需記錄棲地類型",IF(LEN(T2536)&lt;&gt;2,"請填最主要的棲地類型，其餘的可在備注補充說明",""))</f>
        <v/>
      </c>
      <c r="AD2536" s="5" t="str">
        <f t="shared" si="111"/>
        <v/>
      </c>
      <c r="AE2536" s="3" t="str">
        <f>IF(COUNTIF(U2536,"*搖樹*")=1,IF(Q2536&lt;&gt;2,"有搖樹行為應為猴群",""),"")</f>
        <v>有搖樹行為應為猴群</v>
      </c>
      <c r="AF2536" s="3"/>
      <c r="AH2536">
        <f>MATCH(ROUND(M2536,0)&amp;ROUND(N2536,0),樣點!N:N,0)</f>
        <v>559</v>
      </c>
      <c r="AI2536" s="5">
        <f>IF((F2537&amp;J2537)=(F2536&amp;J2536),ABS((DATE(G2537,H2537,I2537)&amp;TIME(O2537,P2537,0))-(DATE(G2536,H2536,I2536)&amp;TIME(O2536,P2536,0))),"")</f>
        <v>9.0277770068496466E-3</v>
      </c>
    </row>
    <row r="2537" spans="3:35">
      <c r="C2537" s="246" t="s">
        <v>1324</v>
      </c>
      <c r="D2537" s="246" t="s">
        <v>1085</v>
      </c>
      <c r="E2537" s="246" t="s">
        <v>1135</v>
      </c>
      <c r="F2537" s="246" t="s">
        <v>1136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1137</v>
      </c>
      <c r="L2537" s="247">
        <v>5</v>
      </c>
      <c r="M2537" s="246">
        <v>241541</v>
      </c>
      <c r="N2537" s="246">
        <v>2575095</v>
      </c>
      <c r="O2537" s="246">
        <v>7</v>
      </c>
      <c r="P2537" s="246">
        <v>32</v>
      </c>
      <c r="Q2537" s="246">
        <v>2</v>
      </c>
      <c r="R2537" s="246" t="s">
        <v>43</v>
      </c>
      <c r="S2537" s="246" t="s">
        <v>44</v>
      </c>
      <c r="T2537" s="246" t="s">
        <v>54</v>
      </c>
      <c r="U2537" s="246"/>
      <c r="V2537" t="str">
        <f>INDEX(樣區!H:H,MATCH(F2537,樣區!E:E,0))</f>
        <v>4月,6月</v>
      </c>
      <c r="W2537" s="3" t="str">
        <f>IF(ISNUMBER(AH2537),"Y","N")</f>
        <v>Y</v>
      </c>
      <c r="X2537" s="3" t="str">
        <f>IF(OR(ISBLANK(H2537),ISBLANK(I2537)),"需記錄日期","")</f>
        <v/>
      </c>
      <c r="Y2537" s="3" t="str">
        <f>IF(O2537&gt;9,"時間太晚","")</f>
        <v/>
      </c>
      <c r="Z2537" s="3" t="str">
        <f>IF(ISBLANK(Q2537),"需記錄數量",IF(Q2537&gt;2,"2隻以上，請記為猴群",""))</f>
        <v/>
      </c>
      <c r="AA2537" s="3" t="str">
        <f>IF(OR(Q2537=1,Q2537=2),IF(ISTEXT(R2537),"","需記錄距離"),"")</f>
        <v/>
      </c>
      <c r="AB2537" s="249" t="str">
        <f>IF(S2537="Y",IF(Q2537&lt;&gt;2,"有叫聲應為猴群",""),"")</f>
        <v/>
      </c>
      <c r="AC2537" s="3" t="str">
        <f>IF(ISBLANK(T2537),"需記錄棲地類型",IF(LEN(T2537)&lt;&gt;2,"請填最主要的棲地類型，其餘的可在備注補充說明",""))</f>
        <v/>
      </c>
      <c r="AD2537" s="5" t="str">
        <f t="shared" si="111"/>
        <v/>
      </c>
      <c r="AE2537" s="3" t="str">
        <f>IF(COUNTIF(U2537,"*搖樹*")=1,IF(Q2537&lt;&gt;2,"有搖樹行為應為猴群",""),"")</f>
        <v/>
      </c>
      <c r="AF2537" s="3"/>
      <c r="AH2537">
        <f>MATCH(ROUND(M2537,0)&amp;ROUND(N2537,0),樣點!N:N,0)</f>
        <v>560</v>
      </c>
      <c r="AI2537" s="5">
        <f>IF((F2538&amp;J2538)=(F2537&amp;J2537),ABS((DATE(G2538,H2538,I2538)&amp;TIME(O2538,P2538,0))-(DATE(G2537,H2537,I2537)&amp;TIME(O2537,P2537,0))),"")</f>
        <v>1.1111112020444125E-2</v>
      </c>
    </row>
    <row r="2538" spans="3:35">
      <c r="C2538" s="246" t="s">
        <v>1324</v>
      </c>
      <c r="D2538" s="246" t="s">
        <v>1085</v>
      </c>
      <c r="E2538" s="246" t="s">
        <v>1135</v>
      </c>
      <c r="F2538" s="246" t="s">
        <v>1136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1137</v>
      </c>
      <c r="L2538" s="247">
        <v>6</v>
      </c>
      <c r="M2538" s="246">
        <v>241537</v>
      </c>
      <c r="N2538" s="246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90</v>
      </c>
      <c r="T2538" s="246" t="s">
        <v>54</v>
      </c>
      <c r="U2538" s="246"/>
      <c r="V2538" t="str">
        <f>INDEX(樣區!H:H,MATCH(F2538,樣區!E:E,0))</f>
        <v>4月,6月</v>
      </c>
      <c r="W2538" s="3" t="str">
        <f>IF(ISNUMBER(AH2538),"Y","N")</f>
        <v>Y</v>
      </c>
      <c r="X2538" s="3" t="str">
        <f>IF(OR(ISBLANK(H2538),ISBLANK(I2538)),"需記錄日期","")</f>
        <v/>
      </c>
      <c r="Y2538" s="3" t="str">
        <f>IF(O2538&gt;9,"時間太晚","")</f>
        <v/>
      </c>
      <c r="Z2538" s="3" t="str">
        <f>IF(ISBLANK(Q2538),"需記錄數量",IF(Q2538&gt;2,"2隻以上，請記為猴群",""))</f>
        <v/>
      </c>
      <c r="AA2538" s="3" t="str">
        <f>IF(OR(Q2538=1,Q2538=2),IF(ISTEXT(R2538),"","需記錄距離"),"")</f>
        <v/>
      </c>
      <c r="AB2538" s="249" t="str">
        <f>IF(S2538="Y",IF(Q2538&lt;&gt;2,"有叫聲應為猴群",""),"")</f>
        <v/>
      </c>
      <c r="AC2538" s="3" t="str">
        <f>IF(ISBLANK(T2538),"需記錄棲地類型",IF(LEN(T2538)&lt;&gt;2,"請填最主要的棲地類型，其餘的可在備注補充說明",""))</f>
        <v/>
      </c>
      <c r="AD2538" s="5" t="str">
        <f t="shared" si="111"/>
        <v/>
      </c>
      <c r="AE2538" s="3" t="str">
        <f>IF(COUNTIF(U2538,"*搖樹*")=1,IF(Q2538&lt;&gt;2,"有搖樹行為應為猴群",""),"")</f>
        <v/>
      </c>
      <c r="AF2538" s="3"/>
      <c r="AH2538">
        <f>MATCH(ROUND(M2538,0)&amp;ROUND(N2538,0),樣點!N:N,0)</f>
        <v>561</v>
      </c>
      <c r="AI2538" s="5">
        <f>IF((F2539&amp;J2539)=(F2538&amp;J2538),ABS((DATE(G2539,H2539,I2539)&amp;TIME(O2539,P2539,0))-(DATE(G2538,H2538,I2538)&amp;TIME(O2538,P2538,0))),"")</f>
        <v>6.2499999767169356E-3</v>
      </c>
    </row>
    <row r="2539" spans="3:35">
      <c r="C2539" s="246" t="s">
        <v>1324</v>
      </c>
      <c r="D2539" s="246" t="s">
        <v>1085</v>
      </c>
      <c r="E2539" s="246" t="s">
        <v>1135</v>
      </c>
      <c r="F2539" s="246" t="s">
        <v>1136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1137</v>
      </c>
      <c r="L2539" s="247">
        <v>7</v>
      </c>
      <c r="M2539" s="246">
        <v>241647</v>
      </c>
      <c r="N2539" s="246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90</v>
      </c>
      <c r="T2539" s="246" t="s">
        <v>54</v>
      </c>
      <c r="U2539" s="246"/>
      <c r="V2539" t="str">
        <f>INDEX(樣區!H:H,MATCH(F2539,樣區!E:E,0))</f>
        <v>4月,6月</v>
      </c>
      <c r="W2539" s="3" t="str">
        <f>IF(ISNUMBER(AH2539),"Y","N")</f>
        <v>Y</v>
      </c>
      <c r="X2539" s="3" t="str">
        <f>IF(OR(ISBLANK(H2539),ISBLANK(I2539)),"需記錄日期","")</f>
        <v/>
      </c>
      <c r="Y2539" s="3" t="str">
        <f>IF(O2539&gt;9,"時間太晚","")</f>
        <v/>
      </c>
      <c r="Z2539" s="3" t="str">
        <f>IF(ISBLANK(Q2539),"需記錄數量",IF(Q2539&gt;2,"2隻以上，請記為猴群",""))</f>
        <v/>
      </c>
      <c r="AA2539" s="3" t="str">
        <f>IF(OR(Q2539=1,Q2539=2),IF(ISTEXT(R2539),"","需記錄距離"),"")</f>
        <v/>
      </c>
      <c r="AB2539" s="249" t="str">
        <f>IF(S2539="Y",IF(Q2539&lt;&gt;2,"有叫聲應為猴群",""),"")</f>
        <v/>
      </c>
      <c r="AC2539" s="3" t="str">
        <f>IF(ISBLANK(T2539),"需記錄棲地類型",IF(LEN(T2539)&lt;&gt;2,"請填最主要的棲地類型，其餘的可在備注補充說明",""))</f>
        <v/>
      </c>
      <c r="AD2539" s="5" t="str">
        <f t="shared" si="111"/>
        <v/>
      </c>
      <c r="AE2539" s="3" t="str">
        <f>IF(COUNTIF(U2539,"*搖樹*")=1,IF(Q2539&lt;&gt;2,"有搖樹行為應為猴群",""),"")</f>
        <v/>
      </c>
      <c r="AF2539" s="3"/>
      <c r="AH2539">
        <f>MATCH(ROUND(M2539,0)&amp;ROUND(N2539,0),樣點!N:N,0)</f>
        <v>562</v>
      </c>
      <c r="AI2539" s="5" t="str">
        <f>IF((F2540&amp;J2540)=(F2539&amp;J2539),ABS((DATE(G2540,H2540,I2540)&amp;TIME(O2540,P2540,0))-(DATE(G2539,H2539,I2539)&amp;TIME(O2539,P2539,0))),"")</f>
        <v/>
      </c>
    </row>
    <row r="2540" spans="3:35">
      <c r="C2540" s="246" t="s">
        <v>1324</v>
      </c>
      <c r="D2540" s="246" t="s">
        <v>1085</v>
      </c>
      <c r="E2540" s="246" t="s">
        <v>1086</v>
      </c>
      <c r="F2540" s="246" t="s">
        <v>1087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1088</v>
      </c>
      <c r="L2540" s="247">
        <v>1</v>
      </c>
      <c r="M2540" s="246">
        <v>241771</v>
      </c>
      <c r="N2540" s="246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90</v>
      </c>
      <c r="T2540" s="246" t="s">
        <v>32</v>
      </c>
      <c r="U2540" s="246"/>
      <c r="V2540" t="str">
        <f>INDEX(樣區!H:H,MATCH(F2540,樣區!E:E,0))</f>
        <v>4月,6月</v>
      </c>
      <c r="W2540" s="3" t="str">
        <f>IF(ISNUMBER(AH2540),"Y","N")</f>
        <v>Y</v>
      </c>
      <c r="X2540" s="3" t="str">
        <f>IF(OR(ISBLANK(H2540),ISBLANK(I2540)),"需記錄日期","")</f>
        <v/>
      </c>
      <c r="Y2540" s="3" t="str">
        <f>IF(O2540&gt;9,"時間太晚","")</f>
        <v/>
      </c>
      <c r="Z2540" s="3" t="str">
        <f>IF(ISBLANK(Q2540),"需記錄數量",IF(Q2540&gt;2,"2隻以上，請記為猴群",""))</f>
        <v/>
      </c>
      <c r="AA2540" s="3" t="str">
        <f>IF(OR(Q2540=1,Q2540=2),IF(ISTEXT(R2540),"","需記錄距離"),"")</f>
        <v/>
      </c>
      <c r="AB2540" s="249" t="str">
        <f>IF(S2540="Y",IF(Q2540&lt;&gt;2,"有叫聲應為猴群",""),"")</f>
        <v/>
      </c>
      <c r="AC2540" s="3" t="str">
        <f>IF(ISBLANK(T2540),"需記錄棲地類型",IF(LEN(T2540)&lt;&gt;2,"請填最主要的棲地類型，其餘的可在備注補充說明",""))</f>
        <v/>
      </c>
      <c r="AD2540" s="5" t="str">
        <f t="shared" si="111"/>
        <v/>
      </c>
      <c r="AE2540" s="3" t="str">
        <f>IF(COUNTIF(U2540,"*搖樹*")=1,IF(Q2540&lt;&gt;2,"有搖樹行為應為猴群",""),"")</f>
        <v/>
      </c>
      <c r="AF2540" s="3"/>
      <c r="AH2540">
        <f>MATCH(ROUND(M2540,0)&amp;ROUND(N2540,0),樣點!N:N,0)</f>
        <v>563</v>
      </c>
      <c r="AI2540" s="5">
        <f>IF((F2541&amp;J2541)=(F2540&amp;J2540),ABS((DATE(G2541,H2541,I2541)&amp;TIME(O2541,P2541,0))-(DATE(G2540,H2540,I2540)&amp;TIME(O2540,P2540,0))),"")</f>
        <v>4.8611109959892929E-3</v>
      </c>
    </row>
    <row r="2541" spans="3:35">
      <c r="C2541" s="246" t="s">
        <v>1324</v>
      </c>
      <c r="D2541" s="246" t="s">
        <v>1085</v>
      </c>
      <c r="E2541" s="246" t="s">
        <v>1086</v>
      </c>
      <c r="F2541" s="246" t="s">
        <v>1087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1088</v>
      </c>
      <c r="L2541" s="247">
        <v>2</v>
      </c>
      <c r="M2541" s="246">
        <v>241803</v>
      </c>
      <c r="N2541" s="246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90</v>
      </c>
      <c r="T2541" s="246" t="s">
        <v>32</v>
      </c>
      <c r="U2541" s="246"/>
      <c r="V2541" t="str">
        <f>INDEX(樣區!H:H,MATCH(F2541,樣區!E:E,0))</f>
        <v>4月,6月</v>
      </c>
      <c r="W2541" s="3" t="str">
        <f>IF(ISNUMBER(AH2541),"Y","N")</f>
        <v>Y</v>
      </c>
      <c r="X2541" s="3" t="str">
        <f>IF(OR(ISBLANK(H2541),ISBLANK(I2541)),"需記錄日期","")</f>
        <v/>
      </c>
      <c r="Y2541" s="3" t="str">
        <f>IF(O2541&gt;9,"時間太晚","")</f>
        <v/>
      </c>
      <c r="Z2541" s="3" t="str">
        <f>IF(ISBLANK(Q2541),"需記錄數量",IF(Q2541&gt;2,"2隻以上，請記為猴群",""))</f>
        <v/>
      </c>
      <c r="AA2541" s="3" t="str">
        <f>IF(OR(Q2541=1,Q2541=2),IF(ISTEXT(R2541),"","需記錄距離"),"")</f>
        <v/>
      </c>
      <c r="AB2541" s="249" t="str">
        <f>IF(S2541="Y",IF(Q2541&lt;&gt;2,"有叫聲應為猴群",""),"")</f>
        <v/>
      </c>
      <c r="AC2541" s="3" t="str">
        <f>IF(ISBLANK(T2541),"需記錄棲地類型",IF(LEN(T2541)&lt;&gt;2,"請填最主要的棲地類型，其餘的可在備注補充說明",""))</f>
        <v/>
      </c>
      <c r="AD2541" s="5" t="str">
        <f t="shared" si="111"/>
        <v/>
      </c>
      <c r="AE2541" s="3" t="str">
        <f>IF(COUNTIF(U2541,"*搖樹*")=1,IF(Q2541&lt;&gt;2,"有搖樹行為應為猴群",""),"")</f>
        <v/>
      </c>
      <c r="AF2541" s="3"/>
      <c r="AH2541">
        <f>MATCH(ROUND(M2541,0)&amp;ROUND(N2541,0),樣點!N:N,0)</f>
        <v>564</v>
      </c>
      <c r="AI2541" s="5">
        <f>IF((F2542&amp;J2542)=(F2541&amp;J2541),ABS((DATE(G2542,H2542,I2542)&amp;TIME(O2542,P2542,0))-(DATE(G2541,H2541,I2541)&amp;TIME(O2541,P2541,0))),"")</f>
        <v>4.8611109959892929E-3</v>
      </c>
    </row>
    <row r="2542" spans="3:35">
      <c r="C2542" s="246" t="s">
        <v>1324</v>
      </c>
      <c r="D2542" s="246" t="s">
        <v>1085</v>
      </c>
      <c r="E2542" s="246" t="s">
        <v>1086</v>
      </c>
      <c r="F2542" s="246" t="s">
        <v>1087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1088</v>
      </c>
      <c r="L2542" s="247">
        <v>3</v>
      </c>
      <c r="M2542" s="246">
        <v>241952</v>
      </c>
      <c r="N2542" s="246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90</v>
      </c>
      <c r="T2542" s="246" t="s">
        <v>32</v>
      </c>
      <c r="U2542" s="246"/>
      <c r="V2542" t="str">
        <f>INDEX(樣區!H:H,MATCH(F2542,樣區!E:E,0))</f>
        <v>4月,6月</v>
      </c>
      <c r="W2542" s="3" t="str">
        <f>IF(ISNUMBER(AH2542),"Y","N")</f>
        <v>Y</v>
      </c>
      <c r="X2542" s="3" t="str">
        <f>IF(OR(ISBLANK(H2542),ISBLANK(I2542)),"需記錄日期","")</f>
        <v/>
      </c>
      <c r="Y2542" s="3" t="str">
        <f>IF(O2542&gt;9,"時間太晚","")</f>
        <v/>
      </c>
      <c r="Z2542" s="3" t="str">
        <f>IF(ISBLANK(Q2542),"需記錄數量",IF(Q2542&gt;2,"2隻以上，請記為猴群",""))</f>
        <v/>
      </c>
      <c r="AA2542" s="3" t="str">
        <f>IF(OR(Q2542=1,Q2542=2),IF(ISTEXT(R2542),"","需記錄距離"),"")</f>
        <v/>
      </c>
      <c r="AB2542" s="249" t="str">
        <f>IF(S2542="Y",IF(Q2542&lt;&gt;2,"有叫聲應為猴群",""),"")</f>
        <v/>
      </c>
      <c r="AC2542" s="3" t="str">
        <f>IF(ISBLANK(T2542),"需記錄棲地類型",IF(LEN(T2542)&lt;&gt;2,"請填最主要的棲地類型，其餘的可在備注補充說明",""))</f>
        <v/>
      </c>
      <c r="AD2542" s="5" t="str">
        <f t="shared" si="111"/>
        <v/>
      </c>
      <c r="AE2542" s="3" t="str">
        <f>IF(COUNTIF(U2542,"*搖樹*")=1,IF(Q2542&lt;&gt;2,"有搖樹行為應為猴群",""),"")</f>
        <v/>
      </c>
      <c r="AF2542" s="3"/>
      <c r="AH2542">
        <f>MATCH(ROUND(M2542,0)&amp;ROUND(N2542,0),樣點!N:N,0)</f>
        <v>565</v>
      </c>
      <c r="AI2542" s="5">
        <f>IF((F2543&amp;J2543)=(F2542&amp;J2542),ABS((DATE(G2543,H2543,I2543)&amp;TIME(O2543,P2543,0))-(DATE(G2542,H2542,I2542)&amp;TIME(O2542,P2542,0))),"")</f>
        <v>4.8611109959892929E-3</v>
      </c>
    </row>
    <row r="2543" spans="3:35">
      <c r="C2543" s="246" t="s">
        <v>1324</v>
      </c>
      <c r="D2543" s="246" t="s">
        <v>1085</v>
      </c>
      <c r="E2543" s="246" t="s">
        <v>1086</v>
      </c>
      <c r="F2543" s="246" t="s">
        <v>1087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1088</v>
      </c>
      <c r="L2543" s="247">
        <v>5</v>
      </c>
      <c r="M2543" s="246">
        <v>241910</v>
      </c>
      <c r="N2543" s="246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90</v>
      </c>
      <c r="T2543" s="246" t="s">
        <v>32</v>
      </c>
      <c r="U2543" s="246"/>
      <c r="V2543" t="str">
        <f>INDEX(樣區!H:H,MATCH(F2543,樣區!E:E,0))</f>
        <v>4月,6月</v>
      </c>
      <c r="W2543" s="3" t="str">
        <f>IF(ISNUMBER(AH2543),"Y","N")</f>
        <v>Y</v>
      </c>
      <c r="X2543" s="3" t="str">
        <f>IF(OR(ISBLANK(H2543),ISBLANK(I2543)),"需記錄日期","")</f>
        <v/>
      </c>
      <c r="Y2543" s="3" t="str">
        <f>IF(O2543&gt;9,"時間太晚","")</f>
        <v/>
      </c>
      <c r="Z2543" s="3" t="str">
        <f>IF(ISBLANK(Q2543),"需記錄數量",IF(Q2543&gt;2,"2隻以上，請記為猴群",""))</f>
        <v/>
      </c>
      <c r="AA2543" s="3" t="str">
        <f>IF(OR(Q2543=1,Q2543=2),IF(ISTEXT(R2543),"","需記錄距離"),"")</f>
        <v/>
      </c>
      <c r="AB2543" s="249" t="str">
        <f>IF(S2543="Y",IF(Q2543&lt;&gt;2,"有叫聲應為猴群",""),"")</f>
        <v/>
      </c>
      <c r="AC2543" s="3" t="str">
        <f>IF(ISBLANK(T2543),"需記錄棲地類型",IF(LEN(T2543)&lt;&gt;2,"請填最主要的棲地類型，其餘的可在備注補充說明",""))</f>
        <v/>
      </c>
      <c r="AD2543" s="5" t="str">
        <f t="shared" si="111"/>
        <v/>
      </c>
      <c r="AE2543" s="3" t="str">
        <f>IF(COUNTIF(U2543,"*搖樹*")=1,IF(Q2543&lt;&gt;2,"有搖樹行為應為猴群",""),"")</f>
        <v/>
      </c>
      <c r="AF2543" s="3"/>
      <c r="AH2543">
        <f>MATCH(ROUND(M2543,0)&amp;ROUND(N2543,0),樣點!N:N,0)</f>
        <v>566</v>
      </c>
      <c r="AI2543" s="5">
        <f>IF((F2544&amp;J2544)=(F2543&amp;J2543),ABS((DATE(G2544,H2544,I2544)&amp;TIME(O2544,P2544,0))-(DATE(G2543,H2543,I2543)&amp;TIME(O2543,P2543,0))),"")</f>
        <v>4.8611120437271893E-3</v>
      </c>
    </row>
    <row r="2544" spans="3:35">
      <c r="C2544" s="246" t="s">
        <v>1324</v>
      </c>
      <c r="D2544" s="246" t="s">
        <v>1085</v>
      </c>
      <c r="E2544" s="246" t="s">
        <v>1086</v>
      </c>
      <c r="F2544" s="246" t="s">
        <v>1087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1088</v>
      </c>
      <c r="L2544" s="247">
        <v>6</v>
      </c>
      <c r="M2544" s="246">
        <v>242088</v>
      </c>
      <c r="N2544" s="246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90</v>
      </c>
      <c r="T2544" s="246" t="s">
        <v>32</v>
      </c>
      <c r="U2544" s="246"/>
      <c r="V2544" t="str">
        <f>INDEX(樣區!H:H,MATCH(F2544,樣區!E:E,0))</f>
        <v>4月,6月</v>
      </c>
      <c r="W2544" s="3" t="str">
        <f>IF(ISNUMBER(AH2544),"Y","N")</f>
        <v>Y</v>
      </c>
      <c r="X2544" s="3" t="str">
        <f>IF(OR(ISBLANK(H2544),ISBLANK(I2544)),"需記錄日期","")</f>
        <v/>
      </c>
      <c r="Y2544" s="3" t="str">
        <f>IF(O2544&gt;9,"時間太晚","")</f>
        <v/>
      </c>
      <c r="Z2544" s="3" t="str">
        <f>IF(ISBLANK(Q2544),"需記錄數量",IF(Q2544&gt;2,"2隻以上，請記為猴群",""))</f>
        <v/>
      </c>
      <c r="AA2544" s="3" t="str">
        <f>IF(OR(Q2544=1,Q2544=2),IF(ISTEXT(R2544),"","需記錄距離"),"")</f>
        <v/>
      </c>
      <c r="AB2544" s="249" t="str">
        <f>IF(S2544="Y",IF(Q2544&lt;&gt;2,"有叫聲應為猴群",""),"")</f>
        <v/>
      </c>
      <c r="AC2544" s="3" t="str">
        <f>IF(ISBLANK(T2544),"需記錄棲地類型",IF(LEN(T2544)&lt;&gt;2,"請填最主要的棲地類型，其餘的可在備注補充說明",""))</f>
        <v/>
      </c>
      <c r="AD2544" s="5" t="str">
        <f t="shared" si="111"/>
        <v/>
      </c>
      <c r="AE2544" s="3" t="str">
        <f>IF(COUNTIF(U2544,"*搖樹*")=1,IF(Q2544&lt;&gt;2,"有搖樹行為應為猴群",""),"")</f>
        <v/>
      </c>
      <c r="AF2544" s="3"/>
      <c r="AH2544">
        <f>MATCH(ROUND(M2544,0)&amp;ROUND(N2544,0),樣點!N:N,0)</f>
        <v>567</v>
      </c>
      <c r="AI2544" s="5" t="str">
        <f>IF((F2545&amp;J2545)=(F2544&amp;J2544),ABS((DATE(G2545,H2545,I2545)&amp;TIME(O2545,P2545,0))-(DATE(G2544,H2544,I2544)&amp;TIME(O2544,P2544,0))),"")</f>
        <v/>
      </c>
    </row>
    <row r="2545" spans="3:35">
      <c r="C2545" s="246" t="s">
        <v>1324</v>
      </c>
      <c r="D2545" s="246" t="s">
        <v>1085</v>
      </c>
      <c r="E2545" s="246" t="s">
        <v>1089</v>
      </c>
      <c r="F2545" s="246" t="s">
        <v>1090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1091</v>
      </c>
      <c r="L2545" s="247">
        <v>1</v>
      </c>
      <c r="M2545" s="246">
        <v>200663</v>
      </c>
      <c r="N2545" s="246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90</v>
      </c>
      <c r="T2545" s="246" t="s">
        <v>32</v>
      </c>
      <c r="U2545" s="246"/>
      <c r="V2545" t="str">
        <f>INDEX(樣區!H:H,MATCH(F2545,樣區!E:E,0))</f>
        <v>3月,5月</v>
      </c>
      <c r="W2545" s="3" t="str">
        <f>IF(ISNUMBER(AH2545),"Y","N")</f>
        <v>Y</v>
      </c>
      <c r="X2545" s="3" t="str">
        <f>IF(OR(ISBLANK(H2545),ISBLANK(I2545)),"需記錄日期","")</f>
        <v/>
      </c>
      <c r="Y2545" s="3" t="str">
        <f>IF(O2545&gt;9,"時間太晚","")</f>
        <v/>
      </c>
      <c r="Z2545" s="3" t="str">
        <f>IF(ISBLANK(Q2545),"需記錄數量",IF(Q2545&gt;2,"2隻以上，請記為猴群",""))</f>
        <v/>
      </c>
      <c r="AA2545" s="3" t="str">
        <f>IF(OR(Q2545=1,Q2545=2),IF(ISTEXT(R2545),"","需記錄距離"),"")</f>
        <v/>
      </c>
      <c r="AB2545" s="249" t="str">
        <f>IF(S2545="Y",IF(Q2545&lt;&gt;2,"有叫聲應為猴群",""),"")</f>
        <v/>
      </c>
      <c r="AC2545" s="3" t="str">
        <f>IF(ISBLANK(T2545),"需記錄棲地類型",IF(LEN(T2545)&lt;&gt;2,"請填最主要的棲地類型，其餘的可在備注補充說明",""))</f>
        <v/>
      </c>
      <c r="AD2545" s="5" t="str">
        <f t="shared" si="111"/>
        <v/>
      </c>
      <c r="AE2545" s="3" t="str">
        <f>IF(COUNTIF(U2545,"*搖樹*")=1,IF(Q2545&lt;&gt;2,"有搖樹行為應為猴群",""),"")</f>
        <v/>
      </c>
      <c r="AF2545" s="3"/>
      <c r="AH2545">
        <f>MATCH(ROUND(M2545,0)&amp;ROUND(N2545,0),樣點!N:N,0)</f>
        <v>569</v>
      </c>
      <c r="AI2545" s="5">
        <f>IF((F2546&amp;J2546)=(F2545&amp;J2545),ABS((DATE(G2546,H2546,I2546)&amp;TIME(O2546,P2546,0))-(DATE(G2545,H2545,I2545)&amp;TIME(O2545,P2545,0))),"")</f>
        <v>6.9444440305233002E-3</v>
      </c>
    </row>
    <row r="2546" spans="3:35">
      <c r="C2546" s="246" t="s">
        <v>1324</v>
      </c>
      <c r="D2546" s="246" t="s">
        <v>1085</v>
      </c>
      <c r="E2546" s="246" t="s">
        <v>1089</v>
      </c>
      <c r="F2546" s="246" t="s">
        <v>1090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1091</v>
      </c>
      <c r="L2546" s="247">
        <v>2</v>
      </c>
      <c r="M2546" s="246">
        <v>200886</v>
      </c>
      <c r="N2546" s="246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90</v>
      </c>
      <c r="T2546" s="246" t="s">
        <v>31</v>
      </c>
      <c r="U2546" s="246"/>
      <c r="V2546" t="str">
        <f>INDEX(樣區!H:H,MATCH(F2546,樣區!E:E,0))</f>
        <v>3月,5月</v>
      </c>
      <c r="W2546" s="3" t="str">
        <f>IF(ISNUMBER(AH2546),"Y","N")</f>
        <v>Y</v>
      </c>
      <c r="X2546" s="3" t="str">
        <f>IF(OR(ISBLANK(H2546),ISBLANK(I2546)),"需記錄日期","")</f>
        <v/>
      </c>
      <c r="Y2546" s="3" t="str">
        <f>IF(O2546&gt;9,"時間太晚","")</f>
        <v/>
      </c>
      <c r="Z2546" s="3" t="str">
        <f>IF(ISBLANK(Q2546),"需記錄數量",IF(Q2546&gt;2,"2隻以上，請記為猴群",""))</f>
        <v/>
      </c>
      <c r="AA2546" s="3" t="str">
        <f>IF(OR(Q2546=1,Q2546=2),IF(ISTEXT(R2546),"","需記錄距離"),"")</f>
        <v/>
      </c>
      <c r="AB2546" s="249" t="str">
        <f>IF(S2546="Y",IF(Q2546&lt;&gt;2,"有叫聲應為猴群",""),"")</f>
        <v/>
      </c>
      <c r="AC2546" s="3" t="str">
        <f>IF(ISBLANK(T2546),"需記錄棲地類型",IF(LEN(T2546)&lt;&gt;2,"請填最主要的棲地類型，其餘的可在備注補充說明",""))</f>
        <v/>
      </c>
      <c r="AD2546" s="5" t="str">
        <f t="shared" si="111"/>
        <v/>
      </c>
      <c r="AE2546" s="3" t="str">
        <f>IF(COUNTIF(U2546,"*搖樹*")=1,IF(Q2546&lt;&gt;2,"有搖樹行為應為猴群",""),"")</f>
        <v/>
      </c>
      <c r="AF2546" s="3"/>
      <c r="AH2546">
        <f>MATCH(ROUND(M2546,0)&amp;ROUND(N2546,0),樣點!N:N,0)</f>
        <v>570</v>
      </c>
      <c r="AI2546" s="5">
        <f>IF((F2547&amp;J2547)=(F2546&amp;J2546),ABS((DATE(G2547,H2547,I2547)&amp;TIME(O2547,P2547,0))-(DATE(G2546,H2546,I2546)&amp;TIME(O2546,P2546,0))),"")</f>
        <v>6.2499999767169356E-3</v>
      </c>
    </row>
    <row r="2547" spans="3:35">
      <c r="C2547" s="246" t="s">
        <v>1324</v>
      </c>
      <c r="D2547" s="246" t="s">
        <v>1085</v>
      </c>
      <c r="E2547" s="246" t="s">
        <v>1089</v>
      </c>
      <c r="F2547" s="246" t="s">
        <v>1090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1091</v>
      </c>
      <c r="L2547" s="247">
        <v>3</v>
      </c>
      <c r="M2547" s="246">
        <v>201075</v>
      </c>
      <c r="N2547" s="246">
        <v>2551398</v>
      </c>
      <c r="O2547" s="246">
        <v>9</v>
      </c>
      <c r="P2547" s="246">
        <v>8</v>
      </c>
      <c r="Q2547" s="246">
        <v>0</v>
      </c>
      <c r="R2547" s="246"/>
      <c r="S2547" s="246" t="s">
        <v>90</v>
      </c>
      <c r="T2547" s="246" t="s">
        <v>50</v>
      </c>
      <c r="U2547" s="246"/>
      <c r="V2547" t="str">
        <f>INDEX(樣區!H:H,MATCH(F2547,樣區!E:E,0))</f>
        <v>3月,5月</v>
      </c>
      <c r="W2547" s="3" t="str">
        <f>IF(ISNUMBER(AH2547),"Y","N")</f>
        <v>Y</v>
      </c>
      <c r="X2547" s="3" t="str">
        <f>IF(OR(ISBLANK(H2547),ISBLANK(I2547)),"需記錄日期","")</f>
        <v/>
      </c>
      <c r="Y2547" s="3" t="str">
        <f>IF(O2547&gt;9,"時間太晚","")</f>
        <v/>
      </c>
      <c r="Z2547" s="3" t="str">
        <f>IF(ISBLANK(Q2547),"需記錄數量",IF(Q2547&gt;2,"2隻以上，請記為猴群",""))</f>
        <v/>
      </c>
      <c r="AA2547" s="3" t="str">
        <f>IF(OR(Q2547=1,Q2547=2),IF(ISTEXT(R2547),"","需記錄距離"),"")</f>
        <v/>
      </c>
      <c r="AB2547" s="249" t="str">
        <f>IF(S2547="Y",IF(Q2547&lt;&gt;2,"有叫聲應為猴群",""),"")</f>
        <v/>
      </c>
      <c r="AC2547" s="3" t="str">
        <f>IF(ISBLANK(T2547),"需記錄棲地類型",IF(LEN(T2547)&lt;&gt;2,"請填最主要的棲地類型，其餘的可在備注補充說明",""))</f>
        <v/>
      </c>
      <c r="AD2547" s="5" t="str">
        <f t="shared" si="111"/>
        <v/>
      </c>
      <c r="AE2547" s="3" t="str">
        <f>IF(COUNTIF(U2547,"*搖樹*")=1,IF(Q2547&lt;&gt;2,"有搖樹行為應為猴群",""),"")</f>
        <v/>
      </c>
      <c r="AF2547" s="3"/>
      <c r="AH2547">
        <f>MATCH(ROUND(M2547,0)&amp;ROUND(N2547,0),樣點!N:N,0)</f>
        <v>571</v>
      </c>
      <c r="AI2547" s="5">
        <f>IF((F2548&amp;J2548)=(F2547&amp;J2547),ABS((DATE(G2548,H2548,I2548)&amp;TIME(O2548,P2548,0))-(DATE(G2547,H2547,I2547)&amp;TIME(O2547,P2547,0))),"")</f>
        <v>6.2500000349245965E-3</v>
      </c>
    </row>
    <row r="2548" spans="3:35">
      <c r="C2548" s="246" t="s">
        <v>1324</v>
      </c>
      <c r="D2548" s="246" t="s">
        <v>1085</v>
      </c>
      <c r="E2548" s="246" t="s">
        <v>1089</v>
      </c>
      <c r="F2548" s="246" t="s">
        <v>1090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1091</v>
      </c>
      <c r="L2548" s="247">
        <v>4</v>
      </c>
      <c r="M2548" s="246">
        <v>201286</v>
      </c>
      <c r="N2548" s="246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90</v>
      </c>
      <c r="T2548" s="246" t="s">
        <v>32</v>
      </c>
      <c r="U2548" s="246"/>
      <c r="V2548" t="str">
        <f>INDEX(樣區!H:H,MATCH(F2548,樣區!E:E,0))</f>
        <v>3月,5月</v>
      </c>
      <c r="W2548" s="3" t="str">
        <f>IF(ISNUMBER(AH2548),"Y","N")</f>
        <v>Y</v>
      </c>
      <c r="X2548" s="3" t="str">
        <f>IF(OR(ISBLANK(H2548),ISBLANK(I2548)),"需記錄日期","")</f>
        <v/>
      </c>
      <c r="Y2548" s="3" t="str">
        <f>IF(O2548&gt;9,"時間太晚","")</f>
        <v/>
      </c>
      <c r="Z2548" s="3" t="str">
        <f>IF(ISBLANK(Q2548),"需記錄數量",IF(Q2548&gt;2,"2隻以上，請記為猴群",""))</f>
        <v/>
      </c>
      <c r="AA2548" s="3" t="str">
        <f>IF(OR(Q2548=1,Q2548=2),IF(ISTEXT(R2548),"","需記錄距離"),"")</f>
        <v/>
      </c>
      <c r="AB2548" s="249" t="str">
        <f>IF(S2548="Y",IF(Q2548&lt;&gt;2,"有叫聲應為猴群",""),"")</f>
        <v/>
      </c>
      <c r="AC2548" s="3" t="str">
        <f>IF(ISBLANK(T2548),"需記錄棲地類型",IF(LEN(T2548)&lt;&gt;2,"請填最主要的棲地類型，其餘的可在備注補充說明",""))</f>
        <v/>
      </c>
      <c r="AD2548" s="5" t="str">
        <f t="shared" si="111"/>
        <v/>
      </c>
      <c r="AE2548" s="3" t="str">
        <f>IF(COUNTIF(U2548,"*搖樹*")=1,IF(Q2548&lt;&gt;2,"有搖樹行為應為猴群",""),"")</f>
        <v/>
      </c>
      <c r="AF2548" s="3"/>
      <c r="AH2548">
        <f>MATCH(ROUND(M2548,0)&amp;ROUND(N2548,0),樣點!N:N,0)</f>
        <v>572</v>
      </c>
      <c r="AI2548" s="5">
        <f>IF((F2549&amp;J2549)=(F2548&amp;J2548),ABS((DATE(G2549,H2549,I2549)&amp;TIME(O2549,P2549,0))-(DATE(G2548,H2548,I2548)&amp;TIME(O2548,P2548,0))),"")</f>
        <v>5.555555981118232E-3</v>
      </c>
    </row>
    <row r="2549" spans="3:35">
      <c r="C2549" s="246" t="s">
        <v>1324</v>
      </c>
      <c r="D2549" s="246" t="s">
        <v>1085</v>
      </c>
      <c r="E2549" s="246" t="s">
        <v>1089</v>
      </c>
      <c r="F2549" s="246" t="s">
        <v>1090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1091</v>
      </c>
      <c r="L2549" s="247">
        <v>5</v>
      </c>
      <c r="M2549" s="246">
        <v>201318</v>
      </c>
      <c r="N2549" s="246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90</v>
      </c>
      <c r="T2549" s="246" t="s">
        <v>31</v>
      </c>
      <c r="U2549" s="246"/>
      <c r="V2549" t="str">
        <f>INDEX(樣區!H:H,MATCH(F2549,樣區!E:E,0))</f>
        <v>3月,5月</v>
      </c>
      <c r="W2549" s="3" t="str">
        <f>IF(ISNUMBER(AH2549),"Y","N")</f>
        <v>Y</v>
      </c>
      <c r="X2549" s="3" t="str">
        <f>IF(OR(ISBLANK(H2549),ISBLANK(I2549)),"需記錄日期","")</f>
        <v/>
      </c>
      <c r="Y2549" s="3" t="str">
        <f>IF(O2549&gt;9,"時間太晚","")</f>
        <v/>
      </c>
      <c r="Z2549" s="3" t="str">
        <f>IF(ISBLANK(Q2549),"需記錄數量",IF(Q2549&gt;2,"2隻以上，請記為猴群",""))</f>
        <v/>
      </c>
      <c r="AA2549" s="3" t="str">
        <f>IF(OR(Q2549=1,Q2549=2),IF(ISTEXT(R2549),"","需記錄距離"),"")</f>
        <v/>
      </c>
      <c r="AB2549" s="249" t="str">
        <f>IF(S2549="Y",IF(Q2549&lt;&gt;2,"有叫聲應為猴群",""),"")</f>
        <v/>
      </c>
      <c r="AC2549" s="3" t="str">
        <f>IF(ISBLANK(T2549),"需記錄棲地類型",IF(LEN(T2549)&lt;&gt;2,"請填最主要的棲地類型，其餘的可在備注補充說明",""))</f>
        <v/>
      </c>
      <c r="AD2549" s="5" t="str">
        <f t="shared" si="111"/>
        <v/>
      </c>
      <c r="AE2549" s="3" t="str">
        <f>IF(COUNTIF(U2549,"*搖樹*")=1,IF(Q2549&lt;&gt;2,"有搖樹行為應為猴群",""),"")</f>
        <v/>
      </c>
      <c r="AF2549" s="3"/>
      <c r="AH2549">
        <f>MATCH(ROUND(M2549,0)&amp;ROUND(N2549,0),樣點!N:N,0)</f>
        <v>573</v>
      </c>
      <c r="AI2549" s="5">
        <f>IF((F2550&amp;J2550)=(F2549&amp;J2549),ABS((DATE(G2550,H2550,I2550)&amp;TIME(O2550,P2550,0))-(DATE(G2549,H2549,I2549)&amp;TIME(O2549,P2549,0))),"")</f>
        <v>5.5555549915879965E-3</v>
      </c>
    </row>
    <row r="2550" spans="3:35">
      <c r="C2550" s="246" t="s">
        <v>1324</v>
      </c>
      <c r="D2550" s="246" t="s">
        <v>1085</v>
      </c>
      <c r="E2550" s="246" t="s">
        <v>1089</v>
      </c>
      <c r="F2550" s="246" t="s">
        <v>1090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1091</v>
      </c>
      <c r="L2550" s="247">
        <v>6</v>
      </c>
      <c r="M2550" s="246">
        <v>201521</v>
      </c>
      <c r="N2550" s="246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90</v>
      </c>
      <c r="T2550" s="246" t="s">
        <v>32</v>
      </c>
      <c r="U2550" s="246"/>
      <c r="V2550" t="str">
        <f>INDEX(樣區!H:H,MATCH(F2550,樣區!E:E,0))</f>
        <v>3月,5月</v>
      </c>
      <c r="W2550" s="3" t="str">
        <f>IF(ISNUMBER(AH2550),"Y","N")</f>
        <v>Y</v>
      </c>
      <c r="X2550" s="3" t="str">
        <f>IF(OR(ISBLANK(H2550),ISBLANK(I2550)),"需記錄日期","")</f>
        <v/>
      </c>
      <c r="Y2550" s="3" t="str">
        <f>IF(O2550&gt;9,"時間太晚","")</f>
        <v/>
      </c>
      <c r="Z2550" s="3" t="str">
        <f>IF(ISBLANK(Q2550),"需記錄數量",IF(Q2550&gt;2,"2隻以上，請記為猴群",""))</f>
        <v/>
      </c>
      <c r="AA2550" s="3" t="str">
        <f>IF(OR(Q2550=1,Q2550=2),IF(ISTEXT(R2550),"","需記錄距離"),"")</f>
        <v/>
      </c>
      <c r="AB2550" s="249" t="str">
        <f>IF(S2550="Y",IF(Q2550&lt;&gt;2,"有叫聲應為猴群",""),"")</f>
        <v/>
      </c>
      <c r="AC2550" s="3" t="str">
        <f>IF(ISBLANK(T2550),"需記錄棲地類型",IF(LEN(T2550)&lt;&gt;2,"請填最主要的棲地類型，其餘的可在備注補充說明",""))</f>
        <v/>
      </c>
      <c r="AD2550" s="5" t="str">
        <f t="shared" si="111"/>
        <v/>
      </c>
      <c r="AE2550" s="3" t="str">
        <f>IF(COUNTIF(U2550,"*搖樹*")=1,IF(Q2550&lt;&gt;2,"有搖樹行為應為猴群",""),"")</f>
        <v/>
      </c>
      <c r="AF2550" s="3"/>
      <c r="AH2550">
        <f>MATCH(ROUND(M2550,0)&amp;ROUND(N2550,0),樣點!N:N,0)</f>
        <v>574</v>
      </c>
      <c r="AI2550" s="5" t="str">
        <f>IF((F2551&amp;J2551)=(F2550&amp;J2550),ABS((DATE(G2551,H2551,I2551)&amp;TIME(O2551,P2551,0))-(DATE(G2550,H2550,I2550)&amp;TIME(O2550,P2550,0))),"")</f>
        <v/>
      </c>
    </row>
    <row r="2551" spans="3:35">
      <c r="C2551" s="246" t="s">
        <v>1324</v>
      </c>
      <c r="D2551" s="246" t="s">
        <v>1085</v>
      </c>
      <c r="E2551" s="246" t="s">
        <v>1092</v>
      </c>
      <c r="F2551" s="246" t="s">
        <v>1093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1094</v>
      </c>
      <c r="L2551" s="247">
        <v>1</v>
      </c>
      <c r="M2551" s="246">
        <v>211306</v>
      </c>
      <c r="N2551" s="246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90</v>
      </c>
      <c r="T2551" s="246" t="s">
        <v>133</v>
      </c>
      <c r="U2551" s="246"/>
      <c r="V2551" t="str">
        <f>INDEX(樣區!H:H,MATCH(F2551,樣區!E:E,0))</f>
        <v>3月,5月</v>
      </c>
      <c r="W2551" s="3" t="str">
        <f>IF(ISNUMBER(AH2551),"Y","N")</f>
        <v>Y</v>
      </c>
      <c r="X2551" s="3" t="str">
        <f>IF(OR(ISBLANK(H2551),ISBLANK(I2551)),"需記錄日期","")</f>
        <v/>
      </c>
      <c r="Y2551" s="3" t="str">
        <f>IF(O2551&gt;9,"時間太晚","")</f>
        <v/>
      </c>
      <c r="Z2551" s="3" t="str">
        <f>IF(ISBLANK(Q2551),"需記錄數量",IF(Q2551&gt;2,"2隻以上，請記為猴群",""))</f>
        <v/>
      </c>
      <c r="AA2551" s="3" t="str">
        <f>IF(OR(Q2551=1,Q2551=2),IF(ISTEXT(R2551),"","需記錄距離"),"")</f>
        <v/>
      </c>
      <c r="AB2551" s="249" t="str">
        <f>IF(S2551="Y",IF(Q2551&lt;&gt;2,"有叫聲應為猴群",""),"")</f>
        <v/>
      </c>
      <c r="AC2551" s="3" t="str">
        <f>IF(ISBLANK(T2551),"需記錄棲地類型",IF(LEN(T2551)&lt;&gt;2,"請填最主要的棲地類型，其餘的可在備注補充說明",""))</f>
        <v/>
      </c>
      <c r="AD2551" s="5" t="str">
        <f t="shared" si="111"/>
        <v/>
      </c>
      <c r="AE2551" s="3" t="str">
        <f>IF(COUNTIF(U2551,"*搖樹*")=1,IF(Q2551&lt;&gt;2,"有搖樹行為應為猴群",""),"")</f>
        <v/>
      </c>
      <c r="AF2551" s="3"/>
      <c r="AH2551">
        <f>MATCH(ROUND(M2551,0)&amp;ROUND(N2551,0),樣點!N:N,0)</f>
        <v>575</v>
      </c>
      <c r="AI2551" s="5">
        <f>IF((F2552&amp;J2552)=(F2551&amp;J2551),ABS((DATE(G2552,H2552,I2552)&amp;TIME(O2552,P2552,0))-(DATE(G2551,H2551,I2551)&amp;TIME(O2551,P2551,0))),"")</f>
        <v>9.0277779963798821E-3</v>
      </c>
    </row>
    <row r="2552" spans="3:35">
      <c r="C2552" s="246" t="s">
        <v>1324</v>
      </c>
      <c r="D2552" s="246" t="s">
        <v>1085</v>
      </c>
      <c r="E2552" s="246" t="s">
        <v>1092</v>
      </c>
      <c r="F2552" s="246" t="s">
        <v>1093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1094</v>
      </c>
      <c r="L2552" s="247">
        <v>2</v>
      </c>
      <c r="M2552" s="246">
        <v>211475</v>
      </c>
      <c r="N2552" s="246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90</v>
      </c>
      <c r="T2552" s="246" t="s">
        <v>133</v>
      </c>
      <c r="U2552" s="246"/>
      <c r="V2552" t="str">
        <f>INDEX(樣區!H:H,MATCH(F2552,樣區!E:E,0))</f>
        <v>3月,5月</v>
      </c>
      <c r="W2552" s="3" t="str">
        <f>IF(ISNUMBER(AH2552),"Y","N")</f>
        <v>Y</v>
      </c>
      <c r="X2552" s="3" t="str">
        <f>IF(OR(ISBLANK(H2552),ISBLANK(I2552)),"需記錄日期","")</f>
        <v/>
      </c>
      <c r="Y2552" s="3" t="str">
        <f>IF(O2552&gt;9,"時間太晚","")</f>
        <v/>
      </c>
      <c r="Z2552" s="3" t="str">
        <f>IF(ISBLANK(Q2552),"需記錄數量",IF(Q2552&gt;2,"2隻以上，請記為猴群",""))</f>
        <v/>
      </c>
      <c r="AA2552" s="3" t="str">
        <f>IF(OR(Q2552=1,Q2552=2),IF(ISTEXT(R2552),"","需記錄距離"),"")</f>
        <v/>
      </c>
      <c r="AB2552" s="249" t="str">
        <f>IF(S2552="Y",IF(Q2552&lt;&gt;2,"有叫聲應為猴群",""),"")</f>
        <v/>
      </c>
      <c r="AC2552" s="3" t="str">
        <f>IF(ISBLANK(T2552),"需記錄棲地類型",IF(LEN(T2552)&lt;&gt;2,"請填最主要的棲地類型，其餘的可在備注補充說明",""))</f>
        <v/>
      </c>
      <c r="AD2552" s="5" t="str">
        <f t="shared" si="111"/>
        <v/>
      </c>
      <c r="AE2552" s="3" t="str">
        <f>IF(COUNTIF(U2552,"*搖樹*")=1,IF(Q2552&lt;&gt;2,"有搖樹行為應為猴群",""),"")</f>
        <v/>
      </c>
      <c r="AF2552" s="3"/>
      <c r="AH2552">
        <f>MATCH(ROUND(M2552,0)&amp;ROUND(N2552,0),樣點!N:N,0)</f>
        <v>576</v>
      </c>
      <c r="AI2552" s="5">
        <f>IF((F2553&amp;J2553)=(F2552&amp;J2552),ABS((DATE(G2553,H2553,I2553)&amp;TIME(O2553,P2553,0))-(DATE(G2552,H2552,I2552)&amp;TIME(O2552,P2552,0))),"")</f>
        <v>1.1805555026512593E-2</v>
      </c>
    </row>
    <row r="2553" spans="3:35">
      <c r="C2553" s="246" t="s">
        <v>1324</v>
      </c>
      <c r="D2553" s="246" t="s">
        <v>1085</v>
      </c>
      <c r="E2553" s="246" t="s">
        <v>1092</v>
      </c>
      <c r="F2553" s="246" t="s">
        <v>1093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1094</v>
      </c>
      <c r="L2553" s="247">
        <v>3</v>
      </c>
      <c r="M2553" s="246">
        <v>211669</v>
      </c>
      <c r="N2553" s="246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90</v>
      </c>
      <c r="T2553" s="246" t="s">
        <v>133</v>
      </c>
      <c r="U2553" s="246"/>
      <c r="V2553" t="str">
        <f>INDEX(樣區!H:H,MATCH(F2553,樣區!E:E,0))</f>
        <v>3月,5月</v>
      </c>
      <c r="W2553" s="3" t="str">
        <f>IF(ISNUMBER(AH2553),"Y","N")</f>
        <v>Y</v>
      </c>
      <c r="X2553" s="3" t="str">
        <f>IF(OR(ISBLANK(H2553),ISBLANK(I2553)),"需記錄日期","")</f>
        <v/>
      </c>
      <c r="Y2553" s="3" t="str">
        <f>IF(O2553&gt;9,"時間太晚","")</f>
        <v>時間太晚</v>
      </c>
      <c r="Z2553" s="3" t="str">
        <f>IF(ISBLANK(Q2553),"需記錄數量",IF(Q2553&gt;2,"2隻以上，請記為猴群",""))</f>
        <v/>
      </c>
      <c r="AA2553" s="3" t="str">
        <f>IF(OR(Q2553=1,Q2553=2),IF(ISTEXT(R2553),"","需記錄距離"),"")</f>
        <v/>
      </c>
      <c r="AB2553" s="249" t="str">
        <f>IF(S2553="Y",IF(Q2553&lt;&gt;2,"有叫聲應為猴群",""),"")</f>
        <v/>
      </c>
      <c r="AC2553" s="3" t="str">
        <f>IF(ISBLANK(T2553),"需記錄棲地類型",IF(LEN(T2553)&lt;&gt;2,"請填最主要的棲地類型，其餘的可在備注補充說明",""))</f>
        <v/>
      </c>
      <c r="AD2553" s="5" t="str">
        <f t="shared" si="111"/>
        <v/>
      </c>
      <c r="AE2553" s="3" t="str">
        <f>IF(COUNTIF(U2553,"*搖樹*")=1,IF(Q2553&lt;&gt;2,"有搖樹行為應為猴群",""),"")</f>
        <v/>
      </c>
      <c r="AF2553" s="3"/>
      <c r="AH2553">
        <f>MATCH(ROUND(M2553,0)&amp;ROUND(N2553,0),樣點!N:N,0)</f>
        <v>577</v>
      </c>
      <c r="AI2553" s="5">
        <f>IF((F2554&amp;J2554)=(F2553&amp;J2553),ABS((DATE(G2554,H2554,I2554)&amp;TIME(O2554,P2554,0))-(DATE(G2553,H2553,I2553)&amp;TIME(O2553,P2553,0))),"")</f>
        <v>6.9444450200535357E-3</v>
      </c>
    </row>
    <row r="2554" spans="3:35">
      <c r="C2554" s="246" t="s">
        <v>1324</v>
      </c>
      <c r="D2554" s="246" t="s">
        <v>1085</v>
      </c>
      <c r="E2554" s="246" t="s">
        <v>1092</v>
      </c>
      <c r="F2554" s="246" t="s">
        <v>1093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1094</v>
      </c>
      <c r="L2554" s="247">
        <v>4</v>
      </c>
      <c r="M2554" s="246">
        <v>211862</v>
      </c>
      <c r="N2554" s="246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90</v>
      </c>
      <c r="T2554" s="246" t="s">
        <v>133</v>
      </c>
      <c r="U2554" s="246"/>
      <c r="V2554" t="str">
        <f>INDEX(樣區!H:H,MATCH(F2554,樣區!E:E,0))</f>
        <v>3月,5月</v>
      </c>
      <c r="W2554" s="3" t="str">
        <f>IF(ISNUMBER(AH2554),"Y","N")</f>
        <v>Y</v>
      </c>
      <c r="X2554" s="3" t="str">
        <f>IF(OR(ISBLANK(H2554),ISBLANK(I2554)),"需記錄日期","")</f>
        <v/>
      </c>
      <c r="Y2554" s="3" t="str">
        <f>IF(O2554&gt;9,"時間太晚","")</f>
        <v>時間太晚</v>
      </c>
      <c r="Z2554" s="3" t="str">
        <f>IF(ISBLANK(Q2554),"需記錄數量",IF(Q2554&gt;2,"2隻以上，請記為猴群",""))</f>
        <v/>
      </c>
      <c r="AA2554" s="3" t="str">
        <f>IF(OR(Q2554=1,Q2554=2),IF(ISTEXT(R2554),"","需記錄距離"),"")</f>
        <v/>
      </c>
      <c r="AB2554" s="249" t="str">
        <f>IF(S2554="Y",IF(Q2554&lt;&gt;2,"有叫聲應為猴群",""),"")</f>
        <v/>
      </c>
      <c r="AC2554" s="3" t="str">
        <f>IF(ISBLANK(T2554),"需記錄棲地類型",IF(LEN(T2554)&lt;&gt;2,"請填最主要的棲地類型，其餘的可在備注補充說明",""))</f>
        <v/>
      </c>
      <c r="AD2554" s="5" t="str">
        <f t="shared" si="111"/>
        <v/>
      </c>
      <c r="AE2554" s="3" t="str">
        <f>IF(COUNTIF(U2554,"*搖樹*")=1,IF(Q2554&lt;&gt;2,"有搖樹行為應為猴群",""),"")</f>
        <v/>
      </c>
      <c r="AF2554" s="3"/>
      <c r="AH2554">
        <f>MATCH(ROUND(M2554,0)&amp;ROUND(N2554,0),樣點!N:N,0)</f>
        <v>578</v>
      </c>
      <c r="AI2554" s="5">
        <f>IF((F2555&amp;J2555)=(F2554&amp;J2554),ABS((DATE(G2555,H2555,I2555)&amp;TIME(O2555,P2555,0))-(DATE(G2554,H2554,I2554)&amp;TIME(O2554,P2554,0))),"")</f>
        <v>6.9444439723156393E-3</v>
      </c>
    </row>
    <row r="2555" spans="3:35">
      <c r="C2555" s="246" t="s">
        <v>1324</v>
      </c>
      <c r="D2555" s="246" t="s">
        <v>1085</v>
      </c>
      <c r="E2555" s="246" t="s">
        <v>1092</v>
      </c>
      <c r="F2555" s="246" t="s">
        <v>1093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1094</v>
      </c>
      <c r="L2555" s="247">
        <v>5</v>
      </c>
      <c r="M2555" s="246">
        <v>211914</v>
      </c>
      <c r="N2555" s="246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90</v>
      </c>
      <c r="T2555" s="246" t="s">
        <v>133</v>
      </c>
      <c r="U2555" s="246"/>
      <c r="V2555" t="str">
        <f>INDEX(樣區!H:H,MATCH(F2555,樣區!E:E,0))</f>
        <v>3月,5月</v>
      </c>
      <c r="W2555" s="3" t="str">
        <f>IF(ISNUMBER(AH2555),"Y","N")</f>
        <v>Y</v>
      </c>
      <c r="X2555" s="3" t="str">
        <f>IF(OR(ISBLANK(H2555),ISBLANK(I2555)),"需記錄日期","")</f>
        <v/>
      </c>
      <c r="Y2555" s="3" t="str">
        <f>IF(O2555&gt;9,"時間太晚","")</f>
        <v>時間太晚</v>
      </c>
      <c r="Z2555" s="3" t="str">
        <f>IF(ISBLANK(Q2555),"需記錄數量",IF(Q2555&gt;2,"2隻以上，請記為猴群",""))</f>
        <v/>
      </c>
      <c r="AA2555" s="3" t="str">
        <f>IF(OR(Q2555=1,Q2555=2),IF(ISTEXT(R2555),"","需記錄距離"),"")</f>
        <v/>
      </c>
      <c r="AB2555" s="249" t="str">
        <f>IF(S2555="Y",IF(Q2555&lt;&gt;2,"有叫聲應為猴群",""),"")</f>
        <v/>
      </c>
      <c r="AC2555" s="3" t="str">
        <f>IF(ISBLANK(T2555),"需記錄棲地類型",IF(LEN(T2555)&lt;&gt;2,"請填最主要的棲地類型，其餘的可在備注補充說明",""))</f>
        <v/>
      </c>
      <c r="AD2555" s="5" t="str">
        <f t="shared" si="111"/>
        <v/>
      </c>
      <c r="AE2555" s="3" t="str">
        <f>IF(COUNTIF(U2555,"*搖樹*")=1,IF(Q2555&lt;&gt;2,"有搖樹行為應為猴群",""),"")</f>
        <v/>
      </c>
      <c r="AF2555" s="3"/>
      <c r="AH2555">
        <f>MATCH(ROUND(M2555,0)&amp;ROUND(N2555,0),樣點!N:N,0)</f>
        <v>579</v>
      </c>
      <c r="AI2555" s="5">
        <f>IF((F2556&amp;J2556)=(F2555&amp;J2555),ABS((DATE(G2556,H2556,I2556)&amp;TIME(O2556,P2556,0))-(DATE(G2555,H2555,I2555)&amp;TIME(O2555,P2555,0))),"")</f>
        <v>6.9444450200535357E-3</v>
      </c>
    </row>
    <row r="2556" spans="3:35">
      <c r="C2556" s="246" t="s">
        <v>1324</v>
      </c>
      <c r="D2556" s="246" t="s">
        <v>1085</v>
      </c>
      <c r="E2556" s="246" t="s">
        <v>1092</v>
      </c>
      <c r="F2556" s="246" t="s">
        <v>1093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1094</v>
      </c>
      <c r="L2556" s="247">
        <v>6</v>
      </c>
      <c r="M2556" s="246">
        <v>211056</v>
      </c>
      <c r="N2556" s="246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90</v>
      </c>
      <c r="T2556" s="246" t="s">
        <v>133</v>
      </c>
      <c r="U2556" s="246"/>
      <c r="V2556" t="str">
        <f>INDEX(樣區!H:H,MATCH(F2556,樣區!E:E,0))</f>
        <v>3月,5月</v>
      </c>
      <c r="W2556" s="3" t="str">
        <f>IF(ISNUMBER(AH2556),"Y","N")</f>
        <v>Y</v>
      </c>
      <c r="X2556" s="3" t="str">
        <f>IF(OR(ISBLANK(H2556),ISBLANK(I2556)),"需記錄日期","")</f>
        <v/>
      </c>
      <c r="Y2556" s="3" t="str">
        <f>IF(O2556&gt;9,"時間太晚","")</f>
        <v>時間太晚</v>
      </c>
      <c r="Z2556" s="3" t="str">
        <f>IF(ISBLANK(Q2556),"需記錄數量",IF(Q2556&gt;2,"2隻以上，請記為猴群",""))</f>
        <v/>
      </c>
      <c r="AA2556" s="3" t="str">
        <f>IF(OR(Q2556=1,Q2556=2),IF(ISTEXT(R2556),"","需記錄距離"),"")</f>
        <v/>
      </c>
      <c r="AB2556" s="249" t="str">
        <f>IF(S2556="Y",IF(Q2556&lt;&gt;2,"有叫聲應為猴群",""),"")</f>
        <v/>
      </c>
      <c r="AC2556" s="3" t="str">
        <f>IF(ISBLANK(T2556),"需記錄棲地類型",IF(LEN(T2556)&lt;&gt;2,"請填最主要的棲地類型，其餘的可在備注補充說明",""))</f>
        <v/>
      </c>
      <c r="AD2556" s="5" t="str">
        <f t="shared" si="111"/>
        <v/>
      </c>
      <c r="AE2556" s="3" t="str">
        <f>IF(COUNTIF(U2556,"*搖樹*")=1,IF(Q2556&lt;&gt;2,"有搖樹行為應為猴群",""),"")</f>
        <v/>
      </c>
      <c r="AF2556" s="3"/>
      <c r="AH2556">
        <f>MATCH(ROUND(M2556,0)&amp;ROUND(N2556,0),樣點!N:N,0)</f>
        <v>580</v>
      </c>
      <c r="AI2556" s="5" t="str">
        <f>IF((F2557&amp;J2557)=(F2556&amp;J2556),ABS((DATE(G2557,H2557,I2557)&amp;TIME(O2557,P2557,0))-(DATE(G2556,H2556,I2556)&amp;TIME(O2556,P2556,0))),"")</f>
        <v/>
      </c>
    </row>
    <row r="2557" spans="3:35">
      <c r="C2557" s="246" t="s">
        <v>1324</v>
      </c>
      <c r="D2557" s="246" t="s">
        <v>1085</v>
      </c>
      <c r="E2557" s="246" t="s">
        <v>1095</v>
      </c>
      <c r="F2557" s="246" t="s">
        <v>1096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1097</v>
      </c>
      <c r="L2557" s="247">
        <v>1</v>
      </c>
      <c r="M2557" s="246">
        <v>185129</v>
      </c>
      <c r="N2557" s="246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90</v>
      </c>
      <c r="T2557" s="246" t="s">
        <v>32</v>
      </c>
      <c r="U2557" s="246"/>
      <c r="V2557" t="str">
        <f>INDEX(樣區!H:H,MATCH(F2557,樣區!E:E,0))</f>
        <v>3月,5月</v>
      </c>
      <c r="W2557" s="3" t="str">
        <f>IF(ISNUMBER(AH2557),"Y","N")</f>
        <v>Y</v>
      </c>
      <c r="X2557" s="3" t="str">
        <f>IF(OR(ISBLANK(H2557),ISBLANK(I2557)),"需記錄日期","")</f>
        <v/>
      </c>
      <c r="Y2557" s="3" t="str">
        <f>IF(O2557&gt;9,"時間太晚","")</f>
        <v/>
      </c>
      <c r="Z2557" s="3" t="str">
        <f>IF(ISBLANK(Q2557),"需記錄數量",IF(Q2557&gt;2,"2隻以上，請記為猴群",""))</f>
        <v/>
      </c>
      <c r="AA2557" s="3" t="str">
        <f>IF(OR(Q2557=1,Q2557=2),IF(ISTEXT(R2557),"","需記錄距離"),"")</f>
        <v/>
      </c>
      <c r="AB2557" s="249" t="str">
        <f>IF(S2557="Y",IF(Q2557&lt;&gt;2,"有叫聲應為猴群",""),"")</f>
        <v/>
      </c>
      <c r="AC2557" s="3" t="str">
        <f>IF(ISBLANK(T2557),"需記錄棲地類型",IF(LEN(T2557)&lt;&gt;2,"請填最主要的棲地類型，其餘的可在備注補充說明",""))</f>
        <v/>
      </c>
      <c r="AD2557" s="5" t="str">
        <f t="shared" si="111"/>
        <v/>
      </c>
      <c r="AE2557" s="3" t="str">
        <f>IF(COUNTIF(U2557,"*搖樹*")=1,IF(Q2557&lt;&gt;2,"有搖樹行為應為猴群",""),"")</f>
        <v/>
      </c>
      <c r="AF2557" s="3"/>
      <c r="AH2557">
        <f>MATCH(ROUND(M2557,0)&amp;ROUND(N2557,0),樣點!N:N,0)</f>
        <v>581</v>
      </c>
      <c r="AI2557" s="5">
        <f>IF((F2558&amp;J2558)=(F2557&amp;J2557),ABS((DATE(G2558,H2558,I2558)&amp;TIME(O2558,P2558,0))-(DATE(G2557,H2557,I2557)&amp;TIME(O2557,P2557,0))),"")</f>
        <v>7.6388890156522393E-3</v>
      </c>
    </row>
    <row r="2558" spans="3:35">
      <c r="C2558" s="246" t="s">
        <v>1324</v>
      </c>
      <c r="D2558" s="246" t="s">
        <v>1085</v>
      </c>
      <c r="E2558" s="246" t="s">
        <v>1095</v>
      </c>
      <c r="F2558" s="246" t="s">
        <v>1096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1097</v>
      </c>
      <c r="L2558" s="247">
        <v>2</v>
      </c>
      <c r="M2558" s="246">
        <v>185335</v>
      </c>
      <c r="N2558" s="246">
        <v>2568994</v>
      </c>
      <c r="O2558" s="246">
        <v>9</v>
      </c>
      <c r="P2558" s="246">
        <v>1</v>
      </c>
      <c r="Q2558" s="246">
        <v>0</v>
      </c>
      <c r="R2558" s="246"/>
      <c r="S2558" s="246" t="s">
        <v>90</v>
      </c>
      <c r="T2558" s="246" t="s">
        <v>32</v>
      </c>
      <c r="U2558" s="246"/>
      <c r="V2558" t="str">
        <f>INDEX(樣區!H:H,MATCH(F2558,樣區!E:E,0))</f>
        <v>3月,5月</v>
      </c>
      <c r="W2558" s="3" t="str">
        <f>IF(ISNUMBER(AH2558),"Y","N")</f>
        <v>Y</v>
      </c>
      <c r="X2558" s="3" t="str">
        <f>IF(OR(ISBLANK(H2558),ISBLANK(I2558)),"需記錄日期","")</f>
        <v/>
      </c>
      <c r="Y2558" s="3" t="str">
        <f>IF(O2558&gt;9,"時間太晚","")</f>
        <v/>
      </c>
      <c r="Z2558" s="3" t="str">
        <f>IF(ISBLANK(Q2558),"需記錄數量",IF(Q2558&gt;2,"2隻以上，請記為猴群",""))</f>
        <v/>
      </c>
      <c r="AA2558" s="3" t="str">
        <f>IF(OR(Q2558=1,Q2558=2),IF(ISTEXT(R2558),"","需記錄距離"),"")</f>
        <v/>
      </c>
      <c r="AB2558" s="249" t="str">
        <f>IF(S2558="Y",IF(Q2558&lt;&gt;2,"有叫聲應為猴群",""),"")</f>
        <v/>
      </c>
      <c r="AC2558" s="3" t="str">
        <f>IF(ISBLANK(T2558),"需記錄棲地類型",IF(LEN(T2558)&lt;&gt;2,"請填最主要的棲地類型，其餘的可在備注補充說明",""))</f>
        <v/>
      </c>
      <c r="AD2558" s="5" t="str">
        <f t="shared" si="111"/>
        <v/>
      </c>
      <c r="AE2558" s="3" t="str">
        <f>IF(COUNTIF(U2558,"*搖樹*")=1,IF(Q2558&lt;&gt;2,"有搖樹行為應為猴群",""),"")</f>
        <v/>
      </c>
      <c r="AF2558" s="3"/>
      <c r="AH2558">
        <f>MATCH(ROUND(M2558,0)&amp;ROUND(N2558,0),樣點!N:N,0)</f>
        <v>582</v>
      </c>
      <c r="AI2558" s="5">
        <f>IF((F2559&amp;J2559)=(F2558&amp;J2558),ABS((DATE(G2559,H2559,I2559)&amp;TIME(O2559,P2559,0))-(DATE(G2558,H2558,I2558)&amp;TIME(O2558,P2558,0))),"")</f>
        <v>1.1111111030913889E-2</v>
      </c>
    </row>
    <row r="2559" spans="3:35">
      <c r="C2559" s="246" t="s">
        <v>1324</v>
      </c>
      <c r="D2559" s="246" t="s">
        <v>1085</v>
      </c>
      <c r="E2559" s="246" t="s">
        <v>1095</v>
      </c>
      <c r="F2559" s="246" t="s">
        <v>1096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1097</v>
      </c>
      <c r="L2559" s="247">
        <v>3</v>
      </c>
      <c r="M2559" s="246">
        <v>185519</v>
      </c>
      <c r="N2559" s="246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90</v>
      </c>
      <c r="T2559" s="246" t="s">
        <v>32</v>
      </c>
      <c r="U2559" s="246"/>
      <c r="V2559" t="str">
        <f>INDEX(樣區!H:H,MATCH(F2559,樣區!E:E,0))</f>
        <v>3月,5月</v>
      </c>
      <c r="W2559" s="3" t="str">
        <f>IF(ISNUMBER(AH2559),"Y","N")</f>
        <v>Y</v>
      </c>
      <c r="X2559" s="3" t="str">
        <f>IF(OR(ISBLANK(H2559),ISBLANK(I2559)),"需記錄日期","")</f>
        <v/>
      </c>
      <c r="Y2559" s="3" t="str">
        <f>IF(O2559&gt;9,"時間太晚","")</f>
        <v/>
      </c>
      <c r="Z2559" s="3" t="str">
        <f>IF(ISBLANK(Q2559),"需記錄數量",IF(Q2559&gt;2,"2隻以上，請記為猴群",""))</f>
        <v/>
      </c>
      <c r="AA2559" s="3" t="str">
        <f>IF(OR(Q2559=1,Q2559=2),IF(ISTEXT(R2559),"","需記錄距離"),"")</f>
        <v/>
      </c>
      <c r="AB2559" s="249" t="str">
        <f>IF(S2559="Y",IF(Q2559&lt;&gt;2,"有叫聲應為猴群",""),"")</f>
        <v/>
      </c>
      <c r="AC2559" s="3" t="str">
        <f>IF(ISBLANK(T2559),"需記錄棲地類型",IF(LEN(T2559)&lt;&gt;2,"請填最主要的棲地類型，其餘的可在備注補充說明",""))</f>
        <v/>
      </c>
      <c r="AD2559" s="5" t="str">
        <f t="shared" si="111"/>
        <v/>
      </c>
      <c r="AE2559" s="3" t="str">
        <f>IF(COUNTIF(U2559,"*搖樹*")=1,IF(Q2559&lt;&gt;2,"有搖樹行為應為猴群",""),"")</f>
        <v/>
      </c>
      <c r="AF2559" s="3"/>
      <c r="AH2559">
        <f>MATCH(ROUND(M2559,0)&amp;ROUND(N2559,0),樣點!N:N,0)</f>
        <v>583</v>
      </c>
      <c r="AI2559" s="5">
        <f>IF((F2560&amp;J2560)=(F2559&amp;J2559),ABS((DATE(G2560,H2560,I2560)&amp;TIME(O2560,P2560,0))-(DATE(G2559,H2559,I2559)&amp;TIME(O2559,P2559,0))),"")</f>
        <v>4.8611109959892929E-3</v>
      </c>
    </row>
    <row r="2560" spans="3:35">
      <c r="C2560" s="246" t="s">
        <v>1324</v>
      </c>
      <c r="D2560" s="246" t="s">
        <v>1085</v>
      </c>
      <c r="E2560" s="246" t="s">
        <v>1095</v>
      </c>
      <c r="F2560" s="246" t="s">
        <v>1096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1097</v>
      </c>
      <c r="L2560" s="247">
        <v>4</v>
      </c>
      <c r="M2560" s="246">
        <v>185700</v>
      </c>
      <c r="N2560" s="246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90</v>
      </c>
      <c r="T2560" s="246" t="s">
        <v>32</v>
      </c>
      <c r="U2560" s="246"/>
      <c r="V2560" t="str">
        <f>INDEX(樣區!H:H,MATCH(F2560,樣區!E:E,0))</f>
        <v>3月,5月</v>
      </c>
      <c r="W2560" s="3" t="str">
        <f>IF(ISNUMBER(AH2560),"Y","N")</f>
        <v>Y</v>
      </c>
      <c r="X2560" s="3" t="str">
        <f>IF(OR(ISBLANK(H2560),ISBLANK(I2560)),"需記錄日期","")</f>
        <v/>
      </c>
      <c r="Y2560" s="3" t="str">
        <f>IF(O2560&gt;9,"時間太晚","")</f>
        <v/>
      </c>
      <c r="Z2560" s="3" t="str">
        <f>IF(ISBLANK(Q2560),"需記錄數量",IF(Q2560&gt;2,"2隻以上，請記為猴群",""))</f>
        <v/>
      </c>
      <c r="AA2560" s="3" t="str">
        <f>IF(OR(Q2560=1,Q2560=2),IF(ISTEXT(R2560),"","需記錄距離"),"")</f>
        <v/>
      </c>
      <c r="AB2560" s="249" t="str">
        <f>IF(S2560="Y",IF(Q2560&lt;&gt;2,"有叫聲應為猴群",""),"")</f>
        <v/>
      </c>
      <c r="AC2560" s="3" t="str">
        <f>IF(ISBLANK(T2560),"需記錄棲地類型",IF(LEN(T2560)&lt;&gt;2,"請填最主要的棲地類型，其餘的可在備注補充說明",""))</f>
        <v/>
      </c>
      <c r="AD2560" s="5" t="str">
        <f t="shared" si="111"/>
        <v/>
      </c>
      <c r="AE2560" s="3" t="str">
        <f>IF(COUNTIF(U2560,"*搖樹*")=1,IF(Q2560&lt;&gt;2,"有搖樹行為應為猴群",""),"")</f>
        <v/>
      </c>
      <c r="AF2560" s="3"/>
      <c r="AH2560">
        <f>MATCH(ROUND(M2560,0)&amp;ROUND(N2560,0),樣點!N:N,0)</f>
        <v>584</v>
      </c>
      <c r="AI2560" s="5">
        <f>IF((F2561&amp;J2561)=(F2560&amp;J2560),ABS((DATE(G2561,H2561,I2561)&amp;TIME(O2561,P2561,0))-(DATE(G2560,H2560,I2560)&amp;TIME(O2560,P2560,0))),"")</f>
        <v>9.7222219919785857E-3</v>
      </c>
    </row>
    <row r="2561" spans="3:35">
      <c r="C2561" s="246" t="s">
        <v>1324</v>
      </c>
      <c r="D2561" s="246" t="s">
        <v>1085</v>
      </c>
      <c r="E2561" s="246" t="s">
        <v>1095</v>
      </c>
      <c r="F2561" s="246" t="s">
        <v>1096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1097</v>
      </c>
      <c r="L2561" s="247">
        <v>5</v>
      </c>
      <c r="M2561" s="246">
        <v>185732</v>
      </c>
      <c r="N2561" s="246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90</v>
      </c>
      <c r="T2561" s="246" t="s">
        <v>32</v>
      </c>
      <c r="U2561" s="246"/>
      <c r="V2561" t="str">
        <f>INDEX(樣區!H:H,MATCH(F2561,樣區!E:E,0))</f>
        <v>3月,5月</v>
      </c>
      <c r="W2561" s="3" t="str">
        <f>IF(ISNUMBER(AH2561),"Y","N")</f>
        <v>Y</v>
      </c>
      <c r="X2561" s="3" t="str">
        <f>IF(OR(ISBLANK(H2561),ISBLANK(I2561)),"需記錄日期","")</f>
        <v/>
      </c>
      <c r="Y2561" s="3" t="str">
        <f>IF(O2561&gt;9,"時間太晚","")</f>
        <v/>
      </c>
      <c r="Z2561" s="3" t="str">
        <f>IF(ISBLANK(Q2561),"需記錄數量",IF(Q2561&gt;2,"2隻以上，請記為猴群",""))</f>
        <v/>
      </c>
      <c r="AA2561" s="3" t="str">
        <f>IF(OR(Q2561=1,Q2561=2),IF(ISTEXT(R2561),"","需記錄距離"),"")</f>
        <v/>
      </c>
      <c r="AB2561" s="249" t="str">
        <f>IF(S2561="Y",IF(Q2561&lt;&gt;2,"有叫聲應為猴群",""),"")</f>
        <v/>
      </c>
      <c r="AC2561" s="3" t="str">
        <f>IF(ISBLANK(T2561),"需記錄棲地類型",IF(LEN(T2561)&lt;&gt;2,"請填最主要的棲地類型，其餘的可在備注補充說明",""))</f>
        <v/>
      </c>
      <c r="AD2561" s="5" t="str">
        <f t="shared" si="111"/>
        <v/>
      </c>
      <c r="AE2561" s="3" t="str">
        <f>IF(COUNTIF(U2561,"*搖樹*")=1,IF(Q2561&lt;&gt;2,"有搖樹行為應為猴群",""),"")</f>
        <v/>
      </c>
      <c r="AF2561" s="3"/>
      <c r="AH2561">
        <f>MATCH(ROUND(M2561,0)&amp;ROUND(N2561,0),樣點!N:N,0)</f>
        <v>585</v>
      </c>
      <c r="AI2561" s="5">
        <f>IF((F2562&amp;J2562)=(F2561&amp;J2561),ABS((DATE(G2562,H2562,I2562)&amp;TIME(O2562,P2562,0))-(DATE(G2561,H2561,I2561)&amp;TIME(O2561,P2561,0))),"")</f>
        <v>9.0277779963798821E-3</v>
      </c>
    </row>
    <row r="2562" spans="3:35">
      <c r="C2562" s="246" t="s">
        <v>1324</v>
      </c>
      <c r="D2562" s="246" t="s">
        <v>1085</v>
      </c>
      <c r="E2562" s="246" t="s">
        <v>1095</v>
      </c>
      <c r="F2562" s="246" t="s">
        <v>1096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1097</v>
      </c>
      <c r="L2562" s="247">
        <v>6</v>
      </c>
      <c r="M2562" s="246">
        <v>185800</v>
      </c>
      <c r="N2562" s="246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90</v>
      </c>
      <c r="T2562" s="246" t="s">
        <v>32</v>
      </c>
      <c r="U2562" s="246"/>
      <c r="V2562" t="str">
        <f>INDEX(樣區!H:H,MATCH(F2562,樣區!E:E,0))</f>
        <v>3月,5月</v>
      </c>
      <c r="W2562" s="3" t="str">
        <f>IF(ISNUMBER(AH2562),"Y","N")</f>
        <v>Y</v>
      </c>
      <c r="X2562" s="3" t="str">
        <f>IF(OR(ISBLANK(H2562),ISBLANK(I2562)),"需記錄日期","")</f>
        <v/>
      </c>
      <c r="Y2562" s="3" t="str">
        <f>IF(O2562&gt;9,"時間太晚","")</f>
        <v/>
      </c>
      <c r="Z2562" s="3" t="str">
        <f>IF(ISBLANK(Q2562),"需記錄數量",IF(Q2562&gt;2,"2隻以上，請記為猴群",""))</f>
        <v/>
      </c>
      <c r="AA2562" s="3" t="str">
        <f>IF(OR(Q2562=1,Q2562=2),IF(ISTEXT(R2562),"","需記錄距離"),"")</f>
        <v/>
      </c>
      <c r="AB2562" s="249" t="str">
        <f>IF(S2562="Y",IF(Q2562&lt;&gt;2,"有叫聲應為猴群",""),"")</f>
        <v/>
      </c>
      <c r="AC2562" s="3" t="str">
        <f>IF(ISBLANK(T2562),"需記錄棲地類型",IF(LEN(T2562)&lt;&gt;2,"請填最主要的棲地類型，其餘的可在備注補充說明",""))</f>
        <v/>
      </c>
      <c r="AD2562" s="5" t="str">
        <f t="shared" si="111"/>
        <v/>
      </c>
      <c r="AE2562" s="3" t="str">
        <f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>IF((F2563&amp;J2563)=(F2562&amp;J2562),ABS((DATE(G2563,H2563,I2563)&amp;TIME(O2563,P2563,0))-(DATE(G2562,H2562,I2562)&amp;TIME(O2562,P2562,0))),"")</f>
        <v/>
      </c>
    </row>
    <row r="2563" spans="3:35">
      <c r="C2563" s="246" t="s">
        <v>1324</v>
      </c>
      <c r="D2563" s="246" t="s">
        <v>1085</v>
      </c>
      <c r="E2563" s="246" t="s">
        <v>1098</v>
      </c>
      <c r="F2563" s="246" t="s">
        <v>1099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1100</v>
      </c>
      <c r="L2563" s="247">
        <v>1</v>
      </c>
      <c r="M2563" s="246">
        <v>189628</v>
      </c>
      <c r="N2563" s="246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90</v>
      </c>
      <c r="T2563" s="246" t="s">
        <v>30</v>
      </c>
      <c r="U2563" s="246"/>
      <c r="V2563" t="str">
        <f>INDEX(樣區!H:H,MATCH(F2563,樣區!E:E,0))</f>
        <v>3月,5月</v>
      </c>
      <c r="W2563" s="3" t="str">
        <f>IF(ISNUMBER(AH2563),"Y","N")</f>
        <v>Y</v>
      </c>
      <c r="X2563" s="3" t="str">
        <f>IF(OR(ISBLANK(H2563),ISBLANK(I2563)),"需記錄日期","")</f>
        <v/>
      </c>
      <c r="Y2563" s="3" t="str">
        <f>IF(O2563&gt;9,"時間太晚","")</f>
        <v/>
      </c>
      <c r="Z2563" s="3" t="str">
        <f>IF(ISBLANK(Q2563),"需記錄數量",IF(Q2563&gt;2,"2隻以上，請記為猴群",""))</f>
        <v/>
      </c>
      <c r="AA2563" s="3" t="str">
        <f>IF(OR(Q2563=1,Q2563=2),IF(ISTEXT(R2563),"","需記錄距離"),"")</f>
        <v/>
      </c>
      <c r="AB2563" s="249" t="str">
        <f>IF(S2563="Y",IF(Q2563&lt;&gt;2,"有叫聲應為猴群",""),"")</f>
        <v/>
      </c>
      <c r="AC2563" s="3" t="str">
        <f>IF(ISBLANK(T2563),"需記錄棲地類型",IF(LEN(T2563)&lt;&gt;2,"請填最主要的棲地類型，其餘的可在備注補充說明",""))</f>
        <v/>
      </c>
      <c r="AD2563" s="5" t="str">
        <f t="shared" si="111"/>
        <v/>
      </c>
      <c r="AE2563" s="3" t="str">
        <f>IF(COUNTIF(U2563,"*搖樹*")=1,IF(Q2563&lt;&gt;2,"有搖樹行為應為猴群",""),"")</f>
        <v/>
      </c>
      <c r="AF2563" s="3"/>
      <c r="AH2563">
        <f>MATCH(ROUND(M2563,0)&amp;ROUND(N2563,0),樣點!N:N,0)</f>
        <v>587</v>
      </c>
      <c r="AI2563" s="5">
        <f>IF((F2564&amp;J2564)=(F2563&amp;J2563),ABS((DATE(G2564,H2564,I2564)&amp;TIME(O2564,P2564,0))-(DATE(G2563,H2563,I2563)&amp;TIME(O2563,P2563,0))),"")</f>
        <v>1.0416667035315186E-2</v>
      </c>
    </row>
    <row r="2564" spans="3:35">
      <c r="C2564" s="246" t="s">
        <v>1324</v>
      </c>
      <c r="D2564" s="246" t="s">
        <v>1085</v>
      </c>
      <c r="E2564" s="246" t="s">
        <v>1098</v>
      </c>
      <c r="F2564" s="246" t="s">
        <v>1099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1100</v>
      </c>
      <c r="L2564" s="247">
        <v>2</v>
      </c>
      <c r="M2564" s="246">
        <v>189535</v>
      </c>
      <c r="N2564" s="246">
        <v>2543971</v>
      </c>
      <c r="O2564" s="246">
        <v>9</v>
      </c>
      <c r="P2564" s="246">
        <v>5</v>
      </c>
      <c r="Q2564" s="246">
        <v>0</v>
      </c>
      <c r="R2564" s="246"/>
      <c r="S2564" s="246" t="s">
        <v>90</v>
      </c>
      <c r="T2564" s="246" t="s">
        <v>32</v>
      </c>
      <c r="U2564" s="246"/>
      <c r="V2564" t="str">
        <f>INDEX(樣區!H:H,MATCH(F2564,樣區!E:E,0))</f>
        <v>3月,5月</v>
      </c>
      <c r="W2564" s="3" t="str">
        <f>IF(ISNUMBER(AH2564),"Y","N")</f>
        <v>Y</v>
      </c>
      <c r="X2564" s="3" t="str">
        <f>IF(OR(ISBLANK(H2564),ISBLANK(I2564)),"需記錄日期","")</f>
        <v/>
      </c>
      <c r="Y2564" s="3" t="str">
        <f>IF(O2564&gt;9,"時間太晚","")</f>
        <v/>
      </c>
      <c r="Z2564" s="3" t="str">
        <f>IF(ISBLANK(Q2564),"需記錄數量",IF(Q2564&gt;2,"2隻以上，請記為猴群",""))</f>
        <v/>
      </c>
      <c r="AA2564" s="3" t="str">
        <f>IF(OR(Q2564=1,Q2564=2),IF(ISTEXT(R2564),"","需記錄距離"),"")</f>
        <v/>
      </c>
      <c r="AB2564" s="249" t="str">
        <f>IF(S2564="Y",IF(Q2564&lt;&gt;2,"有叫聲應為猴群",""),"")</f>
        <v/>
      </c>
      <c r="AC2564" s="3" t="str">
        <f>IF(ISBLANK(T2564),"需記錄棲地類型",IF(LEN(T2564)&lt;&gt;2,"請填最主要的棲地類型，其餘的可在備注補充說明",""))</f>
        <v/>
      </c>
      <c r="AD2564" s="5" t="str">
        <f t="shared" si="111"/>
        <v/>
      </c>
      <c r="AE2564" s="3" t="str">
        <f>IF(COUNTIF(U2564,"*搖樹*")=1,IF(Q2564&lt;&gt;2,"有搖樹行為應為猴群",""),"")</f>
        <v/>
      </c>
      <c r="AF2564" s="3"/>
      <c r="AH2564">
        <f>MATCH(ROUND(M2564,0)&amp;ROUND(N2564,0),樣點!N:N,0)</f>
        <v>588</v>
      </c>
      <c r="AI2564" s="5">
        <f>IF((F2565&amp;J2565)=(F2564&amp;J2564),ABS((DATE(G2565,H2565,I2565)&amp;TIME(O2565,P2565,0))-(DATE(G2564,H2564,I2564)&amp;TIME(O2564,P2564,0))),"")</f>
        <v>6.2499999767169356E-3</v>
      </c>
    </row>
    <row r="2565" spans="3:35">
      <c r="C2565" s="246" t="s">
        <v>1324</v>
      </c>
      <c r="D2565" s="246" t="s">
        <v>1085</v>
      </c>
      <c r="E2565" s="246" t="s">
        <v>1098</v>
      </c>
      <c r="F2565" s="246" t="s">
        <v>1099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1100</v>
      </c>
      <c r="L2565" s="247">
        <v>3</v>
      </c>
      <c r="M2565" s="246">
        <v>189474</v>
      </c>
      <c r="N2565" s="246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90</v>
      </c>
      <c r="T2565" s="246" t="s">
        <v>32</v>
      </c>
      <c r="U2565" s="246"/>
      <c r="V2565" t="str">
        <f>INDEX(樣區!H:H,MATCH(F2565,樣區!E:E,0))</f>
        <v>3月,5月</v>
      </c>
      <c r="W2565" s="3" t="str">
        <f>IF(ISNUMBER(AH2565),"Y","N")</f>
        <v>Y</v>
      </c>
      <c r="X2565" s="3" t="str">
        <f>IF(OR(ISBLANK(H2565),ISBLANK(I2565)),"需記錄日期","")</f>
        <v/>
      </c>
      <c r="Y2565" s="3" t="str">
        <f>IF(O2565&gt;9,"時間太晚","")</f>
        <v/>
      </c>
      <c r="Z2565" s="3" t="str">
        <f>IF(ISBLANK(Q2565),"需記錄數量",IF(Q2565&gt;2,"2隻以上，請記為猴群",""))</f>
        <v/>
      </c>
      <c r="AA2565" s="3" t="str">
        <f>IF(OR(Q2565=1,Q2565=2),IF(ISTEXT(R2565),"","需記錄距離"),"")</f>
        <v/>
      </c>
      <c r="AB2565" s="249" t="str">
        <f>IF(S2565="Y",IF(Q2565&lt;&gt;2,"有叫聲應為猴群",""),"")</f>
        <v/>
      </c>
      <c r="AC2565" s="3" t="str">
        <f>IF(ISBLANK(T2565),"需記錄棲地類型",IF(LEN(T2565)&lt;&gt;2,"請填最主要的棲地類型，其餘的可在備注補充說明",""))</f>
        <v/>
      </c>
      <c r="AD2565" s="5" t="str">
        <f t="shared" si="111"/>
        <v/>
      </c>
      <c r="AE2565" s="3" t="str">
        <f>IF(COUNTIF(U2565,"*搖樹*")=1,IF(Q2565&lt;&gt;2,"有搖樹行為應為猴群",""),"")</f>
        <v/>
      </c>
      <c r="AF2565" s="3"/>
      <c r="AH2565">
        <f>MATCH(ROUND(M2565,0)&amp;ROUND(N2565,0),樣點!N:N,0)</f>
        <v>589</v>
      </c>
      <c r="AI2565" s="5">
        <f>IF((F2566&amp;J2566)=(F2565&amp;J2565),ABS((DATE(G2566,H2566,I2566)&amp;TIME(O2566,P2566,0))-(DATE(G2565,H2565,I2565)&amp;TIME(O2565,P2565,0))),"")</f>
        <v>4.1666660108603537E-3</v>
      </c>
    </row>
    <row r="2566" spans="3:35">
      <c r="C2566" s="246" t="s">
        <v>1324</v>
      </c>
      <c r="D2566" s="246" t="s">
        <v>1085</v>
      </c>
      <c r="E2566" s="246" t="s">
        <v>1098</v>
      </c>
      <c r="F2566" s="246" t="s">
        <v>1099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1100</v>
      </c>
      <c r="L2566" s="247">
        <v>4</v>
      </c>
      <c r="M2566" s="246">
        <v>189480</v>
      </c>
      <c r="N2566" s="246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90</v>
      </c>
      <c r="T2566" s="246" t="s">
        <v>32</v>
      </c>
      <c r="U2566" s="246"/>
      <c r="V2566" t="str">
        <f>INDEX(樣區!H:H,MATCH(F2566,樣區!E:E,0))</f>
        <v>3月,5月</v>
      </c>
      <c r="W2566" s="3" t="str">
        <f>IF(ISNUMBER(AH2566),"Y","N")</f>
        <v>Y</v>
      </c>
      <c r="X2566" s="3" t="str">
        <f>IF(OR(ISBLANK(H2566),ISBLANK(I2566)),"需記錄日期","")</f>
        <v/>
      </c>
      <c r="Y2566" s="3" t="str">
        <f>IF(O2566&gt;9,"時間太晚","")</f>
        <v/>
      </c>
      <c r="Z2566" s="3" t="str">
        <f>IF(ISBLANK(Q2566),"需記錄數量",IF(Q2566&gt;2,"2隻以上，請記為猴群",""))</f>
        <v/>
      </c>
      <c r="AA2566" s="3" t="str">
        <f>IF(OR(Q2566=1,Q2566=2),IF(ISTEXT(R2566),"","需記錄距離"),"")</f>
        <v/>
      </c>
      <c r="AB2566" s="249" t="str">
        <f>IF(S2566="Y",IF(Q2566&lt;&gt;2,"有叫聲應為猴群",""),"")</f>
        <v/>
      </c>
      <c r="AC2566" s="3" t="str">
        <f>IF(ISBLANK(T2566),"需記錄棲地類型",IF(LEN(T2566)&lt;&gt;2,"請填最主要的棲地類型，其餘的可在備注補充說明",""))</f>
        <v/>
      </c>
      <c r="AD2566" s="5" t="str">
        <f t="shared" si="111"/>
        <v/>
      </c>
      <c r="AE2566" s="3" t="str">
        <f>IF(COUNTIF(U2566,"*搖樹*")=1,IF(Q2566&lt;&gt;2,"有搖樹行為應為猴群",""),"")</f>
        <v/>
      </c>
      <c r="AF2566" s="3"/>
      <c r="AH2566">
        <f>MATCH(ROUND(M2566,0)&amp;ROUND(N2566,0),樣點!N:N,0)</f>
        <v>590</v>
      </c>
      <c r="AI2566" s="5">
        <f>IF((F2567&amp;J2567)=(F2566&amp;J2566),ABS((DATE(G2567,H2567,I2567)&amp;TIME(O2567,P2567,0))-(DATE(G2566,H2566,I2566)&amp;TIME(O2566,P2566,0))),"")</f>
        <v>1.0416666977107525E-2</v>
      </c>
    </row>
    <row r="2567" spans="3:35">
      <c r="C2567" s="246" t="s">
        <v>1324</v>
      </c>
      <c r="D2567" s="246" t="s">
        <v>1085</v>
      </c>
      <c r="E2567" s="246" t="s">
        <v>1098</v>
      </c>
      <c r="F2567" s="246" t="s">
        <v>1099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1100</v>
      </c>
      <c r="L2567" s="247">
        <v>5</v>
      </c>
      <c r="M2567" s="246">
        <v>189465</v>
      </c>
      <c r="N2567" s="246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90</v>
      </c>
      <c r="T2567" s="246" t="s">
        <v>32</v>
      </c>
      <c r="U2567" s="246"/>
      <c r="V2567" t="str">
        <f>INDEX(樣區!H:H,MATCH(F2567,樣區!E:E,0))</f>
        <v>3月,5月</v>
      </c>
      <c r="W2567" s="3" t="str">
        <f>IF(ISNUMBER(AH2567),"Y","N")</f>
        <v>Y</v>
      </c>
      <c r="X2567" s="3" t="str">
        <f>IF(OR(ISBLANK(H2567),ISBLANK(I2567)),"需記錄日期","")</f>
        <v/>
      </c>
      <c r="Y2567" s="3" t="str">
        <f>IF(O2567&gt;9,"時間太晚","")</f>
        <v/>
      </c>
      <c r="Z2567" s="3" t="str">
        <f>IF(ISBLANK(Q2567),"需記錄數量",IF(Q2567&gt;2,"2隻以上，請記為猴群",""))</f>
        <v/>
      </c>
      <c r="AA2567" s="3" t="str">
        <f>IF(OR(Q2567=1,Q2567=2),IF(ISTEXT(R2567),"","需記錄距離"),"")</f>
        <v/>
      </c>
      <c r="AB2567" s="249" t="str">
        <f>IF(S2567="Y",IF(Q2567&lt;&gt;2,"有叫聲應為猴群",""),"")</f>
        <v/>
      </c>
      <c r="AC2567" s="3" t="str">
        <f>IF(ISBLANK(T2567),"需記錄棲地類型",IF(LEN(T2567)&lt;&gt;2,"請填最主要的棲地類型，其餘的可在備注補充說明",""))</f>
        <v/>
      </c>
      <c r="AD2567" s="5" t="str">
        <f t="shared" si="111"/>
        <v/>
      </c>
      <c r="AE2567" s="3" t="str">
        <f>IF(COUNTIF(U2567,"*搖樹*")=1,IF(Q2567&lt;&gt;2,"有搖樹行為應為猴群",""),"")</f>
        <v/>
      </c>
      <c r="AF2567" s="3"/>
      <c r="AH2567">
        <f>MATCH(ROUND(M2567,0)&amp;ROUND(N2567,0),樣點!N:N,0)</f>
        <v>591</v>
      </c>
      <c r="AI2567" s="5">
        <f>IF((F2568&amp;J2568)=(F2567&amp;J2567),ABS((DATE(G2568,H2568,I2568)&amp;TIME(O2568,P2568,0))-(DATE(G2567,H2567,I2567)&amp;TIME(O2567,P2567,0))),"")</f>
        <v>1.0416667035315186E-2</v>
      </c>
    </row>
    <row r="2568" spans="3:35">
      <c r="C2568" s="246" t="s">
        <v>1324</v>
      </c>
      <c r="D2568" s="246" t="s">
        <v>1085</v>
      </c>
      <c r="E2568" s="246" t="s">
        <v>1098</v>
      </c>
      <c r="F2568" s="246" t="s">
        <v>1099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1100</v>
      </c>
      <c r="L2568" s="247">
        <v>6</v>
      </c>
      <c r="M2568" s="246">
        <v>189414</v>
      </c>
      <c r="N2568" s="246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90</v>
      </c>
      <c r="T2568" s="246" t="s">
        <v>133</v>
      </c>
      <c r="U2568" s="246"/>
      <c r="V2568" t="str">
        <f>INDEX(樣區!H:H,MATCH(F2568,樣區!E:E,0))</f>
        <v>3月,5月</v>
      </c>
      <c r="W2568" s="3" t="str">
        <f>IF(ISNUMBER(AH2568),"Y","N")</f>
        <v>Y</v>
      </c>
      <c r="X2568" s="3" t="str">
        <f>IF(OR(ISBLANK(H2568),ISBLANK(I2568)),"需記錄日期","")</f>
        <v/>
      </c>
      <c r="Y2568" s="3" t="str">
        <f>IF(O2568&gt;9,"時間太晚","")</f>
        <v/>
      </c>
      <c r="Z2568" s="3" t="str">
        <f>IF(ISBLANK(Q2568),"需記錄數量",IF(Q2568&gt;2,"2隻以上，請記為猴群",""))</f>
        <v/>
      </c>
      <c r="AA2568" s="3" t="str">
        <f>IF(OR(Q2568=1,Q2568=2),IF(ISTEXT(R2568),"","需記錄距離"),"")</f>
        <v/>
      </c>
      <c r="AB2568" s="249" t="str">
        <f>IF(S2568="Y",IF(Q2568&lt;&gt;2,"有叫聲應為猴群",""),"")</f>
        <v/>
      </c>
      <c r="AC2568" s="3" t="str">
        <f>IF(ISBLANK(T2568),"需記錄棲地類型",IF(LEN(T2568)&lt;&gt;2,"請填最主要的棲地類型，其餘的可在備注補充說明",""))</f>
        <v/>
      </c>
      <c r="AD2568" s="5" t="str">
        <f t="shared" si="111"/>
        <v/>
      </c>
      <c r="AE2568" s="3" t="str">
        <f>IF(COUNTIF(U2568,"*搖樹*")=1,IF(Q2568&lt;&gt;2,"有搖樹行為應為猴群",""),"")</f>
        <v/>
      </c>
      <c r="AF2568" s="3"/>
      <c r="AH2568">
        <f>MATCH(ROUND(M2568,0)&amp;ROUND(N2568,0),樣點!N:N,0)</f>
        <v>592</v>
      </c>
      <c r="AI2568" s="5" t="str">
        <f>IF((F2569&amp;J2569)=(F2568&amp;J2568),ABS((DATE(G2569,H2569,I2569)&amp;TIME(O2569,P2569,0))-(DATE(G2568,H2568,I2568)&amp;TIME(O2568,P2568,0))),"")</f>
        <v/>
      </c>
    </row>
    <row r="2569" spans="3:35">
      <c r="C2569" s="246" t="s">
        <v>1324</v>
      </c>
      <c r="D2569" s="246" t="s">
        <v>1085</v>
      </c>
      <c r="E2569" s="246" t="s">
        <v>1101</v>
      </c>
      <c r="F2569" s="246" t="s">
        <v>1102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1103</v>
      </c>
      <c r="L2569" s="247">
        <v>1</v>
      </c>
      <c r="M2569" s="246">
        <v>192099</v>
      </c>
      <c r="N2569" s="246">
        <v>2542848</v>
      </c>
      <c r="O2569" s="246">
        <v>9</v>
      </c>
      <c r="P2569" s="246">
        <v>0</v>
      </c>
      <c r="Q2569" s="246">
        <v>0</v>
      </c>
      <c r="R2569" s="246"/>
      <c r="S2569" s="246" t="s">
        <v>90</v>
      </c>
      <c r="T2569" s="246" t="s">
        <v>31</v>
      </c>
      <c r="U2569" s="246"/>
      <c r="V2569" t="str">
        <f>INDEX(樣區!H:H,MATCH(F2569,樣區!E:E,0))</f>
        <v>3月,5月</v>
      </c>
      <c r="W2569" s="3" t="str">
        <f>IF(ISNUMBER(AH2569),"Y","N")</f>
        <v>Y</v>
      </c>
      <c r="X2569" s="3" t="str">
        <f>IF(OR(ISBLANK(H2569),ISBLANK(I2569)),"需記錄日期","")</f>
        <v/>
      </c>
      <c r="Y2569" s="3" t="str">
        <f>IF(O2569&gt;9,"時間太晚","")</f>
        <v/>
      </c>
      <c r="Z2569" s="3" t="str">
        <f>IF(ISBLANK(Q2569),"需記錄數量",IF(Q2569&gt;2,"2隻以上，請記為猴群",""))</f>
        <v/>
      </c>
      <c r="AA2569" s="3" t="str">
        <f>IF(OR(Q2569=1,Q2569=2),IF(ISTEXT(R2569),"","需記錄距離"),"")</f>
        <v/>
      </c>
      <c r="AB2569" s="249" t="str">
        <f>IF(S2569="Y",IF(Q2569&lt;&gt;2,"有叫聲應為猴群",""),"")</f>
        <v/>
      </c>
      <c r="AC2569" s="3" t="str">
        <f>IF(ISBLANK(T2569),"需記錄棲地類型",IF(LEN(T2569)&lt;&gt;2,"請填最主要的棲地類型，其餘的可在備注補充說明",""))</f>
        <v/>
      </c>
      <c r="AD2569" s="5" t="str">
        <f t="shared" si="111"/>
        <v/>
      </c>
      <c r="AE2569" s="3" t="str">
        <f>IF(COUNTIF(U2569,"*搖樹*")=1,IF(Q2569&lt;&gt;2,"有搖樹行為應為猴群",""),"")</f>
        <v/>
      </c>
      <c r="AF2569" s="3"/>
      <c r="AH2569">
        <f>MATCH(ROUND(M2569,0)&amp;ROUND(N2569,0),樣點!N:N,0)</f>
        <v>593</v>
      </c>
      <c r="AI2569" s="5">
        <f>IF((F2570&amp;J2570)=(F2569&amp;J2569),ABS((DATE(G2570,H2570,I2570)&amp;TIME(O2570,P2570,0))-(DATE(G2569,H2569,I2569)&amp;TIME(O2569,P2569,0))),"")</f>
        <v>1.0416665987577289E-2</v>
      </c>
    </row>
    <row r="2570" spans="3:35">
      <c r="C2570" s="246" t="s">
        <v>1324</v>
      </c>
      <c r="D2570" s="246" t="s">
        <v>1085</v>
      </c>
      <c r="E2570" s="246" t="s">
        <v>1101</v>
      </c>
      <c r="F2570" s="246" t="s">
        <v>1102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1103</v>
      </c>
      <c r="L2570" s="247">
        <v>2</v>
      </c>
      <c r="M2570" s="246">
        <v>192305</v>
      </c>
      <c r="N2570" s="246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90</v>
      </c>
      <c r="T2570" s="246" t="s">
        <v>32</v>
      </c>
      <c r="U2570" s="246"/>
      <c r="V2570" t="str">
        <f>INDEX(樣區!H:H,MATCH(F2570,樣區!E:E,0))</f>
        <v>3月,5月</v>
      </c>
      <c r="W2570" s="3" t="str">
        <f>IF(ISNUMBER(AH2570),"Y","N")</f>
        <v>Y</v>
      </c>
      <c r="X2570" s="3" t="str">
        <f>IF(OR(ISBLANK(H2570),ISBLANK(I2570)),"需記錄日期","")</f>
        <v/>
      </c>
      <c r="Y2570" s="3" t="str">
        <f>IF(O2570&gt;9,"時間太晚","")</f>
        <v/>
      </c>
      <c r="Z2570" s="3" t="str">
        <f>IF(ISBLANK(Q2570),"需記錄數量",IF(Q2570&gt;2,"2隻以上，請記為猴群",""))</f>
        <v/>
      </c>
      <c r="AA2570" s="3" t="str">
        <f>IF(OR(Q2570=1,Q2570=2),IF(ISTEXT(R2570),"","需記錄距離"),"")</f>
        <v/>
      </c>
      <c r="AB2570" s="249" t="str">
        <f>IF(S2570="Y",IF(Q2570&lt;&gt;2,"有叫聲應為猴群",""),"")</f>
        <v/>
      </c>
      <c r="AC2570" s="3" t="str">
        <f>IF(ISBLANK(T2570),"需記錄棲地類型",IF(LEN(T2570)&lt;&gt;2,"請填最主要的棲地類型，其餘的可在備注補充說明",""))</f>
        <v/>
      </c>
      <c r="AD2570" s="5" t="str">
        <f t="shared" si="111"/>
        <v/>
      </c>
      <c r="AE2570" s="3" t="str">
        <f>IF(COUNTIF(U2570,"*搖樹*")=1,IF(Q2570&lt;&gt;2,"有搖樹行為應為猴群",""),"")</f>
        <v/>
      </c>
      <c r="AF2570" s="3"/>
      <c r="AH2570">
        <f>MATCH(ROUND(M2570,0)&amp;ROUND(N2570,0),樣點!N:N,0)</f>
        <v>594</v>
      </c>
      <c r="AI2570" s="5">
        <f>IF((F2571&amp;J2571)=(F2570&amp;J2570),ABS((DATE(G2571,H2571,I2571)&amp;TIME(O2571,P2571,0))-(DATE(G2570,H2570,I2570)&amp;TIME(O2570,P2570,0))),"")</f>
        <v>1.0416667035315186E-2</v>
      </c>
    </row>
    <row r="2571" spans="3:35">
      <c r="C2571" s="246" t="s">
        <v>1324</v>
      </c>
      <c r="D2571" s="246" t="s">
        <v>1085</v>
      </c>
      <c r="E2571" s="246" t="s">
        <v>1101</v>
      </c>
      <c r="F2571" s="246" t="s">
        <v>1102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1103</v>
      </c>
      <c r="L2571" s="247">
        <v>3</v>
      </c>
      <c r="M2571" s="246">
        <v>192481</v>
      </c>
      <c r="N2571" s="246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90</v>
      </c>
      <c r="T2571" s="246" t="s">
        <v>32</v>
      </c>
      <c r="U2571" s="246"/>
      <c r="V2571" t="str">
        <f>INDEX(樣區!H:H,MATCH(F2571,樣區!E:E,0))</f>
        <v>3月,5月</v>
      </c>
      <c r="W2571" s="3" t="str">
        <f>IF(ISNUMBER(AH2571),"Y","N")</f>
        <v>Y</v>
      </c>
      <c r="X2571" s="3" t="str">
        <f>IF(OR(ISBLANK(H2571),ISBLANK(I2571)),"需記錄日期","")</f>
        <v/>
      </c>
      <c r="Y2571" s="3" t="str">
        <f>IF(O2571&gt;9,"時間太晚","")</f>
        <v/>
      </c>
      <c r="Z2571" s="3" t="str">
        <f>IF(ISBLANK(Q2571),"需記錄數量",IF(Q2571&gt;2,"2隻以上，請記為猴群",""))</f>
        <v/>
      </c>
      <c r="AA2571" s="3" t="str">
        <f>IF(OR(Q2571=1,Q2571=2),IF(ISTEXT(R2571),"","需記錄距離"),"")</f>
        <v/>
      </c>
      <c r="AB2571" s="249" t="str">
        <f>IF(S2571="Y",IF(Q2571&lt;&gt;2,"有叫聲應為猴群",""),"")</f>
        <v/>
      </c>
      <c r="AC2571" s="3" t="str">
        <f>IF(ISBLANK(T2571),"需記錄棲地類型",IF(LEN(T2571)&lt;&gt;2,"請填最主要的棲地類型，其餘的可在備注補充說明",""))</f>
        <v/>
      </c>
      <c r="AD2571" s="5" t="str">
        <f t="shared" si="111"/>
        <v/>
      </c>
      <c r="AE2571" s="3" t="str">
        <f>IF(COUNTIF(U2571,"*搖樹*")=1,IF(Q2571&lt;&gt;2,"有搖樹行為應為猴群",""),"")</f>
        <v/>
      </c>
      <c r="AF2571" s="3"/>
      <c r="AH2571">
        <f>MATCH(ROUND(M2571,0)&amp;ROUND(N2571,0),樣點!N:N,0)</f>
        <v>595</v>
      </c>
      <c r="AI2571" s="5">
        <f>IF((F2572&amp;J2572)=(F2571&amp;J2571),ABS((DATE(G2572,H2572,I2572)&amp;TIME(O2572,P2572,0))-(DATE(G2571,H2571,I2571)&amp;TIME(O2571,P2571,0))),"")</f>
        <v>1.0416666977107525E-2</v>
      </c>
    </row>
    <row r="2572" spans="3:35">
      <c r="C2572" s="246" t="s">
        <v>1324</v>
      </c>
      <c r="D2572" s="246" t="s">
        <v>1085</v>
      </c>
      <c r="E2572" s="246" t="s">
        <v>1101</v>
      </c>
      <c r="F2572" s="246" t="s">
        <v>1102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1103</v>
      </c>
      <c r="L2572" s="247">
        <v>4</v>
      </c>
      <c r="M2572" s="246">
        <v>192595</v>
      </c>
      <c r="N2572" s="246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90</v>
      </c>
      <c r="T2572" s="246" t="s">
        <v>32</v>
      </c>
      <c r="U2572" s="246"/>
      <c r="V2572" t="str">
        <f>INDEX(樣區!H:H,MATCH(F2572,樣區!E:E,0))</f>
        <v>3月,5月</v>
      </c>
      <c r="W2572" s="3" t="str">
        <f>IF(ISNUMBER(AH2572),"Y","N")</f>
        <v>Y</v>
      </c>
      <c r="X2572" s="3" t="str">
        <f>IF(OR(ISBLANK(H2572),ISBLANK(I2572)),"需記錄日期","")</f>
        <v/>
      </c>
      <c r="Y2572" s="3" t="str">
        <f>IF(O2572&gt;9,"時間太晚","")</f>
        <v/>
      </c>
      <c r="Z2572" s="3" t="str">
        <f>IF(ISBLANK(Q2572),"需記錄數量",IF(Q2572&gt;2,"2隻以上，請記為猴群",""))</f>
        <v/>
      </c>
      <c r="AA2572" s="3" t="str">
        <f>IF(OR(Q2572=1,Q2572=2),IF(ISTEXT(R2572),"","需記錄距離"),"")</f>
        <v/>
      </c>
      <c r="AB2572" s="249" t="str">
        <f>IF(S2572="Y",IF(Q2572&lt;&gt;2,"有叫聲應為猴群",""),"")</f>
        <v/>
      </c>
      <c r="AC2572" s="3" t="str">
        <f>IF(ISBLANK(T2572),"需記錄棲地類型",IF(LEN(T2572)&lt;&gt;2,"請填最主要的棲地類型，其餘的可在備注補充說明",""))</f>
        <v/>
      </c>
      <c r="AD2572" s="5" t="str">
        <f t="shared" si="111"/>
        <v/>
      </c>
      <c r="AE2572" s="3" t="str">
        <f>IF(COUNTIF(U2572,"*搖樹*")=1,IF(Q2572&lt;&gt;2,"有搖樹行為應為猴群",""),"")</f>
        <v/>
      </c>
      <c r="AF2572" s="3"/>
      <c r="AH2572">
        <f>MATCH(ROUND(M2572,0)&amp;ROUND(N2572,0),樣點!N:N,0)</f>
        <v>596</v>
      </c>
      <c r="AI2572" s="5">
        <f>IF((F2573&amp;J2573)=(F2572&amp;J2572),ABS((DATE(G2573,H2573,I2573)&amp;TIME(O2573,P2573,0))-(DATE(G2572,H2572,I2572)&amp;TIME(O2572,P2572,0))),"")</f>
        <v>4.8611109959892929E-3</v>
      </c>
    </row>
    <row r="2573" spans="3:35">
      <c r="C2573" s="246" t="s">
        <v>1324</v>
      </c>
      <c r="D2573" s="246" t="s">
        <v>1085</v>
      </c>
      <c r="E2573" s="246" t="s">
        <v>1101</v>
      </c>
      <c r="F2573" s="246" t="s">
        <v>1102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1103</v>
      </c>
      <c r="L2573" s="247">
        <v>5</v>
      </c>
      <c r="M2573" s="246">
        <v>192764</v>
      </c>
      <c r="N2573" s="246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90</v>
      </c>
      <c r="T2573" s="246" t="s">
        <v>26</v>
      </c>
      <c r="U2573" s="246"/>
      <c r="V2573" t="str">
        <f>INDEX(樣區!H:H,MATCH(F2573,樣區!E:E,0))</f>
        <v>3月,5月</v>
      </c>
      <c r="W2573" s="3" t="str">
        <f>IF(ISNUMBER(AH2573),"Y","N")</f>
        <v>Y</v>
      </c>
      <c r="X2573" s="3" t="str">
        <f>IF(OR(ISBLANK(H2573),ISBLANK(I2573)),"需記錄日期","")</f>
        <v/>
      </c>
      <c r="Y2573" s="3" t="str">
        <f>IF(O2573&gt;9,"時間太晚","")</f>
        <v/>
      </c>
      <c r="Z2573" s="3" t="str">
        <f>IF(ISBLANK(Q2573),"需記錄數量",IF(Q2573&gt;2,"2隻以上，請記為猴群",""))</f>
        <v/>
      </c>
      <c r="AA2573" s="3" t="str">
        <f>IF(OR(Q2573=1,Q2573=2),IF(ISTEXT(R2573),"","需記錄距離"),"")</f>
        <v/>
      </c>
      <c r="AB2573" s="249" t="str">
        <f>IF(S2573="Y",IF(Q2573&lt;&gt;2,"有叫聲應為猴群",""),"")</f>
        <v/>
      </c>
      <c r="AC2573" s="3" t="str">
        <f>IF(ISBLANK(T2573),"需記錄棲地類型",IF(LEN(T2573)&lt;&gt;2,"請填最主要的棲地類型，其餘的可在備注補充說明",""))</f>
        <v/>
      </c>
      <c r="AD2573" s="5" t="str">
        <f t="shared" si="111"/>
        <v/>
      </c>
      <c r="AE2573" s="3" t="str">
        <f>IF(COUNTIF(U2573,"*搖樹*")=1,IF(Q2573&lt;&gt;2,"有搖樹行為應為猴群",""),"")</f>
        <v/>
      </c>
      <c r="AF2573" s="3"/>
      <c r="AH2573">
        <f>MATCH(ROUND(M2573,0)&amp;ROUND(N2573,0),樣點!N:N,0)</f>
        <v>597</v>
      </c>
      <c r="AI2573" s="5">
        <f>IF((F2574&amp;J2574)=(F2573&amp;J2573),ABS((DATE(G2574,H2574,I2574)&amp;TIME(O2574,P2574,0))-(DATE(G2573,H2573,I2573)&amp;TIME(O2573,P2573,0))),"")</f>
        <v>4.1666660108603537E-3</v>
      </c>
    </row>
    <row r="2574" spans="3:35">
      <c r="C2574" s="246" t="s">
        <v>1324</v>
      </c>
      <c r="D2574" s="246" t="s">
        <v>1085</v>
      </c>
      <c r="E2574" s="246" t="s">
        <v>1101</v>
      </c>
      <c r="F2574" s="246" t="s">
        <v>1102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1103</v>
      </c>
      <c r="L2574" s="247">
        <v>6</v>
      </c>
      <c r="M2574" s="246">
        <v>192827</v>
      </c>
      <c r="N2574" s="246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90</v>
      </c>
      <c r="T2574" s="246" t="s">
        <v>32</v>
      </c>
      <c r="U2574" s="246"/>
      <c r="V2574" t="str">
        <f>INDEX(樣區!H:H,MATCH(F2574,樣區!E:E,0))</f>
        <v>3月,5月</v>
      </c>
      <c r="W2574" s="3" t="str">
        <f>IF(ISNUMBER(AH2574),"Y","N")</f>
        <v>Y</v>
      </c>
      <c r="X2574" s="3" t="str">
        <f>IF(OR(ISBLANK(H2574),ISBLANK(I2574)),"需記錄日期","")</f>
        <v/>
      </c>
      <c r="Y2574" s="3" t="str">
        <f>IF(O2574&gt;9,"時間太晚","")</f>
        <v/>
      </c>
      <c r="Z2574" s="3" t="str">
        <f>IF(ISBLANK(Q2574),"需記錄數量",IF(Q2574&gt;2,"2隻以上，請記為猴群",""))</f>
        <v/>
      </c>
      <c r="AA2574" s="3" t="str">
        <f>IF(OR(Q2574=1,Q2574=2),IF(ISTEXT(R2574),"","需記錄距離"),"")</f>
        <v/>
      </c>
      <c r="AB2574" s="249" t="str">
        <f>IF(S2574="Y",IF(Q2574&lt;&gt;2,"有叫聲應為猴群",""),"")</f>
        <v/>
      </c>
      <c r="AC2574" s="3" t="str">
        <f>IF(ISBLANK(T2574),"需記錄棲地類型",IF(LEN(T2574)&lt;&gt;2,"請填最主要的棲地類型，其餘的可在備注補充說明",""))</f>
        <v/>
      </c>
      <c r="AD2574" s="5" t="str">
        <f t="shared" si="111"/>
        <v/>
      </c>
      <c r="AE2574" s="3" t="str">
        <f>IF(COUNTIF(U2574,"*搖樹*")=1,IF(Q2574&lt;&gt;2,"有搖樹行為應為猴群",""),"")</f>
        <v/>
      </c>
      <c r="AF2574" s="3"/>
      <c r="AH2574">
        <f>MATCH(ROUND(M2574,0)&amp;ROUND(N2574,0),樣點!N:N,0)</f>
        <v>598</v>
      </c>
      <c r="AI2574" s="5" t="str">
        <f>IF((F2575&amp;J2575)=(F2574&amp;J2574),ABS((DATE(G2575,H2575,I2575)&amp;TIME(O2575,P2575,0))-(DATE(G2574,H2574,I2574)&amp;TIME(O2574,P2574,0))),"")</f>
        <v/>
      </c>
    </row>
    <row r="2575" spans="3:35">
      <c r="C2575" s="246" t="s">
        <v>1324</v>
      </c>
      <c r="D2575" s="246" t="s">
        <v>1085</v>
      </c>
      <c r="E2575" s="246" t="s">
        <v>1104</v>
      </c>
      <c r="F2575" s="246" t="s">
        <v>1105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1106</v>
      </c>
      <c r="L2575" s="247">
        <v>1</v>
      </c>
      <c r="M2575" s="246">
        <v>194786</v>
      </c>
      <c r="N2575" s="246">
        <v>2566724</v>
      </c>
      <c r="O2575" s="246">
        <v>9</v>
      </c>
      <c r="P2575" s="246">
        <v>0</v>
      </c>
      <c r="Q2575" s="246">
        <v>0</v>
      </c>
      <c r="R2575" s="246"/>
      <c r="S2575" s="246" t="s">
        <v>90</v>
      </c>
      <c r="T2575" s="246" t="s">
        <v>31</v>
      </c>
      <c r="U2575" s="246"/>
      <c r="V2575" t="str">
        <f>INDEX(樣區!H:H,MATCH(F2575,樣區!E:E,0))</f>
        <v>3月,5月</v>
      </c>
      <c r="W2575" s="3" t="str">
        <f>IF(ISNUMBER(AH2575),"Y","N")</f>
        <v>Y</v>
      </c>
      <c r="X2575" s="3" t="str">
        <f>IF(OR(ISBLANK(H2575),ISBLANK(I2575)),"需記錄日期","")</f>
        <v/>
      </c>
      <c r="Y2575" s="3" t="str">
        <f>IF(O2575&gt;9,"時間太晚","")</f>
        <v/>
      </c>
      <c r="Z2575" s="3" t="str">
        <f>IF(ISBLANK(Q2575),"需記錄數量",IF(Q2575&gt;2,"2隻以上，請記為猴群",""))</f>
        <v/>
      </c>
      <c r="AA2575" s="3" t="str">
        <f>IF(OR(Q2575=1,Q2575=2),IF(ISTEXT(R2575),"","需記錄距離"),"")</f>
        <v/>
      </c>
      <c r="AB2575" s="249" t="str">
        <f>IF(S2575="Y",IF(Q2575&lt;&gt;2,"有叫聲應為猴群",""),"")</f>
        <v/>
      </c>
      <c r="AC2575" s="3" t="str">
        <f>IF(ISBLANK(T2575),"需記錄棲地類型",IF(LEN(T2575)&lt;&gt;2,"請填最主要的棲地類型，其餘的可在備注補充說明",""))</f>
        <v/>
      </c>
      <c r="AD2575" s="5" t="str">
        <f t="shared" si="111"/>
        <v/>
      </c>
      <c r="AE2575" s="3" t="str">
        <f>IF(COUNTIF(U2575,"*搖樹*")=1,IF(Q2575&lt;&gt;2,"有搖樹行為應為猴群",""),"")</f>
        <v/>
      </c>
      <c r="AF2575" s="3"/>
      <c r="AH2575">
        <f>MATCH(ROUND(M2575,0)&amp;ROUND(N2575,0),樣點!N:N,0)</f>
        <v>599</v>
      </c>
      <c r="AI2575" s="5">
        <f>IF((F2576&amp;J2576)=(F2575&amp;J2575),ABS((DATE(G2576,H2576,I2576)&amp;TIME(O2576,P2576,0))-(DATE(G2575,H2575,I2575)&amp;TIME(O2575,P2575,0))),"")</f>
        <v>6.9444439723156393E-3</v>
      </c>
    </row>
    <row r="2576" spans="3:35">
      <c r="C2576" s="246" t="s">
        <v>1324</v>
      </c>
      <c r="D2576" s="246" t="s">
        <v>1085</v>
      </c>
      <c r="E2576" s="246" t="s">
        <v>1104</v>
      </c>
      <c r="F2576" s="246" t="s">
        <v>1105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1106</v>
      </c>
      <c r="L2576" s="247">
        <v>2</v>
      </c>
      <c r="M2576" s="246">
        <v>194676</v>
      </c>
      <c r="N2576" s="246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90</v>
      </c>
      <c r="T2576" s="246" t="s">
        <v>31</v>
      </c>
      <c r="U2576" s="246"/>
      <c r="V2576" t="str">
        <f>INDEX(樣區!H:H,MATCH(F2576,樣區!E:E,0))</f>
        <v>3月,5月</v>
      </c>
      <c r="W2576" s="3" t="str">
        <f>IF(ISNUMBER(AH2576),"Y","N")</f>
        <v>Y</v>
      </c>
      <c r="X2576" s="3" t="str">
        <f>IF(OR(ISBLANK(H2576),ISBLANK(I2576)),"需記錄日期","")</f>
        <v/>
      </c>
      <c r="Y2576" s="3" t="str">
        <f>IF(O2576&gt;9,"時間太晚","")</f>
        <v/>
      </c>
      <c r="Z2576" s="3" t="str">
        <f>IF(ISBLANK(Q2576),"需記錄數量",IF(Q2576&gt;2,"2隻以上，請記為猴群",""))</f>
        <v/>
      </c>
      <c r="AA2576" s="3" t="str">
        <f>IF(OR(Q2576=1,Q2576=2),IF(ISTEXT(R2576),"","需記錄距離"),"")</f>
        <v/>
      </c>
      <c r="AB2576" s="249" t="str">
        <f>IF(S2576="Y",IF(Q2576&lt;&gt;2,"有叫聲應為猴群",""),"")</f>
        <v/>
      </c>
      <c r="AC2576" s="3" t="str">
        <f>IF(ISBLANK(T2576),"需記錄棲地類型",IF(LEN(T2576)&lt;&gt;2,"請填最主要的棲地類型，其餘的可在備注補充說明",""))</f>
        <v/>
      </c>
      <c r="AD2576" s="5" t="str">
        <f t="shared" si="111"/>
        <v/>
      </c>
      <c r="AE2576" s="3" t="str">
        <f>IF(COUNTIF(U2576,"*搖樹*")=1,IF(Q2576&lt;&gt;2,"有搖樹行為應為猴群",""),"")</f>
        <v/>
      </c>
      <c r="AF2576" s="3"/>
      <c r="AH2576">
        <f>MATCH(ROUND(M2576,0)&amp;ROUND(N2576,0),樣點!N:N,0)</f>
        <v>600</v>
      </c>
      <c r="AI2576" s="5">
        <f>IF((F2577&amp;J2577)=(F2576&amp;J2576),ABS((DATE(G2577,H2577,I2577)&amp;TIME(O2577,P2577,0))-(DATE(G2576,H2576,I2576)&amp;TIME(O2576,P2576,0))),"")</f>
        <v>6.9444440305233002E-3</v>
      </c>
    </row>
    <row r="2577" spans="3:35">
      <c r="C2577" s="246" t="s">
        <v>1324</v>
      </c>
      <c r="D2577" s="246" t="s">
        <v>1085</v>
      </c>
      <c r="E2577" s="246" t="s">
        <v>1104</v>
      </c>
      <c r="F2577" s="246" t="s">
        <v>1105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1106</v>
      </c>
      <c r="L2577" s="247">
        <v>3</v>
      </c>
      <c r="M2577" s="246">
        <v>194520</v>
      </c>
      <c r="N2577" s="246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90</v>
      </c>
      <c r="T2577" s="246" t="s">
        <v>133</v>
      </c>
      <c r="U2577" s="246"/>
      <c r="V2577" t="str">
        <f>INDEX(樣區!H:H,MATCH(F2577,樣區!E:E,0))</f>
        <v>3月,5月</v>
      </c>
      <c r="W2577" s="3" t="str">
        <f>IF(ISNUMBER(AH2577),"Y","N")</f>
        <v>Y</v>
      </c>
      <c r="X2577" s="3" t="str">
        <f>IF(OR(ISBLANK(H2577),ISBLANK(I2577)),"需記錄日期","")</f>
        <v/>
      </c>
      <c r="Y2577" s="3" t="str">
        <f>IF(O2577&gt;9,"時間太晚","")</f>
        <v/>
      </c>
      <c r="Z2577" s="3" t="str">
        <f>IF(ISBLANK(Q2577),"需記錄數量",IF(Q2577&gt;2,"2隻以上，請記為猴群",""))</f>
        <v/>
      </c>
      <c r="AA2577" s="3" t="str">
        <f>IF(OR(Q2577=1,Q2577=2),IF(ISTEXT(R2577),"","需記錄距離"),"")</f>
        <v/>
      </c>
      <c r="AB2577" s="249" t="str">
        <f>IF(S2577="Y",IF(Q2577&lt;&gt;2,"有叫聲應為猴群",""),"")</f>
        <v/>
      </c>
      <c r="AC2577" s="3" t="str">
        <f>IF(ISBLANK(T2577),"需記錄棲地類型",IF(LEN(T2577)&lt;&gt;2,"請填最主要的棲地類型，其餘的可在備注補充說明",""))</f>
        <v/>
      </c>
      <c r="AD2577" s="5" t="str">
        <f t="shared" si="111"/>
        <v/>
      </c>
      <c r="AE2577" s="3" t="str">
        <f>IF(COUNTIF(U2577,"*搖樹*")=1,IF(Q2577&lt;&gt;2,"有搖樹行為應為猴群",""),"")</f>
        <v/>
      </c>
      <c r="AF2577" s="3"/>
      <c r="AH2577">
        <f>MATCH(ROUND(M2577,0)&amp;ROUND(N2577,0),樣點!N:N,0)</f>
        <v>601</v>
      </c>
      <c r="AI2577" s="5">
        <f>IF((F2578&amp;J2578)=(F2577&amp;J2577),ABS((DATE(G2578,H2578,I2578)&amp;TIME(O2578,P2578,0))-(DATE(G2577,H2577,I2577)&amp;TIME(O2577,P2577,0))),"")</f>
        <v>6.9444450200535357E-3</v>
      </c>
    </row>
    <row r="2578" spans="3:35">
      <c r="C2578" s="246" t="s">
        <v>1324</v>
      </c>
      <c r="D2578" s="246" t="s">
        <v>1085</v>
      </c>
      <c r="E2578" s="246" t="s">
        <v>1104</v>
      </c>
      <c r="F2578" s="246" t="s">
        <v>1105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1106</v>
      </c>
      <c r="L2578" s="247">
        <v>4</v>
      </c>
      <c r="M2578" s="246">
        <v>194342</v>
      </c>
      <c r="N2578" s="246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90</v>
      </c>
      <c r="T2578" s="246" t="s">
        <v>31</v>
      </c>
      <c r="U2578" s="246"/>
      <c r="V2578" t="str">
        <f>INDEX(樣區!H:H,MATCH(F2578,樣區!E:E,0))</f>
        <v>3月,5月</v>
      </c>
      <c r="W2578" s="3" t="str">
        <f>IF(ISNUMBER(AH2578),"Y","N")</f>
        <v>Y</v>
      </c>
      <c r="X2578" s="3" t="str">
        <f>IF(OR(ISBLANK(H2578),ISBLANK(I2578)),"需記錄日期","")</f>
        <v/>
      </c>
      <c r="Y2578" s="3" t="str">
        <f>IF(O2578&gt;9,"時間太晚","")</f>
        <v/>
      </c>
      <c r="Z2578" s="3" t="str">
        <f>IF(ISBLANK(Q2578),"需記錄數量",IF(Q2578&gt;2,"2隻以上，請記為猴群",""))</f>
        <v/>
      </c>
      <c r="AA2578" s="3" t="str">
        <f>IF(OR(Q2578=1,Q2578=2),IF(ISTEXT(R2578),"","需記錄距離"),"")</f>
        <v/>
      </c>
      <c r="AB2578" s="249" t="str">
        <f>IF(S2578="Y",IF(Q2578&lt;&gt;2,"有叫聲應為猴群",""),"")</f>
        <v/>
      </c>
      <c r="AC2578" s="3" t="str">
        <f>IF(ISBLANK(T2578),"需記錄棲地類型",IF(LEN(T2578)&lt;&gt;2,"請填最主要的棲地類型，其餘的可在備注補充說明",""))</f>
        <v/>
      </c>
      <c r="AD2578" s="5" t="str">
        <f t="shared" si="111"/>
        <v/>
      </c>
      <c r="AE2578" s="3" t="str">
        <f>IF(COUNTIF(U2578,"*搖樹*")=1,IF(Q2578&lt;&gt;2,"有搖樹行為應為猴群",""),"")</f>
        <v/>
      </c>
      <c r="AF2578" s="3"/>
      <c r="AH2578">
        <f>MATCH(ROUND(M2578,0)&amp;ROUND(N2578,0),樣點!N:N,0)</f>
        <v>602</v>
      </c>
      <c r="AI2578" s="5">
        <f>IF((F2579&amp;J2579)=(F2578&amp;J2578),ABS((DATE(G2579,H2579,I2579)&amp;TIME(O2579,P2579,0))-(DATE(G2578,H2578,I2578)&amp;TIME(O2578,P2578,0))),"")</f>
        <v>6.9444439723156393E-3</v>
      </c>
    </row>
    <row r="2579" spans="3:35">
      <c r="C2579" s="246" t="s">
        <v>1324</v>
      </c>
      <c r="D2579" s="246" t="s">
        <v>1085</v>
      </c>
      <c r="E2579" s="246" t="s">
        <v>1104</v>
      </c>
      <c r="F2579" s="246" t="s">
        <v>1105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1106</v>
      </c>
      <c r="L2579" s="247">
        <v>5</v>
      </c>
      <c r="M2579" s="246">
        <v>194318</v>
      </c>
      <c r="N2579" s="246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90</v>
      </c>
      <c r="T2579" s="246" t="s">
        <v>31</v>
      </c>
      <c r="U2579" s="246"/>
      <c r="V2579" t="str">
        <f>INDEX(樣區!H:H,MATCH(F2579,樣區!E:E,0))</f>
        <v>3月,5月</v>
      </c>
      <c r="W2579" s="3" t="str">
        <f>IF(ISNUMBER(AH2579),"Y","N")</f>
        <v>Y</v>
      </c>
      <c r="X2579" s="3" t="str">
        <f>IF(OR(ISBLANK(H2579),ISBLANK(I2579)),"需記錄日期","")</f>
        <v/>
      </c>
      <c r="Y2579" s="3" t="str">
        <f>IF(O2579&gt;9,"時間太晚","")</f>
        <v/>
      </c>
      <c r="Z2579" s="3" t="str">
        <f>IF(ISBLANK(Q2579),"需記錄數量",IF(Q2579&gt;2,"2隻以上，請記為猴群",""))</f>
        <v/>
      </c>
      <c r="AA2579" s="3" t="str">
        <f>IF(OR(Q2579=1,Q2579=2),IF(ISTEXT(R2579),"","需記錄距離"),"")</f>
        <v/>
      </c>
      <c r="AB2579" s="249" t="str">
        <f>IF(S2579="Y",IF(Q2579&lt;&gt;2,"有叫聲應為猴群",""),"")</f>
        <v/>
      </c>
      <c r="AC2579" s="3" t="str">
        <f>IF(ISBLANK(T2579),"需記錄棲地類型",IF(LEN(T2579)&lt;&gt;2,"請填最主要的棲地類型，其餘的可在備注補充說明",""))</f>
        <v/>
      </c>
      <c r="AD2579" s="5" t="str">
        <f t="shared" si="111"/>
        <v/>
      </c>
      <c r="AE2579" s="3" t="str">
        <f>IF(COUNTIF(U2579,"*搖樹*")=1,IF(Q2579&lt;&gt;2,"有搖樹行為應為猴群",""),"")</f>
        <v/>
      </c>
      <c r="AF2579" s="3"/>
      <c r="AH2579">
        <f>MATCH(ROUND(M2579,0)&amp;ROUND(N2579,0),樣點!N:N,0)</f>
        <v>603</v>
      </c>
      <c r="AI2579" s="5">
        <f>IF((F2580&amp;J2580)=(F2579&amp;J2579),ABS((DATE(G2580,H2580,I2580)&amp;TIME(O2580,P2580,0))-(DATE(G2579,H2579,I2579)&amp;TIME(O2579,P2579,0))),"")</f>
        <v>6.9444450200535357E-3</v>
      </c>
    </row>
    <row r="2580" spans="3:35">
      <c r="C2580" s="246" t="s">
        <v>1324</v>
      </c>
      <c r="D2580" s="246" t="s">
        <v>1085</v>
      </c>
      <c r="E2580" s="246" t="s">
        <v>1104</v>
      </c>
      <c r="F2580" s="246" t="s">
        <v>1105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1106</v>
      </c>
      <c r="L2580" s="247">
        <v>6</v>
      </c>
      <c r="M2580" s="246">
        <v>194145</v>
      </c>
      <c r="N2580" s="246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90</v>
      </c>
      <c r="T2580" s="246" t="s">
        <v>31</v>
      </c>
      <c r="U2580" s="246"/>
      <c r="V2580" t="str">
        <f>INDEX(樣區!H:H,MATCH(F2580,樣區!E:E,0))</f>
        <v>3月,5月</v>
      </c>
      <c r="W2580" s="3" t="str">
        <f>IF(ISNUMBER(AH2580),"Y","N")</f>
        <v>Y</v>
      </c>
      <c r="X2580" s="3" t="str">
        <f>IF(OR(ISBLANK(H2580),ISBLANK(I2580)),"需記錄日期","")</f>
        <v/>
      </c>
      <c r="Y2580" s="3" t="str">
        <f>IF(O2580&gt;9,"時間太晚","")</f>
        <v/>
      </c>
      <c r="Z2580" s="3" t="str">
        <f>IF(ISBLANK(Q2580),"需記錄數量",IF(Q2580&gt;2,"2隻以上，請記為猴群",""))</f>
        <v/>
      </c>
      <c r="AA2580" s="3" t="str">
        <f>IF(OR(Q2580=1,Q2580=2),IF(ISTEXT(R2580),"","需記錄距離"),"")</f>
        <v/>
      </c>
      <c r="AB2580" s="249" t="str">
        <f>IF(S2580="Y",IF(Q2580&lt;&gt;2,"有叫聲應為猴群",""),"")</f>
        <v/>
      </c>
      <c r="AC2580" s="3" t="str">
        <f>IF(ISBLANK(T2580),"需記錄棲地類型",IF(LEN(T2580)&lt;&gt;2,"請填最主要的棲地類型，其餘的可在備注補充說明",""))</f>
        <v/>
      </c>
      <c r="AD2580" s="5" t="str">
        <f t="shared" si="111"/>
        <v/>
      </c>
      <c r="AE2580" s="3" t="str">
        <f>IF(COUNTIF(U2580,"*搖樹*")=1,IF(Q2580&lt;&gt;2,"有搖樹行為應為猴群",""),"")</f>
        <v/>
      </c>
      <c r="AF2580" s="3"/>
      <c r="AH2580">
        <f>MATCH(ROUND(M2580,0)&amp;ROUND(N2580,0),樣點!N:N,0)</f>
        <v>604</v>
      </c>
      <c r="AI2580" s="5" t="str">
        <f>IF((F2581&amp;J2581)=(F2580&amp;J2580),ABS((DATE(G2581,H2581,I2581)&amp;TIME(O2581,P2581,0))-(DATE(G2580,H2580,I2580)&amp;TIME(O2580,P2580,0))),"")</f>
        <v/>
      </c>
    </row>
    <row r="2581" spans="3:35">
      <c r="C2581" s="246" t="s">
        <v>1324</v>
      </c>
      <c r="D2581" s="246" t="s">
        <v>1085</v>
      </c>
      <c r="E2581" s="246" t="s">
        <v>1107</v>
      </c>
      <c r="F2581" s="246" t="s">
        <v>1108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1109</v>
      </c>
      <c r="L2581" s="247">
        <v>1</v>
      </c>
      <c r="M2581" s="246">
        <v>194847</v>
      </c>
      <c r="N2581" s="246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90</v>
      </c>
      <c r="T2581" s="246" t="s">
        <v>26</v>
      </c>
      <c r="U2581" s="246"/>
      <c r="V2581" t="str">
        <f>INDEX(樣區!H:H,MATCH(F2581,樣區!E:E,0))</f>
        <v>3月,5月</v>
      </c>
      <c r="W2581" s="3" t="str">
        <f>IF(ISNUMBER(AH2581),"Y","N")</f>
        <v>Y</v>
      </c>
      <c r="X2581" s="3" t="str">
        <f>IF(OR(ISBLANK(H2581),ISBLANK(I2581)),"需記錄日期","")</f>
        <v/>
      </c>
      <c r="Y2581" s="3" t="str">
        <f>IF(O2581&gt;9,"時間太晚","")</f>
        <v/>
      </c>
      <c r="Z2581" s="3" t="str">
        <f>IF(ISBLANK(Q2581),"需記錄數量",IF(Q2581&gt;2,"2隻以上，請記為猴群",""))</f>
        <v/>
      </c>
      <c r="AA2581" s="3" t="str">
        <f>IF(OR(Q2581=1,Q2581=2),IF(ISTEXT(R2581),"","需記錄距離"),"")</f>
        <v/>
      </c>
      <c r="AB2581" s="249" t="str">
        <f>IF(S2581="Y",IF(Q2581&lt;&gt;2,"有叫聲應為猴群",""),"")</f>
        <v/>
      </c>
      <c r="AC2581" s="3" t="str">
        <f>IF(ISBLANK(T2581),"需記錄棲地類型",IF(LEN(T2581)&lt;&gt;2,"請填最主要的棲地類型，其餘的可在備注補充說明",""))</f>
        <v/>
      </c>
      <c r="AD2581" s="5" t="str">
        <f t="shared" si="111"/>
        <v/>
      </c>
      <c r="AE2581" s="3" t="str">
        <f>IF(COUNTIF(U2581,"*搖樹*")=1,IF(Q2581&lt;&gt;2,"有搖樹行為應為猴群",""),"")</f>
        <v/>
      </c>
      <c r="AF2581" s="3"/>
      <c r="AH2581">
        <f>MATCH(ROUND(M2581,0)&amp;ROUND(N2581,0),樣點!N:N,0)</f>
        <v>605</v>
      </c>
      <c r="AI2581" s="5">
        <f>IF((F2582&amp;J2582)=(F2581&amp;J2581),ABS((DATE(G2582,H2582,I2582)&amp;TIME(O2582,P2582,0))-(DATE(G2581,H2581,I2581)&amp;TIME(O2581,P2581,0))),"")</f>
        <v>4.1666660108603537E-3</v>
      </c>
    </row>
    <row r="2582" spans="3:35">
      <c r="C2582" s="246" t="s">
        <v>1324</v>
      </c>
      <c r="D2582" s="246" t="s">
        <v>1085</v>
      </c>
      <c r="E2582" s="246" t="s">
        <v>1107</v>
      </c>
      <c r="F2582" s="246" t="s">
        <v>1108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1109</v>
      </c>
      <c r="L2582" s="247">
        <v>2</v>
      </c>
      <c r="M2582" s="246">
        <v>194874</v>
      </c>
      <c r="N2582" s="246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90</v>
      </c>
      <c r="T2582" s="246" t="s">
        <v>26</v>
      </c>
      <c r="U2582" s="246"/>
      <c r="V2582" t="str">
        <f>INDEX(樣區!H:H,MATCH(F2582,樣區!E:E,0))</f>
        <v>3月,5月</v>
      </c>
      <c r="W2582" s="3" t="str">
        <f>IF(ISNUMBER(AH2582),"Y","N")</f>
        <v>Y</v>
      </c>
      <c r="X2582" s="3" t="str">
        <f>IF(OR(ISBLANK(H2582),ISBLANK(I2582)),"需記錄日期","")</f>
        <v/>
      </c>
      <c r="Y2582" s="3" t="str">
        <f>IF(O2582&gt;9,"時間太晚","")</f>
        <v/>
      </c>
      <c r="Z2582" s="3" t="str">
        <f>IF(ISBLANK(Q2582),"需記錄數量",IF(Q2582&gt;2,"2隻以上，請記為猴群",""))</f>
        <v/>
      </c>
      <c r="AA2582" s="3" t="str">
        <f>IF(OR(Q2582=1,Q2582=2),IF(ISTEXT(R2582),"","需記錄距離"),"")</f>
        <v/>
      </c>
      <c r="AB2582" s="249" t="str">
        <f>IF(S2582="Y",IF(Q2582&lt;&gt;2,"有叫聲應為猴群",""),"")</f>
        <v/>
      </c>
      <c r="AC2582" s="3" t="str">
        <f>IF(ISBLANK(T2582),"需記錄棲地類型",IF(LEN(T2582)&lt;&gt;2,"請填最主要的棲地類型，其餘的可在備注補充說明",""))</f>
        <v/>
      </c>
      <c r="AD2582" s="5" t="str">
        <f t="shared" si="111"/>
        <v/>
      </c>
      <c r="AE2582" s="3" t="str">
        <f>IF(COUNTIF(U2582,"*搖樹*")=1,IF(Q2582&lt;&gt;2,"有搖樹行為應為猴群",""),"")</f>
        <v/>
      </c>
      <c r="AF2582" s="3"/>
      <c r="AH2582">
        <f>MATCH(ROUND(M2582,0)&amp;ROUND(N2582,0),樣點!N:N,0)</f>
        <v>606</v>
      </c>
      <c r="AI2582" s="5">
        <f>IF((F2583&amp;J2583)=(F2582&amp;J2582),ABS((DATE(G2583,H2583,I2583)&amp;TIME(O2583,P2583,0))-(DATE(G2582,H2582,I2582)&amp;TIME(O2582,P2582,0))),"")</f>
        <v>4.1666670003905892E-3</v>
      </c>
    </row>
    <row r="2583" spans="3:35">
      <c r="C2583" s="246" t="s">
        <v>1324</v>
      </c>
      <c r="D2583" s="246" t="s">
        <v>1085</v>
      </c>
      <c r="E2583" s="246" t="s">
        <v>1107</v>
      </c>
      <c r="F2583" s="246" t="s">
        <v>1108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1109</v>
      </c>
      <c r="L2583" s="247">
        <v>3</v>
      </c>
      <c r="M2583" s="246">
        <v>194888</v>
      </c>
      <c r="N2583" s="246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90</v>
      </c>
      <c r="T2583" s="246" t="s">
        <v>133</v>
      </c>
      <c r="U2583" s="246"/>
      <c r="V2583" t="str">
        <f>INDEX(樣區!H:H,MATCH(F2583,樣區!E:E,0))</f>
        <v>3月,5月</v>
      </c>
      <c r="W2583" s="3" t="str">
        <f>IF(ISNUMBER(AH2583),"Y","N")</f>
        <v>Y</v>
      </c>
      <c r="X2583" s="3" t="str">
        <f>IF(OR(ISBLANK(H2583),ISBLANK(I2583)),"需記錄日期","")</f>
        <v/>
      </c>
      <c r="Y2583" s="3" t="str">
        <f>IF(O2583&gt;9,"時間太晚","")</f>
        <v/>
      </c>
      <c r="Z2583" s="3" t="str">
        <f>IF(ISBLANK(Q2583),"需記錄數量",IF(Q2583&gt;2,"2隻以上，請記為猴群",""))</f>
        <v/>
      </c>
      <c r="AA2583" s="3" t="str">
        <f>IF(OR(Q2583=1,Q2583=2),IF(ISTEXT(R2583),"","需記錄距離"),"")</f>
        <v/>
      </c>
      <c r="AB2583" s="249" t="str">
        <f>IF(S2583="Y",IF(Q2583&lt;&gt;2,"有叫聲應為猴群",""),"")</f>
        <v/>
      </c>
      <c r="AC2583" s="3" t="str">
        <f>IF(ISBLANK(T2583),"需記錄棲地類型",IF(LEN(T2583)&lt;&gt;2,"請填最主要的棲地類型，其餘的可在備注補充說明",""))</f>
        <v/>
      </c>
      <c r="AD2583" s="5" t="str">
        <f t="shared" si="111"/>
        <v/>
      </c>
      <c r="AE2583" s="3" t="str">
        <f>IF(COUNTIF(U2583,"*搖樹*")=1,IF(Q2583&lt;&gt;2,"有搖樹行為應為猴群",""),"")</f>
        <v/>
      </c>
      <c r="AF2583" s="3"/>
      <c r="AH2583">
        <f>MATCH(ROUND(M2583,0)&amp;ROUND(N2583,0),樣點!N:N,0)</f>
        <v>607</v>
      </c>
      <c r="AI2583" s="5">
        <f>IF((F2584&amp;J2584)=(F2583&amp;J2583),ABS((DATE(G2584,H2584,I2584)&amp;TIME(O2584,P2584,0))-(DATE(G2583,H2583,I2583)&amp;TIME(O2583,P2583,0))),"")</f>
        <v>5.555555981118232E-3</v>
      </c>
    </row>
    <row r="2584" spans="3:35">
      <c r="C2584" s="246" t="s">
        <v>1324</v>
      </c>
      <c r="D2584" s="246" t="s">
        <v>1085</v>
      </c>
      <c r="E2584" s="246" t="s">
        <v>1107</v>
      </c>
      <c r="F2584" s="246" t="s">
        <v>1108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1109</v>
      </c>
      <c r="L2584" s="247">
        <v>4</v>
      </c>
      <c r="M2584" s="246">
        <v>195071</v>
      </c>
      <c r="N2584" s="246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90</v>
      </c>
      <c r="T2584" s="246" t="s">
        <v>26</v>
      </c>
      <c r="U2584" s="246"/>
      <c r="V2584" t="str">
        <f>INDEX(樣區!H:H,MATCH(F2584,樣區!E:E,0))</f>
        <v>3月,5月</v>
      </c>
      <c r="W2584" s="3" t="str">
        <f>IF(ISNUMBER(AH2584),"Y","N")</f>
        <v>Y</v>
      </c>
      <c r="X2584" s="3" t="str">
        <f>IF(OR(ISBLANK(H2584),ISBLANK(I2584)),"需記錄日期","")</f>
        <v/>
      </c>
      <c r="Y2584" s="3" t="str">
        <f>IF(O2584&gt;9,"時間太晚","")</f>
        <v/>
      </c>
      <c r="Z2584" s="3" t="str">
        <f>IF(ISBLANK(Q2584),"需記錄數量",IF(Q2584&gt;2,"2隻以上，請記為猴群",""))</f>
        <v/>
      </c>
      <c r="AA2584" s="3" t="str">
        <f>IF(OR(Q2584=1,Q2584=2),IF(ISTEXT(R2584),"","需記錄距離"),"")</f>
        <v/>
      </c>
      <c r="AB2584" s="249" t="str">
        <f>IF(S2584="Y",IF(Q2584&lt;&gt;2,"有叫聲應為猴群",""),"")</f>
        <v/>
      </c>
      <c r="AC2584" s="3" t="str">
        <f>IF(ISBLANK(T2584),"需記錄棲地類型",IF(LEN(T2584)&lt;&gt;2,"請填最主要的棲地類型，其餘的可在備注補充說明",""))</f>
        <v/>
      </c>
      <c r="AD2584" s="5" t="str">
        <f t="shared" si="111"/>
        <v/>
      </c>
      <c r="AE2584" s="3" t="str">
        <f>IF(COUNTIF(U2584,"*搖樹*")=1,IF(Q2584&lt;&gt;2,"有搖樹行為應為猴群",""),"")</f>
        <v/>
      </c>
      <c r="AF2584" s="3"/>
      <c r="AH2584">
        <f>MATCH(ROUND(M2584,0)&amp;ROUND(N2584,0),樣點!N:N,0)</f>
        <v>608</v>
      </c>
      <c r="AI2584" s="5">
        <f>IF((F2585&amp;J2585)=(F2584&amp;J2584),ABS((DATE(G2585,H2585,I2585)&amp;TIME(O2585,P2585,0))-(DATE(G2584,H2584,I2584)&amp;TIME(O2584,P2584,0))),"")</f>
        <v>4.1666660108603537E-3</v>
      </c>
    </row>
    <row r="2585" spans="3:35">
      <c r="C2585" s="246" t="s">
        <v>1324</v>
      </c>
      <c r="D2585" s="246" t="s">
        <v>1085</v>
      </c>
      <c r="E2585" s="246" t="s">
        <v>1107</v>
      </c>
      <c r="F2585" s="246" t="s">
        <v>1108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1109</v>
      </c>
      <c r="L2585" s="247">
        <v>5</v>
      </c>
      <c r="M2585" s="246">
        <v>195218</v>
      </c>
      <c r="N2585" s="246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90</v>
      </c>
      <c r="T2585" s="246" t="s">
        <v>26</v>
      </c>
      <c r="U2585" s="246"/>
      <c r="V2585" t="str">
        <f>INDEX(樣區!H:H,MATCH(F2585,樣區!E:E,0))</f>
        <v>3月,5月</v>
      </c>
      <c r="W2585" s="3" t="str">
        <f>IF(ISNUMBER(AH2585),"Y","N")</f>
        <v>Y</v>
      </c>
      <c r="X2585" s="3" t="str">
        <f>IF(OR(ISBLANK(H2585),ISBLANK(I2585)),"需記錄日期","")</f>
        <v/>
      </c>
      <c r="Y2585" s="3" t="str">
        <f>IF(O2585&gt;9,"時間太晚","")</f>
        <v/>
      </c>
      <c r="Z2585" s="3" t="str">
        <f>IF(ISBLANK(Q2585),"需記錄數量",IF(Q2585&gt;2,"2隻以上，請記為猴群",""))</f>
        <v/>
      </c>
      <c r="AA2585" s="3" t="str">
        <f>IF(OR(Q2585=1,Q2585=2),IF(ISTEXT(R2585),"","需記錄距離"),"")</f>
        <v/>
      </c>
      <c r="AB2585" s="249" t="str">
        <f>IF(S2585="Y",IF(Q2585&lt;&gt;2,"有叫聲應為猴群",""),"")</f>
        <v/>
      </c>
      <c r="AC2585" s="3" t="str">
        <f>IF(ISBLANK(T2585),"需記錄棲地類型",IF(LEN(T2585)&lt;&gt;2,"請填最主要的棲地類型，其餘的可在備注補充說明",""))</f>
        <v/>
      </c>
      <c r="AD2585" s="5" t="str">
        <f t="shared" si="111"/>
        <v>需計滿6分鐘</v>
      </c>
      <c r="AE2585" s="3" t="str">
        <f>IF(COUNTIF(U2585,"*搖樹*")=1,IF(Q2585&lt;&gt;2,"有搖樹行為應為猴群",""),"")</f>
        <v/>
      </c>
      <c r="AF2585" s="3"/>
      <c r="AH2585">
        <f>MATCH(ROUND(M2585,0)&amp;ROUND(N2585,0),樣點!N:N,0)</f>
        <v>609</v>
      </c>
      <c r="AI2585" s="5">
        <f>IF((F2586&amp;J2586)=(F2585&amp;J2585),ABS((DATE(G2586,H2586,I2586)&amp;TIME(O2586,P2586,0))-(DATE(G2585,H2585,I2585)&amp;TIME(O2585,P2585,0))),"")</f>
        <v>3.4722220152616501E-3</v>
      </c>
    </row>
    <row r="2586" spans="3:35">
      <c r="C2586" s="246" t="s">
        <v>1324</v>
      </c>
      <c r="D2586" s="246" t="s">
        <v>1085</v>
      </c>
      <c r="E2586" s="246" t="s">
        <v>1107</v>
      </c>
      <c r="F2586" s="246" t="s">
        <v>1108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1109</v>
      </c>
      <c r="L2586" s="247">
        <v>6</v>
      </c>
      <c r="M2586" s="246">
        <v>195323</v>
      </c>
      <c r="N2586" s="246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90</v>
      </c>
      <c r="T2586" s="246" t="s">
        <v>26</v>
      </c>
      <c r="U2586" s="246"/>
      <c r="V2586" t="str">
        <f>INDEX(樣區!H:H,MATCH(F2586,樣區!E:E,0))</f>
        <v>3月,5月</v>
      </c>
      <c r="W2586" s="3" t="str">
        <f>IF(ISNUMBER(AH2586),"Y","N")</f>
        <v>Y</v>
      </c>
      <c r="X2586" s="3" t="str">
        <f>IF(OR(ISBLANK(H2586),ISBLANK(I2586)),"需記錄日期","")</f>
        <v/>
      </c>
      <c r="Y2586" s="3" t="str">
        <f>IF(O2586&gt;9,"時間太晚","")</f>
        <v/>
      </c>
      <c r="Z2586" s="3" t="str">
        <f>IF(ISBLANK(Q2586),"需記錄數量",IF(Q2586&gt;2,"2隻以上，請記為猴群",""))</f>
        <v/>
      </c>
      <c r="AA2586" s="3" t="str">
        <f>IF(OR(Q2586=1,Q2586=2),IF(ISTEXT(R2586),"","需記錄距離"),"")</f>
        <v/>
      </c>
      <c r="AB2586" s="249" t="str">
        <f>IF(S2586="Y",IF(Q2586&lt;&gt;2,"有叫聲應為猴群",""),"")</f>
        <v/>
      </c>
      <c r="AC2586" s="3" t="str">
        <f>IF(ISBLANK(T2586),"需記錄棲地類型",IF(LEN(T2586)&lt;&gt;2,"請填最主要的棲地類型，其餘的可在備注補充說明",""))</f>
        <v/>
      </c>
      <c r="AD2586" s="5" t="str">
        <f t="shared" si="111"/>
        <v/>
      </c>
      <c r="AE2586" s="3" t="str">
        <f>IF(COUNTIF(U2586,"*搖樹*")=1,IF(Q2586&lt;&gt;2,"有搖樹行為應為猴群",""),"")</f>
        <v/>
      </c>
      <c r="AF2586" s="3"/>
      <c r="AH2586">
        <f>MATCH(ROUND(M2586,0)&amp;ROUND(N2586,0),樣點!N:N,0)</f>
        <v>610</v>
      </c>
      <c r="AI2586" s="5" t="str">
        <f>IF((F2587&amp;J2587)=(F2586&amp;J2586),ABS((DATE(G2587,H2587,I2587)&amp;TIME(O2587,P2587,0))-(DATE(G2586,H2586,I2586)&amp;TIME(O2586,P2586,0))),"")</f>
        <v/>
      </c>
    </row>
    <row r="2587" spans="3:35">
      <c r="C2587" s="246" t="s">
        <v>1324</v>
      </c>
      <c r="D2587" s="246" t="s">
        <v>1085</v>
      </c>
      <c r="E2587" s="246" t="s">
        <v>1110</v>
      </c>
      <c r="F2587" s="246" t="s">
        <v>1111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1112</v>
      </c>
      <c r="L2587" s="247">
        <v>1</v>
      </c>
      <c r="M2587" s="246">
        <v>199733</v>
      </c>
      <c r="N2587" s="246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90</v>
      </c>
      <c r="T2587" s="246" t="s">
        <v>30</v>
      </c>
      <c r="U2587" s="246"/>
      <c r="V2587" t="str">
        <f>INDEX(樣區!H:H,MATCH(F2587,樣區!E:E,0))</f>
        <v>3月,5月</v>
      </c>
      <c r="W2587" s="3" t="str">
        <f>IF(ISNUMBER(AH2587),"Y","N")</f>
        <v>Y</v>
      </c>
      <c r="X2587" s="3" t="str">
        <f>IF(OR(ISBLANK(H2587),ISBLANK(I2587)),"需記錄日期","")</f>
        <v/>
      </c>
      <c r="Y2587" s="3" t="str">
        <f>IF(O2587&gt;9,"時間太晚","")</f>
        <v/>
      </c>
      <c r="Z2587" s="3" t="str">
        <f>IF(ISBLANK(Q2587),"需記錄數量",IF(Q2587&gt;2,"2隻以上，請記為猴群",""))</f>
        <v/>
      </c>
      <c r="AA2587" s="3" t="str">
        <f>IF(OR(Q2587=1,Q2587=2),IF(ISTEXT(R2587),"","需記錄距離"),"")</f>
        <v/>
      </c>
      <c r="AB2587" s="249" t="str">
        <f>IF(S2587="Y",IF(Q2587&lt;&gt;2,"有叫聲應為猴群",""),"")</f>
        <v/>
      </c>
      <c r="AC2587" s="3" t="str">
        <f>IF(ISBLANK(T2587),"需記錄棲地類型",IF(LEN(T2587)&lt;&gt;2,"請填最主要的棲地類型，其餘的可在備注補充說明",""))</f>
        <v/>
      </c>
      <c r="AD2587" s="5" t="str">
        <f t="shared" si="111"/>
        <v/>
      </c>
      <c r="AE2587" s="3" t="str">
        <f>IF(COUNTIF(U2587,"*搖樹*")=1,IF(Q2587&lt;&gt;2,"有搖樹行為應為猴群",""),"")</f>
        <v/>
      </c>
      <c r="AF2587" s="3"/>
      <c r="AH2587">
        <f>MATCH(ROUND(M2587,0)&amp;ROUND(N2587,0),樣點!N:N,0)</f>
        <v>611</v>
      </c>
      <c r="AI2587" s="5">
        <f>IF((F2588&amp;J2588)=(F2587&amp;J2587),ABS((DATE(G2588,H2588,I2588)&amp;TIME(O2588,P2588,0))-(DATE(G2587,H2587,I2587)&amp;TIME(O2587,P2587,0))),"")</f>
        <v>8.333332953043282E-3</v>
      </c>
    </row>
    <row r="2588" spans="3:35">
      <c r="C2588" s="246" t="s">
        <v>1324</v>
      </c>
      <c r="D2588" s="246" t="s">
        <v>1085</v>
      </c>
      <c r="E2588" s="246" t="s">
        <v>1110</v>
      </c>
      <c r="F2588" s="246" t="s">
        <v>1111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1112</v>
      </c>
      <c r="L2588" s="247">
        <v>2</v>
      </c>
      <c r="M2588" s="246">
        <v>199814</v>
      </c>
      <c r="N2588" s="246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90</v>
      </c>
      <c r="T2588" s="246" t="s">
        <v>26</v>
      </c>
      <c r="U2588" s="246"/>
      <c r="V2588" t="str">
        <f>INDEX(樣區!H:H,MATCH(F2588,樣區!E:E,0))</f>
        <v>3月,5月</v>
      </c>
      <c r="W2588" s="3" t="str">
        <f>IF(ISNUMBER(AH2588),"Y","N")</f>
        <v>Y</v>
      </c>
      <c r="X2588" s="3" t="str">
        <f>IF(OR(ISBLANK(H2588),ISBLANK(I2588)),"需記錄日期","")</f>
        <v/>
      </c>
      <c r="Y2588" s="3" t="str">
        <f>IF(O2588&gt;9,"時間太晚","")</f>
        <v/>
      </c>
      <c r="Z2588" s="3" t="str">
        <f>IF(ISBLANK(Q2588),"需記錄數量",IF(Q2588&gt;2,"2隻以上，請記為猴群",""))</f>
        <v/>
      </c>
      <c r="AA2588" s="3" t="str">
        <f>IF(OR(Q2588=1,Q2588=2),IF(ISTEXT(R2588),"","需記錄距離"),"")</f>
        <v/>
      </c>
      <c r="AB2588" s="249" t="str">
        <f>IF(S2588="Y",IF(Q2588&lt;&gt;2,"有叫聲應為猴群",""),"")</f>
        <v/>
      </c>
      <c r="AC2588" s="3" t="str">
        <f>IF(ISBLANK(T2588),"需記錄棲地類型",IF(LEN(T2588)&lt;&gt;2,"請填最主要的棲地類型，其餘的可在備注補充說明",""))</f>
        <v/>
      </c>
      <c r="AD2588" s="5" t="str">
        <f t="shared" si="111"/>
        <v/>
      </c>
      <c r="AE2588" s="3" t="str">
        <f>IF(COUNTIF(U2588,"*搖樹*")=1,IF(Q2588&lt;&gt;2,"有搖樹行為應為猴群",""),"")</f>
        <v/>
      </c>
      <c r="AF2588" s="3"/>
      <c r="AH2588">
        <f>MATCH(ROUND(M2588,0)&amp;ROUND(N2588,0),樣點!N:N,0)</f>
        <v>612</v>
      </c>
      <c r="AI2588" s="5">
        <f>IF((F2589&amp;J2589)=(F2588&amp;J2588),ABS((DATE(G2589,H2589,I2589)&amp;TIME(O2589,P2589,0))-(DATE(G2588,H2588,I2588)&amp;TIME(O2588,P2588,0))),"")</f>
        <v>8.3333340007811785E-3</v>
      </c>
    </row>
    <row r="2589" spans="3:35">
      <c r="C2589" s="246" t="s">
        <v>1324</v>
      </c>
      <c r="D2589" s="246" t="s">
        <v>1085</v>
      </c>
      <c r="E2589" s="246" t="s">
        <v>1110</v>
      </c>
      <c r="F2589" s="246" t="s">
        <v>1111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1112</v>
      </c>
      <c r="L2589" s="247">
        <v>3</v>
      </c>
      <c r="M2589" s="246">
        <v>199864</v>
      </c>
      <c r="N2589" s="246">
        <v>2553961</v>
      </c>
      <c r="O2589" s="246">
        <v>9</v>
      </c>
      <c r="P2589" s="246">
        <v>9</v>
      </c>
      <c r="Q2589" s="246">
        <v>0</v>
      </c>
      <c r="R2589" s="246"/>
      <c r="S2589" s="246" t="s">
        <v>90</v>
      </c>
      <c r="T2589" s="246" t="s">
        <v>26</v>
      </c>
      <c r="U2589" s="246"/>
      <c r="V2589" t="str">
        <f>INDEX(樣區!H:H,MATCH(F2589,樣區!E:E,0))</f>
        <v>3月,5月</v>
      </c>
      <c r="W2589" s="3" t="str">
        <f>IF(ISNUMBER(AH2589),"Y","N")</f>
        <v>Y</v>
      </c>
      <c r="X2589" s="3" t="str">
        <f>IF(OR(ISBLANK(H2589),ISBLANK(I2589)),"需記錄日期","")</f>
        <v/>
      </c>
      <c r="Y2589" s="3" t="str">
        <f>IF(O2589&gt;9,"時間太晚","")</f>
        <v/>
      </c>
      <c r="Z2589" s="3" t="str">
        <f>IF(ISBLANK(Q2589),"需記錄數量",IF(Q2589&gt;2,"2隻以上，請記為猴群",""))</f>
        <v/>
      </c>
      <c r="AA2589" s="3" t="str">
        <f>IF(OR(Q2589=1,Q2589=2),IF(ISTEXT(R2589),"","需記錄距離"),"")</f>
        <v/>
      </c>
      <c r="AB2589" s="249" t="str">
        <f>IF(S2589="Y",IF(Q2589&lt;&gt;2,"有叫聲應為猴群",""),"")</f>
        <v/>
      </c>
      <c r="AC2589" s="3" t="str">
        <f>IF(ISBLANK(T2589),"需記錄棲地類型",IF(LEN(T2589)&lt;&gt;2,"請填最主要的棲地類型，其餘的可在備注補充說明",""))</f>
        <v/>
      </c>
      <c r="AD2589" s="5" t="str">
        <f t="shared" si="111"/>
        <v/>
      </c>
      <c r="AE2589" s="3" t="str">
        <f>IF(COUNTIF(U2589,"*搖樹*")=1,IF(Q2589&lt;&gt;2,"有搖樹行為應為猴群",""),"")</f>
        <v/>
      </c>
      <c r="AF2589" s="3"/>
      <c r="AH2589">
        <f>MATCH(ROUND(M2589,0)&amp;ROUND(N2589,0),樣點!N:N,0)</f>
        <v>613</v>
      </c>
      <c r="AI2589" s="5">
        <f>IF((F2590&amp;J2590)=(F2589&amp;J2589),ABS((DATE(G2590,H2590,I2590)&amp;TIME(O2590,P2590,0))-(DATE(G2589,H2589,I2589)&amp;TIME(O2589,P2589,0))),"")</f>
        <v>9.0277770068496466E-3</v>
      </c>
    </row>
    <row r="2590" spans="3:35">
      <c r="C2590" s="246" t="s">
        <v>1324</v>
      </c>
      <c r="D2590" s="246" t="s">
        <v>1085</v>
      </c>
      <c r="E2590" s="246" t="s">
        <v>1110</v>
      </c>
      <c r="F2590" s="246" t="s">
        <v>1111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1112</v>
      </c>
      <c r="L2590" s="247">
        <v>4</v>
      </c>
      <c r="M2590" s="246">
        <v>199956</v>
      </c>
      <c r="N2590" s="246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90</v>
      </c>
      <c r="T2590" s="246" t="s">
        <v>26</v>
      </c>
      <c r="U2590" s="246"/>
      <c r="V2590" t="str">
        <f>INDEX(樣區!H:H,MATCH(F2590,樣區!E:E,0))</f>
        <v>3月,5月</v>
      </c>
      <c r="W2590" s="3" t="str">
        <f>IF(ISNUMBER(AH2590),"Y","N")</f>
        <v>Y</v>
      </c>
      <c r="X2590" s="3" t="str">
        <f>IF(OR(ISBLANK(H2590),ISBLANK(I2590)),"需記錄日期","")</f>
        <v/>
      </c>
      <c r="Y2590" s="3" t="str">
        <f>IF(O2590&gt;9,"時間太晚","")</f>
        <v/>
      </c>
      <c r="Z2590" s="3" t="str">
        <f>IF(ISBLANK(Q2590),"需記錄數量",IF(Q2590&gt;2,"2隻以上，請記為猴群",""))</f>
        <v/>
      </c>
      <c r="AA2590" s="3" t="str">
        <f>IF(OR(Q2590=1,Q2590=2),IF(ISTEXT(R2590),"","需記錄距離"),"")</f>
        <v/>
      </c>
      <c r="AB2590" s="249" t="str">
        <f>IF(S2590="Y",IF(Q2590&lt;&gt;2,"有叫聲應為猴群",""),"")</f>
        <v/>
      </c>
      <c r="AC2590" s="3" t="str">
        <f>IF(ISBLANK(T2590),"需記錄棲地類型",IF(LEN(T2590)&lt;&gt;2,"請填最主要的棲地類型，其餘的可在備注補充說明",""))</f>
        <v/>
      </c>
      <c r="AD2590" s="5" t="str">
        <f t="shared" si="111"/>
        <v/>
      </c>
      <c r="AE2590" s="3" t="str">
        <f>IF(COUNTIF(U2590,"*搖樹*")=1,IF(Q2590&lt;&gt;2,"有搖樹行為應為猴群",""),"")</f>
        <v/>
      </c>
      <c r="AF2590" s="3"/>
      <c r="AH2590">
        <f>MATCH(ROUND(M2590,0)&amp;ROUND(N2590,0),樣點!N:N,0)</f>
        <v>614</v>
      </c>
      <c r="AI2590" s="5">
        <f>IF((F2591&amp;J2591)=(F2590&amp;J2590),ABS((DATE(G2591,H2591,I2591)&amp;TIME(O2591,P2591,0))-(DATE(G2590,H2590,I2590)&amp;TIME(O2590,P2590,0))),"")</f>
        <v>1.0416667035315186E-2</v>
      </c>
    </row>
    <row r="2591" spans="3:35">
      <c r="C2591" s="246" t="s">
        <v>1324</v>
      </c>
      <c r="D2591" s="246" t="s">
        <v>1085</v>
      </c>
      <c r="E2591" s="246" t="s">
        <v>1110</v>
      </c>
      <c r="F2591" s="246" t="s">
        <v>1111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1112</v>
      </c>
      <c r="L2591" s="247">
        <v>5</v>
      </c>
      <c r="M2591" s="246">
        <v>200014</v>
      </c>
      <c r="N2591" s="246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90</v>
      </c>
      <c r="T2591" s="246" t="s">
        <v>26</v>
      </c>
      <c r="U2591" s="246"/>
      <c r="V2591" t="str">
        <f>INDEX(樣區!H:H,MATCH(F2591,樣區!E:E,0))</f>
        <v>3月,5月</v>
      </c>
      <c r="W2591" s="3" t="str">
        <f>IF(ISNUMBER(AH2591),"Y","N")</f>
        <v>Y</v>
      </c>
      <c r="X2591" s="3" t="str">
        <f>IF(OR(ISBLANK(H2591),ISBLANK(I2591)),"需記錄日期","")</f>
        <v/>
      </c>
      <c r="Y2591" s="3" t="str">
        <f>IF(O2591&gt;9,"時間太晚","")</f>
        <v/>
      </c>
      <c r="Z2591" s="3" t="str">
        <f>IF(ISBLANK(Q2591),"需記錄數量",IF(Q2591&gt;2,"2隻以上，請記為猴群",""))</f>
        <v/>
      </c>
      <c r="AA2591" s="3" t="str">
        <f>IF(OR(Q2591=1,Q2591=2),IF(ISTEXT(R2591),"","需記錄距離"),"")</f>
        <v/>
      </c>
      <c r="AB2591" s="249" t="str">
        <f>IF(S2591="Y",IF(Q2591&lt;&gt;2,"有叫聲應為猴群",""),"")</f>
        <v/>
      </c>
      <c r="AC2591" s="3" t="str">
        <f>IF(ISBLANK(T2591),"需記錄棲地類型",IF(LEN(T2591)&lt;&gt;2,"請填最主要的棲地類型，其餘的可在備注補充說明",""))</f>
        <v/>
      </c>
      <c r="AD2591" s="5" t="str">
        <f t="shared" si="111"/>
        <v/>
      </c>
      <c r="AE2591" s="3" t="str">
        <f>IF(COUNTIF(U2591,"*搖樹*")=1,IF(Q2591&lt;&gt;2,"有搖樹行為應為猴群",""),"")</f>
        <v/>
      </c>
      <c r="AF2591" s="3"/>
      <c r="AH2591">
        <f>MATCH(ROUND(M2591,0)&amp;ROUND(N2591,0),樣點!N:N,0)</f>
        <v>615</v>
      </c>
      <c r="AI2591" s="5">
        <f>IF((F2592&amp;J2592)=(F2591&amp;J2591),ABS((DATE(G2592,H2592,I2592)&amp;TIME(O2592,P2592,0))-(DATE(G2591,H2591,I2591)&amp;TIME(O2591,P2591,0))),"")</f>
        <v>1.0416666977107525E-2</v>
      </c>
    </row>
    <row r="2592" spans="3:35">
      <c r="C2592" s="246" t="s">
        <v>1324</v>
      </c>
      <c r="D2592" s="246" t="s">
        <v>1085</v>
      </c>
      <c r="E2592" s="246" t="s">
        <v>1110</v>
      </c>
      <c r="F2592" s="246" t="s">
        <v>1111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1112</v>
      </c>
      <c r="L2592" s="247">
        <v>6</v>
      </c>
      <c r="M2592" s="246">
        <v>200002</v>
      </c>
      <c r="N2592" s="246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90</v>
      </c>
      <c r="T2592" s="246" t="s">
        <v>26</v>
      </c>
      <c r="U2592" s="246"/>
      <c r="V2592" t="str">
        <f>INDEX(樣區!H:H,MATCH(F2592,樣區!E:E,0))</f>
        <v>3月,5月</v>
      </c>
      <c r="W2592" s="3" t="str">
        <f>IF(ISNUMBER(AH2592),"Y","N")</f>
        <v>Y</v>
      </c>
      <c r="X2592" s="3" t="str">
        <f>IF(OR(ISBLANK(H2592),ISBLANK(I2592)),"需記錄日期","")</f>
        <v/>
      </c>
      <c r="Y2592" s="3" t="str">
        <f>IF(O2592&gt;9,"時間太晚","")</f>
        <v/>
      </c>
      <c r="Z2592" s="3" t="str">
        <f>IF(ISBLANK(Q2592),"需記錄數量",IF(Q2592&gt;2,"2隻以上，請記為猴群",""))</f>
        <v/>
      </c>
      <c r="AA2592" s="3" t="str">
        <f>IF(OR(Q2592=1,Q2592=2),IF(ISTEXT(R2592),"","需記錄距離"),"")</f>
        <v/>
      </c>
      <c r="AB2592" s="249" t="str">
        <f>IF(S2592="Y",IF(Q2592&lt;&gt;2,"有叫聲應為猴群",""),"")</f>
        <v/>
      </c>
      <c r="AC2592" s="3" t="str">
        <f>IF(ISBLANK(T2592),"需記錄棲地類型",IF(LEN(T2592)&lt;&gt;2,"請填最主要的棲地類型，其餘的可在備注補充說明",""))</f>
        <v/>
      </c>
      <c r="AD2592" s="5" t="str">
        <f t="shared" si="111"/>
        <v/>
      </c>
      <c r="AE2592" s="3" t="str">
        <f>IF(COUNTIF(U2592,"*搖樹*")=1,IF(Q2592&lt;&gt;2,"有搖樹行為應為猴群",""),"")</f>
        <v/>
      </c>
      <c r="AF2592" s="3"/>
      <c r="AH2592">
        <f>MATCH(ROUND(M2592,0)&amp;ROUND(N2592,0),樣點!N:N,0)</f>
        <v>616</v>
      </c>
      <c r="AI2592" s="5" t="str">
        <f>IF((F2593&amp;J2593)=(F2592&amp;J2592),ABS((DATE(G2593,H2593,I2593)&amp;TIME(O2593,P2593,0))-(DATE(G2592,H2592,I2592)&amp;TIME(O2592,P2592,0))),"")</f>
        <v/>
      </c>
    </row>
    <row r="2593" spans="3:35">
      <c r="C2593" s="246" t="s">
        <v>1324</v>
      </c>
      <c r="D2593" s="246" t="s">
        <v>1085</v>
      </c>
      <c r="E2593" s="246" t="s">
        <v>1113</v>
      </c>
      <c r="F2593" s="246" t="s">
        <v>1114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1115</v>
      </c>
      <c r="L2593" s="247">
        <v>1</v>
      </c>
      <c r="M2593" s="246">
        <v>210885</v>
      </c>
      <c r="N2593" s="246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90</v>
      </c>
      <c r="T2593" s="246" t="s">
        <v>26</v>
      </c>
      <c r="U2593" s="246"/>
      <c r="V2593" t="str">
        <f>INDEX(樣區!H:H,MATCH(F2593,樣區!E:E,0))</f>
        <v>3月,5月</v>
      </c>
      <c r="W2593" s="3" t="str">
        <f>IF(ISNUMBER(AH2593),"Y","N")</f>
        <v>Y</v>
      </c>
      <c r="X2593" s="3" t="str">
        <f>IF(OR(ISBLANK(H2593),ISBLANK(I2593)),"需記錄日期","")</f>
        <v/>
      </c>
      <c r="Y2593" s="3" t="str">
        <f>IF(O2593&gt;9,"時間太晚","")</f>
        <v/>
      </c>
      <c r="Z2593" s="3" t="str">
        <f>IF(ISBLANK(Q2593),"需記錄數量",IF(Q2593&gt;2,"2隻以上，請記為猴群",""))</f>
        <v/>
      </c>
      <c r="AA2593" s="3" t="str">
        <f>IF(OR(Q2593=1,Q2593=2),IF(ISTEXT(R2593),"","需記錄距離"),"")</f>
        <v/>
      </c>
      <c r="AB2593" s="249" t="str">
        <f>IF(S2593="Y",IF(Q2593&lt;&gt;2,"有叫聲應為猴群",""),"")</f>
        <v/>
      </c>
      <c r="AC2593" s="3" t="str">
        <f>IF(ISBLANK(T2593),"需記錄棲地類型",IF(LEN(T2593)&lt;&gt;2,"請填最主要的棲地類型，其餘的可在備注補充說明",""))</f>
        <v/>
      </c>
      <c r="AD2593" s="5" t="str">
        <f t="shared" si="111"/>
        <v/>
      </c>
      <c r="AE2593" s="3" t="str">
        <f>IF(COUNTIF(U2593,"*搖樹*")=1,IF(Q2593&lt;&gt;2,"有搖樹行為應為猴群",""),"")</f>
        <v/>
      </c>
      <c r="AF2593" s="3"/>
      <c r="AH2593">
        <f>MATCH(ROUND(M2593,0)&amp;ROUND(N2593,0),樣點!N:N,0)</f>
        <v>617</v>
      </c>
      <c r="AI2593" s="5">
        <f>IF((F2594&amp;J2594)=(F2593&amp;J2593),ABS((DATE(G2594,H2594,I2594)&amp;TIME(O2594,P2594,0))-(DATE(G2593,H2593,I2593)&amp;TIME(O2593,P2593,0))),"")</f>
        <v>4.8611109959892929E-3</v>
      </c>
    </row>
    <row r="2594" spans="3:35">
      <c r="C2594" s="246" t="s">
        <v>1324</v>
      </c>
      <c r="D2594" s="246" t="s">
        <v>1085</v>
      </c>
      <c r="E2594" s="246" t="s">
        <v>1113</v>
      </c>
      <c r="F2594" s="246" t="s">
        <v>1114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1115</v>
      </c>
      <c r="L2594" s="247">
        <v>2</v>
      </c>
      <c r="M2594" s="246">
        <v>210912</v>
      </c>
      <c r="N2594" s="246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90</v>
      </c>
      <c r="T2594" s="246" t="s">
        <v>133</v>
      </c>
      <c r="U2594" s="246"/>
      <c r="V2594" t="str">
        <f>INDEX(樣區!H:H,MATCH(F2594,樣區!E:E,0))</f>
        <v>3月,5月</v>
      </c>
      <c r="W2594" s="3" t="str">
        <f>IF(ISNUMBER(AH2594),"Y","N")</f>
        <v>Y</v>
      </c>
      <c r="X2594" s="3" t="str">
        <f>IF(OR(ISBLANK(H2594),ISBLANK(I2594)),"需記錄日期","")</f>
        <v/>
      </c>
      <c r="Y2594" s="3" t="str">
        <f>IF(O2594&gt;9,"時間太晚","")</f>
        <v/>
      </c>
      <c r="Z2594" s="3" t="str">
        <f>IF(ISBLANK(Q2594),"需記錄數量",IF(Q2594&gt;2,"2隻以上，請記為猴群",""))</f>
        <v/>
      </c>
      <c r="AA2594" s="3" t="str">
        <f>IF(OR(Q2594=1,Q2594=2),IF(ISTEXT(R2594),"","需記錄距離"),"")</f>
        <v/>
      </c>
      <c r="AB2594" s="249" t="str">
        <f>IF(S2594="Y",IF(Q2594&lt;&gt;2,"有叫聲應為猴群",""),"")</f>
        <v/>
      </c>
      <c r="AC2594" s="3" t="str">
        <f>IF(ISBLANK(T2594),"需記錄棲地類型",IF(LEN(T2594)&lt;&gt;2,"請填最主要的棲地類型，其餘的可在備注補充說明",""))</f>
        <v/>
      </c>
      <c r="AD2594" s="5" t="str">
        <f t="shared" si="111"/>
        <v/>
      </c>
      <c r="AE2594" s="3" t="str">
        <f>IF(COUNTIF(U2594,"*搖樹*")=1,IF(Q2594&lt;&gt;2,"有搖樹行為應為猴群",""),"")</f>
        <v/>
      </c>
      <c r="AF2594" s="3"/>
      <c r="AH2594">
        <f>MATCH(ROUND(M2594,0)&amp;ROUND(N2594,0),樣點!N:N,0)</f>
        <v>618</v>
      </c>
      <c r="AI2594" s="5">
        <f>IF((F2595&amp;J2595)=(F2594&amp;J2594),ABS((DATE(G2595,H2595,I2595)&amp;TIME(O2595,P2595,0))-(DATE(G2594,H2594,I2594)&amp;TIME(O2594,P2594,0))),"")</f>
        <v>5.5555549915879965E-3</v>
      </c>
    </row>
    <row r="2595" spans="3:35">
      <c r="C2595" s="246" t="s">
        <v>1324</v>
      </c>
      <c r="D2595" s="246" t="s">
        <v>1085</v>
      </c>
      <c r="E2595" s="246" t="s">
        <v>1113</v>
      </c>
      <c r="F2595" s="246" t="s">
        <v>1114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1115</v>
      </c>
      <c r="L2595" s="247">
        <v>3</v>
      </c>
      <c r="M2595" s="246">
        <v>210870</v>
      </c>
      <c r="N2595" s="246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90</v>
      </c>
      <c r="T2595" s="246" t="s">
        <v>26</v>
      </c>
      <c r="U2595" s="246"/>
      <c r="V2595" t="str">
        <f>INDEX(樣區!H:H,MATCH(F2595,樣區!E:E,0))</f>
        <v>3月,5月</v>
      </c>
      <c r="W2595" s="3" t="str">
        <f>IF(ISNUMBER(AH2595),"Y","N")</f>
        <v>Y</v>
      </c>
      <c r="X2595" s="3" t="str">
        <f>IF(OR(ISBLANK(H2595),ISBLANK(I2595)),"需記錄日期","")</f>
        <v/>
      </c>
      <c r="Y2595" s="3" t="str">
        <f>IF(O2595&gt;9,"時間太晚","")</f>
        <v/>
      </c>
      <c r="Z2595" s="3" t="str">
        <f>IF(ISBLANK(Q2595),"需記錄數量",IF(Q2595&gt;2,"2隻以上，請記為猴群",""))</f>
        <v/>
      </c>
      <c r="AA2595" s="3" t="str">
        <f>IF(OR(Q2595=1,Q2595=2),IF(ISTEXT(R2595),"","需記錄距離"),"")</f>
        <v/>
      </c>
      <c r="AB2595" s="249" t="str">
        <f>IF(S2595="Y",IF(Q2595&lt;&gt;2,"有叫聲應為猴群",""),"")</f>
        <v/>
      </c>
      <c r="AC2595" s="3" t="str">
        <f>IF(ISBLANK(T2595),"需記錄棲地類型",IF(LEN(T2595)&lt;&gt;2,"請填最主要的棲地類型，其餘的可在備注補充說明",""))</f>
        <v/>
      </c>
      <c r="AD2595" s="5" t="str">
        <f t="shared" si="111"/>
        <v/>
      </c>
      <c r="AE2595" s="3" t="str">
        <f>IF(COUNTIF(U2595,"*搖樹*")=1,IF(Q2595&lt;&gt;2,"有搖樹行為應為猴群",""),"")</f>
        <v/>
      </c>
      <c r="AF2595" s="3"/>
      <c r="AH2595">
        <f>MATCH(ROUND(M2595,0)&amp;ROUND(N2595,0),樣點!N:N,0)</f>
        <v>619</v>
      </c>
      <c r="AI2595" s="5">
        <f>IF((F2596&amp;J2596)=(F2595&amp;J2595),ABS((DATE(G2596,H2596,I2596)&amp;TIME(O2596,P2596,0))-(DATE(G2595,H2595,I2595)&amp;TIME(O2595,P2595,0))),"")</f>
        <v>4.8611109959892929E-3</v>
      </c>
    </row>
    <row r="2596" spans="3:35">
      <c r="C2596" s="246" t="s">
        <v>1324</v>
      </c>
      <c r="D2596" s="246" t="s">
        <v>1085</v>
      </c>
      <c r="E2596" s="246" t="s">
        <v>1113</v>
      </c>
      <c r="F2596" s="246" t="s">
        <v>1114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1115</v>
      </c>
      <c r="L2596" s="247">
        <v>4</v>
      </c>
      <c r="M2596" s="246">
        <v>210688</v>
      </c>
      <c r="N2596" s="246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90</v>
      </c>
      <c r="T2596" s="246" t="s">
        <v>26</v>
      </c>
      <c r="U2596" s="246"/>
      <c r="V2596" t="str">
        <f>INDEX(樣區!H:H,MATCH(F2596,樣區!E:E,0))</f>
        <v>3月,5月</v>
      </c>
      <c r="W2596" s="3" t="str">
        <f>IF(ISNUMBER(AH2596),"Y","N")</f>
        <v>Y</v>
      </c>
      <c r="X2596" s="3" t="str">
        <f>IF(OR(ISBLANK(H2596),ISBLANK(I2596)),"需記錄日期","")</f>
        <v/>
      </c>
      <c r="Y2596" s="3" t="str">
        <f>IF(O2596&gt;9,"時間太晚","")</f>
        <v/>
      </c>
      <c r="Z2596" s="3" t="str">
        <f>IF(ISBLANK(Q2596),"需記錄數量",IF(Q2596&gt;2,"2隻以上，請記為猴群",""))</f>
        <v/>
      </c>
      <c r="AA2596" s="3" t="str">
        <f>IF(OR(Q2596=1,Q2596=2),IF(ISTEXT(R2596),"","需記錄距離"),"")</f>
        <v/>
      </c>
      <c r="AB2596" s="249" t="str">
        <f>IF(S2596="Y",IF(Q2596&lt;&gt;2,"有叫聲應為猴群",""),"")</f>
        <v/>
      </c>
      <c r="AC2596" s="3" t="str">
        <f>IF(ISBLANK(T2596),"需記錄棲地類型",IF(LEN(T2596)&lt;&gt;2,"請填最主要的棲地類型，其餘的可在備注補充說明",""))</f>
        <v/>
      </c>
      <c r="AD2596" s="5" t="str">
        <f t="shared" si="111"/>
        <v>需計滿6分鐘</v>
      </c>
      <c r="AE2596" s="3" t="str">
        <f>IF(COUNTIF(U2596,"*搖樹*")=1,IF(Q2596&lt;&gt;2,"有搖樹行為應為猴群",""),"")</f>
        <v/>
      </c>
      <c r="AF2596" s="3"/>
      <c r="AH2596">
        <f>MATCH(ROUND(M2596,0)&amp;ROUND(N2596,0),樣點!N:N,0)</f>
        <v>620</v>
      </c>
      <c r="AI2596" s="5">
        <f>IF((F2597&amp;J2597)=(F2596&amp;J2596),ABS((DATE(G2597,H2597,I2597)&amp;TIME(O2597,P2597,0))-(DATE(G2596,H2596,I2596)&amp;TIME(O2596,P2596,0))),"")</f>
        <v>3.4722230047918856E-3</v>
      </c>
    </row>
    <row r="2597" spans="3:35">
      <c r="C2597" s="246" t="s">
        <v>1324</v>
      </c>
      <c r="D2597" s="246" t="s">
        <v>1085</v>
      </c>
      <c r="E2597" s="246" t="s">
        <v>1113</v>
      </c>
      <c r="F2597" s="246" t="s">
        <v>1114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1115</v>
      </c>
      <c r="L2597" s="247">
        <v>5</v>
      </c>
      <c r="M2597" s="246">
        <v>210641</v>
      </c>
      <c r="N2597" s="246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90</v>
      </c>
      <c r="T2597" s="246" t="s">
        <v>26</v>
      </c>
      <c r="U2597" s="246"/>
      <c r="V2597" t="str">
        <f>INDEX(樣區!H:H,MATCH(F2597,樣區!E:E,0))</f>
        <v>3月,5月</v>
      </c>
      <c r="W2597" s="3" t="str">
        <f>IF(ISNUMBER(AH2597),"Y","N")</f>
        <v>Y</v>
      </c>
      <c r="X2597" s="3" t="str">
        <f>IF(OR(ISBLANK(H2597),ISBLANK(I2597)),"需記錄日期","")</f>
        <v/>
      </c>
      <c r="Y2597" s="3" t="str">
        <f>IF(O2597&gt;9,"時間太晚","")</f>
        <v/>
      </c>
      <c r="Z2597" s="3" t="str">
        <f>IF(ISBLANK(Q2597),"需記錄數量",IF(Q2597&gt;2,"2隻以上，請記為猴群",""))</f>
        <v/>
      </c>
      <c r="AA2597" s="3" t="str">
        <f>IF(OR(Q2597=1,Q2597=2),IF(ISTEXT(R2597),"","需記錄距離"),"")</f>
        <v/>
      </c>
      <c r="AB2597" s="249" t="str">
        <f>IF(S2597="Y",IF(Q2597&lt;&gt;2,"有叫聲應為猴群",""),"")</f>
        <v/>
      </c>
      <c r="AC2597" s="3" t="str">
        <f>IF(ISBLANK(T2597),"需記錄棲地類型",IF(LEN(T2597)&lt;&gt;2,"請填最主要的棲地類型，其餘的可在備注補充說明",""))</f>
        <v/>
      </c>
      <c r="AD2597" s="5" t="str">
        <f t="shared" si="111"/>
        <v/>
      </c>
      <c r="AE2597" s="3" t="str">
        <f>IF(COUNTIF(U2597,"*搖樹*")=1,IF(Q2597&lt;&gt;2,"有搖樹行為應為猴群",""),"")</f>
        <v/>
      </c>
      <c r="AF2597" s="3"/>
      <c r="AH2597">
        <f>MATCH(ROUND(M2597,0)&amp;ROUND(N2597,0),樣點!N:N,0)</f>
        <v>621</v>
      </c>
      <c r="AI2597" s="5">
        <f>IF((F2598&amp;J2598)=(F2597&amp;J2597),ABS((DATE(G2598,H2598,I2598)&amp;TIME(O2598,P2598,0))-(DATE(G2597,H2597,I2597)&amp;TIME(O2597,P2597,0))),"")</f>
        <v>4.1666660108603537E-3</v>
      </c>
    </row>
    <row r="2598" spans="3:35">
      <c r="C2598" s="246" t="s">
        <v>1324</v>
      </c>
      <c r="D2598" s="246" t="s">
        <v>1085</v>
      </c>
      <c r="E2598" s="246" t="s">
        <v>1113</v>
      </c>
      <c r="F2598" s="246" t="s">
        <v>1114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1115</v>
      </c>
      <c r="L2598" s="247">
        <v>6</v>
      </c>
      <c r="M2598" s="246">
        <v>210847</v>
      </c>
      <c r="N2598" s="246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90</v>
      </c>
      <c r="T2598" s="246" t="s">
        <v>133</v>
      </c>
      <c r="U2598" s="246"/>
      <c r="V2598" t="str">
        <f>INDEX(樣區!H:H,MATCH(F2598,樣區!E:E,0))</f>
        <v>3月,5月</v>
      </c>
      <c r="W2598" s="3" t="str">
        <f>IF(ISNUMBER(AH2598),"Y","N")</f>
        <v>Y</v>
      </c>
      <c r="X2598" s="3" t="str">
        <f>IF(OR(ISBLANK(H2598),ISBLANK(I2598)),"需記錄日期","")</f>
        <v/>
      </c>
      <c r="Y2598" s="3" t="str">
        <f>IF(O2598&gt;9,"時間太晚","")</f>
        <v/>
      </c>
      <c r="Z2598" s="3" t="str">
        <f>IF(ISBLANK(Q2598),"需記錄數量",IF(Q2598&gt;2,"2隻以上，請記為猴群",""))</f>
        <v/>
      </c>
      <c r="AA2598" s="3" t="str">
        <f>IF(OR(Q2598=1,Q2598=2),IF(ISTEXT(R2598),"","需記錄距離"),"")</f>
        <v/>
      </c>
      <c r="AB2598" s="249" t="str">
        <f>IF(S2598="Y",IF(Q2598&lt;&gt;2,"有叫聲應為猴群",""),"")</f>
        <v/>
      </c>
      <c r="AC2598" s="3" t="str">
        <f>IF(ISBLANK(T2598),"需記錄棲地類型",IF(LEN(T2598)&lt;&gt;2,"請填最主要的棲地類型，其餘的可在備注補充說明",""))</f>
        <v/>
      </c>
      <c r="AD2598" s="5" t="str">
        <f t="shared" ref="AD2598:AD2626" si="112">IF(ISBLANK(O2598),"需記錄時間",IFERROR(IF((AI2598-TIME(0,5,59))&lt;0,"需計滿6分鐘",""),""))</f>
        <v/>
      </c>
      <c r="AE2598" s="3" t="str">
        <f>IF(COUNTIF(U2598,"*搖樹*")=1,IF(Q2598&lt;&gt;2,"有搖樹行為應為猴群",""),"")</f>
        <v/>
      </c>
      <c r="AF2598" s="3"/>
      <c r="AH2598">
        <f>MATCH(ROUND(M2598,0)&amp;ROUND(N2598,0),樣點!N:N,0)</f>
        <v>622</v>
      </c>
      <c r="AI2598" s="5" t="str">
        <f>IF((F2599&amp;J2599)=(F2598&amp;J2598),ABS((DATE(G2599,H2599,I2599)&amp;TIME(O2599,P2599,0))-(DATE(G2598,H2598,I2598)&amp;TIME(O2598,P2598,0))),"")</f>
        <v/>
      </c>
    </row>
    <row r="2599" spans="3:35">
      <c r="C2599" s="246" t="s">
        <v>1324</v>
      </c>
      <c r="D2599" s="246" t="s">
        <v>1085</v>
      </c>
      <c r="E2599" s="246" t="s">
        <v>1116</v>
      </c>
      <c r="F2599" s="246" t="s">
        <v>1117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1118</v>
      </c>
      <c r="L2599" s="247">
        <v>1</v>
      </c>
      <c r="M2599" s="246">
        <v>201517</v>
      </c>
      <c r="N2599" s="246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90</v>
      </c>
      <c r="T2599" s="246" t="s">
        <v>31</v>
      </c>
      <c r="U2599" s="246"/>
      <c r="V2599" t="str">
        <f>INDEX(樣區!H:H,MATCH(F2599,樣區!E:E,0))</f>
        <v>3月,5月</v>
      </c>
      <c r="W2599" s="3" t="str">
        <f>IF(ISNUMBER(AH2599),"Y","N")</f>
        <v>Y</v>
      </c>
      <c r="X2599" s="3" t="str">
        <f>IF(OR(ISBLANK(H2599),ISBLANK(I2599)),"需記錄日期","")</f>
        <v/>
      </c>
      <c r="Y2599" s="3" t="str">
        <f>IF(O2599&gt;9,"時間太晚","")</f>
        <v/>
      </c>
      <c r="Z2599" s="3" t="str">
        <f>IF(ISBLANK(Q2599),"需記錄數量",IF(Q2599&gt;2,"2隻以上，請記為猴群",""))</f>
        <v/>
      </c>
      <c r="AA2599" s="3" t="str">
        <f>IF(OR(Q2599=1,Q2599=2),IF(ISTEXT(R2599),"","需記錄距離"),"")</f>
        <v/>
      </c>
      <c r="AB2599" s="249" t="str">
        <f>IF(S2599="Y",IF(Q2599&lt;&gt;2,"有叫聲應為猴群",""),"")</f>
        <v/>
      </c>
      <c r="AC2599" s="3" t="str">
        <f>IF(ISBLANK(T2599),"需記錄棲地類型",IF(LEN(T2599)&lt;&gt;2,"請填最主要的棲地類型，其餘的可在備注補充說明",""))</f>
        <v/>
      </c>
      <c r="AD2599" s="5" t="str">
        <f t="shared" si="112"/>
        <v/>
      </c>
      <c r="AE2599" s="3" t="str">
        <f>IF(COUNTIF(U2599,"*搖樹*")=1,IF(Q2599&lt;&gt;2,"有搖樹行為應為猴群",""),"")</f>
        <v/>
      </c>
      <c r="AF2599" s="3"/>
      <c r="AH2599">
        <f>MATCH(ROUND(M2599,0)&amp;ROUND(N2599,0),樣點!N:N,0)</f>
        <v>623</v>
      </c>
      <c r="AI2599" s="5">
        <f>IF((F2600&amp;J2600)=(F2599&amp;J2599),ABS((DATE(G2600,H2600,I2600)&amp;TIME(O2600,P2600,0))-(DATE(G2599,H2599,I2599)&amp;TIME(O2599,P2599,0))),"")</f>
        <v>9.7222219919785857E-3</v>
      </c>
    </row>
    <row r="2600" spans="3:35">
      <c r="C2600" s="246" t="s">
        <v>1324</v>
      </c>
      <c r="D2600" s="246" t="s">
        <v>1085</v>
      </c>
      <c r="E2600" s="246" t="s">
        <v>1116</v>
      </c>
      <c r="F2600" s="246" t="s">
        <v>1117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1118</v>
      </c>
      <c r="L2600" s="247">
        <v>2</v>
      </c>
      <c r="M2600" s="246">
        <v>201717</v>
      </c>
      <c r="N2600" s="246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90</v>
      </c>
      <c r="T2600" s="246" t="s">
        <v>31</v>
      </c>
      <c r="U2600" s="246"/>
      <c r="V2600" t="str">
        <f>INDEX(樣區!H:H,MATCH(F2600,樣區!E:E,0))</f>
        <v>3月,5月</v>
      </c>
      <c r="W2600" s="3" t="str">
        <f>IF(ISNUMBER(AH2600),"Y","N")</f>
        <v>Y</v>
      </c>
      <c r="X2600" s="3" t="str">
        <f>IF(OR(ISBLANK(H2600),ISBLANK(I2600)),"需記錄日期","")</f>
        <v/>
      </c>
      <c r="Y2600" s="3" t="str">
        <f>IF(O2600&gt;9,"時間太晚","")</f>
        <v/>
      </c>
      <c r="Z2600" s="3" t="str">
        <f>IF(ISBLANK(Q2600),"需記錄數量",IF(Q2600&gt;2,"2隻以上，請記為猴群",""))</f>
        <v/>
      </c>
      <c r="AA2600" s="3" t="str">
        <f>IF(OR(Q2600=1,Q2600=2),IF(ISTEXT(R2600),"","需記錄距離"),"")</f>
        <v/>
      </c>
      <c r="AB2600" s="249" t="str">
        <f>IF(S2600="Y",IF(Q2600&lt;&gt;2,"有叫聲應為猴群",""),"")</f>
        <v/>
      </c>
      <c r="AC2600" s="3" t="str">
        <f>IF(ISBLANK(T2600),"需記錄棲地類型",IF(LEN(T2600)&lt;&gt;2,"請填最主要的棲地類型，其餘的可在備注補充說明",""))</f>
        <v/>
      </c>
      <c r="AD2600" s="5" t="str">
        <f t="shared" si="112"/>
        <v/>
      </c>
      <c r="AE2600" s="3" t="str">
        <f>IF(COUNTIF(U2600,"*搖樹*")=1,IF(Q2600&lt;&gt;2,"有搖樹行為應為猴群",""),"")</f>
        <v/>
      </c>
      <c r="AF2600" s="3"/>
      <c r="AH2600">
        <f>MATCH(ROUND(M2600,0)&amp;ROUND(N2600,0),樣點!N:N,0)</f>
        <v>624</v>
      </c>
      <c r="AI2600" s="5">
        <f>IF((F2601&amp;J2601)=(F2600&amp;J2600),ABS((DATE(G2601,H2601,I2601)&amp;TIME(O2601,P2601,0))-(DATE(G2600,H2600,I2600)&amp;TIME(O2600,P2600,0))),"")</f>
        <v>1.1805555957835168E-2</v>
      </c>
    </row>
    <row r="2601" spans="3:35">
      <c r="C2601" s="246" t="s">
        <v>1324</v>
      </c>
      <c r="D2601" s="246" t="s">
        <v>1085</v>
      </c>
      <c r="E2601" s="246" t="s">
        <v>1116</v>
      </c>
      <c r="F2601" s="246" t="s">
        <v>1117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1118</v>
      </c>
      <c r="L2601" s="247">
        <v>3</v>
      </c>
      <c r="M2601" s="246">
        <v>201914</v>
      </c>
      <c r="N2601" s="246">
        <v>2566094</v>
      </c>
      <c r="O2601" s="246">
        <v>9</v>
      </c>
      <c r="P2601" s="246">
        <v>3</v>
      </c>
      <c r="Q2601" s="246">
        <v>0</v>
      </c>
      <c r="R2601" s="246"/>
      <c r="S2601" s="246" t="s">
        <v>90</v>
      </c>
      <c r="T2601" s="246" t="s">
        <v>133</v>
      </c>
      <c r="U2601" s="246"/>
      <c r="V2601" t="str">
        <f>INDEX(樣區!H:H,MATCH(F2601,樣區!E:E,0))</f>
        <v>3月,5月</v>
      </c>
      <c r="W2601" s="3" t="str">
        <f>IF(ISNUMBER(AH2601),"Y","N")</f>
        <v>Y</v>
      </c>
      <c r="X2601" s="3" t="str">
        <f>IF(OR(ISBLANK(H2601),ISBLANK(I2601)),"需記錄日期","")</f>
        <v/>
      </c>
      <c r="Y2601" s="3" t="str">
        <f>IF(O2601&gt;9,"時間太晚","")</f>
        <v/>
      </c>
      <c r="Z2601" s="3" t="str">
        <f>IF(ISBLANK(Q2601),"需記錄數量",IF(Q2601&gt;2,"2隻以上，請記為猴群",""))</f>
        <v/>
      </c>
      <c r="AA2601" s="3" t="str">
        <f>IF(OR(Q2601=1,Q2601=2),IF(ISTEXT(R2601),"","需記錄距離"),"")</f>
        <v/>
      </c>
      <c r="AB2601" s="249" t="str">
        <f>IF(S2601="Y",IF(Q2601&lt;&gt;2,"有叫聲應為猴群",""),"")</f>
        <v/>
      </c>
      <c r="AC2601" s="3" t="str">
        <f>IF(ISBLANK(T2601),"需記錄棲地類型",IF(LEN(T2601)&lt;&gt;2,"請填最主要的棲地類型，其餘的可在備注補充說明",""))</f>
        <v/>
      </c>
      <c r="AD2601" s="5" t="str">
        <f t="shared" si="112"/>
        <v/>
      </c>
      <c r="AE2601" s="3" t="str">
        <f>IF(COUNTIF(U2601,"*搖樹*")=1,IF(Q2601&lt;&gt;2,"有搖樹行為應為猴群",""),"")</f>
        <v/>
      </c>
      <c r="AF2601" s="3"/>
      <c r="AH2601">
        <f>MATCH(ROUND(M2601,0)&amp;ROUND(N2601,0),樣點!N:N,0)</f>
        <v>625</v>
      </c>
      <c r="AI2601" s="5">
        <f>IF((F2602&amp;J2602)=(F2601&amp;J2601),ABS((DATE(G2602,H2602,I2602)&amp;TIME(O2602,P2602,0))-(DATE(G2601,H2601,I2601)&amp;TIME(O2601,P2601,0))),"")</f>
        <v>9.7222220501862466E-3</v>
      </c>
    </row>
    <row r="2602" spans="3:35">
      <c r="C2602" s="246" t="s">
        <v>1324</v>
      </c>
      <c r="D2602" s="246" t="s">
        <v>1085</v>
      </c>
      <c r="E2602" s="246" t="s">
        <v>1116</v>
      </c>
      <c r="F2602" s="246" t="s">
        <v>1117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1118</v>
      </c>
      <c r="L2602" s="247">
        <v>4</v>
      </c>
      <c r="M2602" s="246">
        <v>202132</v>
      </c>
      <c r="N2602" s="246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90</v>
      </c>
      <c r="T2602" s="246" t="s">
        <v>31</v>
      </c>
      <c r="U2602" s="246"/>
      <c r="V2602" t="str">
        <f>INDEX(樣區!H:H,MATCH(F2602,樣區!E:E,0))</f>
        <v>3月,5月</v>
      </c>
      <c r="W2602" s="3" t="str">
        <f>IF(ISNUMBER(AH2602),"Y","N")</f>
        <v>Y</v>
      </c>
      <c r="X2602" s="3" t="str">
        <f>IF(OR(ISBLANK(H2602),ISBLANK(I2602)),"需記錄日期","")</f>
        <v/>
      </c>
      <c r="Y2602" s="3" t="str">
        <f>IF(O2602&gt;9,"時間太晚","")</f>
        <v/>
      </c>
      <c r="Z2602" s="3" t="str">
        <f>IF(ISBLANK(Q2602),"需記錄數量",IF(Q2602&gt;2,"2隻以上，請記為猴群",""))</f>
        <v/>
      </c>
      <c r="AA2602" s="3" t="str">
        <f>IF(OR(Q2602=1,Q2602=2),IF(ISTEXT(R2602),"","需記錄距離"),"")</f>
        <v/>
      </c>
      <c r="AB2602" s="249" t="str">
        <f>IF(S2602="Y",IF(Q2602&lt;&gt;2,"有叫聲應為猴群",""),"")</f>
        <v/>
      </c>
      <c r="AC2602" s="3" t="str">
        <f>IF(ISBLANK(T2602),"需記錄棲地類型",IF(LEN(T2602)&lt;&gt;2,"請填最主要的棲地類型，其餘的可在備注補充說明",""))</f>
        <v/>
      </c>
      <c r="AD2602" s="5" t="str">
        <f t="shared" si="112"/>
        <v/>
      </c>
      <c r="AE2602" s="3" t="str">
        <f>IF(COUNTIF(U2602,"*搖樹*")=1,IF(Q2602&lt;&gt;2,"有搖樹行為應為猴群",""),"")</f>
        <v/>
      </c>
      <c r="AF2602" s="3"/>
      <c r="AH2602">
        <f>MATCH(ROUND(M2602,0)&amp;ROUND(N2602,0),樣點!N:N,0)</f>
        <v>626</v>
      </c>
      <c r="AI2602" s="5">
        <f>IF((F2603&amp;J2603)=(F2602&amp;J2602),ABS((DATE(G2603,H2603,I2603)&amp;TIME(O2603,P2603,0))-(DATE(G2602,H2602,I2602)&amp;TIME(O2602,P2602,0))),"")</f>
        <v>8.333332953043282E-3</v>
      </c>
    </row>
    <row r="2603" spans="3:35">
      <c r="C2603" s="246" t="s">
        <v>1324</v>
      </c>
      <c r="D2603" s="246" t="s">
        <v>1085</v>
      </c>
      <c r="E2603" s="246" t="s">
        <v>1116</v>
      </c>
      <c r="F2603" s="246" t="s">
        <v>1117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1118</v>
      </c>
      <c r="L2603" s="247">
        <v>5</v>
      </c>
      <c r="M2603" s="246">
        <v>202333</v>
      </c>
      <c r="N2603" s="246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90</v>
      </c>
      <c r="T2603" s="246" t="s">
        <v>32</v>
      </c>
      <c r="U2603" s="246"/>
      <c r="V2603" t="str">
        <f>INDEX(樣區!H:H,MATCH(F2603,樣區!E:E,0))</f>
        <v>3月,5月</v>
      </c>
      <c r="W2603" s="3" t="str">
        <f>IF(ISNUMBER(AH2603),"Y","N")</f>
        <v>Y</v>
      </c>
      <c r="X2603" s="3" t="str">
        <f>IF(OR(ISBLANK(H2603),ISBLANK(I2603)),"需記錄日期","")</f>
        <v/>
      </c>
      <c r="Y2603" s="3" t="str">
        <f>IF(O2603&gt;9,"時間太晚","")</f>
        <v/>
      </c>
      <c r="Z2603" s="3" t="str">
        <f>IF(ISBLANK(Q2603),"需記錄數量",IF(Q2603&gt;2,"2隻以上，請記為猴群",""))</f>
        <v/>
      </c>
      <c r="AA2603" s="3" t="str">
        <f>IF(OR(Q2603=1,Q2603=2),IF(ISTEXT(R2603),"","需記錄距離"),"")</f>
        <v/>
      </c>
      <c r="AB2603" s="249" t="str">
        <f>IF(S2603="Y",IF(Q2603&lt;&gt;2,"有叫聲應為猴群",""),"")</f>
        <v/>
      </c>
      <c r="AC2603" s="3" t="str">
        <f>IF(ISBLANK(T2603),"需記錄棲地類型",IF(LEN(T2603)&lt;&gt;2,"請填最主要的棲地類型，其餘的可在備注補充說明",""))</f>
        <v/>
      </c>
      <c r="AD2603" s="5" t="str">
        <f t="shared" si="112"/>
        <v/>
      </c>
      <c r="AE2603" s="3" t="str">
        <f>IF(COUNTIF(U2603,"*搖樹*")=1,IF(Q2603&lt;&gt;2,"有搖樹行為應為猴群",""),"")</f>
        <v/>
      </c>
      <c r="AF2603" s="3"/>
      <c r="AH2603">
        <f>MATCH(ROUND(M2603,0)&amp;ROUND(N2603,0),樣點!N:N,0)</f>
        <v>627</v>
      </c>
      <c r="AI2603" s="5">
        <f>IF((F2604&amp;J2604)=(F2603&amp;J2603),ABS((DATE(G2604,H2604,I2604)&amp;TIME(O2604,P2604,0))-(DATE(G2603,H2603,I2603)&amp;TIME(O2603,P2603,0))),"")</f>
        <v>9.0277779963798821E-3</v>
      </c>
    </row>
    <row r="2604" spans="3:35">
      <c r="C2604" s="246" t="s">
        <v>1324</v>
      </c>
      <c r="D2604" s="246" t="s">
        <v>1085</v>
      </c>
      <c r="E2604" s="246" t="s">
        <v>1116</v>
      </c>
      <c r="F2604" s="246" t="s">
        <v>1117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1118</v>
      </c>
      <c r="L2604" s="247">
        <v>6</v>
      </c>
      <c r="M2604" s="246">
        <v>202507</v>
      </c>
      <c r="N2604" s="246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90</v>
      </c>
      <c r="T2604" s="246" t="s">
        <v>32</v>
      </c>
      <c r="U2604" s="246"/>
      <c r="V2604" t="str">
        <f>INDEX(樣區!H:H,MATCH(F2604,樣區!E:E,0))</f>
        <v>3月,5月</v>
      </c>
      <c r="W2604" s="3" t="str">
        <f>IF(ISNUMBER(AH2604),"Y","N")</f>
        <v>Y</v>
      </c>
      <c r="X2604" s="3" t="str">
        <f>IF(OR(ISBLANK(H2604),ISBLANK(I2604)),"需記錄日期","")</f>
        <v/>
      </c>
      <c r="Y2604" s="3" t="str">
        <f>IF(O2604&gt;9,"時間太晚","")</f>
        <v/>
      </c>
      <c r="Z2604" s="3" t="str">
        <f>IF(ISBLANK(Q2604),"需記錄數量",IF(Q2604&gt;2,"2隻以上，請記為猴群",""))</f>
        <v/>
      </c>
      <c r="AA2604" s="3" t="str">
        <f>IF(OR(Q2604=1,Q2604=2),IF(ISTEXT(R2604),"","需記錄距離"),"")</f>
        <v/>
      </c>
      <c r="AB2604" s="249" t="str">
        <f>IF(S2604="Y",IF(Q2604&lt;&gt;2,"有叫聲應為猴群",""),"")</f>
        <v/>
      </c>
      <c r="AC2604" s="3" t="str">
        <f>IF(ISBLANK(T2604),"需記錄棲地類型",IF(LEN(T2604)&lt;&gt;2,"請填最主要的棲地類型，其餘的可在備注補充說明",""))</f>
        <v/>
      </c>
      <c r="AD2604" s="5" t="str">
        <f t="shared" si="112"/>
        <v/>
      </c>
      <c r="AE2604" s="3" t="str">
        <f>IF(COUNTIF(U2604,"*搖樹*")=1,IF(Q2604&lt;&gt;2,"有搖樹行為應為猴群",""),"")</f>
        <v/>
      </c>
      <c r="AF2604" s="3"/>
      <c r="AH2604">
        <f>MATCH(ROUND(M2604,0)&amp;ROUND(N2604,0),樣點!N:N,0)</f>
        <v>628</v>
      </c>
      <c r="AI2604" s="5" t="str">
        <f>IF((F2605&amp;J2605)=(F2604&amp;J2604),ABS((DATE(G2605,H2605,I2605)&amp;TIME(O2605,P2605,0))-(DATE(G2604,H2604,I2604)&amp;TIME(O2604,P2604,0))),"")</f>
        <v/>
      </c>
    </row>
    <row r="2605" spans="3:35">
      <c r="C2605" s="246" t="s">
        <v>1324</v>
      </c>
      <c r="D2605" s="246" t="s">
        <v>1085</v>
      </c>
      <c r="E2605" s="246" t="s">
        <v>1120</v>
      </c>
      <c r="F2605" s="246" t="s">
        <v>1121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1122</v>
      </c>
      <c r="L2605" s="247">
        <v>1</v>
      </c>
      <c r="M2605" s="246">
        <v>200809</v>
      </c>
      <c r="N2605" s="246">
        <v>2552287</v>
      </c>
      <c r="O2605" s="246">
        <v>9</v>
      </c>
      <c r="P2605" s="246">
        <v>8</v>
      </c>
      <c r="Q2605" s="246">
        <v>0</v>
      </c>
      <c r="R2605" s="246"/>
      <c r="S2605" s="246" t="s">
        <v>90</v>
      </c>
      <c r="T2605" s="246" t="s">
        <v>31</v>
      </c>
      <c r="U2605" s="246"/>
      <c r="V2605" t="str">
        <f>INDEX(樣區!H:H,MATCH(F2605,樣區!E:E,0))</f>
        <v>3月,5月</v>
      </c>
      <c r="W2605" s="3" t="str">
        <f>IF(ISNUMBER(AH2605),"Y","N")</f>
        <v>Y</v>
      </c>
      <c r="X2605" s="3" t="str">
        <f>IF(OR(ISBLANK(H2605),ISBLANK(I2605)),"需記錄日期","")</f>
        <v/>
      </c>
      <c r="Y2605" s="3" t="str">
        <f>IF(O2605&gt;9,"時間太晚","")</f>
        <v/>
      </c>
      <c r="Z2605" s="3" t="str">
        <f>IF(ISBLANK(Q2605),"需記錄數量",IF(Q2605&gt;2,"2隻以上，請記為猴群",""))</f>
        <v/>
      </c>
      <c r="AA2605" s="3" t="str">
        <f>IF(OR(Q2605=1,Q2605=2),IF(ISTEXT(R2605),"","需記錄距離"),"")</f>
        <v/>
      </c>
      <c r="AB2605" s="249" t="str">
        <f>IF(S2605="Y",IF(Q2605&lt;&gt;2,"有叫聲應為猴群",""),"")</f>
        <v/>
      </c>
      <c r="AC2605" s="3" t="str">
        <f>IF(ISBLANK(T2605),"需記錄棲地類型",IF(LEN(T2605)&lt;&gt;2,"請填最主要的棲地類型，其餘的可在備注補充說明",""))</f>
        <v/>
      </c>
      <c r="AD2605" s="5" t="str">
        <f t="shared" si="112"/>
        <v/>
      </c>
      <c r="AE2605" s="3" t="str">
        <f>IF(COUNTIF(U2605,"*搖樹*")=1,IF(Q2605&lt;&gt;2,"有搖樹行為應為猴群",""),"")</f>
        <v/>
      </c>
      <c r="AF2605" s="3"/>
      <c r="AH2605">
        <f>MATCH(ROUND(M2605,0)&amp;ROUND(N2605,0),樣點!N:N,0)</f>
        <v>629</v>
      </c>
      <c r="AI2605" s="5">
        <f>IF((F2606&amp;J2606)=(F2605&amp;J2605),ABS((DATE(G2606,H2606,I2606)&amp;TIME(O2606,P2606,0))-(DATE(G2605,H2605,I2605)&amp;TIME(O2605,P2605,0))),"")</f>
        <v>6.9444450200535357E-3</v>
      </c>
    </row>
    <row r="2606" spans="3:35">
      <c r="C2606" s="246" t="s">
        <v>1324</v>
      </c>
      <c r="D2606" s="246" t="s">
        <v>1085</v>
      </c>
      <c r="E2606" s="246" t="s">
        <v>1120</v>
      </c>
      <c r="F2606" s="246" t="s">
        <v>1121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1122</v>
      </c>
      <c r="L2606" s="247">
        <v>2</v>
      </c>
      <c r="M2606" s="246">
        <v>200986</v>
      </c>
      <c r="N2606" s="246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90</v>
      </c>
      <c r="T2606" s="246" t="s">
        <v>31</v>
      </c>
      <c r="U2606" s="246"/>
      <c r="V2606" t="str">
        <f>INDEX(樣區!H:H,MATCH(F2606,樣區!E:E,0))</f>
        <v>3月,5月</v>
      </c>
      <c r="W2606" s="3" t="str">
        <f>IF(ISNUMBER(AH2606),"Y","N")</f>
        <v>Y</v>
      </c>
      <c r="X2606" s="3" t="str">
        <f>IF(OR(ISBLANK(H2606),ISBLANK(I2606)),"需記錄日期","")</f>
        <v/>
      </c>
      <c r="Y2606" s="3" t="str">
        <f>IF(O2606&gt;9,"時間太晚","")</f>
        <v/>
      </c>
      <c r="Z2606" s="3" t="str">
        <f>IF(ISBLANK(Q2606),"需記錄數量",IF(Q2606&gt;2,"2隻以上，請記為猴群",""))</f>
        <v/>
      </c>
      <c r="AA2606" s="3" t="str">
        <f>IF(OR(Q2606=1,Q2606=2),IF(ISTEXT(R2606),"","需記錄距離"),"")</f>
        <v/>
      </c>
      <c r="AB2606" s="249" t="str">
        <f>IF(S2606="Y",IF(Q2606&lt;&gt;2,"有叫聲應為猴群",""),"")</f>
        <v/>
      </c>
      <c r="AC2606" s="3" t="str">
        <f>IF(ISBLANK(T2606),"需記錄棲地類型",IF(LEN(T2606)&lt;&gt;2,"請填最主要的棲地類型，其餘的可在備注補充說明",""))</f>
        <v/>
      </c>
      <c r="AD2606" s="5" t="str">
        <f t="shared" si="112"/>
        <v/>
      </c>
      <c r="AE2606" s="3" t="str">
        <f>IF(COUNTIF(U2606,"*搖樹*")=1,IF(Q2606&lt;&gt;2,"有搖樹行為應為猴群",""),"")</f>
        <v/>
      </c>
      <c r="AF2606" s="3"/>
      <c r="AH2606">
        <f>MATCH(ROUND(M2606,0)&amp;ROUND(N2606,0),樣點!N:N,0)</f>
        <v>630</v>
      </c>
      <c r="AI2606" s="5">
        <f>IF((F2607&amp;J2607)=(F2606&amp;J2606),ABS((DATE(G2607,H2607,I2607)&amp;TIME(O2607,P2607,0))-(DATE(G2606,H2606,I2606)&amp;TIME(O2606,P2606,0))),"")</f>
        <v>8.3333330112509429E-3</v>
      </c>
    </row>
    <row r="2607" spans="3:35">
      <c r="C2607" s="246" t="s">
        <v>1324</v>
      </c>
      <c r="D2607" s="246" t="s">
        <v>1085</v>
      </c>
      <c r="E2607" s="246" t="s">
        <v>1120</v>
      </c>
      <c r="F2607" s="246" t="s">
        <v>1121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1122</v>
      </c>
      <c r="L2607" s="247">
        <v>3</v>
      </c>
      <c r="M2607" s="246">
        <v>201149</v>
      </c>
      <c r="N2607" s="246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90</v>
      </c>
      <c r="T2607" s="246" t="s">
        <v>31</v>
      </c>
      <c r="U2607" s="246"/>
      <c r="V2607" t="str">
        <f>INDEX(樣區!H:H,MATCH(F2607,樣區!E:E,0))</f>
        <v>3月,5月</v>
      </c>
      <c r="W2607" s="3" t="str">
        <f>IF(ISNUMBER(AH2607),"Y","N")</f>
        <v>Y</v>
      </c>
      <c r="X2607" s="3" t="str">
        <f>IF(OR(ISBLANK(H2607),ISBLANK(I2607)),"需記錄日期","")</f>
        <v/>
      </c>
      <c r="Y2607" s="3" t="str">
        <f>IF(O2607&gt;9,"時間太晚","")</f>
        <v/>
      </c>
      <c r="Z2607" s="3" t="str">
        <f>IF(ISBLANK(Q2607),"需記錄數量",IF(Q2607&gt;2,"2隻以上，請記為猴群",""))</f>
        <v/>
      </c>
      <c r="AA2607" s="3" t="str">
        <f>IF(OR(Q2607=1,Q2607=2),IF(ISTEXT(R2607),"","需記錄距離"),"")</f>
        <v/>
      </c>
      <c r="AB2607" s="249" t="str">
        <f>IF(S2607="Y",IF(Q2607&lt;&gt;2,"有叫聲應為猴群",""),"")</f>
        <v/>
      </c>
      <c r="AC2607" s="3" t="str">
        <f>IF(ISBLANK(T2607),"需記錄棲地類型",IF(LEN(T2607)&lt;&gt;2,"請填最主要的棲地類型，其餘的可在備注補充說明",""))</f>
        <v/>
      </c>
      <c r="AD2607" s="5" t="str">
        <f t="shared" si="112"/>
        <v/>
      </c>
      <c r="AE2607" s="3" t="str">
        <f>IF(COUNTIF(U2607,"*搖樹*")=1,IF(Q2607&lt;&gt;2,"有搖樹行為應為猴群",""),"")</f>
        <v/>
      </c>
      <c r="AF2607" s="3"/>
      <c r="AH2607">
        <f>MATCH(ROUND(M2607,0)&amp;ROUND(N2607,0),樣點!N:N,0)</f>
        <v>631</v>
      </c>
      <c r="AI2607" s="5">
        <f>IF((F2608&amp;J2608)=(F2607&amp;J2607),ABS((DATE(G2608,H2608,I2608)&amp;TIME(O2608,P2608,0))-(DATE(G2607,H2607,I2607)&amp;TIME(O2607,P2607,0))),"")</f>
        <v>6.2499999767169356E-3</v>
      </c>
    </row>
    <row r="2608" spans="3:35">
      <c r="C2608" s="246" t="s">
        <v>1324</v>
      </c>
      <c r="D2608" s="246" t="s">
        <v>1085</v>
      </c>
      <c r="E2608" s="246" t="s">
        <v>1120</v>
      </c>
      <c r="F2608" s="246" t="s">
        <v>1121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1122</v>
      </c>
      <c r="L2608" s="247">
        <v>4</v>
      </c>
      <c r="M2608" s="246">
        <v>201333</v>
      </c>
      <c r="N2608" s="246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90</v>
      </c>
      <c r="T2608" s="246" t="s">
        <v>31</v>
      </c>
      <c r="U2608" s="246"/>
      <c r="V2608" t="str">
        <f>INDEX(樣區!H:H,MATCH(F2608,樣區!E:E,0))</f>
        <v>3月,5月</v>
      </c>
      <c r="W2608" s="3" t="str">
        <f>IF(ISNUMBER(AH2608),"Y","N")</f>
        <v>Y</v>
      </c>
      <c r="X2608" s="3" t="str">
        <f>IF(OR(ISBLANK(H2608),ISBLANK(I2608)),"需記錄日期","")</f>
        <v/>
      </c>
      <c r="Y2608" s="3" t="str">
        <f>IF(O2608&gt;9,"時間太晚","")</f>
        <v/>
      </c>
      <c r="Z2608" s="3" t="str">
        <f>IF(ISBLANK(Q2608),"需記錄數量",IF(Q2608&gt;2,"2隻以上，請記為猴群",""))</f>
        <v/>
      </c>
      <c r="AA2608" s="3" t="str">
        <f>IF(OR(Q2608=1,Q2608=2),IF(ISTEXT(R2608),"","需記錄距離"),"")</f>
        <v/>
      </c>
      <c r="AB2608" s="249" t="str">
        <f>IF(S2608="Y",IF(Q2608&lt;&gt;2,"有叫聲應為猴群",""),"")</f>
        <v/>
      </c>
      <c r="AC2608" s="3" t="str">
        <f>IF(ISBLANK(T2608),"需記錄棲地類型",IF(LEN(T2608)&lt;&gt;2,"請填最主要的棲地類型，其餘的可在備注補充說明",""))</f>
        <v/>
      </c>
      <c r="AD2608" s="5" t="str">
        <f t="shared" si="112"/>
        <v/>
      </c>
      <c r="AE2608" s="3" t="str">
        <f>IF(COUNTIF(U2608,"*搖樹*")=1,IF(Q2608&lt;&gt;2,"有搖樹行為應為猴群",""),"")</f>
        <v/>
      </c>
      <c r="AF2608" s="3"/>
      <c r="AH2608">
        <f>MATCH(ROUND(M2608,0)&amp;ROUND(N2608,0),樣點!N:N,0)</f>
        <v>632</v>
      </c>
      <c r="AI2608" s="5">
        <f>IF((F2609&amp;J2609)=(F2608&amp;J2608),ABS((DATE(G2609,H2609,I2609)&amp;TIME(O2609,P2609,0))-(DATE(G2608,H2608,I2608)&amp;TIME(O2608,P2608,0))),"")</f>
        <v>6.2499999767169356E-3</v>
      </c>
    </row>
    <row r="2609" spans="3:35">
      <c r="C2609" s="246" t="s">
        <v>1324</v>
      </c>
      <c r="D2609" s="246" t="s">
        <v>1085</v>
      </c>
      <c r="E2609" s="246" t="s">
        <v>1120</v>
      </c>
      <c r="F2609" s="246" t="s">
        <v>1121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1122</v>
      </c>
      <c r="L2609" s="247">
        <v>5</v>
      </c>
      <c r="M2609" s="246">
        <v>201536</v>
      </c>
      <c r="N2609" s="246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90</v>
      </c>
      <c r="T2609" s="246" t="s">
        <v>31</v>
      </c>
      <c r="U2609" s="246"/>
      <c r="V2609" t="str">
        <f>INDEX(樣區!H:H,MATCH(F2609,樣區!E:E,0))</f>
        <v>3月,5月</v>
      </c>
      <c r="W2609" s="3" t="str">
        <f>IF(ISNUMBER(AH2609),"Y","N")</f>
        <v>Y</v>
      </c>
      <c r="X2609" s="3" t="str">
        <f>IF(OR(ISBLANK(H2609),ISBLANK(I2609)),"需記錄日期","")</f>
        <v/>
      </c>
      <c r="Y2609" s="3" t="str">
        <f>IF(O2609&gt;9,"時間太晚","")</f>
        <v/>
      </c>
      <c r="Z2609" s="3" t="str">
        <f>IF(ISBLANK(Q2609),"需記錄數量",IF(Q2609&gt;2,"2隻以上，請記為猴群",""))</f>
        <v/>
      </c>
      <c r="AA2609" s="3" t="str">
        <f>IF(OR(Q2609=1,Q2609=2),IF(ISTEXT(R2609),"","需記錄距離"),"")</f>
        <v/>
      </c>
      <c r="AB2609" s="249" t="str">
        <f>IF(S2609="Y",IF(Q2609&lt;&gt;2,"有叫聲應為猴群",""),"")</f>
        <v/>
      </c>
      <c r="AC2609" s="3" t="str">
        <f>IF(ISBLANK(T2609),"需記錄棲地類型",IF(LEN(T2609)&lt;&gt;2,"請填最主要的棲地類型，其餘的可在備注補充說明",""))</f>
        <v/>
      </c>
      <c r="AD2609" s="5" t="str">
        <f t="shared" si="112"/>
        <v/>
      </c>
      <c r="AE2609" s="3" t="str">
        <f>IF(COUNTIF(U2609,"*搖樹*")=1,IF(Q2609&lt;&gt;2,"有搖樹行為應為猴群",""),"")</f>
        <v/>
      </c>
      <c r="AF2609" s="3"/>
      <c r="AH2609">
        <f>MATCH(ROUND(M2609,0)&amp;ROUND(N2609,0),樣點!N:N,0)</f>
        <v>633</v>
      </c>
      <c r="AI2609" s="5">
        <f>IF((F2610&amp;J2610)=(F2609&amp;J2609),ABS((DATE(G2610,H2610,I2610)&amp;TIME(O2610,P2610,0))-(DATE(G2609,H2609,I2609)&amp;TIME(O2609,P2609,0))),"")</f>
        <v>4.7916667012032121E-2</v>
      </c>
    </row>
    <row r="2610" spans="3:35">
      <c r="C2610" s="246" t="s">
        <v>1324</v>
      </c>
      <c r="D2610" s="246" t="s">
        <v>1085</v>
      </c>
      <c r="E2610" s="246" t="s">
        <v>1120</v>
      </c>
      <c r="F2610" s="246" t="s">
        <v>1121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1122</v>
      </c>
      <c r="L2610" s="247">
        <v>6</v>
      </c>
      <c r="M2610" s="246">
        <v>201747</v>
      </c>
      <c r="N2610" s="246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90</v>
      </c>
      <c r="T2610" s="246" t="s">
        <v>31</v>
      </c>
      <c r="U2610" s="246"/>
      <c r="V2610" t="str">
        <f>INDEX(樣區!H:H,MATCH(F2610,樣區!E:E,0))</f>
        <v>3月,5月</v>
      </c>
      <c r="W2610" s="3" t="str">
        <f>IF(ISNUMBER(AH2610),"Y","N")</f>
        <v>Y</v>
      </c>
      <c r="X2610" s="3" t="str">
        <f>IF(OR(ISBLANK(H2610),ISBLANK(I2610)),"需記錄日期","")</f>
        <v/>
      </c>
      <c r="Y2610" s="3" t="str">
        <f>IF(O2610&gt;9,"時間太晚","")</f>
        <v>時間太晚</v>
      </c>
      <c r="Z2610" s="3" t="str">
        <f>IF(ISBLANK(Q2610),"需記錄數量",IF(Q2610&gt;2,"2隻以上，請記為猴群",""))</f>
        <v/>
      </c>
      <c r="AA2610" s="3" t="str">
        <f>IF(OR(Q2610=1,Q2610=2),IF(ISTEXT(R2610),"","需記錄距離"),"")</f>
        <v/>
      </c>
      <c r="AB2610" s="249" t="str">
        <f>IF(S2610="Y",IF(Q2610&lt;&gt;2,"有叫聲應為猴群",""),"")</f>
        <v/>
      </c>
      <c r="AC2610" s="3" t="str">
        <f>IF(ISBLANK(T2610),"需記錄棲地類型",IF(LEN(T2610)&lt;&gt;2,"請填最主要的棲地類型，其餘的可在備注補充說明",""))</f>
        <v/>
      </c>
      <c r="AD2610" s="5" t="str">
        <f t="shared" si="112"/>
        <v/>
      </c>
      <c r="AE2610" s="3" t="str">
        <f>IF(COUNTIF(U2610,"*搖樹*")=1,IF(Q2610&lt;&gt;2,"有搖樹行為應為猴群",""),"")</f>
        <v/>
      </c>
      <c r="AF2610" s="3"/>
      <c r="AH2610">
        <f>MATCH(ROUND(M2610,0)&amp;ROUND(N2610,0),樣點!N:N,0)</f>
        <v>634</v>
      </c>
      <c r="AI2610" s="5" t="str">
        <f>IF((F2611&amp;J2611)=(F2610&amp;J2610),ABS((DATE(G2611,H2611,I2611)&amp;TIME(O2611,P2611,0))-(DATE(G2610,H2610,I2610)&amp;TIME(O2610,P2610,0))),"")</f>
        <v/>
      </c>
    </row>
    <row r="2611" spans="3:35">
      <c r="C2611" s="246" t="s">
        <v>1138</v>
      </c>
      <c r="D2611" s="246" t="s">
        <v>1139</v>
      </c>
      <c r="E2611" s="246" t="s">
        <v>1140</v>
      </c>
      <c r="F2611" s="246" t="s">
        <v>1141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1142</v>
      </c>
      <c r="L2611" s="247">
        <v>1</v>
      </c>
      <c r="M2611" s="246">
        <v>301077</v>
      </c>
      <c r="N2611" s="246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90</v>
      </c>
      <c r="T2611" s="246" t="s">
        <v>32</v>
      </c>
      <c r="U2611" s="246" t="s">
        <v>1143</v>
      </c>
      <c r="V2611" t="str">
        <f>INDEX(樣區!H:H,MATCH(F2611,樣區!E:E,0))</f>
        <v>3月,5月</v>
      </c>
      <c r="W2611" s="3" t="str">
        <f>IF(ISNUMBER(AH2611),"Y","N")</f>
        <v>Y</v>
      </c>
      <c r="X2611" s="3" t="str">
        <f>IF(OR(ISBLANK(H2611),ISBLANK(I2611)),"需記錄日期","")</f>
        <v/>
      </c>
      <c r="Y2611" s="3" t="str">
        <f>IF(O2611&gt;9,"時間太晚","")</f>
        <v>時間太晚</v>
      </c>
      <c r="Z2611" s="3" t="str">
        <f>IF(ISBLANK(Q2611),"需記錄數量",IF(Q2611&gt;2,"2隻以上，請記為猴群",""))</f>
        <v/>
      </c>
      <c r="AA2611" s="3" t="str">
        <f>IF(OR(Q2611=1,Q2611=2),IF(ISTEXT(R2611),"","需記錄距離"),"")</f>
        <v/>
      </c>
      <c r="AB2611" s="249" t="str">
        <f>IF(S2611="Y",IF(Q2611&lt;&gt;2,"有叫聲應為猴群",""),"")</f>
        <v/>
      </c>
      <c r="AC2611" s="3" t="str">
        <f>IF(ISBLANK(T2611),"需記錄棲地類型",IF(LEN(T2611)&lt;&gt;2,"請填最主要的棲地類型，其餘的可在備注補充說明",""))</f>
        <v/>
      </c>
      <c r="AD2611" s="5" t="str">
        <f t="shared" si="112"/>
        <v/>
      </c>
      <c r="AE2611" s="3" t="str">
        <f>IF(COUNTIF(U2611,"*搖樹*")=1,IF(Q2611&lt;&gt;2,"有搖樹行為應為猴群",""),"")</f>
        <v/>
      </c>
      <c r="AF2611" s="3"/>
      <c r="AH2611">
        <f>MATCH(ROUND(M2611,0)&amp;ROUND(N2611,0),樣點!N:N,0)</f>
        <v>1951</v>
      </c>
      <c r="AI2611" s="5">
        <f>IF((F2612&amp;J2612)=(F2611&amp;J2611),ABS((DATE(G2612,H2612,I2612)&amp;TIME(O2612,P2612,0))-(DATE(G2611,H2611,I2611)&amp;TIME(O2611,P2611,0))),"")</f>
        <v>1.3888888992369175E-2</v>
      </c>
    </row>
    <row r="2612" spans="3:35">
      <c r="C2612" s="246" t="s">
        <v>1138</v>
      </c>
      <c r="D2612" s="246" t="s">
        <v>1139</v>
      </c>
      <c r="E2612" s="246" t="s">
        <v>1140</v>
      </c>
      <c r="F2612" s="246" t="s">
        <v>1141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1142</v>
      </c>
      <c r="L2612" s="247">
        <v>2</v>
      </c>
      <c r="M2612" s="246">
        <v>301275</v>
      </c>
      <c r="N2612" s="246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90</v>
      </c>
      <c r="T2612" s="246" t="s">
        <v>32</v>
      </c>
      <c r="U2612" s="246"/>
      <c r="V2612" t="str">
        <f>INDEX(樣區!H:H,MATCH(F2612,樣區!E:E,0))</f>
        <v>3月,5月</v>
      </c>
      <c r="W2612" s="3" t="str">
        <f>IF(ISNUMBER(AH2612),"Y","N")</f>
        <v>Y</v>
      </c>
      <c r="X2612" s="3" t="str">
        <f>IF(OR(ISBLANK(H2612),ISBLANK(I2612)),"需記錄日期","")</f>
        <v/>
      </c>
      <c r="Y2612" s="3" t="str">
        <f>IF(O2612&gt;9,"時間太晚","")</f>
        <v>時間太晚</v>
      </c>
      <c r="Z2612" s="3" t="str">
        <f>IF(ISBLANK(Q2612),"需記錄數量",IF(Q2612&gt;2,"2隻以上，請記為猴群",""))</f>
        <v/>
      </c>
      <c r="AA2612" s="3" t="str">
        <f>IF(OR(Q2612=1,Q2612=2),IF(ISTEXT(R2612),"","需記錄距離"),"")</f>
        <v/>
      </c>
      <c r="AB2612" s="249" t="str">
        <f>IF(S2612="Y",IF(Q2612&lt;&gt;2,"有叫聲應為猴群",""),"")</f>
        <v/>
      </c>
      <c r="AC2612" s="3" t="str">
        <f>IF(ISBLANK(T2612),"需記錄棲地類型",IF(LEN(T2612)&lt;&gt;2,"請填最主要的棲地類型，其餘的可在備注補充說明",""))</f>
        <v/>
      </c>
      <c r="AD2612" s="5" t="str">
        <f t="shared" si="112"/>
        <v/>
      </c>
      <c r="AE2612" s="3" t="str">
        <f>IF(COUNTIF(U2612,"*搖樹*")=1,IF(Q2612&lt;&gt;2,"有搖樹行為應為猴群",""),"")</f>
        <v/>
      </c>
      <c r="AF2612" s="3"/>
      <c r="AH2612">
        <f>MATCH(ROUND(M2612,0)&amp;ROUND(N2612,0),樣點!N:N,0)</f>
        <v>1952</v>
      </c>
      <c r="AI2612" s="5">
        <f>IF((F2613&amp;J2613)=(F2612&amp;J2612),ABS((DATE(G2613,H2613,I2613)&amp;TIME(O2613,P2613,0))-(DATE(G2612,H2612,I2612)&amp;TIME(O2612,P2612,0))),"")</f>
        <v>1.3888889050576836E-2</v>
      </c>
    </row>
    <row r="2613" spans="3:35">
      <c r="C2613" s="246" t="s">
        <v>1138</v>
      </c>
      <c r="D2613" s="246" t="s">
        <v>1139</v>
      </c>
      <c r="E2613" s="246" t="s">
        <v>1140</v>
      </c>
      <c r="F2613" s="246" t="s">
        <v>1141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1142</v>
      </c>
      <c r="L2613" s="247">
        <v>3</v>
      </c>
      <c r="M2613" s="246">
        <v>301366</v>
      </c>
      <c r="N2613" s="246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90</v>
      </c>
      <c r="T2613" s="246" t="s">
        <v>26</v>
      </c>
      <c r="U2613" s="246"/>
      <c r="V2613" t="str">
        <f>INDEX(樣區!H:H,MATCH(F2613,樣區!E:E,0))</f>
        <v>3月,5月</v>
      </c>
      <c r="W2613" s="3" t="str">
        <f>IF(ISNUMBER(AH2613),"Y","N")</f>
        <v>Y</v>
      </c>
      <c r="X2613" s="3" t="str">
        <f>IF(OR(ISBLANK(H2613),ISBLANK(I2613)),"需記錄日期","")</f>
        <v/>
      </c>
      <c r="Y2613" s="3" t="str">
        <f>IF(O2613&gt;9,"時間太晚","")</f>
        <v>時間太晚</v>
      </c>
      <c r="Z2613" s="3" t="str">
        <f>IF(ISBLANK(Q2613),"需記錄數量",IF(Q2613&gt;2,"2隻以上，請記為猴群",""))</f>
        <v/>
      </c>
      <c r="AA2613" s="3" t="str">
        <f>IF(OR(Q2613=1,Q2613=2),IF(ISTEXT(R2613),"","需記錄距離"),"")</f>
        <v/>
      </c>
      <c r="AB2613" s="249" t="str">
        <f>IF(S2613="Y",IF(Q2613&lt;&gt;2,"有叫聲應為猴群",""),"")</f>
        <v/>
      </c>
      <c r="AC2613" s="3" t="str">
        <f>IF(ISBLANK(T2613),"需記錄棲地類型",IF(LEN(T2613)&lt;&gt;2,"請填最主要的棲地類型，其餘的可在備注補充說明",""))</f>
        <v/>
      </c>
      <c r="AD2613" s="5" t="str">
        <f t="shared" si="112"/>
        <v/>
      </c>
      <c r="AE2613" s="3" t="str">
        <f>IF(COUNTIF(U2613,"*搖樹*")=1,IF(Q2613&lt;&gt;2,"有搖樹行為應為猴群",""),"")</f>
        <v/>
      </c>
      <c r="AF2613" s="3"/>
      <c r="AH2613">
        <f>MATCH(ROUND(M2613,0)&amp;ROUND(N2613,0),樣點!N:N,0)</f>
        <v>1953</v>
      </c>
      <c r="AI2613" s="5">
        <f>IF((F2614&amp;J2614)=(F2613&amp;J2613),ABS((DATE(G2614,H2614,I2614)&amp;TIME(O2614,P2614,0))-(DATE(G2613,H2613,I2613)&amp;TIME(O2613,P2613,0))),"")</f>
        <v>1.0416666977107525E-2</v>
      </c>
    </row>
    <row r="2614" spans="3:35">
      <c r="C2614" s="246" t="s">
        <v>1138</v>
      </c>
      <c r="D2614" s="246" t="s">
        <v>1139</v>
      </c>
      <c r="E2614" s="246" t="s">
        <v>1140</v>
      </c>
      <c r="F2614" s="246" t="s">
        <v>1141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1142</v>
      </c>
      <c r="L2614" s="247">
        <v>4</v>
      </c>
      <c r="M2614" s="246">
        <v>301195</v>
      </c>
      <c r="N2614" s="246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90</v>
      </c>
      <c r="T2614" s="246" t="s">
        <v>26</v>
      </c>
      <c r="U2614" s="246"/>
      <c r="V2614" t="str">
        <f>INDEX(樣區!H:H,MATCH(F2614,樣區!E:E,0))</f>
        <v>3月,5月</v>
      </c>
      <c r="W2614" s="3" t="str">
        <f>IF(ISNUMBER(AH2614),"Y","N")</f>
        <v>Y</v>
      </c>
      <c r="X2614" s="3" t="str">
        <f>IF(OR(ISBLANK(H2614),ISBLANK(I2614)),"需記錄日期","")</f>
        <v/>
      </c>
      <c r="Y2614" s="3" t="str">
        <f>IF(O2614&gt;9,"時間太晚","")</f>
        <v>時間太晚</v>
      </c>
      <c r="Z2614" s="3" t="str">
        <f>IF(ISBLANK(Q2614),"需記錄數量",IF(Q2614&gt;2,"2隻以上，請記為猴群",""))</f>
        <v/>
      </c>
      <c r="AA2614" s="3" t="str">
        <f>IF(OR(Q2614=1,Q2614=2),IF(ISTEXT(R2614),"","需記錄距離"),"")</f>
        <v/>
      </c>
      <c r="AB2614" s="249" t="str">
        <f>IF(S2614="Y",IF(Q2614&lt;&gt;2,"有叫聲應為猴群",""),"")</f>
        <v/>
      </c>
      <c r="AC2614" s="3" t="str">
        <f>IF(ISBLANK(T2614),"需記錄棲地類型",IF(LEN(T2614)&lt;&gt;2,"請填最主要的棲地類型，其餘的可在備注補充說明",""))</f>
        <v/>
      </c>
      <c r="AD2614" s="5" t="str">
        <f t="shared" si="112"/>
        <v/>
      </c>
      <c r="AE2614" s="3" t="str">
        <f>IF(COUNTIF(U2614,"*搖樹*")=1,IF(Q2614&lt;&gt;2,"有搖樹行為應為猴群",""),"")</f>
        <v/>
      </c>
      <c r="AF2614" s="3"/>
      <c r="AH2614">
        <f>MATCH(ROUND(M2614,0)&amp;ROUND(N2614,0),樣點!N:N,0)</f>
        <v>1954</v>
      </c>
      <c r="AI2614" s="5">
        <f>IF((F2615&amp;J2615)=(F2614&amp;J2614),ABS((DATE(G2615,H2615,I2615)&amp;TIME(O2615,P2615,0))-(DATE(G2614,H2614,I2614)&amp;TIME(O2614,P2614,0))),"")</f>
        <v>1.0416665987577289E-2</v>
      </c>
    </row>
    <row r="2615" spans="3:35">
      <c r="C2615" s="246" t="s">
        <v>1138</v>
      </c>
      <c r="D2615" s="246" t="s">
        <v>1139</v>
      </c>
      <c r="E2615" s="246" t="s">
        <v>1140</v>
      </c>
      <c r="F2615" s="246" t="s">
        <v>1141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1142</v>
      </c>
      <c r="L2615" s="247">
        <v>5</v>
      </c>
      <c r="M2615" s="246">
        <v>301538</v>
      </c>
      <c r="N2615" s="246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90</v>
      </c>
      <c r="T2615" s="246" t="s">
        <v>26</v>
      </c>
      <c r="U2615" s="246" t="s">
        <v>50</v>
      </c>
      <c r="V2615" t="str">
        <f>INDEX(樣區!H:H,MATCH(F2615,樣區!E:E,0))</f>
        <v>3月,5月</v>
      </c>
      <c r="W2615" s="3" t="str">
        <f>IF(ISNUMBER(AH2615),"Y","N")</f>
        <v>Y</v>
      </c>
      <c r="X2615" s="3" t="str">
        <f>IF(OR(ISBLANK(H2615),ISBLANK(I2615)),"需記錄日期","")</f>
        <v/>
      </c>
      <c r="Y2615" s="3" t="str">
        <f>IF(O2615&gt;9,"時間太晚","")</f>
        <v>時間太晚</v>
      </c>
      <c r="Z2615" s="3" t="str">
        <f>IF(ISBLANK(Q2615),"需記錄數量",IF(Q2615&gt;2,"2隻以上，請記為猴群",""))</f>
        <v/>
      </c>
      <c r="AA2615" s="3" t="str">
        <f>IF(OR(Q2615=1,Q2615=2),IF(ISTEXT(R2615),"","需記錄距離"),"")</f>
        <v/>
      </c>
      <c r="AB2615" s="249" t="str">
        <f>IF(S2615="Y",IF(Q2615&lt;&gt;2,"有叫聲應為猴群",""),"")</f>
        <v/>
      </c>
      <c r="AC2615" s="3" t="str">
        <f>IF(ISBLANK(T2615),"需記錄棲地類型",IF(LEN(T2615)&lt;&gt;2,"請填最主要的棲地類型，其餘的可在備注補充說明",""))</f>
        <v/>
      </c>
      <c r="AD2615" s="5" t="str">
        <f t="shared" si="112"/>
        <v/>
      </c>
      <c r="AE2615" s="3" t="str">
        <f>IF(COUNTIF(U2615,"*搖樹*")=1,IF(Q2615&lt;&gt;2,"有搖樹行為應為猴群",""),"")</f>
        <v/>
      </c>
      <c r="AF2615" s="3"/>
      <c r="AH2615">
        <f>MATCH(ROUND(M2615,0)&amp;ROUND(N2615,0),樣點!N:N,0)</f>
        <v>1955</v>
      </c>
      <c r="AI2615" s="5">
        <f>IF((F2616&amp;J2616)=(F2615&amp;J2615),ABS((DATE(G2616,H2616,I2616)&amp;TIME(O2616,P2616,0))-(DATE(G2615,H2615,I2615)&amp;TIME(O2615,P2615,0))),"")</f>
        <v>1.0416667035315186E-2</v>
      </c>
    </row>
    <row r="2616" spans="3:35">
      <c r="C2616" s="246" t="s">
        <v>1138</v>
      </c>
      <c r="D2616" s="246" t="s">
        <v>1139</v>
      </c>
      <c r="E2616" s="246" t="s">
        <v>1140</v>
      </c>
      <c r="F2616" s="246" t="s">
        <v>1141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1142</v>
      </c>
      <c r="L2616" s="247">
        <v>6</v>
      </c>
      <c r="M2616" s="246">
        <v>301570</v>
      </c>
      <c r="N2616" s="246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90</v>
      </c>
      <c r="T2616" s="246" t="s">
        <v>26</v>
      </c>
      <c r="U2616" s="246" t="s">
        <v>61</v>
      </c>
      <c r="V2616" t="str">
        <f>INDEX(樣區!H:H,MATCH(F2616,樣區!E:E,0))</f>
        <v>3月,5月</v>
      </c>
      <c r="W2616" s="3" t="str">
        <f>IF(ISNUMBER(AH2616),"Y","N")</f>
        <v>Y</v>
      </c>
      <c r="X2616" s="3" t="str">
        <f>IF(OR(ISBLANK(H2616),ISBLANK(I2616)),"需記錄日期","")</f>
        <v/>
      </c>
      <c r="Y2616" s="3" t="str">
        <f>IF(O2616&gt;9,"時間太晚","")</f>
        <v>時間太晚</v>
      </c>
      <c r="Z2616" s="3" t="str">
        <f>IF(ISBLANK(Q2616),"需記錄數量",IF(Q2616&gt;2,"2隻以上，請記為猴群",""))</f>
        <v/>
      </c>
      <c r="AA2616" s="3" t="str">
        <f>IF(OR(Q2616=1,Q2616=2),IF(ISTEXT(R2616),"","需記錄距離"),"")</f>
        <v/>
      </c>
      <c r="AB2616" s="249" t="str">
        <f>IF(S2616="Y",IF(Q2616&lt;&gt;2,"有叫聲應為猴群",""),"")</f>
        <v/>
      </c>
      <c r="AC2616" s="3" t="str">
        <f>IF(ISBLANK(T2616),"需記錄棲地類型",IF(LEN(T2616)&lt;&gt;2,"請填最主要的棲地類型，其餘的可在備注補充說明",""))</f>
        <v/>
      </c>
      <c r="AD2616" s="5" t="str">
        <f t="shared" si="112"/>
        <v/>
      </c>
      <c r="AE2616" s="3" t="str">
        <f>IF(COUNTIF(U2616,"*搖樹*")=1,IF(Q2616&lt;&gt;2,"有搖樹行為應為猴群",""),"")</f>
        <v/>
      </c>
      <c r="AF2616" s="3"/>
      <c r="AH2616">
        <f>MATCH(ROUND(M2616,0)&amp;ROUND(N2616,0),樣點!N:N,0)</f>
        <v>1956</v>
      </c>
      <c r="AI2616" s="5" t="str">
        <f>IF((F2617&amp;J2617)=(F2616&amp;J2616),ABS((DATE(G2617,H2617,I2617)&amp;TIME(O2617,P2617,0))-(DATE(G2616,H2616,I2616)&amp;TIME(O2616,P2616,0))),"")</f>
        <v/>
      </c>
    </row>
    <row r="2617" spans="3:35">
      <c r="C2617" s="246" t="s">
        <v>1138</v>
      </c>
      <c r="D2617" s="246" t="s">
        <v>1139</v>
      </c>
      <c r="E2617" s="246" t="s">
        <v>1140</v>
      </c>
      <c r="F2617" s="246" t="s">
        <v>1141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1142</v>
      </c>
      <c r="L2617" s="247">
        <v>1</v>
      </c>
      <c r="M2617" s="246">
        <v>301077</v>
      </c>
      <c r="N2617" s="246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90</v>
      </c>
      <c r="T2617" s="246" t="s">
        <v>32</v>
      </c>
      <c r="U2617" s="246"/>
      <c r="V2617" t="str">
        <f>INDEX(樣區!H:H,MATCH(F2617,樣區!E:E,0))</f>
        <v>3月,5月</v>
      </c>
      <c r="W2617" s="3" t="str">
        <f>IF(ISNUMBER(AH2617),"Y","N")</f>
        <v>Y</v>
      </c>
      <c r="X2617" s="3" t="str">
        <f>IF(OR(ISBLANK(H2617),ISBLANK(I2617)),"需記錄日期","")</f>
        <v/>
      </c>
      <c r="Y2617" s="3" t="str">
        <f>IF(O2617&gt;9,"時間太晚","")</f>
        <v/>
      </c>
      <c r="Z2617" s="3" t="str">
        <f>IF(ISBLANK(Q2617),"需記錄數量",IF(Q2617&gt;2,"2隻以上，請記為猴群",""))</f>
        <v/>
      </c>
      <c r="AA2617" s="3" t="str">
        <f>IF(OR(Q2617=1,Q2617=2),IF(ISTEXT(R2617),"","需記錄距離"),"")</f>
        <v/>
      </c>
      <c r="AB2617" s="249" t="str">
        <f>IF(S2617="Y",IF(Q2617&lt;&gt;2,"有叫聲應為猴群",""),"")</f>
        <v/>
      </c>
      <c r="AC2617" s="3" t="str">
        <f>IF(ISBLANK(T2617),"需記錄棲地類型",IF(LEN(T2617)&lt;&gt;2,"請填最主要的棲地類型，其餘的可在備注補充說明",""))</f>
        <v/>
      </c>
      <c r="AD2617" s="5" t="str">
        <f t="shared" si="112"/>
        <v/>
      </c>
      <c r="AE2617" s="3" t="str">
        <f>IF(COUNTIF(U2617,"*搖樹*")=1,IF(Q2617&lt;&gt;2,"有搖樹行為應為猴群",""),"")</f>
        <v/>
      </c>
      <c r="AF2617" s="3"/>
      <c r="AH2617">
        <f>MATCH(ROUND(M2617,0)&amp;ROUND(N2617,0),樣點!N:N,0)</f>
        <v>1951</v>
      </c>
      <c r="AI2617" s="5">
        <f>IF((F2618&amp;J2618)=(F2617&amp;J2617),ABS((DATE(G2618,H2618,I2618)&amp;TIME(O2618,P2618,0))-(DATE(G2617,H2617,I2617)&amp;TIME(O2617,P2617,0))),"")</f>
        <v>1.5277777973096818E-2</v>
      </c>
    </row>
    <row r="2618" spans="3:35">
      <c r="C2618" s="246" t="s">
        <v>1138</v>
      </c>
      <c r="D2618" s="246" t="s">
        <v>1139</v>
      </c>
      <c r="E2618" s="246" t="s">
        <v>1140</v>
      </c>
      <c r="F2618" s="246" t="s">
        <v>1141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1142</v>
      </c>
      <c r="L2618" s="247">
        <v>2</v>
      </c>
      <c r="M2618" s="246">
        <v>301275</v>
      </c>
      <c r="N2618" s="246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44</v>
      </c>
      <c r="T2618" s="246" t="s">
        <v>32</v>
      </c>
      <c r="U2618" s="246" t="s">
        <v>1144</v>
      </c>
      <c r="V2618" t="str">
        <f>INDEX(樣區!H:H,MATCH(F2618,樣區!E:E,0))</f>
        <v>3月,5月</v>
      </c>
      <c r="W2618" s="3" t="str">
        <f>IF(ISNUMBER(AH2618),"Y","N")</f>
        <v>Y</v>
      </c>
      <c r="X2618" s="3" t="str">
        <f>IF(OR(ISBLANK(H2618),ISBLANK(I2618)),"需記錄日期","")</f>
        <v/>
      </c>
      <c r="Y2618" s="3" t="str">
        <f>IF(O2618&gt;9,"時間太晚","")</f>
        <v>時間太晚</v>
      </c>
      <c r="Z2618" s="3" t="str">
        <f>IF(ISBLANK(Q2618),"需記錄數量",IF(Q2618&gt;2,"2隻以上，請記為猴群",""))</f>
        <v/>
      </c>
      <c r="AA2618" s="3" t="str">
        <f>IF(OR(Q2618=1,Q2618=2),IF(ISTEXT(R2618),"","需記錄距離"),"")</f>
        <v/>
      </c>
      <c r="AB2618" s="249" t="str">
        <f>IF(S2618="Y",IF(Q2618&lt;&gt;2,"有叫聲應為猴群",""),"")</f>
        <v>有叫聲應為猴群</v>
      </c>
      <c r="AC2618" s="3" t="str">
        <f>IF(ISBLANK(T2618),"需記錄棲地類型",IF(LEN(T2618)&lt;&gt;2,"請填最主要的棲地類型，其餘的可在備注補充說明",""))</f>
        <v/>
      </c>
      <c r="AD2618" s="5" t="str">
        <f t="shared" si="112"/>
        <v/>
      </c>
      <c r="AE2618" s="3" t="str">
        <f>IF(COUNTIF(U2618,"*搖樹*")=1,IF(Q2618&lt;&gt;2,"有搖樹行為應為猴群",""),"")</f>
        <v/>
      </c>
      <c r="AF2618" s="3"/>
      <c r="AH2618">
        <f>MATCH(ROUND(M2618,0)&amp;ROUND(N2618,0),樣點!N:N,0)</f>
        <v>1952</v>
      </c>
      <c r="AI2618" s="5">
        <f>IF((F2619&amp;J2619)=(F2618&amp;J2618),ABS((DATE(G2619,H2619,I2619)&amp;TIME(O2619,P2619,0))-(DATE(G2618,H2618,I2618)&amp;TIME(O2618,P2618,0))),"")</f>
        <v>1.3888888992369175E-2</v>
      </c>
    </row>
    <row r="2619" spans="3:35">
      <c r="C2619" s="246" t="s">
        <v>1138</v>
      </c>
      <c r="D2619" s="246" t="s">
        <v>1139</v>
      </c>
      <c r="E2619" s="246" t="s">
        <v>1140</v>
      </c>
      <c r="F2619" s="246" t="s">
        <v>1141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1142</v>
      </c>
      <c r="L2619" s="247">
        <v>3</v>
      </c>
      <c r="M2619" s="246">
        <v>301366</v>
      </c>
      <c r="N2619" s="246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90</v>
      </c>
      <c r="T2619" s="246" t="s">
        <v>26</v>
      </c>
      <c r="U2619" s="246"/>
      <c r="V2619" t="str">
        <f>INDEX(樣區!H:H,MATCH(F2619,樣區!E:E,0))</f>
        <v>3月,5月</v>
      </c>
      <c r="W2619" s="3" t="str">
        <f>IF(ISNUMBER(AH2619),"Y","N")</f>
        <v>Y</v>
      </c>
      <c r="X2619" s="3" t="str">
        <f>IF(OR(ISBLANK(H2619),ISBLANK(I2619)),"需記錄日期","")</f>
        <v/>
      </c>
      <c r="Y2619" s="3" t="str">
        <f>IF(O2619&gt;9,"時間太晚","")</f>
        <v>時間太晚</v>
      </c>
      <c r="Z2619" s="3" t="str">
        <f>IF(ISBLANK(Q2619),"需記錄數量",IF(Q2619&gt;2,"2隻以上，請記為猴群",""))</f>
        <v/>
      </c>
      <c r="AA2619" s="3" t="str">
        <f>IF(OR(Q2619=1,Q2619=2),IF(ISTEXT(R2619),"","需記錄距離"),"")</f>
        <v/>
      </c>
      <c r="AB2619" s="249" t="str">
        <f>IF(S2619="Y",IF(Q2619&lt;&gt;2,"有叫聲應為猴群",""),"")</f>
        <v/>
      </c>
      <c r="AC2619" s="3" t="str">
        <f>IF(ISBLANK(T2619),"需記錄棲地類型",IF(LEN(T2619)&lt;&gt;2,"請填最主要的棲地類型，其餘的可在備注補充說明",""))</f>
        <v/>
      </c>
      <c r="AD2619" s="5" t="str">
        <f t="shared" si="112"/>
        <v/>
      </c>
      <c r="AE2619" s="3" t="str">
        <f>IF(COUNTIF(U2619,"*搖樹*")=1,IF(Q2619&lt;&gt;2,"有搖樹行為應為猴群",""),"")</f>
        <v/>
      </c>
      <c r="AF2619" s="3"/>
      <c r="AH2619">
        <f>MATCH(ROUND(M2619,0)&amp;ROUND(N2619,0),樣點!N:N,0)</f>
        <v>1953</v>
      </c>
      <c r="AI2619" s="5">
        <f>IF((F2620&amp;J2620)=(F2619&amp;J2619),ABS((DATE(G2620,H2620,I2620)&amp;TIME(O2620,P2620,0))-(DATE(G2619,H2619,I2619)&amp;TIME(O2619,P2619,0))),"")</f>
        <v>1.0416667035315186E-2</v>
      </c>
    </row>
    <row r="2620" spans="3:35">
      <c r="C2620" s="246" t="s">
        <v>1138</v>
      </c>
      <c r="D2620" s="246" t="s">
        <v>1139</v>
      </c>
      <c r="E2620" s="246" t="s">
        <v>1140</v>
      </c>
      <c r="F2620" s="246" t="s">
        <v>1141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1142</v>
      </c>
      <c r="L2620" s="247">
        <v>4</v>
      </c>
      <c r="M2620" s="246">
        <v>301195</v>
      </c>
      <c r="N2620" s="246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90</v>
      </c>
      <c r="T2620" s="246" t="s">
        <v>26</v>
      </c>
      <c r="U2620" s="246"/>
      <c r="V2620" t="str">
        <f>INDEX(樣區!H:H,MATCH(F2620,樣區!E:E,0))</f>
        <v>3月,5月</v>
      </c>
      <c r="W2620" s="3" t="str">
        <f>IF(ISNUMBER(AH2620),"Y","N")</f>
        <v>Y</v>
      </c>
      <c r="X2620" s="3" t="str">
        <f>IF(OR(ISBLANK(H2620),ISBLANK(I2620)),"需記錄日期","")</f>
        <v/>
      </c>
      <c r="Y2620" s="3" t="str">
        <f>IF(O2620&gt;9,"時間太晚","")</f>
        <v>時間太晚</v>
      </c>
      <c r="Z2620" s="3" t="str">
        <f>IF(ISBLANK(Q2620),"需記錄數量",IF(Q2620&gt;2,"2隻以上，請記為猴群",""))</f>
        <v/>
      </c>
      <c r="AA2620" s="3" t="str">
        <f>IF(OR(Q2620=1,Q2620=2),IF(ISTEXT(R2620),"","需記錄距離"),"")</f>
        <v/>
      </c>
      <c r="AB2620" s="249" t="str">
        <f>IF(S2620="Y",IF(Q2620&lt;&gt;2,"有叫聲應為猴群",""),"")</f>
        <v/>
      </c>
      <c r="AC2620" s="3" t="str">
        <f>IF(ISBLANK(T2620),"需記錄棲地類型",IF(LEN(T2620)&lt;&gt;2,"請填最主要的棲地類型，其餘的可在備注補充說明",""))</f>
        <v/>
      </c>
      <c r="AD2620" s="5" t="str">
        <f t="shared" si="112"/>
        <v/>
      </c>
      <c r="AE2620" s="3" t="str">
        <f>IF(COUNTIF(U2620,"*搖樹*")=1,IF(Q2620&lt;&gt;2,"有搖樹行為應為猴群",""),"")</f>
        <v/>
      </c>
      <c r="AF2620" s="3"/>
      <c r="AH2620">
        <f>MATCH(ROUND(M2620,0)&amp;ROUND(N2620,0),樣點!N:N,0)</f>
        <v>1954</v>
      </c>
      <c r="AI2620" s="5">
        <f>IF((F2621&amp;J2621)=(F2620&amp;J2620),ABS((DATE(G2621,H2621,I2621)&amp;TIME(O2621,P2621,0))-(DATE(G2620,H2620,I2620)&amp;TIME(O2620,P2620,0))),"")</f>
        <v>1.0416665987577289E-2</v>
      </c>
    </row>
    <row r="2621" spans="3:35">
      <c r="C2621" s="246" t="s">
        <v>1138</v>
      </c>
      <c r="D2621" s="246" t="s">
        <v>1139</v>
      </c>
      <c r="E2621" s="246" t="s">
        <v>1140</v>
      </c>
      <c r="F2621" s="246" t="s">
        <v>1141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1142</v>
      </c>
      <c r="L2621" s="247">
        <v>5</v>
      </c>
      <c r="M2621" s="246">
        <v>301538</v>
      </c>
      <c r="N2621" s="246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90</v>
      </c>
      <c r="T2621" s="246" t="s">
        <v>26</v>
      </c>
      <c r="U2621" s="246" t="s">
        <v>50</v>
      </c>
      <c r="V2621" t="str">
        <f>INDEX(樣區!H:H,MATCH(F2621,樣區!E:E,0))</f>
        <v>3月,5月</v>
      </c>
      <c r="W2621" s="3" t="str">
        <f>IF(ISNUMBER(AH2621),"Y","N")</f>
        <v>Y</v>
      </c>
      <c r="X2621" s="3" t="str">
        <f>IF(OR(ISBLANK(H2621),ISBLANK(I2621)),"需記錄日期","")</f>
        <v/>
      </c>
      <c r="Y2621" s="3" t="str">
        <f>IF(O2621&gt;9,"時間太晚","")</f>
        <v>時間太晚</v>
      </c>
      <c r="Z2621" s="3" t="str">
        <f>IF(ISBLANK(Q2621),"需記錄數量",IF(Q2621&gt;2,"2隻以上，請記為猴群",""))</f>
        <v/>
      </c>
      <c r="AA2621" s="3" t="str">
        <f>IF(OR(Q2621=1,Q2621=2),IF(ISTEXT(R2621),"","需記錄距離"),"")</f>
        <v/>
      </c>
      <c r="AB2621" s="249" t="str">
        <f>IF(S2621="Y",IF(Q2621&lt;&gt;2,"有叫聲應為猴群",""),"")</f>
        <v/>
      </c>
      <c r="AC2621" s="3" t="str">
        <f>IF(ISBLANK(T2621),"需記錄棲地類型",IF(LEN(T2621)&lt;&gt;2,"請填最主要的棲地類型，其餘的可在備注補充說明",""))</f>
        <v/>
      </c>
      <c r="AD2621" s="5" t="str">
        <f t="shared" si="112"/>
        <v/>
      </c>
      <c r="AE2621" s="3" t="str">
        <f>IF(COUNTIF(U2621,"*搖樹*")=1,IF(Q2621&lt;&gt;2,"有搖樹行為應為猴群",""),"")</f>
        <v/>
      </c>
      <c r="AF2621" s="3"/>
      <c r="AH2621">
        <f>MATCH(ROUND(M2621,0)&amp;ROUND(N2621,0),樣點!N:N,0)</f>
        <v>1955</v>
      </c>
      <c r="AI2621" s="5">
        <f>IF((F2622&amp;J2622)=(F2621&amp;J2621),ABS((DATE(G2622,H2622,I2622)&amp;TIME(O2622,P2622,0))-(DATE(G2621,H2621,I2621)&amp;TIME(O2621,P2621,0))),"")</f>
        <v>1.7361111007630825E-2</v>
      </c>
    </row>
    <row r="2622" spans="3:35">
      <c r="C2622" s="246" t="s">
        <v>1138</v>
      </c>
      <c r="D2622" s="246" t="s">
        <v>1139</v>
      </c>
      <c r="E2622" s="246" t="s">
        <v>1140</v>
      </c>
      <c r="F2622" s="246" t="s">
        <v>1141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1142</v>
      </c>
      <c r="L2622" s="247">
        <v>6</v>
      </c>
      <c r="M2622" s="246">
        <v>301570</v>
      </c>
      <c r="N2622" s="246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90</v>
      </c>
      <c r="T2622" s="246" t="s">
        <v>26</v>
      </c>
      <c r="U2622" s="246" t="s">
        <v>61</v>
      </c>
      <c r="V2622" t="str">
        <f>INDEX(樣區!H:H,MATCH(F2622,樣區!E:E,0))</f>
        <v>3月,5月</v>
      </c>
      <c r="W2622" s="3" t="str">
        <f>IF(ISNUMBER(AH2622),"Y","N")</f>
        <v>Y</v>
      </c>
      <c r="X2622" s="3" t="str">
        <f>IF(OR(ISBLANK(H2622),ISBLANK(I2622)),"需記錄日期","")</f>
        <v/>
      </c>
      <c r="Y2622" s="3" t="str">
        <f>IF(O2622&gt;9,"時間太晚","")</f>
        <v>時間太晚</v>
      </c>
      <c r="Z2622" s="3" t="str">
        <f>IF(ISBLANK(Q2622),"需記錄數量",IF(Q2622&gt;2,"2隻以上，請記為猴群",""))</f>
        <v/>
      </c>
      <c r="AA2622" s="3" t="str">
        <f>IF(OR(Q2622=1,Q2622=2),IF(ISTEXT(R2622),"","需記錄距離"),"")</f>
        <v/>
      </c>
      <c r="AB2622" s="249" t="str">
        <f>IF(S2622="Y",IF(Q2622&lt;&gt;2,"有叫聲應為猴群",""),"")</f>
        <v/>
      </c>
      <c r="AC2622" s="3" t="str">
        <f>IF(ISBLANK(T2622),"需記錄棲地類型",IF(LEN(T2622)&lt;&gt;2,"請填最主要的棲地類型，其餘的可在備注補充說明",""))</f>
        <v/>
      </c>
      <c r="AD2622" s="5" t="str">
        <f t="shared" si="112"/>
        <v/>
      </c>
      <c r="AE2622" s="3" t="str">
        <f>IF(COUNTIF(U2622,"*搖樹*")=1,IF(Q2622&lt;&gt;2,"有搖樹行為應為猴群",""),"")</f>
        <v/>
      </c>
      <c r="AF2622" s="3"/>
      <c r="AH2622">
        <f>MATCH(ROUND(M2622,0)&amp;ROUND(N2622,0),樣點!N:N,0)</f>
        <v>1956</v>
      </c>
      <c r="AI2622" s="5" t="str">
        <f>IF((F2623&amp;J2623)=(F2622&amp;J2622),ABS((DATE(G2623,H2623,I2623)&amp;TIME(O2623,P2623,0))-(DATE(G2622,H2622,I2622)&amp;TIME(O2622,P2622,0))),"")</f>
        <v/>
      </c>
    </row>
    <row r="2623" spans="3:35">
      <c r="C2623" s="246" t="s">
        <v>1138</v>
      </c>
      <c r="D2623" s="246" t="s">
        <v>1139</v>
      </c>
      <c r="E2623" s="246" t="s">
        <v>1145</v>
      </c>
      <c r="F2623" s="246" t="s">
        <v>1146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1142</v>
      </c>
      <c r="L2623" s="247">
        <v>1</v>
      </c>
      <c r="M2623" s="246">
        <v>300595</v>
      </c>
      <c r="N2623" s="246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90</v>
      </c>
      <c r="T2623" s="246" t="s">
        <v>26</v>
      </c>
      <c r="U2623" s="246"/>
      <c r="V2623" t="str">
        <f>INDEX(樣區!H:H,MATCH(F2623,樣區!E:E,0))</f>
        <v>3月,5月</v>
      </c>
      <c r="W2623" s="3" t="str">
        <f>IF(ISNUMBER(AH2623),"Y","N")</f>
        <v>Y</v>
      </c>
      <c r="X2623" s="3" t="str">
        <f>IF(OR(ISBLANK(H2623),ISBLANK(I2623)),"需記錄日期","")</f>
        <v/>
      </c>
      <c r="Y2623" s="3" t="str">
        <f>IF(O2623&gt;9,"時間太晚","")</f>
        <v>時間太晚</v>
      </c>
      <c r="Z2623" s="3" t="str">
        <f>IF(ISBLANK(Q2623),"需記錄數量",IF(Q2623&gt;2,"2隻以上，請記為猴群",""))</f>
        <v/>
      </c>
      <c r="AA2623" s="3" t="str">
        <f>IF(OR(Q2623=1,Q2623=2),IF(ISTEXT(R2623),"","需記錄距離"),"")</f>
        <v/>
      </c>
      <c r="AB2623" s="249" t="str">
        <f>IF(S2623="Y",IF(Q2623&lt;&gt;2,"有叫聲應為猴群",""),"")</f>
        <v/>
      </c>
      <c r="AC2623" s="3" t="str">
        <f>IF(ISBLANK(T2623),"需記錄棲地類型",IF(LEN(T2623)&lt;&gt;2,"請填最主要的棲地類型，其餘的可在備注補充說明",""))</f>
        <v/>
      </c>
      <c r="AD2623" s="5" t="str">
        <f t="shared" si="112"/>
        <v/>
      </c>
      <c r="AE2623" s="3" t="str">
        <f>IF(COUNTIF(U2623,"*搖樹*")=1,IF(Q2623&lt;&gt;2,"有搖樹行為應為猴群",""),"")</f>
        <v/>
      </c>
      <c r="AF2623" s="3"/>
      <c r="AH2623">
        <f>MATCH(ROUND(M2623,0)&amp;ROUND(N2623,0),樣點!N:N,0)</f>
        <v>1945</v>
      </c>
      <c r="AI2623" s="5">
        <f>IF((F2624&amp;J2624)=(F2623&amp;J2623),ABS((DATE(G2624,H2624,I2624)&amp;TIME(O2624,P2624,0))-(DATE(G2623,H2623,I2623)&amp;TIME(O2623,P2623,0))),"")</f>
        <v>6.2499999767169356E-3</v>
      </c>
    </row>
    <row r="2624" spans="3:35">
      <c r="C2624" s="246" t="s">
        <v>1138</v>
      </c>
      <c r="D2624" s="246" t="s">
        <v>1139</v>
      </c>
      <c r="E2624" s="246" t="s">
        <v>1145</v>
      </c>
      <c r="F2624" s="246" t="s">
        <v>1146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1142</v>
      </c>
      <c r="L2624" s="247">
        <v>2</v>
      </c>
      <c r="M2624" s="246">
        <v>300795</v>
      </c>
      <c r="N2624" s="246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90</v>
      </c>
      <c r="T2624" s="246" t="s">
        <v>32</v>
      </c>
      <c r="U2624" s="246"/>
      <c r="V2624" t="str">
        <f>INDEX(樣區!H:H,MATCH(F2624,樣區!E:E,0))</f>
        <v>3月,5月</v>
      </c>
      <c r="W2624" s="3" t="str">
        <f>IF(ISNUMBER(AH2624),"Y","N")</f>
        <v>Y</v>
      </c>
      <c r="X2624" s="3" t="str">
        <f>IF(OR(ISBLANK(H2624),ISBLANK(I2624)),"需記錄日期","")</f>
        <v/>
      </c>
      <c r="Y2624" s="3" t="str">
        <f>IF(O2624&gt;9,"時間太晚","")</f>
        <v>時間太晚</v>
      </c>
      <c r="Z2624" s="3" t="str">
        <f>IF(ISBLANK(Q2624),"需記錄數量",IF(Q2624&gt;2,"2隻以上，請記為猴群",""))</f>
        <v/>
      </c>
      <c r="AA2624" s="3" t="str">
        <f>IF(OR(Q2624=1,Q2624=2),IF(ISTEXT(R2624),"","需記錄距離"),"")</f>
        <v/>
      </c>
      <c r="AB2624" s="249" t="str">
        <f>IF(S2624="Y",IF(Q2624&lt;&gt;2,"有叫聲應為猴群",""),"")</f>
        <v/>
      </c>
      <c r="AC2624" s="3" t="str">
        <f>IF(ISBLANK(T2624),"需記錄棲地類型",IF(LEN(T2624)&lt;&gt;2,"請填最主要的棲地類型，其餘的可在備注補充說明",""))</f>
        <v/>
      </c>
      <c r="AD2624" s="5" t="str">
        <f t="shared" si="112"/>
        <v/>
      </c>
      <c r="AE2624" s="3" t="str">
        <f>IF(COUNTIF(U2624,"*搖樹*")=1,IF(Q2624&lt;&gt;2,"有搖樹行為應為猴群",""),"")</f>
        <v/>
      </c>
      <c r="AF2624" s="3"/>
      <c r="AH2624">
        <f>MATCH(ROUND(M2624,0)&amp;ROUND(N2624,0),樣點!N:N,0)</f>
        <v>1946</v>
      </c>
      <c r="AI2624" s="5">
        <f>IF((F2625&amp;J2625)=(F2624&amp;J2624),ABS((DATE(G2625,H2625,I2625)&amp;TIME(O2625,P2625,0))-(DATE(G2624,H2624,I2624)&amp;TIME(O2624,P2624,0))),"")</f>
        <v>6.9444450200535357E-3</v>
      </c>
    </row>
    <row r="2625" spans="3:35">
      <c r="C2625" s="246" t="s">
        <v>1138</v>
      </c>
      <c r="D2625" s="246" t="s">
        <v>1139</v>
      </c>
      <c r="E2625" s="246" t="s">
        <v>1145</v>
      </c>
      <c r="F2625" s="246" t="s">
        <v>1146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1142</v>
      </c>
      <c r="L2625" s="247">
        <v>3</v>
      </c>
      <c r="M2625" s="246">
        <v>301000</v>
      </c>
      <c r="N2625" s="246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90</v>
      </c>
      <c r="T2625" s="246" t="s">
        <v>26</v>
      </c>
      <c r="U2625" s="246"/>
      <c r="V2625" t="str">
        <f>INDEX(樣區!H:H,MATCH(F2625,樣區!E:E,0))</f>
        <v>3月,5月</v>
      </c>
      <c r="W2625" s="3" t="str">
        <f>IF(ISNUMBER(AH2625),"Y","N")</f>
        <v>Y</v>
      </c>
      <c r="X2625" s="3" t="str">
        <f>IF(OR(ISBLANK(H2625),ISBLANK(I2625)),"需記錄日期","")</f>
        <v/>
      </c>
      <c r="Y2625" s="3" t="str">
        <f>IF(O2625&gt;9,"時間太晚","")</f>
        <v>時間太晚</v>
      </c>
      <c r="Z2625" s="3" t="str">
        <f>IF(ISBLANK(Q2625),"需記錄數量",IF(Q2625&gt;2,"2隻以上，請記為猴群",""))</f>
        <v/>
      </c>
      <c r="AA2625" s="3" t="str">
        <f>IF(OR(Q2625=1,Q2625=2),IF(ISTEXT(R2625),"","需記錄距離"),"")</f>
        <v/>
      </c>
      <c r="AB2625" s="249" t="str">
        <f>IF(S2625="Y",IF(Q2625&lt;&gt;2,"有叫聲應為猴群",""),"")</f>
        <v/>
      </c>
      <c r="AC2625" s="3" t="str">
        <f>IF(ISBLANK(T2625),"需記錄棲地類型",IF(LEN(T2625)&lt;&gt;2,"請填最主要的棲地類型，其餘的可在備注補充說明",""))</f>
        <v/>
      </c>
      <c r="AD2625" s="5" t="str">
        <f t="shared" si="112"/>
        <v/>
      </c>
      <c r="AE2625" s="3" t="str">
        <f>IF(COUNTIF(U2625,"*搖樹*")=1,IF(Q2625&lt;&gt;2,"有搖樹行為應為猴群",""),"")</f>
        <v/>
      </c>
      <c r="AF2625" s="3"/>
      <c r="AH2625">
        <f>MATCH(ROUND(M2625,0)&amp;ROUND(N2625,0),樣點!N:N,0)</f>
        <v>1947</v>
      </c>
      <c r="AI2625" s="5">
        <f>IF((F2626&amp;J2626)=(F2625&amp;J2625),ABS((DATE(G2626,H2626,I2626)&amp;TIME(O2626,P2626,0))-(DATE(G2625,H2625,I2625)&amp;TIME(O2625,P2625,0))),"")</f>
        <v>8.333332953043282E-3</v>
      </c>
    </row>
    <row r="2626" spans="3:35">
      <c r="C2626" s="246" t="s">
        <v>1138</v>
      </c>
      <c r="D2626" s="246" t="s">
        <v>1139</v>
      </c>
      <c r="E2626" s="246" t="s">
        <v>1145</v>
      </c>
      <c r="F2626" s="246" t="s">
        <v>1146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1142</v>
      </c>
      <c r="L2626" s="247">
        <v>4</v>
      </c>
      <c r="M2626" s="246">
        <v>301195</v>
      </c>
      <c r="N2626" s="246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90</v>
      </c>
      <c r="T2626" s="246" t="s">
        <v>26</v>
      </c>
      <c r="U2626" s="246"/>
      <c r="V2626" t="str">
        <f>INDEX(樣區!H:H,MATCH(F2626,樣區!E:E,0))</f>
        <v>3月,5月</v>
      </c>
      <c r="W2626" s="3" t="str">
        <f>IF(ISNUMBER(AH2626),"Y","N")</f>
        <v>Y</v>
      </c>
      <c r="X2626" s="3" t="str">
        <f>IF(OR(ISBLANK(H2626),ISBLANK(I2626)),"需記錄日期","")</f>
        <v/>
      </c>
      <c r="Y2626" s="3" t="str">
        <f>IF(O2626&gt;9,"時間太晚","")</f>
        <v>時間太晚</v>
      </c>
      <c r="Z2626" s="3" t="str">
        <f>IF(ISBLANK(Q2626),"需記錄數量",IF(Q2626&gt;2,"2隻以上，請記為猴群",""))</f>
        <v/>
      </c>
      <c r="AA2626" s="3" t="str">
        <f>IF(OR(Q2626=1,Q2626=2),IF(ISTEXT(R2626),"","需記錄距離"),"")</f>
        <v/>
      </c>
      <c r="AB2626" s="249" t="str">
        <f>IF(S2626="Y",IF(Q2626&lt;&gt;2,"有叫聲應為猴群",""),"")</f>
        <v/>
      </c>
      <c r="AC2626" s="3" t="str">
        <f>IF(ISBLANK(T2626),"需記錄棲地類型",IF(LEN(T2626)&lt;&gt;2,"請填最主要的棲地類型，其餘的可在備注補充說明",""))</f>
        <v/>
      </c>
      <c r="AD2626" s="5" t="str">
        <f t="shared" si="112"/>
        <v/>
      </c>
      <c r="AE2626" s="3" t="str">
        <f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>IF((F2627&amp;J2627)=(F2626&amp;J2626),ABS((DATE(G2627,H2627,I2627)&amp;TIME(O2627,P2627,0))-(DATE(G2626,H2626,I2626)&amp;TIME(O2626,P2626,0))),"")</f>
        <v>5.5555560393258929E-3</v>
      </c>
    </row>
    <row r="2627" spans="3:35" hidden="1">
      <c r="C2627" s="246" t="s">
        <v>1138</v>
      </c>
      <c r="D2627" s="246" t="s">
        <v>1139</v>
      </c>
      <c r="E2627" s="246" t="s">
        <v>1145</v>
      </c>
      <c r="F2627" s="246" t="s">
        <v>1146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1142</v>
      </c>
      <c r="L2627" s="247">
        <v>5</v>
      </c>
      <c r="M2627" s="246">
        <v>301373</v>
      </c>
      <c r="N2627" s="246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90</v>
      </c>
      <c r="T2627" s="246" t="s">
        <v>26</v>
      </c>
      <c r="U2627" s="246"/>
      <c r="V2627" t="str">
        <f>INDEX(樣區!H:H,MATCH(F2627,樣區!E:E,0))</f>
        <v>3月,5月</v>
      </c>
      <c r="W2627" s="3" t="str">
        <f>IF(ISNUMBER(AH2627),"Y","N")</f>
        <v>N</v>
      </c>
      <c r="X2627" s="3" t="str">
        <f>IF(OR(ISBLANK(H2627),ISBLANK(I2627)),"需記錄日期","")</f>
        <v/>
      </c>
      <c r="Y2627" s="3" t="str">
        <f>IF(O2627&gt;9,"時間太晚","")</f>
        <v>時間太晚</v>
      </c>
      <c r="Z2627" s="3" t="str">
        <f>IF(ISBLANK(Q2627),"需記錄數量",IF(Q2627&gt;2,"2隻以上，請記為猴群",""))</f>
        <v/>
      </c>
      <c r="AA2627" s="3" t="str">
        <f>IF(OR(Q2627=1,Q2627=2),IF(ISTEXT(R2627),"","需記錄距離"),"")</f>
        <v/>
      </c>
      <c r="AB2627" s="2" t="str">
        <f>IF(S2627="Y",IF(Q2627&lt;&gt;2,"有叫聲應為猴群",""),"")</f>
        <v/>
      </c>
      <c r="AC2627" s="3" t="str">
        <f>IF(ISBLANK(T2627),"需記錄棲地類型",IF(LEN(T2627)&lt;&gt;2,"請填最主要的棲地類型，其餘的可在備注補充說明",""))</f>
        <v/>
      </c>
      <c r="AD2627" s="5" t="str">
        <f>IF(ISBLANK(O2627),"需記錄時間",IFERROR(IF((AI2627-TIME(0,5,59))&lt;0,"需計滿6分鍾",""),""))</f>
        <v/>
      </c>
      <c r="AE2627" s="3" t="str">
        <f>IF(COUNTIF(U2627,"*搖樹*")=1,IF(Q2627&lt;&gt;2,"有搖樹行為應為猴群",""),"")</f>
        <v/>
      </c>
      <c r="AF2627" s="3"/>
      <c r="AH2627" t="e">
        <f>MATCH(ROUND(M2627,0)&amp;ROUND(N2627,0),樣點!N:N,0)</f>
        <v>#N/A</v>
      </c>
      <c r="AI2627" s="5">
        <f>IF((F2628&amp;J2628)=(F2627&amp;J2627),ABS((DATE(G2628,H2628,I2628)&amp;TIME(O2628,P2628,0))-(DATE(G2627,H2627,I2627)&amp;TIME(O2627,P2627,0))),"")</f>
        <v>6.9444439723156393E-3</v>
      </c>
    </row>
    <row r="2628" spans="3:35">
      <c r="C2628" s="246" t="s">
        <v>1138</v>
      </c>
      <c r="D2628" s="246" t="s">
        <v>1139</v>
      </c>
      <c r="E2628" s="246" t="s">
        <v>1145</v>
      </c>
      <c r="F2628" s="246" t="s">
        <v>1146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1142</v>
      </c>
      <c r="L2628" s="247">
        <v>6</v>
      </c>
      <c r="M2628" s="246">
        <v>301560</v>
      </c>
      <c r="N2628" s="246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90</v>
      </c>
      <c r="T2628" s="246" t="s">
        <v>32</v>
      </c>
      <c r="U2628" s="246"/>
      <c r="V2628" t="str">
        <f>INDEX(樣區!H:H,MATCH(F2628,樣區!E:E,0))</f>
        <v>3月,5月</v>
      </c>
      <c r="W2628" s="3" t="str">
        <f>IF(ISNUMBER(AH2628),"Y","N")</f>
        <v>Y</v>
      </c>
      <c r="X2628" s="3" t="str">
        <f>IF(OR(ISBLANK(H2628),ISBLANK(I2628)),"需記錄日期","")</f>
        <v/>
      </c>
      <c r="Y2628" s="3" t="str">
        <f>IF(O2628&gt;9,"時間太晚","")</f>
        <v>時間太晚</v>
      </c>
      <c r="Z2628" s="3" t="str">
        <f>IF(ISBLANK(Q2628),"需記錄數量",IF(Q2628&gt;2,"2隻以上，請記為猴群",""))</f>
        <v/>
      </c>
      <c r="AA2628" s="3" t="str">
        <f>IF(OR(Q2628=1,Q2628=2),IF(ISTEXT(R2628),"","需記錄距離"),"")</f>
        <v/>
      </c>
      <c r="AB2628" s="249" t="str">
        <f>IF(S2628="Y",IF(Q2628&lt;&gt;2,"有叫聲應為猴群",""),"")</f>
        <v/>
      </c>
      <c r="AC2628" s="3" t="str">
        <f>IF(ISBLANK(T2628),"需記錄棲地類型",IF(LEN(T2628)&lt;&gt;2,"請填最主要的棲地類型，其餘的可在備注補充說明",""))</f>
        <v/>
      </c>
      <c r="AD2628" s="5" t="str">
        <f t="shared" ref="AD2628:AD2632" si="113">IF(ISBLANK(O2628),"需記錄時間",IFERROR(IF((AI2628-TIME(0,5,59))&lt;0,"需計滿6分鐘",""),""))</f>
        <v/>
      </c>
      <c r="AE2628" s="3" t="str">
        <f>IF(COUNTIF(U2628,"*搖樹*")=1,IF(Q2628&lt;&gt;2,"有搖樹行為應為猴群",""),"")</f>
        <v/>
      </c>
      <c r="AF2628" s="3"/>
      <c r="AH2628">
        <f>MATCH(ROUND(M2628,0)&amp;ROUND(N2628,0),樣點!N:N,0)</f>
        <v>1950</v>
      </c>
      <c r="AI2628" s="5" t="str">
        <f>IF((F2629&amp;J2629)=(F2628&amp;J2628),ABS((DATE(G2629,H2629,I2629)&amp;TIME(O2629,P2629,0))-(DATE(G2628,H2628,I2628)&amp;TIME(O2628,P2628,0))),"")</f>
        <v/>
      </c>
    </row>
    <row r="2629" spans="3:35">
      <c r="C2629" s="246" t="s">
        <v>1138</v>
      </c>
      <c r="D2629" s="246" t="s">
        <v>1139</v>
      </c>
      <c r="E2629" s="246" t="s">
        <v>1145</v>
      </c>
      <c r="F2629" s="246" t="s">
        <v>1146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1142</v>
      </c>
      <c r="L2629" s="247">
        <v>1</v>
      </c>
      <c r="M2629" s="246">
        <v>300595</v>
      </c>
      <c r="N2629" s="246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90</v>
      </c>
      <c r="T2629" s="246" t="s">
        <v>32</v>
      </c>
      <c r="U2629" s="246" t="s">
        <v>1147</v>
      </c>
      <c r="V2629" t="str">
        <f>INDEX(樣區!H:H,MATCH(F2629,樣區!E:E,0))</f>
        <v>3月,5月</v>
      </c>
      <c r="W2629" s="3" t="str">
        <f>IF(ISNUMBER(AH2629),"Y","N")</f>
        <v>Y</v>
      </c>
      <c r="X2629" s="3" t="str">
        <f>IF(OR(ISBLANK(H2629),ISBLANK(I2629)),"需記錄日期","")</f>
        <v/>
      </c>
      <c r="Y2629" s="3" t="str">
        <f>IF(O2629&gt;9,"時間太晚","")</f>
        <v/>
      </c>
      <c r="Z2629" s="3" t="str">
        <f>IF(ISBLANK(Q2629),"需記錄數量",IF(Q2629&gt;2,"2隻以上，請記為猴群",""))</f>
        <v/>
      </c>
      <c r="AA2629" s="3" t="str">
        <f>IF(OR(Q2629=1,Q2629=2),IF(ISTEXT(R2629),"","需記錄距離"),"")</f>
        <v/>
      </c>
      <c r="AB2629" s="249" t="str">
        <f>IF(S2629="Y",IF(Q2629&lt;&gt;2,"有叫聲應為猴群",""),"")</f>
        <v/>
      </c>
      <c r="AC2629" s="3" t="str">
        <f>IF(ISBLANK(T2629),"需記錄棲地類型",IF(LEN(T2629)&lt;&gt;2,"請填最主要的棲地類型，其餘的可在備注補充說明",""))</f>
        <v/>
      </c>
      <c r="AD2629" s="5" t="str">
        <f t="shared" si="113"/>
        <v/>
      </c>
      <c r="AE2629" s="3" t="str">
        <f>IF(COUNTIF(U2629,"*搖樹*")=1,IF(Q2629&lt;&gt;2,"有搖樹行為應為猴群",""),"")</f>
        <v/>
      </c>
      <c r="AF2629" s="3"/>
      <c r="AH2629">
        <f>MATCH(ROUND(M2629,0)&amp;ROUND(N2629,0),樣點!N:N,0)</f>
        <v>1945</v>
      </c>
      <c r="AI2629" s="5">
        <f>IF((F2630&amp;J2630)=(F2629&amp;J2629),ABS((DATE(G2630,H2630,I2630)&amp;TIME(O2630,P2630,0))-(DATE(G2629,H2629,I2629)&amp;TIME(O2629,P2629,0))),"")</f>
        <v>5.5555549915879965E-3</v>
      </c>
    </row>
    <row r="2630" spans="3:35">
      <c r="C2630" s="246" t="s">
        <v>1138</v>
      </c>
      <c r="D2630" s="246" t="s">
        <v>1139</v>
      </c>
      <c r="E2630" s="246" t="s">
        <v>1145</v>
      </c>
      <c r="F2630" s="246" t="s">
        <v>1146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1142</v>
      </c>
      <c r="L2630" s="247">
        <v>2</v>
      </c>
      <c r="M2630" s="246">
        <v>300795</v>
      </c>
      <c r="N2630" s="246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90</v>
      </c>
      <c r="T2630" s="246" t="s">
        <v>32</v>
      </c>
      <c r="U2630" s="246" t="s">
        <v>1147</v>
      </c>
      <c r="V2630" t="str">
        <f>INDEX(樣區!H:H,MATCH(F2630,樣區!E:E,0))</f>
        <v>3月,5月</v>
      </c>
      <c r="W2630" s="3" t="str">
        <f>IF(ISNUMBER(AH2630),"Y","N")</f>
        <v>Y</v>
      </c>
      <c r="X2630" s="3" t="str">
        <f>IF(OR(ISBLANK(H2630),ISBLANK(I2630)),"需記錄日期","")</f>
        <v/>
      </c>
      <c r="Y2630" s="3" t="str">
        <f>IF(O2630&gt;9,"時間太晚","")</f>
        <v/>
      </c>
      <c r="Z2630" s="3" t="str">
        <f>IF(ISBLANK(Q2630),"需記錄數量",IF(Q2630&gt;2,"2隻以上，請記為猴群",""))</f>
        <v/>
      </c>
      <c r="AA2630" s="3" t="str">
        <f>IF(OR(Q2630=1,Q2630=2),IF(ISTEXT(R2630),"","需記錄距離"),"")</f>
        <v/>
      </c>
      <c r="AB2630" s="249" t="str">
        <f>IF(S2630="Y",IF(Q2630&lt;&gt;2,"有叫聲應為猴群",""),"")</f>
        <v/>
      </c>
      <c r="AC2630" s="3" t="str">
        <f>IF(ISBLANK(T2630),"需記錄棲地類型",IF(LEN(T2630)&lt;&gt;2,"請填最主要的棲地類型，其餘的可在備注補充說明",""))</f>
        <v/>
      </c>
      <c r="AD2630" s="5" t="str">
        <f t="shared" si="113"/>
        <v/>
      </c>
      <c r="AE2630" s="3" t="str">
        <f>IF(COUNTIF(U2630,"*搖樹*")=1,IF(Q2630&lt;&gt;2,"有搖樹行為應為猴群",""),"")</f>
        <v/>
      </c>
      <c r="AF2630" s="3"/>
      <c r="AH2630">
        <f>MATCH(ROUND(M2630,0)&amp;ROUND(N2630,0),樣點!N:N,0)</f>
        <v>1946</v>
      </c>
      <c r="AI2630" s="5">
        <f>IF((F2631&amp;J2631)=(F2630&amp;J2630),ABS((DATE(G2631,H2631,I2631)&amp;TIME(O2631,P2631,0))-(DATE(G2630,H2630,I2630)&amp;TIME(O2630,P2630,0))),"")</f>
        <v>5.555555981118232E-3</v>
      </c>
    </row>
    <row r="2631" spans="3:35">
      <c r="C2631" s="246" t="s">
        <v>1138</v>
      </c>
      <c r="D2631" s="246" t="s">
        <v>1139</v>
      </c>
      <c r="E2631" s="246" t="s">
        <v>1145</v>
      </c>
      <c r="F2631" s="246" t="s">
        <v>1146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1142</v>
      </c>
      <c r="L2631" s="247">
        <v>3</v>
      </c>
      <c r="M2631" s="246">
        <v>301000</v>
      </c>
      <c r="N2631" s="246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90</v>
      </c>
      <c r="T2631" s="246" t="s">
        <v>26</v>
      </c>
      <c r="U2631" s="246" t="s">
        <v>1148</v>
      </c>
      <c r="V2631" t="str">
        <f>INDEX(樣區!H:H,MATCH(F2631,樣區!E:E,0))</f>
        <v>3月,5月</v>
      </c>
      <c r="W2631" s="3" t="str">
        <f>IF(ISNUMBER(AH2631),"Y","N")</f>
        <v>Y</v>
      </c>
      <c r="X2631" s="3" t="str">
        <f>IF(OR(ISBLANK(H2631),ISBLANK(I2631)),"需記錄日期","")</f>
        <v/>
      </c>
      <c r="Y2631" s="3" t="str">
        <f>IF(O2631&gt;9,"時間太晚","")</f>
        <v/>
      </c>
      <c r="Z2631" s="3" t="str">
        <f>IF(ISBLANK(Q2631),"需記錄數量",IF(Q2631&gt;2,"2隻以上，請記為猴群",""))</f>
        <v/>
      </c>
      <c r="AA2631" s="3" t="str">
        <f>IF(OR(Q2631=1,Q2631=2),IF(ISTEXT(R2631),"","需記錄距離"),"")</f>
        <v/>
      </c>
      <c r="AB2631" s="249" t="str">
        <f>IF(S2631="Y",IF(Q2631&lt;&gt;2,"有叫聲應為猴群",""),"")</f>
        <v/>
      </c>
      <c r="AC2631" s="3" t="str">
        <f>IF(ISBLANK(T2631),"需記錄棲地類型",IF(LEN(T2631)&lt;&gt;2,"請填最主要的棲地類型，其餘的可在備注補充說明",""))</f>
        <v/>
      </c>
      <c r="AD2631" s="5" t="str">
        <f t="shared" si="113"/>
        <v/>
      </c>
      <c r="AE2631" s="3" t="str">
        <f>IF(COUNTIF(U2631,"*搖樹*")=1,IF(Q2631&lt;&gt;2,"有搖樹行為應為猴群",""),"")</f>
        <v/>
      </c>
      <c r="AF2631" s="3"/>
      <c r="AH2631">
        <f>MATCH(ROUND(M2631,0)&amp;ROUND(N2631,0),樣點!N:N,0)</f>
        <v>1947</v>
      </c>
      <c r="AI2631" s="5">
        <f>IF((F2632&amp;J2632)=(F2631&amp;J2631),ABS((DATE(G2632,H2632,I2632)&amp;TIME(O2632,P2632,0))-(DATE(G2631,H2631,I2631)&amp;TIME(O2631,P2631,0))),"")</f>
        <v>2.8472221980337054E-2</v>
      </c>
    </row>
    <row r="2632" spans="3:35">
      <c r="C2632" s="246" t="s">
        <v>1138</v>
      </c>
      <c r="D2632" s="246" t="s">
        <v>1139</v>
      </c>
      <c r="E2632" s="246" t="s">
        <v>1145</v>
      </c>
      <c r="F2632" s="246" t="s">
        <v>1146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1142</v>
      </c>
      <c r="L2632" s="247">
        <v>4</v>
      </c>
      <c r="M2632" s="246">
        <v>301195</v>
      </c>
      <c r="N2632" s="246">
        <v>2716640</v>
      </c>
      <c r="O2632" s="246">
        <v>9</v>
      </c>
      <c r="P2632" s="246">
        <v>5</v>
      </c>
      <c r="Q2632" s="246">
        <v>0</v>
      </c>
      <c r="R2632" s="246"/>
      <c r="S2632" s="246" t="s">
        <v>90</v>
      </c>
      <c r="T2632" s="246" t="s">
        <v>26</v>
      </c>
      <c r="U2632" s="246"/>
      <c r="V2632" t="str">
        <f>INDEX(樣區!H:H,MATCH(F2632,樣區!E:E,0))</f>
        <v>3月,5月</v>
      </c>
      <c r="W2632" s="3" t="str">
        <f>IF(ISNUMBER(AH2632),"Y","N")</f>
        <v>Y</v>
      </c>
      <c r="X2632" s="3" t="str">
        <f>IF(OR(ISBLANK(H2632),ISBLANK(I2632)),"需記錄日期","")</f>
        <v/>
      </c>
      <c r="Y2632" s="3" t="str">
        <f>IF(O2632&gt;9,"時間太晚","")</f>
        <v/>
      </c>
      <c r="Z2632" s="3" t="str">
        <f>IF(ISBLANK(Q2632),"需記錄數量",IF(Q2632&gt;2,"2隻以上，請記為猴群",""))</f>
        <v/>
      </c>
      <c r="AA2632" s="3" t="str">
        <f>IF(OR(Q2632=1,Q2632=2),IF(ISTEXT(R2632),"","需記錄距離"),"")</f>
        <v/>
      </c>
      <c r="AB2632" s="249" t="str">
        <f>IF(S2632="Y",IF(Q2632&lt;&gt;2,"有叫聲應為猴群",""),"")</f>
        <v/>
      </c>
      <c r="AC2632" s="3" t="str">
        <f>IF(ISBLANK(T2632),"需記錄棲地類型",IF(LEN(T2632)&lt;&gt;2,"請填最主要的棲地類型，其餘的可在備注補充說明",""))</f>
        <v/>
      </c>
      <c r="AD2632" s="5" t="str">
        <f t="shared" si="113"/>
        <v/>
      </c>
      <c r="AE2632" s="3" t="str">
        <f>IF(COUNTIF(U2632,"*搖樹*")=1,IF(Q2632&lt;&gt;2,"有搖樹行為應為猴群",""),"")</f>
        <v/>
      </c>
      <c r="AF2632" s="3"/>
      <c r="AH2632">
        <f>MATCH(ROUND(M2632,0)&amp;ROUND(N2632,0),樣點!N:N,0)</f>
        <v>1948</v>
      </c>
      <c r="AI2632" s="5">
        <f>IF((F2633&amp;J2633)=(F2632&amp;J2632),ABS((DATE(G2633,H2633,I2633)&amp;TIME(O2633,P2633,0))-(DATE(G2632,H2632,I2632)&amp;TIME(O2632,P2632,0))),"")</f>
        <v>3.9583333011250943E-2</v>
      </c>
    </row>
    <row r="2633" spans="3:35" hidden="1">
      <c r="C2633" s="246" t="s">
        <v>1138</v>
      </c>
      <c r="D2633" s="246" t="s">
        <v>1139</v>
      </c>
      <c r="E2633" s="246" t="s">
        <v>1145</v>
      </c>
      <c r="F2633" s="246" t="s">
        <v>1146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1142</v>
      </c>
      <c r="L2633" s="247">
        <v>5</v>
      </c>
      <c r="M2633" s="246">
        <v>301373</v>
      </c>
      <c r="N2633" s="246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90</v>
      </c>
      <c r="T2633" s="246" t="s">
        <v>26</v>
      </c>
      <c r="U2633" s="246"/>
      <c r="V2633" t="str">
        <f>INDEX(樣區!H:H,MATCH(F2633,樣區!E:E,0))</f>
        <v>3月,5月</v>
      </c>
      <c r="W2633" s="3" t="str">
        <f>IF(ISNUMBER(AH2633),"Y","N")</f>
        <v>N</v>
      </c>
      <c r="X2633" s="3" t="str">
        <f>IF(OR(ISBLANK(H2633),ISBLANK(I2633)),"需記錄日期","")</f>
        <v/>
      </c>
      <c r="Y2633" s="3" t="str">
        <f>IF(O2633&gt;9,"時間太晚","")</f>
        <v>時間太晚</v>
      </c>
      <c r="Z2633" s="3" t="str">
        <f>IF(ISBLANK(Q2633),"需記錄數量",IF(Q2633&gt;2,"2隻以上，請記為猴群",""))</f>
        <v/>
      </c>
      <c r="AA2633" s="3" t="str">
        <f>IF(OR(Q2633=1,Q2633=2),IF(ISTEXT(R2633),"","需記錄距離"),"")</f>
        <v/>
      </c>
      <c r="AB2633" s="2" t="str">
        <f>IF(S2633="Y",IF(Q2633&lt;&gt;2,"有叫聲應為猴群",""),"")</f>
        <v/>
      </c>
      <c r="AC2633" s="3" t="str">
        <f>IF(ISBLANK(T2633),"需記錄棲地類型",IF(LEN(T2633)&lt;&gt;2,"請填最主要的棲地類型，其餘的可在備注補充說明",""))</f>
        <v/>
      </c>
      <c r="AD2633" s="5" t="str">
        <f>IF(ISBLANK(O2633),"需記錄時間",IFERROR(IF((AI2633-TIME(0,5,59))&lt;0,"需計滿6分鍾",""),""))</f>
        <v/>
      </c>
      <c r="AE2633" s="3" t="str">
        <f>IF(COUNTIF(U2633,"*搖樹*")=1,IF(Q2633&lt;&gt;2,"有搖樹行為應為猴群",""),"")</f>
        <v/>
      </c>
      <c r="AF2633" s="3"/>
      <c r="AH2633" t="e">
        <f>MATCH(ROUND(M2633,0)&amp;ROUND(N2633,0),樣點!N:N,0)</f>
        <v>#N/A</v>
      </c>
      <c r="AI2633" s="5">
        <f>IF((F2634&amp;J2634)=(F2633&amp;J2633),ABS((DATE(G2634,H2634,I2634)&amp;TIME(O2634,P2634,0))-(DATE(G2633,H2633,I2633)&amp;TIME(O2633,P2633,0))),"")</f>
        <v>5.555555981118232E-3</v>
      </c>
    </row>
    <row r="2634" spans="3:35">
      <c r="C2634" s="246" t="s">
        <v>1138</v>
      </c>
      <c r="D2634" s="246" t="s">
        <v>1139</v>
      </c>
      <c r="E2634" s="246" t="s">
        <v>1145</v>
      </c>
      <c r="F2634" s="246" t="s">
        <v>1146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1142</v>
      </c>
      <c r="L2634" s="247">
        <v>6</v>
      </c>
      <c r="M2634" s="246">
        <v>301560</v>
      </c>
      <c r="N2634" s="246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90</v>
      </c>
      <c r="T2634" s="246" t="s">
        <v>32</v>
      </c>
      <c r="U2634" s="246"/>
      <c r="V2634" t="str">
        <f>INDEX(樣區!H:H,MATCH(F2634,樣區!E:E,0))</f>
        <v>3月,5月</v>
      </c>
      <c r="W2634" s="3" t="str">
        <f>IF(ISNUMBER(AH2634),"Y","N")</f>
        <v>Y</v>
      </c>
      <c r="X2634" s="3" t="str">
        <f>IF(OR(ISBLANK(H2634),ISBLANK(I2634)),"需記錄日期","")</f>
        <v/>
      </c>
      <c r="Y2634" s="3" t="str">
        <f>IF(O2634&gt;9,"時間太晚","")</f>
        <v>時間太晚</v>
      </c>
      <c r="Z2634" s="3" t="str">
        <f>IF(ISBLANK(Q2634),"需記錄數量",IF(Q2634&gt;2,"2隻以上，請記為猴群",""))</f>
        <v/>
      </c>
      <c r="AA2634" s="3" t="str">
        <f>IF(OR(Q2634=1,Q2634=2),IF(ISTEXT(R2634),"","需記錄距離"),"")</f>
        <v/>
      </c>
      <c r="AB2634" s="249" t="str">
        <f>IF(S2634="Y",IF(Q2634&lt;&gt;2,"有叫聲應為猴群",""),"")</f>
        <v/>
      </c>
      <c r="AC2634" s="3" t="str">
        <f>IF(ISBLANK(T2634),"需記錄棲地類型",IF(LEN(T2634)&lt;&gt;2,"請填最主要的棲地類型，其餘的可在備注補充說明",""))</f>
        <v/>
      </c>
      <c r="AD2634" s="5" t="str">
        <f t="shared" ref="AD2634:AD2661" si="114">IF(ISBLANK(O2634),"需記錄時間",IFERROR(IF((AI2634-TIME(0,5,59))&lt;0,"需計滿6分鐘",""),""))</f>
        <v/>
      </c>
      <c r="AE2634" s="3" t="str">
        <f>IF(COUNTIF(U2634,"*搖樹*")=1,IF(Q2634&lt;&gt;2,"有搖樹行為應為猴群",""),"")</f>
        <v/>
      </c>
      <c r="AF2634" s="3"/>
      <c r="AH2634">
        <f>MATCH(ROUND(M2634,0)&amp;ROUND(N2634,0),樣點!N:N,0)</f>
        <v>1950</v>
      </c>
      <c r="AI2634" s="5" t="str">
        <f>IF((F2635&amp;J2635)=(F2634&amp;J2634),ABS((DATE(G2635,H2635,I2635)&amp;TIME(O2635,P2635,0))-(DATE(G2634,H2634,I2634)&amp;TIME(O2634,P2634,0))),"")</f>
        <v/>
      </c>
    </row>
    <row r="2635" spans="3:35">
      <c r="C2635" s="246" t="s">
        <v>1138</v>
      </c>
      <c r="D2635" s="246" t="s">
        <v>1139</v>
      </c>
      <c r="E2635" s="246" t="s">
        <v>1149</v>
      </c>
      <c r="F2635" s="246" t="s">
        <v>1150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1151</v>
      </c>
      <c r="L2635" s="247">
        <v>1</v>
      </c>
      <c r="M2635" s="246">
        <v>294538</v>
      </c>
      <c r="N2635" s="246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90</v>
      </c>
      <c r="T2635" s="246" t="s">
        <v>26</v>
      </c>
      <c r="U2635" s="246"/>
      <c r="V2635" t="str">
        <f>INDEX(樣區!H:H,MATCH(F2635,樣區!E:E,0))</f>
        <v>4月,6月</v>
      </c>
      <c r="W2635" s="3" t="str">
        <f>IF(ISNUMBER(AH2635),"Y","N")</f>
        <v>Y</v>
      </c>
      <c r="X2635" s="3" t="str">
        <f>IF(OR(ISBLANK(H2635),ISBLANK(I2635)),"需記錄日期","")</f>
        <v/>
      </c>
      <c r="Y2635" s="3" t="str">
        <f>IF(O2635&gt;9,"時間太晚","")</f>
        <v>時間太晚</v>
      </c>
      <c r="Z2635" s="3" t="str">
        <f>IF(ISBLANK(Q2635),"需記錄數量",IF(Q2635&gt;2,"2隻以上，請記為猴群",""))</f>
        <v/>
      </c>
      <c r="AA2635" s="3" t="str">
        <f>IF(OR(Q2635=1,Q2635=2),IF(ISTEXT(R2635),"","需記錄距離"),"")</f>
        <v/>
      </c>
      <c r="AB2635" s="249" t="str">
        <f>IF(S2635="Y",IF(Q2635&lt;&gt;2,"有叫聲應為猴群",""),"")</f>
        <v/>
      </c>
      <c r="AC2635" s="3" t="str">
        <f>IF(ISBLANK(T2635),"需記錄棲地類型",IF(LEN(T2635)&lt;&gt;2,"請填最主要的棲地類型，其餘的可在備注補充說明",""))</f>
        <v/>
      </c>
      <c r="AD2635" s="5" t="str">
        <f t="shared" si="114"/>
        <v/>
      </c>
      <c r="AE2635" s="3" t="str">
        <f>IF(COUNTIF(U2635,"*搖樹*")=1,IF(Q2635&lt;&gt;2,"有搖樹行為應為猴群",""),"")</f>
        <v/>
      </c>
      <c r="AF2635" s="3"/>
      <c r="AH2635">
        <f>MATCH(ROUND(M2635,0)&amp;ROUND(N2635,0),樣點!N:N,0)</f>
        <v>1990</v>
      </c>
      <c r="AI2635" s="5">
        <f>IF((F2636&amp;J2636)=(F2635&amp;J2635),ABS((DATE(G2636,H2636,I2636)&amp;TIME(O2636,P2636,0))-(DATE(G2635,H2635,I2635)&amp;TIME(O2635,P2635,0))),"")</f>
        <v>9.7222219919785857E-3</v>
      </c>
    </row>
    <row r="2636" spans="3:35">
      <c r="C2636" s="246" t="s">
        <v>1138</v>
      </c>
      <c r="D2636" s="246" t="s">
        <v>1139</v>
      </c>
      <c r="E2636" s="246" t="s">
        <v>1149</v>
      </c>
      <c r="F2636" s="246" t="s">
        <v>1150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1151</v>
      </c>
      <c r="L2636" s="247">
        <v>2</v>
      </c>
      <c r="M2636" s="246">
        <v>294751</v>
      </c>
      <c r="N2636" s="246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90</v>
      </c>
      <c r="T2636" s="246" t="s">
        <v>26</v>
      </c>
      <c r="U2636" s="246"/>
      <c r="V2636" t="str">
        <f>INDEX(樣區!H:H,MATCH(F2636,樣區!E:E,0))</f>
        <v>4月,6月</v>
      </c>
      <c r="W2636" s="3" t="str">
        <f>IF(ISNUMBER(AH2636),"Y","N")</f>
        <v>Y</v>
      </c>
      <c r="X2636" s="3" t="str">
        <f>IF(OR(ISBLANK(H2636),ISBLANK(I2636)),"需記錄日期","")</f>
        <v/>
      </c>
      <c r="Y2636" s="3" t="str">
        <f>IF(O2636&gt;9,"時間太晚","")</f>
        <v>時間太晚</v>
      </c>
      <c r="Z2636" s="3" t="str">
        <f>IF(ISBLANK(Q2636),"需記錄數量",IF(Q2636&gt;2,"2隻以上，請記為猴群",""))</f>
        <v/>
      </c>
      <c r="AA2636" s="3" t="str">
        <f>IF(OR(Q2636=1,Q2636=2),IF(ISTEXT(R2636),"","需記錄距離"),"")</f>
        <v/>
      </c>
      <c r="AB2636" s="249" t="str">
        <f>IF(S2636="Y",IF(Q2636&lt;&gt;2,"有叫聲應為猴群",""),"")</f>
        <v/>
      </c>
      <c r="AC2636" s="3" t="str">
        <f>IF(ISBLANK(T2636),"需記錄棲地類型",IF(LEN(T2636)&lt;&gt;2,"請填最主要的棲地類型，其餘的可在備注補充說明",""))</f>
        <v/>
      </c>
      <c r="AD2636" s="5" t="str">
        <f t="shared" si="114"/>
        <v/>
      </c>
      <c r="AE2636" s="3" t="str">
        <f>IF(COUNTIF(U2636,"*搖樹*")=1,IF(Q2636&lt;&gt;2,"有搖樹行為應為猴群",""),"")</f>
        <v/>
      </c>
      <c r="AF2636" s="3"/>
      <c r="AH2636">
        <f>MATCH(ROUND(M2636,0)&amp;ROUND(N2636,0),樣點!N:N,0)</f>
        <v>1991</v>
      </c>
      <c r="AI2636" s="5">
        <f>IF((F2637&amp;J2637)=(F2636&amp;J2636),ABS((DATE(G2637,H2637,I2637)&amp;TIME(O2637,P2637,0))-(DATE(G2636,H2636,I2636)&amp;TIME(O2636,P2636,0))),"")</f>
        <v>8.3333330112509429E-3</v>
      </c>
    </row>
    <row r="2637" spans="3:35">
      <c r="C2637" s="246" t="s">
        <v>1138</v>
      </c>
      <c r="D2637" s="246" t="s">
        <v>1139</v>
      </c>
      <c r="E2637" s="246" t="s">
        <v>1149</v>
      </c>
      <c r="F2637" s="246" t="s">
        <v>1150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1151</v>
      </c>
      <c r="L2637" s="247">
        <v>3</v>
      </c>
      <c r="M2637" s="246">
        <v>294852</v>
      </c>
      <c r="N2637" s="246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90</v>
      </c>
      <c r="T2637" s="246" t="s">
        <v>32</v>
      </c>
      <c r="U2637" s="246"/>
      <c r="V2637" t="str">
        <f>INDEX(樣區!H:H,MATCH(F2637,樣區!E:E,0))</f>
        <v>4月,6月</v>
      </c>
      <c r="W2637" s="3" t="str">
        <f>IF(ISNUMBER(AH2637),"Y","N")</f>
        <v>Y</v>
      </c>
      <c r="X2637" s="3" t="str">
        <f>IF(OR(ISBLANK(H2637),ISBLANK(I2637)),"需記錄日期","")</f>
        <v/>
      </c>
      <c r="Y2637" s="3" t="str">
        <f>IF(O2637&gt;9,"時間太晚","")</f>
        <v>時間太晚</v>
      </c>
      <c r="Z2637" s="3" t="str">
        <f>IF(ISBLANK(Q2637),"需記錄數量",IF(Q2637&gt;2,"2隻以上，請記為猴群",""))</f>
        <v/>
      </c>
      <c r="AA2637" s="3" t="str">
        <f>IF(OR(Q2637=1,Q2637=2),IF(ISTEXT(R2637),"","需記錄距離"),"")</f>
        <v/>
      </c>
      <c r="AB2637" s="249" t="str">
        <f>IF(S2637="Y",IF(Q2637&lt;&gt;2,"有叫聲應為猴群",""),"")</f>
        <v/>
      </c>
      <c r="AC2637" s="3" t="str">
        <f>IF(ISBLANK(T2637),"需記錄棲地類型",IF(LEN(T2637)&lt;&gt;2,"請填最主要的棲地類型，其餘的可在備注補充說明",""))</f>
        <v/>
      </c>
      <c r="AD2637" s="5" t="str">
        <f t="shared" si="114"/>
        <v/>
      </c>
      <c r="AE2637" s="3" t="str">
        <f>IF(COUNTIF(U2637,"*搖樹*")=1,IF(Q2637&lt;&gt;2,"有搖樹行為應為猴群",""),"")</f>
        <v/>
      </c>
      <c r="AF2637" s="3"/>
      <c r="AH2637">
        <f>MATCH(ROUND(M2637,0)&amp;ROUND(N2637,0),樣點!N:N,0)</f>
        <v>1992</v>
      </c>
      <c r="AI2637" s="5">
        <f>IF((F2638&amp;J2638)=(F2637&amp;J2637),ABS((DATE(G2638,H2638,I2638)&amp;TIME(O2638,P2638,0))-(DATE(G2637,H2637,I2637)&amp;TIME(O2637,P2637,0))),"")</f>
        <v>9.7222229815088212E-3</v>
      </c>
    </row>
    <row r="2638" spans="3:35">
      <c r="C2638" s="246" t="s">
        <v>1138</v>
      </c>
      <c r="D2638" s="246" t="s">
        <v>1139</v>
      </c>
      <c r="E2638" s="246" t="s">
        <v>1149</v>
      </c>
      <c r="F2638" s="246" t="s">
        <v>1150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1151</v>
      </c>
      <c r="L2638" s="247">
        <v>4</v>
      </c>
      <c r="M2638" s="246">
        <v>295050</v>
      </c>
      <c r="N2638" s="246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90</v>
      </c>
      <c r="T2638" s="246" t="s">
        <v>32</v>
      </c>
      <c r="U2638" s="246"/>
      <c r="V2638" t="str">
        <f>INDEX(樣區!H:H,MATCH(F2638,樣區!E:E,0))</f>
        <v>4月,6月</v>
      </c>
      <c r="W2638" s="3" t="str">
        <f>IF(ISNUMBER(AH2638),"Y","N")</f>
        <v>Y</v>
      </c>
      <c r="X2638" s="3" t="str">
        <f>IF(OR(ISBLANK(H2638),ISBLANK(I2638)),"需記錄日期","")</f>
        <v/>
      </c>
      <c r="Y2638" s="3" t="str">
        <f>IF(O2638&gt;9,"時間太晚","")</f>
        <v>時間太晚</v>
      </c>
      <c r="Z2638" s="3" t="str">
        <f>IF(ISBLANK(Q2638),"需記錄數量",IF(Q2638&gt;2,"2隻以上，請記為猴群",""))</f>
        <v/>
      </c>
      <c r="AA2638" s="3" t="str">
        <f>IF(OR(Q2638=1,Q2638=2),IF(ISTEXT(R2638),"","需記錄距離"),"")</f>
        <v/>
      </c>
      <c r="AB2638" s="249" t="str">
        <f>IF(S2638="Y",IF(Q2638&lt;&gt;2,"有叫聲應為猴群",""),"")</f>
        <v/>
      </c>
      <c r="AC2638" s="3" t="str">
        <f>IF(ISBLANK(T2638),"需記錄棲地類型",IF(LEN(T2638)&lt;&gt;2,"請填最主要的棲地類型，其餘的可在備注補充說明",""))</f>
        <v/>
      </c>
      <c r="AD2638" s="5" t="str">
        <f t="shared" si="114"/>
        <v/>
      </c>
      <c r="AE2638" s="3" t="str">
        <f>IF(COUNTIF(U2638,"*搖樹*")=1,IF(Q2638&lt;&gt;2,"有搖樹行為應為猴群",""),"")</f>
        <v/>
      </c>
      <c r="AF2638" s="3"/>
      <c r="AH2638">
        <f>MATCH(ROUND(M2638,0)&amp;ROUND(N2638,0),樣點!N:N,0)</f>
        <v>1993</v>
      </c>
      <c r="AI2638" s="5">
        <f>IF((F2639&amp;J2639)=(F2638&amp;J2638),ABS((DATE(G2639,H2639,I2639)&amp;TIME(O2639,P2639,0))-(DATE(G2638,H2638,I2638)&amp;TIME(O2638,P2638,0))),"")</f>
        <v>9.0277770068496466E-3</v>
      </c>
    </row>
    <row r="2639" spans="3:35">
      <c r="C2639" s="246" t="s">
        <v>1138</v>
      </c>
      <c r="D2639" s="246" t="s">
        <v>1139</v>
      </c>
      <c r="E2639" s="246" t="s">
        <v>1149</v>
      </c>
      <c r="F2639" s="246" t="s">
        <v>1150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1151</v>
      </c>
      <c r="L2639" s="247">
        <v>5</v>
      </c>
      <c r="M2639" s="246">
        <v>295211</v>
      </c>
      <c r="N2639" s="246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90</v>
      </c>
      <c r="T2639" s="246" t="s">
        <v>32</v>
      </c>
      <c r="U2639" s="246"/>
      <c r="V2639" t="str">
        <f>INDEX(樣區!H:H,MATCH(F2639,樣區!E:E,0))</f>
        <v>4月,6月</v>
      </c>
      <c r="W2639" s="3" t="str">
        <f>IF(ISNUMBER(AH2639),"Y","N")</f>
        <v>Y</v>
      </c>
      <c r="X2639" s="3" t="str">
        <f>IF(OR(ISBLANK(H2639),ISBLANK(I2639)),"需記錄日期","")</f>
        <v/>
      </c>
      <c r="Y2639" s="3" t="str">
        <f>IF(O2639&gt;9,"時間太晚","")</f>
        <v>時間太晚</v>
      </c>
      <c r="Z2639" s="3" t="str">
        <f>IF(ISBLANK(Q2639),"需記錄數量",IF(Q2639&gt;2,"2隻以上，請記為猴群",""))</f>
        <v/>
      </c>
      <c r="AA2639" s="3" t="str">
        <f>IF(OR(Q2639=1,Q2639=2),IF(ISTEXT(R2639),"","需記錄距離"),"")</f>
        <v/>
      </c>
      <c r="AB2639" s="249" t="str">
        <f>IF(S2639="Y",IF(Q2639&lt;&gt;2,"有叫聲應為猴群",""),"")</f>
        <v/>
      </c>
      <c r="AC2639" s="3" t="str">
        <f>IF(ISBLANK(T2639),"需記錄棲地類型",IF(LEN(T2639)&lt;&gt;2,"請填最主要的棲地類型，其餘的可在備注補充說明",""))</f>
        <v/>
      </c>
      <c r="AD2639" s="5" t="str">
        <f t="shared" si="114"/>
        <v/>
      </c>
      <c r="AE2639" s="3" t="str">
        <f>IF(COUNTIF(U2639,"*搖樹*")=1,IF(Q2639&lt;&gt;2,"有搖樹行為應為猴群",""),"")</f>
        <v/>
      </c>
      <c r="AF2639" s="3"/>
      <c r="AH2639">
        <f>MATCH(ROUND(M2639,0)&amp;ROUND(N2639,0),樣點!N:N,0)</f>
        <v>1994</v>
      </c>
      <c r="AI2639" s="5">
        <f>IF((F2640&amp;J2640)=(F2639&amp;J2639),ABS((DATE(G2640,H2640,I2640)&amp;TIME(O2640,P2640,0))-(DATE(G2639,H2639,I2639)&amp;TIME(O2639,P2639,0))),"")</f>
        <v>9.0277779963798821E-3</v>
      </c>
    </row>
    <row r="2640" spans="3:35">
      <c r="C2640" s="246" t="s">
        <v>1138</v>
      </c>
      <c r="D2640" s="246" t="s">
        <v>1139</v>
      </c>
      <c r="E2640" s="246" t="s">
        <v>1149</v>
      </c>
      <c r="F2640" s="246" t="s">
        <v>1150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1151</v>
      </c>
      <c r="L2640" s="247">
        <v>6</v>
      </c>
      <c r="M2640" s="246">
        <v>295415</v>
      </c>
      <c r="N2640" s="246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90</v>
      </c>
      <c r="T2640" s="246" t="s">
        <v>32</v>
      </c>
      <c r="U2640" s="246"/>
      <c r="V2640" t="str">
        <f>INDEX(樣區!H:H,MATCH(F2640,樣區!E:E,0))</f>
        <v>4月,6月</v>
      </c>
      <c r="W2640" s="3" t="str">
        <f>IF(ISNUMBER(AH2640),"Y","N")</f>
        <v>Y</v>
      </c>
      <c r="X2640" s="3" t="str">
        <f>IF(OR(ISBLANK(H2640),ISBLANK(I2640)),"需記錄日期","")</f>
        <v/>
      </c>
      <c r="Y2640" s="3" t="str">
        <f>IF(O2640&gt;9,"時間太晚","")</f>
        <v>時間太晚</v>
      </c>
      <c r="Z2640" s="3" t="str">
        <f>IF(ISBLANK(Q2640),"需記錄數量",IF(Q2640&gt;2,"2隻以上，請記為猴群",""))</f>
        <v/>
      </c>
      <c r="AA2640" s="3" t="str">
        <f>IF(OR(Q2640=1,Q2640=2),IF(ISTEXT(R2640),"","需記錄距離"),"")</f>
        <v/>
      </c>
      <c r="AB2640" s="249" t="str">
        <f>IF(S2640="Y",IF(Q2640&lt;&gt;2,"有叫聲應為猴群",""),"")</f>
        <v/>
      </c>
      <c r="AC2640" s="3" t="str">
        <f>IF(ISBLANK(T2640),"需記錄棲地類型",IF(LEN(T2640)&lt;&gt;2,"請填最主要的棲地類型，其餘的可在備注補充說明",""))</f>
        <v/>
      </c>
      <c r="AD2640" s="5" t="str">
        <f t="shared" si="114"/>
        <v/>
      </c>
      <c r="AE2640" s="3" t="str">
        <f>IF(COUNTIF(U2640,"*搖樹*")=1,IF(Q2640&lt;&gt;2,"有搖樹行為應為猴群",""),"")</f>
        <v/>
      </c>
      <c r="AF2640" s="3"/>
      <c r="AH2640">
        <f>MATCH(ROUND(M2640,0)&amp;ROUND(N2640,0),樣點!N:N,0)</f>
        <v>1995</v>
      </c>
      <c r="AI2640" s="5" t="str">
        <f>IF((F2641&amp;J2641)=(F2640&amp;J2640),ABS((DATE(G2641,H2641,I2641)&amp;TIME(O2641,P2641,0))-(DATE(G2640,H2640,I2640)&amp;TIME(O2640,P2640,0))),"")</f>
        <v/>
      </c>
    </row>
    <row r="2641" spans="3:35">
      <c r="C2641" s="246" t="s">
        <v>1138</v>
      </c>
      <c r="D2641" s="246" t="s">
        <v>1139</v>
      </c>
      <c r="E2641" s="246" t="s">
        <v>1149</v>
      </c>
      <c r="F2641" s="246" t="s">
        <v>1150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1151</v>
      </c>
      <c r="L2641" s="247">
        <v>1</v>
      </c>
      <c r="M2641" s="246">
        <v>294538</v>
      </c>
      <c r="N2641" s="246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90</v>
      </c>
      <c r="T2641" s="246" t="s">
        <v>26</v>
      </c>
      <c r="U2641" s="246"/>
      <c r="V2641" t="str">
        <f>INDEX(樣區!H:H,MATCH(F2641,樣區!E:E,0))</f>
        <v>4月,6月</v>
      </c>
      <c r="W2641" s="3" t="str">
        <f>IF(ISNUMBER(AH2641),"Y","N")</f>
        <v>Y</v>
      </c>
      <c r="X2641" s="3" t="str">
        <f>IF(OR(ISBLANK(H2641),ISBLANK(I2641)),"需記錄日期","")</f>
        <v/>
      </c>
      <c r="Y2641" s="3" t="str">
        <f>IF(O2641&gt;9,"時間太晚","")</f>
        <v/>
      </c>
      <c r="Z2641" s="3" t="str">
        <f>IF(ISBLANK(Q2641),"需記錄數量",IF(Q2641&gt;2,"2隻以上，請記為猴群",""))</f>
        <v/>
      </c>
      <c r="AA2641" s="3" t="str">
        <f>IF(OR(Q2641=1,Q2641=2),IF(ISTEXT(R2641),"","需記錄距離"),"")</f>
        <v/>
      </c>
      <c r="AB2641" s="249" t="str">
        <f>IF(S2641="Y",IF(Q2641&lt;&gt;2,"有叫聲應為猴群",""),"")</f>
        <v/>
      </c>
      <c r="AC2641" s="3" t="str">
        <f>IF(ISBLANK(T2641),"需記錄棲地類型",IF(LEN(T2641)&lt;&gt;2,"請填最主要的棲地類型，其餘的可在備注補充說明",""))</f>
        <v/>
      </c>
      <c r="AD2641" s="5" t="str">
        <f t="shared" si="114"/>
        <v/>
      </c>
      <c r="AE2641" s="3" t="str">
        <f>IF(COUNTIF(U2641,"*搖樹*")=1,IF(Q2641&lt;&gt;2,"有搖樹行為應為猴群",""),"")</f>
        <v/>
      </c>
      <c r="AF2641" s="3"/>
      <c r="AH2641">
        <f>MATCH(ROUND(M2641,0)&amp;ROUND(N2641,0),樣點!N:N,0)</f>
        <v>1990</v>
      </c>
      <c r="AI2641" s="5">
        <f>IF((F2642&amp;J2642)=(F2641&amp;J2641),ABS((DATE(G2642,H2642,I2642)&amp;TIME(O2642,P2642,0))-(DATE(G2641,H2641,I2641)&amp;TIME(O2641,P2641,0))),"")</f>
        <v>8.3333330112509429E-3</v>
      </c>
    </row>
    <row r="2642" spans="3:35">
      <c r="C2642" s="246" t="s">
        <v>1138</v>
      </c>
      <c r="D2642" s="246" t="s">
        <v>1139</v>
      </c>
      <c r="E2642" s="246" t="s">
        <v>1149</v>
      </c>
      <c r="F2642" s="246" t="s">
        <v>1150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1151</v>
      </c>
      <c r="L2642" s="247">
        <v>2</v>
      </c>
      <c r="M2642" s="246">
        <v>294751</v>
      </c>
      <c r="N2642" s="246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90</v>
      </c>
      <c r="T2642" s="246" t="s">
        <v>26</v>
      </c>
      <c r="U2642" s="246"/>
      <c r="V2642" t="str">
        <f>INDEX(樣區!H:H,MATCH(F2642,樣區!E:E,0))</f>
        <v>4月,6月</v>
      </c>
      <c r="W2642" s="3" t="str">
        <f>IF(ISNUMBER(AH2642),"Y","N")</f>
        <v>Y</v>
      </c>
      <c r="X2642" s="3" t="str">
        <f>IF(OR(ISBLANK(H2642),ISBLANK(I2642)),"需記錄日期","")</f>
        <v/>
      </c>
      <c r="Y2642" s="3" t="str">
        <f>IF(O2642&gt;9,"時間太晚","")</f>
        <v>時間太晚</v>
      </c>
      <c r="Z2642" s="3" t="str">
        <f>IF(ISBLANK(Q2642),"需記錄數量",IF(Q2642&gt;2,"2隻以上，請記為猴群",""))</f>
        <v/>
      </c>
      <c r="AA2642" s="3" t="str">
        <f>IF(OR(Q2642=1,Q2642=2),IF(ISTEXT(R2642),"","需記錄距離"),"")</f>
        <v/>
      </c>
      <c r="AB2642" s="249" t="str">
        <f>IF(S2642="Y",IF(Q2642&lt;&gt;2,"有叫聲應為猴群",""),"")</f>
        <v/>
      </c>
      <c r="AC2642" s="3" t="str">
        <f>IF(ISBLANK(T2642),"需記錄棲地類型",IF(LEN(T2642)&lt;&gt;2,"請填最主要的棲地類型，其餘的可在備注補充說明",""))</f>
        <v/>
      </c>
      <c r="AD2642" s="5" t="str">
        <f t="shared" si="114"/>
        <v/>
      </c>
      <c r="AE2642" s="3" t="str">
        <f>IF(COUNTIF(U2642,"*搖樹*")=1,IF(Q2642&lt;&gt;2,"有搖樹行為應為猴群",""),"")</f>
        <v/>
      </c>
      <c r="AF2642" s="3"/>
      <c r="AH2642">
        <f>MATCH(ROUND(M2642,0)&amp;ROUND(N2642,0),樣點!N:N,0)</f>
        <v>1991</v>
      </c>
      <c r="AI2642" s="5">
        <f>IF((F2643&amp;J2643)=(F2642&amp;J2642),ABS((DATE(G2643,H2643,I2643)&amp;TIME(O2643,P2643,0))-(DATE(G2642,H2642,I2642)&amp;TIME(O2642,P2642,0))),"")</f>
        <v>9.7222219919785857E-3</v>
      </c>
    </row>
    <row r="2643" spans="3:35">
      <c r="C2643" s="246" t="s">
        <v>1138</v>
      </c>
      <c r="D2643" s="246" t="s">
        <v>1139</v>
      </c>
      <c r="E2643" s="246" t="s">
        <v>1149</v>
      </c>
      <c r="F2643" s="246" t="s">
        <v>1150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1151</v>
      </c>
      <c r="L2643" s="247">
        <v>3</v>
      </c>
      <c r="M2643" s="246">
        <v>294852</v>
      </c>
      <c r="N2643" s="246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90</v>
      </c>
      <c r="T2643" s="246" t="s">
        <v>32</v>
      </c>
      <c r="U2643" s="246"/>
      <c r="V2643" t="str">
        <f>INDEX(樣區!H:H,MATCH(F2643,樣區!E:E,0))</f>
        <v>4月,6月</v>
      </c>
      <c r="W2643" s="3" t="str">
        <f>IF(ISNUMBER(AH2643),"Y","N")</f>
        <v>Y</v>
      </c>
      <c r="X2643" s="3" t="str">
        <f>IF(OR(ISBLANK(H2643),ISBLANK(I2643)),"需記錄日期","")</f>
        <v/>
      </c>
      <c r="Y2643" s="3" t="str">
        <f>IF(O2643&gt;9,"時間太晚","")</f>
        <v>時間太晚</v>
      </c>
      <c r="Z2643" s="3" t="str">
        <f>IF(ISBLANK(Q2643),"需記錄數量",IF(Q2643&gt;2,"2隻以上，請記為猴群",""))</f>
        <v/>
      </c>
      <c r="AA2643" s="3" t="str">
        <f>IF(OR(Q2643=1,Q2643=2),IF(ISTEXT(R2643),"","需記錄距離"),"")</f>
        <v/>
      </c>
      <c r="AB2643" s="249" t="str">
        <f>IF(S2643="Y",IF(Q2643&lt;&gt;2,"有叫聲應為猴群",""),"")</f>
        <v/>
      </c>
      <c r="AC2643" s="3" t="str">
        <f>IF(ISBLANK(T2643),"需記錄棲地類型",IF(LEN(T2643)&lt;&gt;2,"請填最主要的棲地類型，其餘的可在備注補充說明",""))</f>
        <v/>
      </c>
      <c r="AD2643" s="5" t="str">
        <f t="shared" si="114"/>
        <v/>
      </c>
      <c r="AE2643" s="3" t="str">
        <f>IF(COUNTIF(U2643,"*搖樹*")=1,IF(Q2643&lt;&gt;2,"有搖樹行為應為猴群",""),"")</f>
        <v/>
      </c>
      <c r="AF2643" s="3"/>
      <c r="AH2643">
        <f>MATCH(ROUND(M2643,0)&amp;ROUND(N2643,0),樣點!N:N,0)</f>
        <v>1992</v>
      </c>
      <c r="AI2643" s="5">
        <f>IF((F2644&amp;J2644)=(F2643&amp;J2643),ABS((DATE(G2644,H2644,I2644)&amp;TIME(O2644,P2644,0))-(DATE(G2643,H2643,I2643)&amp;TIME(O2643,P2643,0))),"")</f>
        <v>1.1111111030913889E-2</v>
      </c>
    </row>
    <row r="2644" spans="3:35">
      <c r="C2644" s="246" t="s">
        <v>1138</v>
      </c>
      <c r="D2644" s="246" t="s">
        <v>1139</v>
      </c>
      <c r="E2644" s="246" t="s">
        <v>1149</v>
      </c>
      <c r="F2644" s="246" t="s">
        <v>1150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1151</v>
      </c>
      <c r="L2644" s="247">
        <v>4</v>
      </c>
      <c r="M2644" s="246">
        <v>295050</v>
      </c>
      <c r="N2644" s="246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90</v>
      </c>
      <c r="T2644" s="246" t="s">
        <v>32</v>
      </c>
      <c r="U2644" s="246"/>
      <c r="V2644" t="str">
        <f>INDEX(樣區!H:H,MATCH(F2644,樣區!E:E,0))</f>
        <v>4月,6月</v>
      </c>
      <c r="W2644" s="3" t="str">
        <f>IF(ISNUMBER(AH2644),"Y","N")</f>
        <v>Y</v>
      </c>
      <c r="X2644" s="3" t="str">
        <f>IF(OR(ISBLANK(H2644),ISBLANK(I2644)),"需記錄日期","")</f>
        <v/>
      </c>
      <c r="Y2644" s="3" t="str">
        <f>IF(O2644&gt;9,"時間太晚","")</f>
        <v>時間太晚</v>
      </c>
      <c r="Z2644" s="3" t="str">
        <f>IF(ISBLANK(Q2644),"需記錄數量",IF(Q2644&gt;2,"2隻以上，請記為猴群",""))</f>
        <v/>
      </c>
      <c r="AA2644" s="3" t="str">
        <f>IF(OR(Q2644=1,Q2644=2),IF(ISTEXT(R2644),"","需記錄距離"),"")</f>
        <v/>
      </c>
      <c r="AB2644" s="249" t="str">
        <f>IF(S2644="Y",IF(Q2644&lt;&gt;2,"有叫聲應為猴群",""),"")</f>
        <v/>
      </c>
      <c r="AC2644" s="3" t="str">
        <f>IF(ISBLANK(T2644),"需記錄棲地類型",IF(LEN(T2644)&lt;&gt;2,"請填最主要的棲地類型，其餘的可在備注補充說明",""))</f>
        <v/>
      </c>
      <c r="AD2644" s="5" t="str">
        <f t="shared" si="114"/>
        <v/>
      </c>
      <c r="AE2644" s="3" t="str">
        <f>IF(COUNTIF(U2644,"*搖樹*")=1,IF(Q2644&lt;&gt;2,"有搖樹行為應為猴群",""),"")</f>
        <v/>
      </c>
      <c r="AF2644" s="3"/>
      <c r="AH2644">
        <f>MATCH(ROUND(M2644,0)&amp;ROUND(N2644,0),樣點!N:N,0)</f>
        <v>1993</v>
      </c>
      <c r="AI2644" s="5">
        <f>IF((F2645&amp;J2645)=(F2644&amp;J2644),ABS((DATE(G2645,H2645,I2645)&amp;TIME(O2645,P2645,0))-(DATE(G2644,H2644,I2644)&amp;TIME(O2644,P2644,0))),"")</f>
        <v>5.3472222993150353E-2</v>
      </c>
    </row>
    <row r="2645" spans="3:35">
      <c r="C2645" s="246" t="s">
        <v>1138</v>
      </c>
      <c r="D2645" s="246" t="s">
        <v>1139</v>
      </c>
      <c r="E2645" s="246" t="s">
        <v>1149</v>
      </c>
      <c r="F2645" s="246" t="s">
        <v>1150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1151</v>
      </c>
      <c r="L2645" s="247">
        <v>5</v>
      </c>
      <c r="M2645" s="246">
        <v>295211</v>
      </c>
      <c r="N2645" s="246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90</v>
      </c>
      <c r="T2645" s="246" t="s">
        <v>32</v>
      </c>
      <c r="U2645" s="246"/>
      <c r="V2645" t="str">
        <f>INDEX(樣區!H:H,MATCH(F2645,樣區!E:E,0))</f>
        <v>4月,6月</v>
      </c>
      <c r="W2645" s="3" t="str">
        <f>IF(ISNUMBER(AH2645),"Y","N")</f>
        <v>Y</v>
      </c>
      <c r="X2645" s="3" t="str">
        <f>IF(OR(ISBLANK(H2645),ISBLANK(I2645)),"需記錄日期","")</f>
        <v/>
      </c>
      <c r="Y2645" s="3" t="str">
        <f>IF(O2645&gt;9,"時間太晚","")</f>
        <v>時間太晚</v>
      </c>
      <c r="Z2645" s="3" t="str">
        <f>IF(ISBLANK(Q2645),"需記錄數量",IF(Q2645&gt;2,"2隻以上，請記為猴群",""))</f>
        <v/>
      </c>
      <c r="AA2645" s="3" t="str">
        <f>IF(OR(Q2645=1,Q2645=2),IF(ISTEXT(R2645),"","需記錄距離"),"")</f>
        <v/>
      </c>
      <c r="AB2645" s="249" t="str">
        <f>IF(S2645="Y",IF(Q2645&lt;&gt;2,"有叫聲應為猴群",""),"")</f>
        <v/>
      </c>
      <c r="AC2645" s="3" t="str">
        <f>IF(ISBLANK(T2645),"需記錄棲地類型",IF(LEN(T2645)&lt;&gt;2,"請填最主要的棲地類型，其餘的可在備注補充說明",""))</f>
        <v/>
      </c>
      <c r="AD2645" s="5" t="str">
        <f t="shared" si="114"/>
        <v/>
      </c>
      <c r="AE2645" s="3" t="str">
        <f>IF(COUNTIF(U2645,"*搖樹*")=1,IF(Q2645&lt;&gt;2,"有搖樹行為應為猴群",""),"")</f>
        <v/>
      </c>
      <c r="AF2645" s="3"/>
      <c r="AH2645">
        <f>MATCH(ROUND(M2645,0)&amp;ROUND(N2645,0),樣點!N:N,0)</f>
        <v>1994</v>
      </c>
      <c r="AI2645" s="5">
        <f>IF((F2646&amp;J2646)=(F2645&amp;J2645),ABS((DATE(G2646,H2646,I2646)&amp;TIME(O2646,P2646,0))-(DATE(G2645,H2645,I2645)&amp;TIME(O2645,P2645,0))),"")</f>
        <v>2.3611111042555422E-2</v>
      </c>
    </row>
    <row r="2646" spans="3:35">
      <c r="C2646" s="246" t="s">
        <v>1138</v>
      </c>
      <c r="D2646" s="246" t="s">
        <v>1139</v>
      </c>
      <c r="E2646" s="246" t="s">
        <v>1149</v>
      </c>
      <c r="F2646" s="246" t="s">
        <v>1150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1151</v>
      </c>
      <c r="L2646" s="247">
        <v>6</v>
      </c>
      <c r="M2646" s="246">
        <v>295415</v>
      </c>
      <c r="N2646" s="246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90</v>
      </c>
      <c r="T2646" s="246" t="s">
        <v>32</v>
      </c>
      <c r="U2646" s="246"/>
      <c r="V2646" t="str">
        <f>INDEX(樣區!H:H,MATCH(F2646,樣區!E:E,0))</f>
        <v>4月,6月</v>
      </c>
      <c r="W2646" s="3" t="str">
        <f>IF(ISNUMBER(AH2646),"Y","N")</f>
        <v>Y</v>
      </c>
      <c r="X2646" s="3" t="str">
        <f>IF(OR(ISBLANK(H2646),ISBLANK(I2646)),"需記錄日期","")</f>
        <v/>
      </c>
      <c r="Y2646" s="3" t="str">
        <f>IF(O2646&gt;9,"時間太晚","")</f>
        <v>時間太晚</v>
      </c>
      <c r="Z2646" s="3" t="str">
        <f>IF(ISBLANK(Q2646),"需記錄數量",IF(Q2646&gt;2,"2隻以上，請記為猴群",""))</f>
        <v/>
      </c>
      <c r="AA2646" s="3" t="str">
        <f>IF(OR(Q2646=1,Q2646=2),IF(ISTEXT(R2646),"","需記錄距離"),"")</f>
        <v/>
      </c>
      <c r="AB2646" s="249" t="str">
        <f>IF(S2646="Y",IF(Q2646&lt;&gt;2,"有叫聲應為猴群",""),"")</f>
        <v/>
      </c>
      <c r="AC2646" s="3" t="str">
        <f>IF(ISBLANK(T2646),"需記錄棲地類型",IF(LEN(T2646)&lt;&gt;2,"請填最主要的棲地類型，其餘的可在備注補充說明",""))</f>
        <v/>
      </c>
      <c r="AD2646" s="5" t="str">
        <f t="shared" si="114"/>
        <v/>
      </c>
      <c r="AE2646" s="3" t="str">
        <f>IF(COUNTIF(U2646,"*搖樹*")=1,IF(Q2646&lt;&gt;2,"有搖樹行為應為猴群",""),"")</f>
        <v/>
      </c>
      <c r="AF2646" s="3"/>
      <c r="AH2646">
        <f>MATCH(ROUND(M2646,0)&amp;ROUND(N2646,0),樣點!N:N,0)</f>
        <v>1995</v>
      </c>
      <c r="AI2646" s="5" t="str">
        <f>IF((F2647&amp;J2647)=(F2646&amp;J2646),ABS((DATE(G2647,H2647,I2647)&amp;TIME(O2647,P2647,0))-(DATE(G2646,H2646,I2646)&amp;TIME(O2646,P2646,0))),"")</f>
        <v/>
      </c>
    </row>
    <row r="2647" spans="3:35">
      <c r="C2647" s="246" t="s">
        <v>1138</v>
      </c>
      <c r="D2647" s="246" t="s">
        <v>1139</v>
      </c>
      <c r="E2647" s="246" t="s">
        <v>1152</v>
      </c>
      <c r="F2647" s="246" t="s">
        <v>1153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1154</v>
      </c>
      <c r="L2647" s="247">
        <v>1</v>
      </c>
      <c r="M2647" s="246">
        <v>309549</v>
      </c>
      <c r="N2647" s="246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90</v>
      </c>
      <c r="T2647" s="246" t="s">
        <v>32</v>
      </c>
      <c r="U2647" s="246"/>
      <c r="V2647" t="str">
        <f>INDEX(樣區!H:H,MATCH(F2647,樣區!E:E,0))</f>
        <v>4月,6月</v>
      </c>
      <c r="W2647" s="3" t="str">
        <f>IF(ISNUMBER(AH2647),"Y","N")</f>
        <v>Y</v>
      </c>
      <c r="X2647" s="3" t="str">
        <f>IF(OR(ISBLANK(H2647),ISBLANK(I2647)),"需記錄日期","")</f>
        <v/>
      </c>
      <c r="Y2647" s="3" t="str">
        <f>IF(O2647&gt;9,"時間太晚","")</f>
        <v>時間太晚</v>
      </c>
      <c r="Z2647" s="3" t="str">
        <f>IF(ISBLANK(Q2647),"需記錄數量",IF(Q2647&gt;2,"2隻以上，請記為猴群",""))</f>
        <v/>
      </c>
      <c r="AA2647" s="3" t="str">
        <f>IF(OR(Q2647=1,Q2647=2),IF(ISTEXT(R2647),"","需記錄距離"),"")</f>
        <v/>
      </c>
      <c r="AB2647" s="249" t="str">
        <f>IF(S2647="Y",IF(Q2647&lt;&gt;2,"有叫聲應為猴群",""),"")</f>
        <v/>
      </c>
      <c r="AC2647" s="3" t="str">
        <f>IF(ISBLANK(T2647),"需記錄棲地類型",IF(LEN(T2647)&lt;&gt;2,"請填最主要的棲地類型，其餘的可在備注補充說明",""))</f>
        <v/>
      </c>
      <c r="AD2647" s="5" t="str">
        <f t="shared" si="114"/>
        <v/>
      </c>
      <c r="AE2647" s="3" t="str">
        <f>IF(COUNTIF(U2647,"*搖樹*")=1,IF(Q2647&lt;&gt;2,"有搖樹行為應為猴群",""),"")</f>
        <v/>
      </c>
      <c r="AF2647" s="3"/>
      <c r="AH2647">
        <f>MATCH(ROUND(M2647,0)&amp;ROUND(N2647,0),樣點!N:N,0)</f>
        <v>1984</v>
      </c>
      <c r="AI2647" s="5">
        <f>IF((F2648&amp;J2648)=(F2647&amp;J2647),ABS((DATE(G2648,H2648,I2648)&amp;TIME(O2648,P2648,0))-(DATE(G2647,H2647,I2647)&amp;TIME(O2647,P2647,0))),"")</f>
        <v>6.2500000349245965E-3</v>
      </c>
    </row>
    <row r="2648" spans="3:35">
      <c r="C2648" s="246" t="s">
        <v>1138</v>
      </c>
      <c r="D2648" s="246" t="s">
        <v>1139</v>
      </c>
      <c r="E2648" s="246" t="s">
        <v>1152</v>
      </c>
      <c r="F2648" s="246" t="s">
        <v>1153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1154</v>
      </c>
      <c r="L2648" s="247">
        <v>2</v>
      </c>
      <c r="M2648" s="246">
        <v>309572</v>
      </c>
      <c r="N2648" s="246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90</v>
      </c>
      <c r="T2648" s="246" t="s">
        <v>32</v>
      </c>
      <c r="U2648" s="246"/>
      <c r="V2648" t="str">
        <f>INDEX(樣區!H:H,MATCH(F2648,樣區!E:E,0))</f>
        <v>4月,6月</v>
      </c>
      <c r="W2648" s="3" t="str">
        <f>IF(ISNUMBER(AH2648),"Y","N")</f>
        <v>Y</v>
      </c>
      <c r="X2648" s="3" t="str">
        <f>IF(OR(ISBLANK(H2648),ISBLANK(I2648)),"需記錄日期","")</f>
        <v/>
      </c>
      <c r="Y2648" s="3" t="str">
        <f>IF(O2648&gt;9,"時間太晚","")</f>
        <v>時間太晚</v>
      </c>
      <c r="Z2648" s="3" t="str">
        <f>IF(ISBLANK(Q2648),"需記錄數量",IF(Q2648&gt;2,"2隻以上，請記為猴群",""))</f>
        <v/>
      </c>
      <c r="AA2648" s="3" t="str">
        <f>IF(OR(Q2648=1,Q2648=2),IF(ISTEXT(R2648),"","需記錄距離"),"")</f>
        <v/>
      </c>
      <c r="AB2648" s="249" t="str">
        <f>IF(S2648="Y",IF(Q2648&lt;&gt;2,"有叫聲應為猴群",""),"")</f>
        <v/>
      </c>
      <c r="AC2648" s="3" t="str">
        <f>IF(ISBLANK(T2648),"需記錄棲地類型",IF(LEN(T2648)&lt;&gt;2,"請填最主要的棲地類型，其餘的可在備注補充說明",""))</f>
        <v/>
      </c>
      <c r="AD2648" s="5" t="str">
        <f t="shared" si="114"/>
        <v/>
      </c>
      <c r="AE2648" s="3" t="str">
        <f>IF(COUNTIF(U2648,"*搖樹*")=1,IF(Q2648&lt;&gt;2,"有搖樹行為應為猴群",""),"")</f>
        <v/>
      </c>
      <c r="AF2648" s="3"/>
      <c r="AH2648">
        <f>MATCH(ROUND(M2648,0)&amp;ROUND(N2648,0),樣點!N:N,0)</f>
        <v>1985</v>
      </c>
      <c r="AI2648" s="5">
        <f>IF((F2649&amp;J2649)=(F2648&amp;J2648),ABS((DATE(G2649,H2649,I2649)&amp;TIME(O2649,P2649,0))-(DATE(G2648,H2648,I2648)&amp;TIME(O2648,P2648,0))),"")</f>
        <v>6.2499999767169356E-3</v>
      </c>
    </row>
    <row r="2649" spans="3:35">
      <c r="C2649" s="246" t="s">
        <v>1138</v>
      </c>
      <c r="D2649" s="246" t="s">
        <v>1139</v>
      </c>
      <c r="E2649" s="246" t="s">
        <v>1152</v>
      </c>
      <c r="F2649" s="246" t="s">
        <v>1153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1154</v>
      </c>
      <c r="L2649" s="247">
        <v>3</v>
      </c>
      <c r="M2649" s="246">
        <v>309783</v>
      </c>
      <c r="N2649" s="246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90</v>
      </c>
      <c r="T2649" s="246" t="s">
        <v>54</v>
      </c>
      <c r="U2649" s="246"/>
      <c r="V2649" t="str">
        <f>INDEX(樣區!H:H,MATCH(F2649,樣區!E:E,0))</f>
        <v>4月,6月</v>
      </c>
      <c r="W2649" s="3" t="str">
        <f>IF(ISNUMBER(AH2649),"Y","N")</f>
        <v>Y</v>
      </c>
      <c r="X2649" s="3" t="str">
        <f>IF(OR(ISBLANK(H2649),ISBLANK(I2649)),"需記錄日期","")</f>
        <v/>
      </c>
      <c r="Y2649" s="3" t="str">
        <f>IF(O2649&gt;9,"時間太晚","")</f>
        <v>時間太晚</v>
      </c>
      <c r="Z2649" s="3" t="str">
        <f>IF(ISBLANK(Q2649),"需記錄數量",IF(Q2649&gt;2,"2隻以上，請記為猴群",""))</f>
        <v/>
      </c>
      <c r="AA2649" s="3" t="str">
        <f>IF(OR(Q2649=1,Q2649=2),IF(ISTEXT(R2649),"","需記錄距離"),"")</f>
        <v/>
      </c>
      <c r="AB2649" s="249" t="str">
        <f>IF(S2649="Y",IF(Q2649&lt;&gt;2,"有叫聲應為猴群",""),"")</f>
        <v/>
      </c>
      <c r="AC2649" s="3" t="str">
        <f>IF(ISBLANK(T2649),"需記錄棲地類型",IF(LEN(T2649)&lt;&gt;2,"請填最主要的棲地類型，其餘的可在備注補充說明",""))</f>
        <v/>
      </c>
      <c r="AD2649" s="5" t="str">
        <f t="shared" si="114"/>
        <v/>
      </c>
      <c r="AE2649" s="3" t="str">
        <f>IF(COUNTIF(U2649,"*搖樹*")=1,IF(Q2649&lt;&gt;2,"有搖樹行為應為猴群",""),"")</f>
        <v/>
      </c>
      <c r="AF2649" s="3"/>
      <c r="AH2649">
        <f>MATCH(ROUND(M2649,0)&amp;ROUND(N2649,0),樣點!N:N,0)</f>
        <v>1986</v>
      </c>
      <c r="AI2649" s="5">
        <f>IF((F2650&amp;J2650)=(F2649&amp;J2649),ABS((DATE(G2650,H2650,I2650)&amp;TIME(O2650,P2650,0))-(DATE(G2649,H2649,I2649)&amp;TIME(O2649,P2649,0))),"")</f>
        <v>6.2500000349245965E-3</v>
      </c>
    </row>
    <row r="2650" spans="3:35">
      <c r="C2650" s="246" t="s">
        <v>1138</v>
      </c>
      <c r="D2650" s="246" t="s">
        <v>1139</v>
      </c>
      <c r="E2650" s="246" t="s">
        <v>1152</v>
      </c>
      <c r="F2650" s="246" t="s">
        <v>1153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1154</v>
      </c>
      <c r="L2650" s="247">
        <v>4</v>
      </c>
      <c r="M2650" s="246">
        <v>309834</v>
      </c>
      <c r="N2650" s="246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90</v>
      </c>
      <c r="T2650" s="246" t="s">
        <v>54</v>
      </c>
      <c r="U2650" s="246"/>
      <c r="V2650" t="str">
        <f>INDEX(樣區!H:H,MATCH(F2650,樣區!E:E,0))</f>
        <v>4月,6月</v>
      </c>
      <c r="W2650" s="3" t="str">
        <f>IF(ISNUMBER(AH2650),"Y","N")</f>
        <v>Y</v>
      </c>
      <c r="X2650" s="3" t="str">
        <f>IF(OR(ISBLANK(H2650),ISBLANK(I2650)),"需記錄日期","")</f>
        <v/>
      </c>
      <c r="Y2650" s="3" t="str">
        <f>IF(O2650&gt;9,"時間太晚","")</f>
        <v>時間太晚</v>
      </c>
      <c r="Z2650" s="3" t="str">
        <f>IF(ISBLANK(Q2650),"需記錄數量",IF(Q2650&gt;2,"2隻以上，請記為猴群",""))</f>
        <v/>
      </c>
      <c r="AA2650" s="3" t="str">
        <f>IF(OR(Q2650=1,Q2650=2),IF(ISTEXT(R2650),"","需記錄距離"),"")</f>
        <v/>
      </c>
      <c r="AB2650" s="249" t="str">
        <f>IF(S2650="Y",IF(Q2650&lt;&gt;2,"有叫聲應為猴群",""),"")</f>
        <v/>
      </c>
      <c r="AC2650" s="3" t="str">
        <f>IF(ISBLANK(T2650),"需記錄棲地類型",IF(LEN(T2650)&lt;&gt;2,"請填最主要的棲地類型，其餘的可在備注補充說明",""))</f>
        <v/>
      </c>
      <c r="AD2650" s="5" t="str">
        <f t="shared" si="114"/>
        <v/>
      </c>
      <c r="AE2650" s="3" t="str">
        <f>IF(COUNTIF(U2650,"*搖樹*")=1,IF(Q2650&lt;&gt;2,"有搖樹行為應為猴群",""),"")</f>
        <v/>
      </c>
      <c r="AF2650" s="3"/>
      <c r="AH2650">
        <f>MATCH(ROUND(M2650,0)&amp;ROUND(N2650,0),樣點!N:N,0)</f>
        <v>1987</v>
      </c>
      <c r="AI2650" s="5">
        <f>IF((F2651&amp;J2651)=(F2650&amp;J2650),ABS((DATE(G2651,H2651,I2651)&amp;TIME(O2651,P2651,0))-(DATE(G2650,H2650,I2650)&amp;TIME(O2650,P2650,0))),"")</f>
        <v>5.555555981118232E-3</v>
      </c>
    </row>
    <row r="2651" spans="3:35">
      <c r="C2651" s="246" t="s">
        <v>1138</v>
      </c>
      <c r="D2651" s="246" t="s">
        <v>1139</v>
      </c>
      <c r="E2651" s="246" t="s">
        <v>1152</v>
      </c>
      <c r="F2651" s="246" t="s">
        <v>1153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1154</v>
      </c>
      <c r="L2651" s="247">
        <v>5</v>
      </c>
      <c r="M2651" s="246">
        <v>310013</v>
      </c>
      <c r="N2651" s="246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90</v>
      </c>
      <c r="T2651" s="246" t="s">
        <v>54</v>
      </c>
      <c r="U2651" s="246"/>
      <c r="V2651" t="str">
        <f>INDEX(樣區!H:H,MATCH(F2651,樣區!E:E,0))</f>
        <v>4月,6月</v>
      </c>
      <c r="W2651" s="3" t="str">
        <f>IF(ISNUMBER(AH2651),"Y","N")</f>
        <v>Y</v>
      </c>
      <c r="X2651" s="3" t="str">
        <f>IF(OR(ISBLANK(H2651),ISBLANK(I2651)),"需記錄日期","")</f>
        <v/>
      </c>
      <c r="Y2651" s="3" t="str">
        <f>IF(O2651&gt;9,"時間太晚","")</f>
        <v>時間太晚</v>
      </c>
      <c r="Z2651" s="3" t="str">
        <f>IF(ISBLANK(Q2651),"需記錄數量",IF(Q2651&gt;2,"2隻以上，請記為猴群",""))</f>
        <v/>
      </c>
      <c r="AA2651" s="3" t="str">
        <f>IF(OR(Q2651=1,Q2651=2),IF(ISTEXT(R2651),"","需記錄距離"),"")</f>
        <v/>
      </c>
      <c r="AB2651" s="249" t="str">
        <f>IF(S2651="Y",IF(Q2651&lt;&gt;2,"有叫聲應為猴群",""),"")</f>
        <v/>
      </c>
      <c r="AC2651" s="3" t="str">
        <f>IF(ISBLANK(T2651),"需記錄棲地類型",IF(LEN(T2651)&lt;&gt;2,"請填最主要的棲地類型，其餘的可在備注補充說明",""))</f>
        <v/>
      </c>
      <c r="AD2651" s="5" t="str">
        <f t="shared" si="114"/>
        <v/>
      </c>
      <c r="AE2651" s="3" t="str">
        <f>IF(COUNTIF(U2651,"*搖樹*")=1,IF(Q2651&lt;&gt;2,"有搖樹行為應為猴群",""),"")</f>
        <v/>
      </c>
      <c r="AF2651" s="3"/>
      <c r="AH2651">
        <f>MATCH(ROUND(M2651,0)&amp;ROUND(N2651,0),樣點!N:N,0)</f>
        <v>1988</v>
      </c>
      <c r="AI2651" s="5">
        <f>IF((F2652&amp;J2652)=(F2651&amp;J2651),ABS((DATE(G2652,H2652,I2652)&amp;TIME(O2652,P2652,0))-(DATE(G2651,H2651,I2651)&amp;TIME(O2651,P2651,0))),"")</f>
        <v>5.5555549915879965E-3</v>
      </c>
    </row>
    <row r="2652" spans="3:35">
      <c r="C2652" s="246" t="s">
        <v>1138</v>
      </c>
      <c r="D2652" s="246" t="s">
        <v>1139</v>
      </c>
      <c r="E2652" s="246" t="s">
        <v>1152</v>
      </c>
      <c r="F2652" s="246" t="s">
        <v>1153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1154</v>
      </c>
      <c r="L2652" s="247">
        <v>6</v>
      </c>
      <c r="M2652" s="246">
        <v>310122</v>
      </c>
      <c r="N2652" s="246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90</v>
      </c>
      <c r="T2652" s="246" t="s">
        <v>54</v>
      </c>
      <c r="U2652" s="246"/>
      <c r="V2652" t="str">
        <f>INDEX(樣區!H:H,MATCH(F2652,樣區!E:E,0))</f>
        <v>4月,6月</v>
      </c>
      <c r="W2652" s="3" t="str">
        <f>IF(ISNUMBER(AH2652),"Y","N")</f>
        <v>Y</v>
      </c>
      <c r="X2652" s="3" t="str">
        <f>IF(OR(ISBLANK(H2652),ISBLANK(I2652)),"需記錄日期","")</f>
        <v/>
      </c>
      <c r="Y2652" s="3" t="str">
        <f>IF(O2652&gt;9,"時間太晚","")</f>
        <v>時間太晚</v>
      </c>
      <c r="Z2652" s="3" t="str">
        <f>IF(ISBLANK(Q2652),"需記錄數量",IF(Q2652&gt;2,"2隻以上，請記為猴群",""))</f>
        <v/>
      </c>
      <c r="AA2652" s="3" t="str">
        <f>IF(OR(Q2652=1,Q2652=2),IF(ISTEXT(R2652),"","需記錄距離"),"")</f>
        <v/>
      </c>
      <c r="AB2652" s="249" t="str">
        <f>IF(S2652="Y",IF(Q2652&lt;&gt;2,"有叫聲應為猴群",""),"")</f>
        <v/>
      </c>
      <c r="AC2652" s="3" t="str">
        <f>IF(ISBLANK(T2652),"需記錄棲地類型",IF(LEN(T2652)&lt;&gt;2,"請填最主要的棲地類型，其餘的可在備注補充說明",""))</f>
        <v/>
      </c>
      <c r="AD2652" s="5" t="str">
        <f t="shared" si="114"/>
        <v/>
      </c>
      <c r="AE2652" s="3" t="str">
        <f>IF(COUNTIF(U2652,"*搖樹*")=1,IF(Q2652&lt;&gt;2,"有搖樹行為應為猴群",""),"")</f>
        <v/>
      </c>
      <c r="AF2652" s="3"/>
      <c r="AH2652">
        <f>MATCH(ROUND(M2652,0)&amp;ROUND(N2652,0),樣點!N:N,0)</f>
        <v>1989</v>
      </c>
      <c r="AI2652" s="5" t="str">
        <f>IF((F2653&amp;J2653)=(F2652&amp;J2652),ABS((DATE(G2653,H2653,I2653)&amp;TIME(O2653,P2653,0))-(DATE(G2652,H2652,I2652)&amp;TIME(O2652,P2652,0))),"")</f>
        <v/>
      </c>
    </row>
    <row r="2653" spans="3:35">
      <c r="C2653" s="246" t="s">
        <v>1138</v>
      </c>
      <c r="D2653" s="246" t="s">
        <v>1139</v>
      </c>
      <c r="E2653" s="246" t="s">
        <v>1152</v>
      </c>
      <c r="F2653" s="246" t="s">
        <v>1153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1154</v>
      </c>
      <c r="L2653" s="247">
        <v>1</v>
      </c>
      <c r="M2653" s="246">
        <v>309549</v>
      </c>
      <c r="N2653" s="246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90</v>
      </c>
      <c r="T2653" s="246" t="s">
        <v>32</v>
      </c>
      <c r="U2653" s="246"/>
      <c r="V2653" t="str">
        <f>INDEX(樣區!H:H,MATCH(F2653,樣區!E:E,0))</f>
        <v>4月,6月</v>
      </c>
      <c r="W2653" s="3" t="str">
        <f>IF(ISNUMBER(AH2653),"Y","N")</f>
        <v>Y</v>
      </c>
      <c r="X2653" s="3" t="str">
        <f>IF(OR(ISBLANK(H2653),ISBLANK(I2653)),"需記錄日期","")</f>
        <v/>
      </c>
      <c r="Y2653" s="3" t="str">
        <f>IF(O2653&gt;9,"時間太晚","")</f>
        <v>時間太晚</v>
      </c>
      <c r="Z2653" s="3" t="str">
        <f>IF(ISBLANK(Q2653),"需記錄數量",IF(Q2653&gt;2,"2隻以上，請記為猴群",""))</f>
        <v/>
      </c>
      <c r="AA2653" s="3" t="str">
        <f>IF(OR(Q2653=1,Q2653=2),IF(ISTEXT(R2653),"","需記錄距離"),"")</f>
        <v/>
      </c>
      <c r="AB2653" s="249" t="str">
        <f>IF(S2653="Y",IF(Q2653&lt;&gt;2,"有叫聲應為猴群",""),"")</f>
        <v/>
      </c>
      <c r="AC2653" s="3" t="str">
        <f>IF(ISBLANK(T2653),"需記錄棲地類型",IF(LEN(T2653)&lt;&gt;2,"請填最主要的棲地類型，其餘的可在備注補充說明",""))</f>
        <v/>
      </c>
      <c r="AD2653" s="5" t="str">
        <f t="shared" si="114"/>
        <v/>
      </c>
      <c r="AE2653" s="3" t="str">
        <f>IF(COUNTIF(U2653,"*搖樹*")=1,IF(Q2653&lt;&gt;2,"有搖樹行為應為猴群",""),"")</f>
        <v/>
      </c>
      <c r="AF2653" s="3"/>
      <c r="AH2653">
        <f>MATCH(ROUND(M2653,0)&amp;ROUND(N2653,0),樣點!N:N,0)</f>
        <v>1984</v>
      </c>
      <c r="AI2653" s="5">
        <f>IF((F2654&amp;J2654)=(F2653&amp;J2653),ABS((DATE(G2654,H2654,I2654)&amp;TIME(O2654,P2654,0))-(DATE(G2653,H2653,I2653)&amp;TIME(O2653,P2653,0))),"")</f>
        <v>5.5555549915879965E-3</v>
      </c>
    </row>
    <row r="2654" spans="3:35">
      <c r="C2654" s="246" t="s">
        <v>1138</v>
      </c>
      <c r="D2654" s="246" t="s">
        <v>1139</v>
      </c>
      <c r="E2654" s="246" t="s">
        <v>1152</v>
      </c>
      <c r="F2654" s="246" t="s">
        <v>1153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1154</v>
      </c>
      <c r="L2654" s="247">
        <v>2</v>
      </c>
      <c r="M2654" s="246">
        <v>309572</v>
      </c>
      <c r="N2654" s="246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90</v>
      </c>
      <c r="T2654" s="246" t="s">
        <v>32</v>
      </c>
      <c r="U2654" s="246"/>
      <c r="V2654" t="str">
        <f>INDEX(樣區!H:H,MATCH(F2654,樣區!E:E,0))</f>
        <v>4月,6月</v>
      </c>
      <c r="W2654" s="3" t="str">
        <f>IF(ISNUMBER(AH2654),"Y","N")</f>
        <v>Y</v>
      </c>
      <c r="X2654" s="3" t="str">
        <f>IF(OR(ISBLANK(H2654),ISBLANK(I2654)),"需記錄日期","")</f>
        <v/>
      </c>
      <c r="Y2654" s="3" t="str">
        <f>IF(O2654&gt;9,"時間太晚","")</f>
        <v>時間太晚</v>
      </c>
      <c r="Z2654" s="3" t="str">
        <f>IF(ISBLANK(Q2654),"需記錄數量",IF(Q2654&gt;2,"2隻以上，請記為猴群",""))</f>
        <v/>
      </c>
      <c r="AA2654" s="3" t="str">
        <f>IF(OR(Q2654=1,Q2654=2),IF(ISTEXT(R2654),"","需記錄距離"),"")</f>
        <v/>
      </c>
      <c r="AB2654" s="249" t="str">
        <f>IF(S2654="Y",IF(Q2654&lt;&gt;2,"有叫聲應為猴群",""),"")</f>
        <v/>
      </c>
      <c r="AC2654" s="3" t="str">
        <f>IF(ISBLANK(T2654),"需記錄棲地類型",IF(LEN(T2654)&lt;&gt;2,"請填最主要的棲地類型，其餘的可在備注補充說明",""))</f>
        <v/>
      </c>
      <c r="AD2654" s="5" t="str">
        <f t="shared" si="114"/>
        <v/>
      </c>
      <c r="AE2654" s="3" t="str">
        <f>IF(COUNTIF(U2654,"*搖樹*")=1,IF(Q2654&lt;&gt;2,"有搖樹行為應為猴群",""),"")</f>
        <v/>
      </c>
      <c r="AF2654" s="3"/>
      <c r="AH2654">
        <f>MATCH(ROUND(M2654,0)&amp;ROUND(N2654,0),樣點!N:N,0)</f>
        <v>1985</v>
      </c>
      <c r="AI2654" s="5">
        <f>IF((F2655&amp;J2655)=(F2654&amp;J2654),ABS((DATE(G2655,H2655,I2655)&amp;TIME(O2655,P2655,0))-(DATE(G2654,H2654,I2654)&amp;TIME(O2654,P2654,0))),"")</f>
        <v>4.8611109959892929E-3</v>
      </c>
    </row>
    <row r="2655" spans="3:35">
      <c r="C2655" s="246" t="s">
        <v>1138</v>
      </c>
      <c r="D2655" s="246" t="s">
        <v>1139</v>
      </c>
      <c r="E2655" s="246" t="s">
        <v>1152</v>
      </c>
      <c r="F2655" s="246" t="s">
        <v>1153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1154</v>
      </c>
      <c r="L2655" s="247">
        <v>3</v>
      </c>
      <c r="M2655" s="246">
        <v>309783</v>
      </c>
      <c r="N2655" s="246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90</v>
      </c>
      <c r="T2655" s="246" t="s">
        <v>54</v>
      </c>
      <c r="U2655" s="246"/>
      <c r="V2655" t="str">
        <f>INDEX(樣區!H:H,MATCH(F2655,樣區!E:E,0))</f>
        <v>4月,6月</v>
      </c>
      <c r="W2655" s="3" t="str">
        <f>IF(ISNUMBER(AH2655),"Y","N")</f>
        <v>Y</v>
      </c>
      <c r="X2655" s="3" t="str">
        <f>IF(OR(ISBLANK(H2655),ISBLANK(I2655)),"需記錄日期","")</f>
        <v/>
      </c>
      <c r="Y2655" s="3" t="str">
        <f>IF(O2655&gt;9,"時間太晚","")</f>
        <v>時間太晚</v>
      </c>
      <c r="Z2655" s="3" t="str">
        <f>IF(ISBLANK(Q2655),"需記錄數量",IF(Q2655&gt;2,"2隻以上，請記為猴群",""))</f>
        <v/>
      </c>
      <c r="AA2655" s="3" t="str">
        <f>IF(OR(Q2655=1,Q2655=2),IF(ISTEXT(R2655),"","需記錄距離"),"")</f>
        <v/>
      </c>
      <c r="AB2655" s="249" t="str">
        <f>IF(S2655="Y",IF(Q2655&lt;&gt;2,"有叫聲應為猴群",""),"")</f>
        <v/>
      </c>
      <c r="AC2655" s="3" t="str">
        <f>IF(ISBLANK(T2655),"需記錄棲地類型",IF(LEN(T2655)&lt;&gt;2,"請填最主要的棲地類型，其餘的可在備注補充說明",""))</f>
        <v/>
      </c>
      <c r="AD2655" s="5" t="str">
        <f t="shared" si="114"/>
        <v/>
      </c>
      <c r="AE2655" s="3" t="str">
        <f>IF(COUNTIF(U2655,"*搖樹*")=1,IF(Q2655&lt;&gt;2,"有搖樹行為應為猴群",""),"")</f>
        <v/>
      </c>
      <c r="AF2655" s="3"/>
      <c r="AH2655">
        <f>MATCH(ROUND(M2655,0)&amp;ROUND(N2655,0),樣點!N:N,0)</f>
        <v>1986</v>
      </c>
      <c r="AI2655" s="5">
        <f>IF((F2656&amp;J2656)=(F2655&amp;J2655),ABS((DATE(G2656,H2656,I2656)&amp;TIME(O2656,P2656,0))-(DATE(G2655,H2655,I2655)&amp;TIME(O2655,P2655,0))),"")</f>
        <v>5.555555981118232E-3</v>
      </c>
    </row>
    <row r="2656" spans="3:35">
      <c r="C2656" s="246" t="s">
        <v>1138</v>
      </c>
      <c r="D2656" s="246" t="s">
        <v>1139</v>
      </c>
      <c r="E2656" s="246" t="s">
        <v>1152</v>
      </c>
      <c r="F2656" s="246" t="s">
        <v>1153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1154</v>
      </c>
      <c r="L2656" s="247">
        <v>4</v>
      </c>
      <c r="M2656" s="246">
        <v>309834</v>
      </c>
      <c r="N2656" s="246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90</v>
      </c>
      <c r="T2656" s="246" t="s">
        <v>54</v>
      </c>
      <c r="U2656" s="246"/>
      <c r="V2656" t="str">
        <f>INDEX(樣區!H:H,MATCH(F2656,樣區!E:E,0))</f>
        <v>4月,6月</v>
      </c>
      <c r="W2656" s="3" t="str">
        <f>IF(ISNUMBER(AH2656),"Y","N")</f>
        <v>Y</v>
      </c>
      <c r="X2656" s="3" t="str">
        <f>IF(OR(ISBLANK(H2656),ISBLANK(I2656)),"需記錄日期","")</f>
        <v/>
      </c>
      <c r="Y2656" s="3" t="str">
        <f>IF(O2656&gt;9,"時間太晚","")</f>
        <v>時間太晚</v>
      </c>
      <c r="Z2656" s="3" t="str">
        <f>IF(ISBLANK(Q2656),"需記錄數量",IF(Q2656&gt;2,"2隻以上，請記為猴群",""))</f>
        <v/>
      </c>
      <c r="AA2656" s="3" t="str">
        <f>IF(OR(Q2656=1,Q2656=2),IF(ISTEXT(R2656),"","需記錄距離"),"")</f>
        <v/>
      </c>
      <c r="AB2656" s="249" t="str">
        <f>IF(S2656="Y",IF(Q2656&lt;&gt;2,"有叫聲應為猴群",""),"")</f>
        <v/>
      </c>
      <c r="AC2656" s="3" t="str">
        <f>IF(ISBLANK(T2656),"需記錄棲地類型",IF(LEN(T2656)&lt;&gt;2,"請填最主要的棲地類型，其餘的可在備注補充說明",""))</f>
        <v/>
      </c>
      <c r="AD2656" s="5" t="str">
        <f t="shared" si="114"/>
        <v/>
      </c>
      <c r="AE2656" s="3" t="str">
        <f>IF(COUNTIF(U2656,"*搖樹*")=1,IF(Q2656&lt;&gt;2,"有搖樹行為應為猴群",""),"")</f>
        <v/>
      </c>
      <c r="AF2656" s="3"/>
      <c r="AH2656">
        <f>MATCH(ROUND(M2656,0)&amp;ROUND(N2656,0),樣點!N:N,0)</f>
        <v>1987</v>
      </c>
      <c r="AI2656" s="5">
        <f>IF((F2657&amp;J2657)=(F2656&amp;J2656),ABS((DATE(G2657,H2657,I2657)&amp;TIME(O2657,P2657,0))-(DATE(G2656,H2656,I2656)&amp;TIME(O2656,P2656,0))),"")</f>
        <v>4.8611109959892929E-3</v>
      </c>
    </row>
    <row r="2657" spans="3:35">
      <c r="C2657" s="246" t="s">
        <v>1138</v>
      </c>
      <c r="D2657" s="246" t="s">
        <v>1139</v>
      </c>
      <c r="E2657" s="246" t="s">
        <v>1152</v>
      </c>
      <c r="F2657" s="246" t="s">
        <v>1153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1154</v>
      </c>
      <c r="L2657" s="247">
        <v>5</v>
      </c>
      <c r="M2657" s="246">
        <v>310013</v>
      </c>
      <c r="N2657" s="246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90</v>
      </c>
      <c r="T2657" s="246" t="s">
        <v>54</v>
      </c>
      <c r="U2657" s="246"/>
      <c r="V2657" t="str">
        <f>INDEX(樣區!H:H,MATCH(F2657,樣區!E:E,0))</f>
        <v>4月,6月</v>
      </c>
      <c r="W2657" s="3" t="str">
        <f>IF(ISNUMBER(AH2657),"Y","N")</f>
        <v>Y</v>
      </c>
      <c r="X2657" s="3" t="str">
        <f>IF(OR(ISBLANK(H2657),ISBLANK(I2657)),"需記錄日期","")</f>
        <v/>
      </c>
      <c r="Y2657" s="3" t="str">
        <f>IF(O2657&gt;9,"時間太晚","")</f>
        <v>時間太晚</v>
      </c>
      <c r="Z2657" s="3" t="str">
        <f>IF(ISBLANK(Q2657),"需記錄數量",IF(Q2657&gt;2,"2隻以上，請記為猴群",""))</f>
        <v/>
      </c>
      <c r="AA2657" s="3" t="str">
        <f>IF(OR(Q2657=1,Q2657=2),IF(ISTEXT(R2657),"","需記錄距離"),"")</f>
        <v/>
      </c>
      <c r="AB2657" s="249" t="str">
        <f>IF(S2657="Y",IF(Q2657&lt;&gt;2,"有叫聲應為猴群",""),"")</f>
        <v/>
      </c>
      <c r="AC2657" s="3" t="str">
        <f>IF(ISBLANK(T2657),"需記錄棲地類型",IF(LEN(T2657)&lt;&gt;2,"請填最主要的棲地類型，其餘的可在備注補充說明",""))</f>
        <v/>
      </c>
      <c r="AD2657" s="5" t="str">
        <f t="shared" si="114"/>
        <v/>
      </c>
      <c r="AE2657" s="3" t="str">
        <f>IF(COUNTIF(U2657,"*搖樹*")=1,IF(Q2657&lt;&gt;2,"有搖樹行為應為猴群",""),"")</f>
        <v/>
      </c>
      <c r="AF2657" s="3"/>
      <c r="AH2657">
        <f>MATCH(ROUND(M2657,0)&amp;ROUND(N2657,0),樣點!N:N,0)</f>
        <v>1988</v>
      </c>
      <c r="AI2657" s="5">
        <f>IF((F2658&amp;J2658)=(F2657&amp;J2657),ABS((DATE(G2658,H2658,I2658)&amp;TIME(O2658,P2658,0))-(DATE(G2657,H2657,I2657)&amp;TIME(O2657,P2657,0))),"")</f>
        <v>5.5555560393258929E-3</v>
      </c>
    </row>
    <row r="2658" spans="3:35">
      <c r="C2658" s="246" t="s">
        <v>1138</v>
      </c>
      <c r="D2658" s="246" t="s">
        <v>1139</v>
      </c>
      <c r="E2658" s="246" t="s">
        <v>1152</v>
      </c>
      <c r="F2658" s="246" t="s">
        <v>1153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1154</v>
      </c>
      <c r="L2658" s="247">
        <v>6</v>
      </c>
      <c r="M2658" s="246">
        <v>310122</v>
      </c>
      <c r="N2658" s="246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90</v>
      </c>
      <c r="T2658" s="246" t="s">
        <v>54</v>
      </c>
      <c r="U2658" s="246"/>
      <c r="V2658" t="str">
        <f>INDEX(樣區!H:H,MATCH(F2658,樣區!E:E,0))</f>
        <v>4月,6月</v>
      </c>
      <c r="W2658" s="3" t="str">
        <f>IF(ISNUMBER(AH2658),"Y","N")</f>
        <v>Y</v>
      </c>
      <c r="X2658" s="3" t="str">
        <f>IF(OR(ISBLANK(H2658),ISBLANK(I2658)),"需記錄日期","")</f>
        <v/>
      </c>
      <c r="Y2658" s="3" t="str">
        <f>IF(O2658&gt;9,"時間太晚","")</f>
        <v>時間太晚</v>
      </c>
      <c r="Z2658" s="3" t="str">
        <f>IF(ISBLANK(Q2658),"需記錄數量",IF(Q2658&gt;2,"2隻以上，請記為猴群",""))</f>
        <v/>
      </c>
      <c r="AA2658" s="3" t="str">
        <f>IF(OR(Q2658=1,Q2658=2),IF(ISTEXT(R2658),"","需記錄距離"),"")</f>
        <v/>
      </c>
      <c r="AB2658" s="249" t="str">
        <f>IF(S2658="Y",IF(Q2658&lt;&gt;2,"有叫聲應為猴群",""),"")</f>
        <v/>
      </c>
      <c r="AC2658" s="3" t="str">
        <f>IF(ISBLANK(T2658),"需記錄棲地類型",IF(LEN(T2658)&lt;&gt;2,"請填最主要的棲地類型，其餘的可在備注補充說明",""))</f>
        <v/>
      </c>
      <c r="AD2658" s="5" t="str">
        <f t="shared" si="114"/>
        <v/>
      </c>
      <c r="AE2658" s="3" t="str">
        <f>IF(COUNTIF(U2658,"*搖樹*")=1,IF(Q2658&lt;&gt;2,"有搖樹行為應為猴群",""),"")</f>
        <v/>
      </c>
      <c r="AF2658" s="3"/>
      <c r="AH2658">
        <f>MATCH(ROUND(M2658,0)&amp;ROUND(N2658,0),樣點!N:N,0)</f>
        <v>1989</v>
      </c>
      <c r="AI2658" s="5" t="str">
        <f>IF((F2659&amp;J2659)=(F2658&amp;J2658),ABS((DATE(G2659,H2659,I2659)&amp;TIME(O2659,P2659,0))-(DATE(G2658,H2658,I2658)&amp;TIME(O2658,P2658,0))),"")</f>
        <v/>
      </c>
    </row>
    <row r="2659" spans="3:35">
      <c r="C2659" s="246" t="s">
        <v>1138</v>
      </c>
      <c r="D2659" s="246" t="s">
        <v>1139</v>
      </c>
      <c r="E2659" s="246" t="s">
        <v>1155</v>
      </c>
      <c r="F2659" s="246" t="s">
        <v>1156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1157</v>
      </c>
      <c r="L2659" s="247">
        <v>1</v>
      </c>
      <c r="M2659" s="246">
        <v>296494</v>
      </c>
      <c r="N2659" s="246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90</v>
      </c>
      <c r="T2659" s="246" t="s">
        <v>32</v>
      </c>
      <c r="U2659" s="246"/>
      <c r="V2659" t="str">
        <f>INDEX(樣區!H:H,MATCH(F2659,樣區!E:E,0))</f>
        <v>4月,6月</v>
      </c>
      <c r="W2659" s="3" t="str">
        <f>IF(ISNUMBER(AH2659),"Y","N")</f>
        <v>Y</v>
      </c>
      <c r="X2659" s="3" t="str">
        <f>IF(OR(ISBLANK(H2659),ISBLANK(I2659)),"需記錄日期","")</f>
        <v/>
      </c>
      <c r="Y2659" s="3" t="str">
        <f>IF(O2659&gt;9,"時間太晚","")</f>
        <v>時間太晚</v>
      </c>
      <c r="Z2659" s="3" t="str">
        <f>IF(ISBLANK(Q2659),"需記錄數量",IF(Q2659&gt;2,"2隻以上，請記為猴群",""))</f>
        <v/>
      </c>
      <c r="AA2659" s="3" t="str">
        <f>IF(OR(Q2659=1,Q2659=2),IF(ISTEXT(R2659),"","需記錄距離"),"")</f>
        <v/>
      </c>
      <c r="AB2659" s="249" t="str">
        <f>IF(S2659="Y",IF(Q2659&lt;&gt;2,"有叫聲應為猴群",""),"")</f>
        <v/>
      </c>
      <c r="AC2659" s="3" t="str">
        <f>IF(ISBLANK(T2659),"需記錄棲地類型",IF(LEN(T2659)&lt;&gt;2,"請填最主要的棲地類型，其餘的可在備注補充說明",""))</f>
        <v/>
      </c>
      <c r="AD2659" s="5" t="str">
        <f t="shared" si="114"/>
        <v/>
      </c>
      <c r="AE2659" s="3" t="str">
        <f>IF(COUNTIF(U2659,"*搖樹*")=1,IF(Q2659&lt;&gt;2,"有搖樹行為應為猴群",""),"")</f>
        <v/>
      </c>
      <c r="AF2659" s="3"/>
      <c r="AH2659">
        <f>MATCH(ROUND(M2659,0)&amp;ROUND(N2659,0),樣點!N:N,0)</f>
        <v>1957</v>
      </c>
      <c r="AI2659" s="5">
        <f>IF((F2660&amp;J2660)=(F2659&amp;J2659),ABS((DATE(G2660,H2660,I2660)&amp;TIME(O2660,P2660,0))-(DATE(G2659,H2659,I2659)&amp;TIME(O2659,P2659,0))),"")</f>
        <v>6.9444450200535357E-3</v>
      </c>
    </row>
    <row r="2660" spans="3:35">
      <c r="C2660" s="246" t="s">
        <v>1138</v>
      </c>
      <c r="D2660" s="246" t="s">
        <v>1139</v>
      </c>
      <c r="E2660" s="246" t="s">
        <v>1155</v>
      </c>
      <c r="F2660" s="246" t="s">
        <v>1156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1157</v>
      </c>
      <c r="L2660" s="247">
        <v>2</v>
      </c>
      <c r="M2660" s="246">
        <v>296606</v>
      </c>
      <c r="N2660" s="246">
        <v>2726521</v>
      </c>
      <c r="O2660" s="246">
        <v>10</v>
      </c>
      <c r="P2660" s="246">
        <v>50</v>
      </c>
      <c r="Q2660" s="246">
        <v>1</v>
      </c>
      <c r="R2660" s="246" t="s">
        <v>89</v>
      </c>
      <c r="S2660" s="246" t="s">
        <v>44</v>
      </c>
      <c r="T2660" s="246" t="s">
        <v>32</v>
      </c>
      <c r="U2660" s="246"/>
      <c r="V2660" t="str">
        <f>INDEX(樣區!H:H,MATCH(F2660,樣區!E:E,0))</f>
        <v>4月,6月</v>
      </c>
      <c r="W2660" s="3" t="str">
        <f>IF(ISNUMBER(AH2660),"Y","N")</f>
        <v>Y</v>
      </c>
      <c r="X2660" s="3" t="str">
        <f>IF(OR(ISBLANK(H2660),ISBLANK(I2660)),"需記錄日期","")</f>
        <v/>
      </c>
      <c r="Y2660" s="3" t="str">
        <f>IF(O2660&gt;9,"時間太晚","")</f>
        <v>時間太晚</v>
      </c>
      <c r="Z2660" s="3" t="str">
        <f>IF(ISBLANK(Q2660),"需記錄數量",IF(Q2660&gt;2,"2隻以上，請記為猴群",""))</f>
        <v/>
      </c>
      <c r="AA2660" s="3" t="str">
        <f>IF(OR(Q2660=1,Q2660=2),IF(ISTEXT(R2660),"","需記錄距離"),"")</f>
        <v/>
      </c>
      <c r="AB2660" s="249" t="str">
        <f>IF(S2660="Y",IF(Q2660&lt;&gt;2,"有叫聲應為猴群",""),"")</f>
        <v>有叫聲應為猴群</v>
      </c>
      <c r="AC2660" s="3" t="str">
        <f>IF(ISBLANK(T2660),"需記錄棲地類型",IF(LEN(T2660)&lt;&gt;2,"請填最主要的棲地類型，其餘的可在備注補充說明",""))</f>
        <v/>
      </c>
      <c r="AD2660" s="5" t="str">
        <f t="shared" si="114"/>
        <v/>
      </c>
      <c r="AE2660" s="3" t="str">
        <f>IF(COUNTIF(U2660,"*搖樹*")=1,IF(Q2660&lt;&gt;2,"有搖樹行為應為猴群",""),"")</f>
        <v/>
      </c>
      <c r="AF2660" s="3"/>
      <c r="AH2660">
        <f>MATCH(ROUND(M2660,0)&amp;ROUND(N2660,0),樣點!N:N,0)</f>
        <v>1958</v>
      </c>
      <c r="AI2660" s="5">
        <f>IF((F2661&amp;J2661)=(F2660&amp;J2660),ABS((DATE(G2661,H2661,I2661)&amp;TIME(O2661,P2661,0))-(DATE(G2660,H2660,I2660)&amp;TIME(O2660,P2660,0))),"")</f>
        <v>6.2499999767169356E-3</v>
      </c>
    </row>
    <row r="2661" spans="3:35">
      <c r="C2661" s="246" t="s">
        <v>1138</v>
      </c>
      <c r="D2661" s="246" t="s">
        <v>1139</v>
      </c>
      <c r="E2661" s="246" t="s">
        <v>1155</v>
      </c>
      <c r="F2661" s="246" t="s">
        <v>1156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1157</v>
      </c>
      <c r="L2661" s="247">
        <v>3</v>
      </c>
      <c r="M2661" s="246">
        <v>296766</v>
      </c>
      <c r="N2661" s="246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90</v>
      </c>
      <c r="T2661" s="246" t="s">
        <v>32</v>
      </c>
      <c r="U2661" s="246"/>
      <c r="V2661" t="str">
        <f>INDEX(樣區!H:H,MATCH(F2661,樣區!E:E,0))</f>
        <v>4月,6月</v>
      </c>
      <c r="W2661" s="3" t="str">
        <f>IF(ISNUMBER(AH2661),"Y","N")</f>
        <v>Y</v>
      </c>
      <c r="X2661" s="3" t="str">
        <f>IF(OR(ISBLANK(H2661),ISBLANK(I2661)),"需記錄日期","")</f>
        <v/>
      </c>
      <c r="Y2661" s="3" t="str">
        <f>IF(O2661&gt;9,"時間太晚","")</f>
        <v>時間太晚</v>
      </c>
      <c r="Z2661" s="3" t="str">
        <f>IF(ISBLANK(Q2661),"需記錄數量",IF(Q2661&gt;2,"2隻以上，請記為猴群",""))</f>
        <v/>
      </c>
      <c r="AA2661" s="3" t="str">
        <f>IF(OR(Q2661=1,Q2661=2),IF(ISTEXT(R2661),"","需記錄距離"),"")</f>
        <v/>
      </c>
      <c r="AB2661" s="249" t="str">
        <f>IF(S2661="Y",IF(Q2661&lt;&gt;2,"有叫聲應為猴群",""),"")</f>
        <v/>
      </c>
      <c r="AC2661" s="3" t="str">
        <f>IF(ISBLANK(T2661),"需記錄棲地類型",IF(LEN(T2661)&lt;&gt;2,"請填最主要的棲地類型，其餘的可在備注補充說明",""))</f>
        <v/>
      </c>
      <c r="AD2661" s="5" t="str">
        <f t="shared" si="114"/>
        <v/>
      </c>
      <c r="AE2661" s="3" t="str">
        <f>IF(COUNTIF(U2661,"*搖樹*")=1,IF(Q2661&lt;&gt;2,"有搖樹行為應為猴群",""),"")</f>
        <v/>
      </c>
      <c r="AF2661" s="3"/>
      <c r="AH2661">
        <f>MATCH(ROUND(M2661,0)&amp;ROUND(N2661,0),樣點!N:N,0)</f>
        <v>1959</v>
      </c>
      <c r="AI2661" s="5">
        <f>IF((F2662&amp;J2662)=(F2661&amp;J2661),ABS((DATE(G2662,H2662,I2662)&amp;TIME(O2662,P2662,0))-(DATE(G2661,H2661,I2661)&amp;TIME(O2661,P2661,0))),"")</f>
        <v>6.2500000349245965E-3</v>
      </c>
    </row>
    <row r="2662" spans="3:35" hidden="1">
      <c r="C2662" s="246" t="s">
        <v>1138</v>
      </c>
      <c r="D2662" s="246" t="s">
        <v>1139</v>
      </c>
      <c r="E2662" s="246" t="s">
        <v>1155</v>
      </c>
      <c r="F2662" s="246" t="s">
        <v>1156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1157</v>
      </c>
      <c r="L2662" s="247">
        <v>4</v>
      </c>
      <c r="M2662" s="246">
        <v>296855</v>
      </c>
      <c r="N2662" s="246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90</v>
      </c>
      <c r="T2662" s="246" t="s">
        <v>32</v>
      </c>
      <c r="U2662" s="246"/>
      <c r="V2662" t="str">
        <f>INDEX(樣區!H:H,MATCH(F2662,樣區!E:E,0))</f>
        <v>4月,6月</v>
      </c>
      <c r="W2662" s="3" t="str">
        <f>IF(ISNUMBER(AH2662),"Y","N")</f>
        <v>N</v>
      </c>
      <c r="X2662" s="3" t="str">
        <f>IF(OR(ISBLANK(H2662),ISBLANK(I2662)),"需記錄日期","")</f>
        <v/>
      </c>
      <c r="Y2662" s="3" t="str">
        <f>IF(O2662&gt;9,"時間太晚","")</f>
        <v>時間太晚</v>
      </c>
      <c r="Z2662" s="3" t="str">
        <f>IF(ISBLANK(Q2662),"需記錄數量",IF(Q2662&gt;2,"2隻以上，請記為猴群",""))</f>
        <v/>
      </c>
      <c r="AA2662" s="3" t="str">
        <f>IF(OR(Q2662=1,Q2662=2),IF(ISTEXT(R2662),"","需記錄距離"),"")</f>
        <v/>
      </c>
      <c r="AB2662" s="2" t="str">
        <f>IF(S2662="Y",IF(Q2662&lt;&gt;2,"有叫聲應為猴群",""),"")</f>
        <v/>
      </c>
      <c r="AC2662" s="3" t="str">
        <f>IF(ISBLANK(T2662),"需記錄棲地類型",IF(LEN(T2662)&lt;&gt;2,"請填最主要的棲地類型，其餘的可在備注補充說明",""))</f>
        <v/>
      </c>
      <c r="AD2662" s="5" t="str">
        <f>IF(ISBLANK(O2662),"需記錄時間",IFERROR(IF((AI2662-TIME(0,5,59))&lt;0,"需計滿6分鍾",""),""))</f>
        <v/>
      </c>
      <c r="AE2662" s="3" t="str">
        <f>IF(COUNTIF(U2662,"*搖樹*")=1,IF(Q2662&lt;&gt;2,"有搖樹行為應為猴群",""),"")</f>
        <v/>
      </c>
      <c r="AF2662" s="3"/>
      <c r="AH2662" t="e">
        <f>MATCH(ROUND(M2662,0)&amp;ROUND(N2662,0),樣點!N:N,0)</f>
        <v>#N/A</v>
      </c>
      <c r="AI2662" s="5">
        <f>IF((F2663&amp;J2663)=(F2662&amp;J2662),ABS((DATE(G2663,H2663,I2663)&amp;TIME(O2663,P2663,0))-(DATE(G2662,H2662,I2662)&amp;TIME(O2662,P2662,0))),"")</f>
        <v>7.6388879679143429E-3</v>
      </c>
    </row>
    <row r="2663" spans="3:35">
      <c r="C2663" s="246" t="s">
        <v>1138</v>
      </c>
      <c r="D2663" s="246" t="s">
        <v>1139</v>
      </c>
      <c r="E2663" s="246" t="s">
        <v>1155</v>
      </c>
      <c r="F2663" s="246" t="s">
        <v>1156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1157</v>
      </c>
      <c r="L2663" s="247">
        <v>5</v>
      </c>
      <c r="M2663" s="246">
        <v>297014</v>
      </c>
      <c r="N2663" s="246">
        <v>2726548</v>
      </c>
      <c r="O2663" s="246">
        <v>10</v>
      </c>
      <c r="P2663" s="246">
        <v>21</v>
      </c>
      <c r="Q2663" s="246">
        <v>2</v>
      </c>
      <c r="R2663" s="246" t="s">
        <v>75</v>
      </c>
      <c r="S2663" s="246" t="s">
        <v>44</v>
      </c>
      <c r="T2663" s="246" t="s">
        <v>32</v>
      </c>
      <c r="U2663" s="246"/>
      <c r="V2663" t="str">
        <f>INDEX(樣區!H:H,MATCH(F2663,樣區!E:E,0))</f>
        <v>4月,6月</v>
      </c>
      <c r="W2663" s="3" t="str">
        <f>IF(ISNUMBER(AH2663),"Y","N")</f>
        <v>Y</v>
      </c>
      <c r="X2663" s="3" t="str">
        <f>IF(OR(ISBLANK(H2663),ISBLANK(I2663)),"需記錄日期","")</f>
        <v/>
      </c>
      <c r="Y2663" s="3" t="str">
        <f>IF(O2663&gt;9,"時間太晚","")</f>
        <v>時間太晚</v>
      </c>
      <c r="Z2663" s="3" t="str">
        <f>IF(ISBLANK(Q2663),"需記錄數量",IF(Q2663&gt;2,"2隻以上，請記為猴群",""))</f>
        <v/>
      </c>
      <c r="AA2663" s="3" t="str">
        <f>IF(OR(Q2663=1,Q2663=2),IF(ISTEXT(R2663),"","需記錄距離"),"")</f>
        <v/>
      </c>
      <c r="AB2663" s="249" t="str">
        <f>IF(S2663="Y",IF(Q2663&lt;&gt;2,"有叫聲應為猴群",""),"")</f>
        <v/>
      </c>
      <c r="AC2663" s="3" t="str">
        <f>IF(ISBLANK(T2663),"需記錄棲地類型",IF(LEN(T2663)&lt;&gt;2,"請填最主要的棲地類型，其餘的可在備注補充說明",""))</f>
        <v/>
      </c>
      <c r="AD2663" s="5" t="str">
        <f t="shared" ref="AD2663:AD2667" si="115">IF(ISBLANK(O2663),"需記錄時間",IFERROR(IF((AI2663-TIME(0,5,59))&lt;0,"需計滿6分鐘",""),""))</f>
        <v/>
      </c>
      <c r="AE2663" s="3" t="str">
        <f>IF(COUNTIF(U2663,"*搖樹*")=1,IF(Q2663&lt;&gt;2,"有搖樹行為應為猴群",""),"")</f>
        <v/>
      </c>
      <c r="AF2663" s="3"/>
      <c r="AH2663">
        <f>MATCH(ROUND(M2663,0)&amp;ROUND(N2663,0),樣點!N:N,0)</f>
        <v>1961</v>
      </c>
      <c r="AI2663" s="5">
        <f>IF((F2664&amp;J2664)=(F2663&amp;J2663),ABS((DATE(G2664,H2664,I2664)&amp;TIME(O2664,P2664,0))-(DATE(G2663,H2663,I2663)&amp;TIME(O2663,P2663,0))),"")</f>
        <v>349.99236111098435</v>
      </c>
    </row>
    <row r="2664" spans="3:35">
      <c r="C2664" s="246" t="s">
        <v>1138</v>
      </c>
      <c r="D2664" s="246" t="s">
        <v>1139</v>
      </c>
      <c r="E2664" s="246" t="s">
        <v>1155</v>
      </c>
      <c r="F2664" s="246" t="s">
        <v>1156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1157</v>
      </c>
      <c r="L2664" s="247">
        <v>6</v>
      </c>
      <c r="M2664" s="246">
        <v>297111</v>
      </c>
      <c r="N2664" s="246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90</v>
      </c>
      <c r="T2664" s="246" t="s">
        <v>32</v>
      </c>
      <c r="U2664" s="246"/>
      <c r="V2664" t="str">
        <f>INDEX(樣區!H:H,MATCH(F2664,樣區!E:E,0))</f>
        <v>4月,6月</v>
      </c>
      <c r="W2664" s="3" t="str">
        <f>IF(ISNUMBER(AH2664),"Y","N")</f>
        <v>Y</v>
      </c>
      <c r="X2664" s="3" t="str">
        <f>IF(OR(ISBLANK(H2664),ISBLANK(I2664)),"需記錄日期","")</f>
        <v/>
      </c>
      <c r="Y2664" s="3" t="str">
        <f>IF(O2664&gt;9,"時間太晚","")</f>
        <v>時間太晚</v>
      </c>
      <c r="Z2664" s="3" t="str">
        <f>IF(ISBLANK(Q2664),"需記錄數量",IF(Q2664&gt;2,"2隻以上，請記為猴群",""))</f>
        <v/>
      </c>
      <c r="AA2664" s="3" t="str">
        <f>IF(OR(Q2664=1,Q2664=2),IF(ISTEXT(R2664),"","需記錄距離"),"")</f>
        <v/>
      </c>
      <c r="AB2664" s="249" t="str">
        <f>IF(S2664="Y",IF(Q2664&lt;&gt;2,"有叫聲應為猴群",""),"")</f>
        <v/>
      </c>
      <c r="AC2664" s="3" t="str">
        <f>IF(ISBLANK(T2664),"需記錄棲地類型",IF(LEN(T2664)&lt;&gt;2,"請填最主要的棲地類型，其餘的可在備注補充說明",""))</f>
        <v/>
      </c>
      <c r="AD2664" s="5" t="str">
        <f t="shared" si="115"/>
        <v/>
      </c>
      <c r="AE2664" s="3" t="str">
        <f>IF(COUNTIF(U2664,"*搖樹*")=1,IF(Q2664&lt;&gt;2,"有搖樹行為應為猴群",""),"")</f>
        <v/>
      </c>
      <c r="AF2664" s="3"/>
      <c r="AH2664">
        <f>MATCH(ROUND(M2664,0)&amp;ROUND(N2664,0),樣點!N:N,0)</f>
        <v>1962</v>
      </c>
      <c r="AI2664" s="5" t="str">
        <f>IF((F2665&amp;J2665)=(F2664&amp;J2664),ABS((DATE(G2665,H2665,I2665)&amp;TIME(O2665,P2665,0))-(DATE(G2664,H2664,I2664)&amp;TIME(O2664,P2664,0))),"")</f>
        <v/>
      </c>
    </row>
    <row r="2665" spans="3:35">
      <c r="C2665" s="246" t="s">
        <v>1138</v>
      </c>
      <c r="D2665" s="246" t="s">
        <v>1139</v>
      </c>
      <c r="E2665" s="246" t="s">
        <v>1155</v>
      </c>
      <c r="F2665" s="246" t="s">
        <v>1156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1157</v>
      </c>
      <c r="L2665" s="247">
        <v>1</v>
      </c>
      <c r="M2665" s="246">
        <v>296494</v>
      </c>
      <c r="N2665" s="246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90</v>
      </c>
      <c r="T2665" s="246" t="s">
        <v>32</v>
      </c>
      <c r="U2665" s="246"/>
      <c r="V2665" t="str">
        <f>INDEX(樣區!H:H,MATCH(F2665,樣區!E:E,0))</f>
        <v>4月,6月</v>
      </c>
      <c r="W2665" s="3" t="str">
        <f>IF(ISNUMBER(AH2665),"Y","N")</f>
        <v>Y</v>
      </c>
      <c r="X2665" s="3" t="str">
        <f>IF(OR(ISBLANK(H2665),ISBLANK(I2665)),"需記錄日期","")</f>
        <v/>
      </c>
      <c r="Y2665" s="3" t="str">
        <f>IF(O2665&gt;9,"時間太晚","")</f>
        <v>時間太晚</v>
      </c>
      <c r="Z2665" s="3" t="str">
        <f>IF(ISBLANK(Q2665),"需記錄數量",IF(Q2665&gt;2,"2隻以上，請記為猴群",""))</f>
        <v/>
      </c>
      <c r="AA2665" s="3" t="str">
        <f>IF(OR(Q2665=1,Q2665=2),IF(ISTEXT(R2665),"","需記錄距離"),"")</f>
        <v/>
      </c>
      <c r="AB2665" s="249" t="str">
        <f>IF(S2665="Y",IF(Q2665&lt;&gt;2,"有叫聲應為猴群",""),"")</f>
        <v/>
      </c>
      <c r="AC2665" s="3" t="str">
        <f>IF(ISBLANK(T2665),"需記錄棲地類型",IF(LEN(T2665)&lt;&gt;2,"請填最主要的棲地類型，其餘的可在備注補充說明",""))</f>
        <v/>
      </c>
      <c r="AD2665" s="5" t="str">
        <f t="shared" si="115"/>
        <v/>
      </c>
      <c r="AE2665" s="3" t="str">
        <f>IF(COUNTIF(U2665,"*搖樹*")=1,IF(Q2665&lt;&gt;2,"有搖樹行為應為猴群",""),"")</f>
        <v/>
      </c>
      <c r="AF2665" s="3"/>
      <c r="AH2665">
        <f>MATCH(ROUND(M2665,0)&amp;ROUND(N2665,0),樣點!N:N,0)</f>
        <v>1957</v>
      </c>
      <c r="AI2665" s="5">
        <f>IF((F2666&amp;J2666)=(F2665&amp;J2665),ABS((DATE(G2666,H2666,I2666)&amp;TIME(O2666,P2666,0))-(DATE(G2665,H2665,I2665)&amp;TIME(O2665,P2665,0))),"")</f>
        <v>1.0416667035315186E-2</v>
      </c>
    </row>
    <row r="2666" spans="3:35">
      <c r="C2666" s="246" t="s">
        <v>1138</v>
      </c>
      <c r="D2666" s="246" t="s">
        <v>1139</v>
      </c>
      <c r="E2666" s="246" t="s">
        <v>1155</v>
      </c>
      <c r="F2666" s="246" t="s">
        <v>1156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1157</v>
      </c>
      <c r="L2666" s="247">
        <v>2</v>
      </c>
      <c r="M2666" s="246">
        <v>296606</v>
      </c>
      <c r="N2666" s="246">
        <v>2726521</v>
      </c>
      <c r="O2666" s="246">
        <v>12</v>
      </c>
      <c r="P2666" s="246">
        <v>25</v>
      </c>
      <c r="Q2666" s="246">
        <v>1</v>
      </c>
      <c r="R2666" s="246" t="s">
        <v>43</v>
      </c>
      <c r="S2666" s="246" t="s">
        <v>44</v>
      </c>
      <c r="T2666" s="246" t="s">
        <v>32</v>
      </c>
      <c r="U2666" s="246"/>
      <c r="V2666" t="str">
        <f>INDEX(樣區!H:H,MATCH(F2666,樣區!E:E,0))</f>
        <v>4月,6月</v>
      </c>
      <c r="W2666" s="3" t="str">
        <f>IF(ISNUMBER(AH2666),"Y","N")</f>
        <v>Y</v>
      </c>
      <c r="X2666" s="3" t="str">
        <f>IF(OR(ISBLANK(H2666),ISBLANK(I2666)),"需記錄日期","")</f>
        <v/>
      </c>
      <c r="Y2666" s="3" t="str">
        <f>IF(O2666&gt;9,"時間太晚","")</f>
        <v>時間太晚</v>
      </c>
      <c r="Z2666" s="3" t="str">
        <f>IF(ISBLANK(Q2666),"需記錄數量",IF(Q2666&gt;2,"2隻以上，請記為猴群",""))</f>
        <v/>
      </c>
      <c r="AA2666" s="3" t="str">
        <f>IF(OR(Q2666=1,Q2666=2),IF(ISTEXT(R2666),"","需記錄距離"),"")</f>
        <v/>
      </c>
      <c r="AB2666" s="249" t="str">
        <f>IF(S2666="Y",IF(Q2666&lt;&gt;2,"有叫聲應為猴群",""),"")</f>
        <v>有叫聲應為猴群</v>
      </c>
      <c r="AC2666" s="3" t="str">
        <f>IF(ISBLANK(T2666),"需記錄棲地類型",IF(LEN(T2666)&lt;&gt;2,"請填最主要的棲地類型，其餘的可在備注補充說明",""))</f>
        <v/>
      </c>
      <c r="AD2666" s="5" t="str">
        <f t="shared" si="115"/>
        <v/>
      </c>
      <c r="AE2666" s="3" t="str">
        <f>IF(COUNTIF(U2666,"*搖樹*")=1,IF(Q2666&lt;&gt;2,"有搖樹行為應為猴群",""),"")</f>
        <v/>
      </c>
      <c r="AF2666" s="3"/>
      <c r="AH2666">
        <f>MATCH(ROUND(M2666,0)&amp;ROUND(N2666,0),樣點!N:N,0)</f>
        <v>1958</v>
      </c>
      <c r="AI2666" s="5">
        <f>IF((F2667&amp;J2667)=(F2666&amp;J2666),ABS((DATE(G2667,H2667,I2667)&amp;TIME(O2667,P2667,0))-(DATE(G2666,H2666,I2666)&amp;TIME(O2666,P2666,0))),"")</f>
        <v>1.1111110972706228E-2</v>
      </c>
    </row>
    <row r="2667" spans="3:35">
      <c r="C2667" s="246" t="s">
        <v>1138</v>
      </c>
      <c r="D2667" s="246" t="s">
        <v>1139</v>
      </c>
      <c r="E2667" s="246" t="s">
        <v>1155</v>
      </c>
      <c r="F2667" s="246" t="s">
        <v>1156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1157</v>
      </c>
      <c r="L2667" s="247">
        <v>3</v>
      </c>
      <c r="M2667" s="246">
        <v>296766</v>
      </c>
      <c r="N2667" s="246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90</v>
      </c>
      <c r="T2667" s="246" t="s">
        <v>32</v>
      </c>
      <c r="U2667" s="246"/>
      <c r="V2667" t="str">
        <f>INDEX(樣區!H:H,MATCH(F2667,樣區!E:E,0))</f>
        <v>4月,6月</v>
      </c>
      <c r="W2667" s="3" t="str">
        <f>IF(ISNUMBER(AH2667),"Y","N")</f>
        <v>Y</v>
      </c>
      <c r="X2667" s="3" t="str">
        <f>IF(OR(ISBLANK(H2667),ISBLANK(I2667)),"需記錄日期","")</f>
        <v/>
      </c>
      <c r="Y2667" s="3" t="str">
        <f>IF(O2667&gt;9,"時間太晚","")</f>
        <v>時間太晚</v>
      </c>
      <c r="Z2667" s="3" t="str">
        <f>IF(ISBLANK(Q2667),"需記錄數量",IF(Q2667&gt;2,"2隻以上，請記為猴群",""))</f>
        <v/>
      </c>
      <c r="AA2667" s="3" t="str">
        <f>IF(OR(Q2667=1,Q2667=2),IF(ISTEXT(R2667),"","需記錄距離"),"")</f>
        <v/>
      </c>
      <c r="AB2667" s="249" t="str">
        <f>IF(S2667="Y",IF(Q2667&lt;&gt;2,"有叫聲應為猴群",""),"")</f>
        <v/>
      </c>
      <c r="AC2667" s="3" t="str">
        <f>IF(ISBLANK(T2667),"需記錄棲地類型",IF(LEN(T2667)&lt;&gt;2,"請填最主要的棲地類型，其餘的可在備注補充說明",""))</f>
        <v/>
      </c>
      <c r="AD2667" s="5" t="str">
        <f t="shared" si="115"/>
        <v/>
      </c>
      <c r="AE2667" s="3" t="str">
        <f>IF(COUNTIF(U2667,"*搖樹*")=1,IF(Q2667&lt;&gt;2,"有搖樹行為應為猴群",""),"")</f>
        <v/>
      </c>
      <c r="AF2667" s="3"/>
      <c r="AH2667">
        <f>MATCH(ROUND(M2667,0)&amp;ROUND(N2667,0),樣點!N:N,0)</f>
        <v>1959</v>
      </c>
      <c r="AI2667" s="5">
        <f>IF((F2668&amp;J2668)=(F2667&amp;J2667),ABS((DATE(G2668,H2668,I2668)&amp;TIME(O2668,P2668,0))-(DATE(G2667,H2667,I2667)&amp;TIME(O2667,P2667,0))),"")</f>
        <v>9.7222219919785857E-3</v>
      </c>
    </row>
    <row r="2668" spans="3:35" hidden="1">
      <c r="C2668" s="246" t="s">
        <v>1138</v>
      </c>
      <c r="D2668" s="246" t="s">
        <v>1139</v>
      </c>
      <c r="E2668" s="246" t="s">
        <v>1155</v>
      </c>
      <c r="F2668" s="246" t="s">
        <v>1156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1157</v>
      </c>
      <c r="L2668" s="247">
        <v>4</v>
      </c>
      <c r="M2668" s="246">
        <v>296855</v>
      </c>
      <c r="N2668" s="246">
        <v>2726455</v>
      </c>
      <c r="O2668" s="246">
        <v>12</v>
      </c>
      <c r="P2668" s="246">
        <v>55</v>
      </c>
      <c r="Q2668" s="246">
        <v>1</v>
      </c>
      <c r="R2668" s="246" t="s">
        <v>43</v>
      </c>
      <c r="S2668" s="246" t="s">
        <v>44</v>
      </c>
      <c r="T2668" s="246" t="s">
        <v>32</v>
      </c>
      <c r="U2668" s="246"/>
      <c r="V2668" t="str">
        <f>INDEX(樣區!H:H,MATCH(F2668,樣區!E:E,0))</f>
        <v>4月,6月</v>
      </c>
      <c r="W2668" s="3" t="str">
        <f>IF(ISNUMBER(AH2668),"Y","N")</f>
        <v>N</v>
      </c>
      <c r="X2668" s="3" t="str">
        <f>IF(OR(ISBLANK(H2668),ISBLANK(I2668)),"需記錄日期","")</f>
        <v/>
      </c>
      <c r="Y2668" s="3" t="str">
        <f>IF(O2668&gt;9,"時間太晚","")</f>
        <v>時間太晚</v>
      </c>
      <c r="Z2668" s="3" t="str">
        <f>IF(ISBLANK(Q2668),"需記錄數量",IF(Q2668&gt;2,"2隻以上，請記為猴群",""))</f>
        <v/>
      </c>
      <c r="AA2668" s="3" t="str">
        <f>IF(OR(Q2668=1,Q2668=2),IF(ISTEXT(R2668),"","需記錄距離"),"")</f>
        <v/>
      </c>
      <c r="AB2668" s="2" t="str">
        <f>IF(S2668="Y",IF(Q2668&lt;&gt;2,"有叫聲應為猴群",""),"")</f>
        <v>有叫聲應為猴群</v>
      </c>
      <c r="AC2668" s="3" t="str">
        <f>IF(ISBLANK(T2668),"需記錄棲地類型",IF(LEN(T2668)&lt;&gt;2,"請填最主要的棲地類型，其餘的可在備注補充說明",""))</f>
        <v/>
      </c>
      <c r="AD2668" s="5" t="str">
        <f>IF(ISBLANK(O2668),"需記錄時間",IFERROR(IF((AI2668-TIME(0,5,59))&lt;0,"需計滿6分鍾",""),""))</f>
        <v/>
      </c>
      <c r="AE2668" s="3" t="str">
        <f>IF(COUNTIF(U2668,"*搖樹*")=1,IF(Q2668&lt;&gt;2,"有搖樹行為應為猴群",""),"")</f>
        <v/>
      </c>
      <c r="AF2668" s="3"/>
      <c r="AH2668" t="e">
        <f>MATCH(ROUND(M2668,0)&amp;ROUND(N2668,0),樣點!N:N,0)</f>
        <v>#N/A</v>
      </c>
      <c r="AI2668" s="5">
        <f>IF((F2669&amp;J2669)=(F2668&amp;J2668),ABS((DATE(G2669,H2669,I2669)&amp;TIME(O2669,P2669,0))-(DATE(G2668,H2668,I2668)&amp;TIME(O2668,P2668,0))),"")</f>
        <v>3.125E-2</v>
      </c>
    </row>
    <row r="2669" spans="3:35">
      <c r="C2669" s="246" t="s">
        <v>1138</v>
      </c>
      <c r="D2669" s="246" t="s">
        <v>1139</v>
      </c>
      <c r="E2669" s="246" t="s">
        <v>1155</v>
      </c>
      <c r="F2669" s="246" t="s">
        <v>1156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1157</v>
      </c>
      <c r="L2669" s="247">
        <v>5</v>
      </c>
      <c r="M2669" s="246">
        <v>297014</v>
      </c>
      <c r="N2669" s="246">
        <v>2726548</v>
      </c>
      <c r="O2669" s="246">
        <v>12</v>
      </c>
      <c r="P2669" s="246">
        <v>10</v>
      </c>
      <c r="Q2669" s="246">
        <v>2</v>
      </c>
      <c r="R2669" s="246" t="s">
        <v>75</v>
      </c>
      <c r="S2669" s="246" t="s">
        <v>44</v>
      </c>
      <c r="T2669" s="246" t="s">
        <v>32</v>
      </c>
      <c r="U2669" s="246"/>
      <c r="V2669" t="str">
        <f>INDEX(樣區!H:H,MATCH(F2669,樣區!E:E,0))</f>
        <v>4月,6月</v>
      </c>
      <c r="W2669" s="3" t="str">
        <f>IF(ISNUMBER(AH2669),"Y","N")</f>
        <v>Y</v>
      </c>
      <c r="X2669" s="3" t="str">
        <f>IF(OR(ISBLANK(H2669),ISBLANK(I2669)),"需記錄日期","")</f>
        <v/>
      </c>
      <c r="Y2669" s="3" t="str">
        <f>IF(O2669&gt;9,"時間太晚","")</f>
        <v>時間太晚</v>
      </c>
      <c r="Z2669" s="3" t="str">
        <f>IF(ISBLANK(Q2669),"需記錄數量",IF(Q2669&gt;2,"2隻以上，請記為猴群",""))</f>
        <v/>
      </c>
      <c r="AA2669" s="3" t="str">
        <f>IF(OR(Q2669=1,Q2669=2),IF(ISTEXT(R2669),"","需記錄距離"),"")</f>
        <v/>
      </c>
      <c r="AB2669" s="249" t="str">
        <f>IF(S2669="Y",IF(Q2669&lt;&gt;2,"有叫聲應為猴群",""),"")</f>
        <v/>
      </c>
      <c r="AC2669" s="3" t="str">
        <f>IF(ISBLANK(T2669),"需記錄棲地類型",IF(LEN(T2669)&lt;&gt;2,"請填最主要的棲地類型，其餘的可在備注補充說明",""))</f>
        <v/>
      </c>
      <c r="AD2669" s="5" t="str">
        <f t="shared" ref="AD2669:AD2671" si="116">IF(ISBLANK(O2669),"需記錄時間",IFERROR(IF((AI2669-TIME(0,5,59))&lt;0,"需計滿6分鐘",""),""))</f>
        <v/>
      </c>
      <c r="AE2669" s="3" t="str">
        <f>IF(COUNTIF(U2669,"*搖樹*")=1,IF(Q2669&lt;&gt;2,"有搖樹行為應為猴群",""),"")</f>
        <v/>
      </c>
      <c r="AF2669" s="3"/>
      <c r="AH2669">
        <f>MATCH(ROUND(M2669,0)&amp;ROUND(N2669,0),樣點!N:N,0)</f>
        <v>1961</v>
      </c>
      <c r="AI2669" s="5">
        <f>IF((F2670&amp;J2670)=(F2669&amp;J2669),ABS((DATE(G2670,H2670,I2670)&amp;TIME(O2670,P2670,0))-(DATE(G2669,H2669,I2669)&amp;TIME(O2669,P2669,0))),"")</f>
        <v>1.0416667035315186E-2</v>
      </c>
    </row>
    <row r="2670" spans="3:35">
      <c r="C2670" s="246" t="s">
        <v>1138</v>
      </c>
      <c r="D2670" s="246" t="s">
        <v>1139</v>
      </c>
      <c r="E2670" s="246" t="s">
        <v>1155</v>
      </c>
      <c r="F2670" s="246" t="s">
        <v>1156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1157</v>
      </c>
      <c r="L2670" s="247">
        <v>6</v>
      </c>
      <c r="M2670" s="246">
        <v>297111</v>
      </c>
      <c r="N2670" s="246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90</v>
      </c>
      <c r="T2670" s="246" t="s">
        <v>32</v>
      </c>
      <c r="U2670" s="246"/>
      <c r="V2670" t="str">
        <f>INDEX(樣區!H:H,MATCH(F2670,樣區!E:E,0))</f>
        <v>4月,6月</v>
      </c>
      <c r="W2670" s="3" t="str">
        <f>IF(ISNUMBER(AH2670),"Y","N")</f>
        <v>Y</v>
      </c>
      <c r="X2670" s="3" t="str">
        <f>IF(OR(ISBLANK(H2670),ISBLANK(I2670)),"需記錄日期","")</f>
        <v/>
      </c>
      <c r="Y2670" s="3" t="str">
        <f>IF(O2670&gt;9,"時間太晚","")</f>
        <v>時間太晚</v>
      </c>
      <c r="Z2670" s="3" t="str">
        <f>IF(ISBLANK(Q2670),"需記錄數量",IF(Q2670&gt;2,"2隻以上，請記為猴群",""))</f>
        <v/>
      </c>
      <c r="AA2670" s="3" t="str">
        <f>IF(OR(Q2670=1,Q2670=2),IF(ISTEXT(R2670),"","需記錄距離"),"")</f>
        <v/>
      </c>
      <c r="AB2670" s="249" t="str">
        <f>IF(S2670="Y",IF(Q2670&lt;&gt;2,"有叫聲應為猴群",""),"")</f>
        <v/>
      </c>
      <c r="AC2670" s="3" t="str">
        <f>IF(ISBLANK(T2670),"需記錄棲地類型",IF(LEN(T2670)&lt;&gt;2,"請填最主要的棲地類型，其餘的可在備注補充說明",""))</f>
        <v/>
      </c>
      <c r="AD2670" s="5" t="str">
        <f t="shared" si="116"/>
        <v/>
      </c>
      <c r="AE2670" s="3" t="str">
        <f>IF(COUNTIF(U2670,"*搖樹*")=1,IF(Q2670&lt;&gt;2,"有搖樹行為應為猴群",""),"")</f>
        <v/>
      </c>
      <c r="AF2670" s="3"/>
      <c r="AH2670">
        <f>MATCH(ROUND(M2670,0)&amp;ROUND(N2670,0),樣點!N:N,0)</f>
        <v>1962</v>
      </c>
      <c r="AI2670" s="5" t="str">
        <f>IF((F2671&amp;J2671)=(F2670&amp;J2670),ABS((DATE(G2671,H2671,I2671)&amp;TIME(O2671,P2671,0))-(DATE(G2670,H2670,I2670)&amp;TIME(O2670,P2670,0))),"")</f>
        <v/>
      </c>
    </row>
    <row r="2671" spans="3:35">
      <c r="C2671" s="246" t="s">
        <v>1138</v>
      </c>
      <c r="D2671" s="246" t="s">
        <v>1139</v>
      </c>
      <c r="E2671" s="246" t="s">
        <v>1158</v>
      </c>
      <c r="F2671" s="246" t="s">
        <v>1159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1154</v>
      </c>
      <c r="L2671" s="247">
        <v>1</v>
      </c>
      <c r="M2671" s="246">
        <v>311498</v>
      </c>
      <c r="N2671" s="246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90</v>
      </c>
      <c r="T2671" s="246" t="s">
        <v>32</v>
      </c>
      <c r="U2671" s="246"/>
      <c r="V2671" t="str">
        <f>INDEX(樣區!H:H,MATCH(F2671,樣區!E:E,0))</f>
        <v>4月,6月</v>
      </c>
      <c r="W2671" s="3" t="str">
        <f>IF(ISNUMBER(AH2671),"Y","N")</f>
        <v>Y</v>
      </c>
      <c r="X2671" s="3" t="str">
        <f>IF(OR(ISBLANK(H2671),ISBLANK(I2671)),"需記錄日期","")</f>
        <v/>
      </c>
      <c r="Y2671" s="3" t="str">
        <f>IF(O2671&gt;9,"時間太晚","")</f>
        <v>時間太晚</v>
      </c>
      <c r="Z2671" s="3" t="str">
        <f>IF(ISBLANK(Q2671),"需記錄數量",IF(Q2671&gt;2,"2隻以上，請記為猴群",""))</f>
        <v/>
      </c>
      <c r="AA2671" s="3" t="str">
        <f>IF(OR(Q2671=1,Q2671=2),IF(ISTEXT(R2671),"","需記錄距離"),"")</f>
        <v/>
      </c>
      <c r="AB2671" s="249" t="str">
        <f>IF(S2671="Y",IF(Q2671&lt;&gt;2,"有叫聲應為猴群",""),"")</f>
        <v/>
      </c>
      <c r="AC2671" s="3" t="str">
        <f>IF(ISBLANK(T2671),"需記錄棲地類型",IF(LEN(T2671)&lt;&gt;2,"請填最主要的棲地類型，其餘的可在備注補充說明",""))</f>
        <v/>
      </c>
      <c r="AD2671" s="5" t="str">
        <f t="shared" si="116"/>
        <v/>
      </c>
      <c r="AE2671" s="3" t="str">
        <f>IF(COUNTIF(U2671,"*搖樹*")=1,IF(Q2671&lt;&gt;2,"有搖樹行為應為猴群",""),"")</f>
        <v/>
      </c>
      <c r="AF2671" s="3"/>
      <c r="AH2671">
        <f>MATCH(ROUND(M2671,0)&amp;ROUND(N2671,0),樣點!N:N,0)</f>
        <v>1996</v>
      </c>
      <c r="AI2671" s="5">
        <f>IF((F2672&amp;J2672)=(F2671&amp;J2671),ABS((DATE(G2672,H2672,I2672)&amp;TIME(O2672,P2672,0))-(DATE(G2671,H2671,I2671)&amp;TIME(O2671,P2671,0))),"")</f>
        <v>6.2499999767169356E-3</v>
      </c>
    </row>
    <row r="2672" spans="3:35" hidden="1">
      <c r="C2672" s="246" t="s">
        <v>1138</v>
      </c>
      <c r="D2672" s="246" t="s">
        <v>1139</v>
      </c>
      <c r="E2672" s="246" t="s">
        <v>1158</v>
      </c>
      <c r="F2672" s="246" t="s">
        <v>1159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1154</v>
      </c>
      <c r="L2672" s="247">
        <v>2</v>
      </c>
      <c r="M2672" s="246">
        <v>311686</v>
      </c>
      <c r="N2672" s="246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90</v>
      </c>
      <c r="T2672" s="246" t="s">
        <v>50</v>
      </c>
      <c r="U2672" s="246"/>
      <c r="V2672" t="str">
        <f>INDEX(樣區!H:H,MATCH(F2672,樣區!E:E,0))</f>
        <v>4月,6月</v>
      </c>
      <c r="W2672" s="3" t="str">
        <f>IF(ISNUMBER(AH2672),"Y","N")</f>
        <v>N</v>
      </c>
      <c r="X2672" s="3" t="str">
        <f>IF(OR(ISBLANK(H2672),ISBLANK(I2672)),"需記錄日期","")</f>
        <v/>
      </c>
      <c r="Y2672" s="3" t="str">
        <f>IF(O2672&gt;9,"時間太晚","")</f>
        <v>時間太晚</v>
      </c>
      <c r="Z2672" s="3" t="str">
        <f>IF(ISBLANK(Q2672),"需記錄數量",IF(Q2672&gt;2,"2隻以上，請記為猴群",""))</f>
        <v/>
      </c>
      <c r="AA2672" s="3" t="str">
        <f>IF(OR(Q2672=1,Q2672=2),IF(ISTEXT(R2672),"","需記錄距離"),"")</f>
        <v/>
      </c>
      <c r="AB2672" s="2" t="str">
        <f>IF(S2672="Y",IF(Q2672&lt;&gt;2,"有叫聲應為猴群",""),"")</f>
        <v/>
      </c>
      <c r="AC2672" s="3" t="str">
        <f>IF(ISBLANK(T2672),"需記錄棲地類型",IF(LEN(T2672)&lt;&gt;2,"請填最主要的棲地類型，其餘的可在備注補充說明",""))</f>
        <v/>
      </c>
      <c r="AD2672" s="5" t="str">
        <f>IF(ISBLANK(O2672),"需記錄時間",IFERROR(IF((AI2672-TIME(0,5,59))&lt;0,"需計滿6分鍾",""),""))</f>
        <v/>
      </c>
      <c r="AE2672" s="3" t="str">
        <f>IF(COUNTIF(U2672,"*搖樹*")=1,IF(Q2672&lt;&gt;2,"有搖樹行為應為猴群",""),"")</f>
        <v/>
      </c>
      <c r="AF2672" s="3"/>
      <c r="AH2672" t="e">
        <f>MATCH(ROUND(M2672,0)&amp;ROUND(N2672,0),樣點!N:N,0)</f>
        <v>#N/A</v>
      </c>
      <c r="AI2672" s="5">
        <f>IF((F2673&amp;J2673)=(F2672&amp;J2672),ABS((DATE(G2673,H2673,I2673)&amp;TIME(O2673,P2673,0))-(DATE(G2672,H2672,I2672)&amp;TIME(O2672,P2672,0))),"")</f>
        <v>7.6388890156522393E-3</v>
      </c>
    </row>
    <row r="2673" spans="3:35">
      <c r="C2673" s="246" t="s">
        <v>1138</v>
      </c>
      <c r="D2673" s="246" t="s">
        <v>1139</v>
      </c>
      <c r="E2673" s="246" t="s">
        <v>1158</v>
      </c>
      <c r="F2673" s="246" t="s">
        <v>1159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1154</v>
      </c>
      <c r="L2673" s="247">
        <v>3</v>
      </c>
      <c r="M2673" s="246">
        <v>311845</v>
      </c>
      <c r="N2673" s="246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90</v>
      </c>
      <c r="T2673" s="246" t="s">
        <v>32</v>
      </c>
      <c r="U2673" s="246"/>
      <c r="V2673" t="str">
        <f>INDEX(樣區!H:H,MATCH(F2673,樣區!E:E,0))</f>
        <v>4月,6月</v>
      </c>
      <c r="W2673" s="3" t="str">
        <f>IF(ISNUMBER(AH2673),"Y","N")</f>
        <v>Y</v>
      </c>
      <c r="X2673" s="3" t="str">
        <f>IF(OR(ISBLANK(H2673),ISBLANK(I2673)),"需記錄日期","")</f>
        <v/>
      </c>
      <c r="Y2673" s="3" t="str">
        <f>IF(O2673&gt;9,"時間太晚","")</f>
        <v>時間太晚</v>
      </c>
      <c r="Z2673" s="3" t="str">
        <f>IF(ISBLANK(Q2673),"需記錄數量",IF(Q2673&gt;2,"2隻以上，請記為猴群",""))</f>
        <v/>
      </c>
      <c r="AA2673" s="3" t="str">
        <f>IF(OR(Q2673=1,Q2673=2),IF(ISTEXT(R2673),"","需記錄距離"),"")</f>
        <v/>
      </c>
      <c r="AB2673" s="249" t="str">
        <f>IF(S2673="Y",IF(Q2673&lt;&gt;2,"有叫聲應為猴群",""),"")</f>
        <v/>
      </c>
      <c r="AC2673" s="3" t="str">
        <f>IF(ISBLANK(T2673),"需記錄棲地類型",IF(LEN(T2673)&lt;&gt;2,"請填最主要的棲地類型，其餘的可在備注補充說明",""))</f>
        <v/>
      </c>
      <c r="AD2673" s="5" t="str">
        <f t="shared" ref="AD2673:AD2677" si="117">IF(ISBLANK(O2673),"需記錄時間",IFERROR(IF((AI2673-TIME(0,5,59))&lt;0,"需計滿6分鐘",""),""))</f>
        <v/>
      </c>
      <c r="AE2673" s="3" t="str">
        <f>IF(COUNTIF(U2673,"*搖樹*")=1,IF(Q2673&lt;&gt;2,"有搖樹行為應為猴群",""),"")</f>
        <v/>
      </c>
      <c r="AF2673" s="3"/>
      <c r="AH2673">
        <f>MATCH(ROUND(M2673,0)&amp;ROUND(N2673,0),樣點!N:N,0)</f>
        <v>1998</v>
      </c>
      <c r="AI2673" s="5">
        <f>IF((F2674&amp;J2674)=(F2673&amp;J2673),ABS((DATE(G2674,H2674,I2674)&amp;TIME(O2674,P2674,0))-(DATE(G2673,H2673,I2673)&amp;TIME(O2673,P2673,0))),"")</f>
        <v>9.0277770068496466E-3</v>
      </c>
    </row>
    <row r="2674" spans="3:35">
      <c r="C2674" s="246" t="s">
        <v>1138</v>
      </c>
      <c r="D2674" s="246" t="s">
        <v>1139</v>
      </c>
      <c r="E2674" s="246" t="s">
        <v>1158</v>
      </c>
      <c r="F2674" s="246" t="s">
        <v>1159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1154</v>
      </c>
      <c r="L2674" s="247">
        <v>4</v>
      </c>
      <c r="M2674" s="246">
        <v>312058</v>
      </c>
      <c r="N2674" s="246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90</v>
      </c>
      <c r="T2674" s="246" t="s">
        <v>32</v>
      </c>
      <c r="U2674" s="246"/>
      <c r="V2674" t="str">
        <f>INDEX(樣區!H:H,MATCH(F2674,樣區!E:E,0))</f>
        <v>4月,6月</v>
      </c>
      <c r="W2674" s="3" t="str">
        <f>IF(ISNUMBER(AH2674),"Y","N")</f>
        <v>Y</v>
      </c>
      <c r="X2674" s="3" t="str">
        <f>IF(OR(ISBLANK(H2674),ISBLANK(I2674)),"需記錄日期","")</f>
        <v/>
      </c>
      <c r="Y2674" s="3" t="str">
        <f>IF(O2674&gt;9,"時間太晚","")</f>
        <v>時間太晚</v>
      </c>
      <c r="Z2674" s="3" t="str">
        <f>IF(ISBLANK(Q2674),"需記錄數量",IF(Q2674&gt;2,"2隻以上，請記為猴群",""))</f>
        <v/>
      </c>
      <c r="AA2674" s="3" t="str">
        <f>IF(OR(Q2674=1,Q2674=2),IF(ISTEXT(R2674),"","需記錄距離"),"")</f>
        <v/>
      </c>
      <c r="AB2674" s="249" t="str">
        <f>IF(S2674="Y",IF(Q2674&lt;&gt;2,"有叫聲應為猴群",""),"")</f>
        <v/>
      </c>
      <c r="AC2674" s="3" t="str">
        <f>IF(ISBLANK(T2674),"需記錄棲地類型",IF(LEN(T2674)&lt;&gt;2,"請填最主要的棲地類型，其餘的可在備注補充說明",""))</f>
        <v/>
      </c>
      <c r="AD2674" s="5" t="str">
        <f t="shared" si="117"/>
        <v/>
      </c>
      <c r="AE2674" s="3" t="str">
        <f>IF(COUNTIF(U2674,"*搖樹*")=1,IF(Q2674&lt;&gt;2,"有搖樹行為應為猴群",""),"")</f>
        <v/>
      </c>
      <c r="AF2674" s="3"/>
      <c r="AH2674">
        <f>MATCH(ROUND(M2674,0)&amp;ROUND(N2674,0),樣點!N:N,0)</f>
        <v>1999</v>
      </c>
      <c r="AI2674" s="5">
        <f>IF((F2675&amp;J2675)=(F2674&amp;J2674),ABS((DATE(G2675,H2675,I2675)&amp;TIME(O2675,P2675,0))-(DATE(G2674,H2674,I2674)&amp;TIME(O2674,P2674,0))),"")</f>
        <v>7.6388890156522393E-3</v>
      </c>
    </row>
    <row r="2675" spans="3:35">
      <c r="C2675" s="246" t="s">
        <v>1138</v>
      </c>
      <c r="D2675" s="246" t="s">
        <v>1139</v>
      </c>
      <c r="E2675" s="246" t="s">
        <v>1158</v>
      </c>
      <c r="F2675" s="246" t="s">
        <v>1159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1154</v>
      </c>
      <c r="L2675" s="247">
        <v>5</v>
      </c>
      <c r="M2675" s="246">
        <v>312016</v>
      </c>
      <c r="N2675" s="246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90</v>
      </c>
      <c r="T2675" s="246" t="s">
        <v>32</v>
      </c>
      <c r="U2675" s="246"/>
      <c r="V2675" t="str">
        <f>INDEX(樣區!H:H,MATCH(F2675,樣區!E:E,0))</f>
        <v>4月,6月</v>
      </c>
      <c r="W2675" s="3" t="str">
        <f>IF(ISNUMBER(AH2675),"Y","N")</f>
        <v>Y</v>
      </c>
      <c r="X2675" s="3" t="str">
        <f>IF(OR(ISBLANK(H2675),ISBLANK(I2675)),"需記錄日期","")</f>
        <v/>
      </c>
      <c r="Y2675" s="3" t="str">
        <f>IF(O2675&gt;9,"時間太晚","")</f>
        <v>時間太晚</v>
      </c>
      <c r="Z2675" s="3" t="str">
        <f>IF(ISBLANK(Q2675),"需記錄數量",IF(Q2675&gt;2,"2隻以上，請記為猴群",""))</f>
        <v/>
      </c>
      <c r="AA2675" s="3" t="str">
        <f>IF(OR(Q2675=1,Q2675=2),IF(ISTEXT(R2675),"","需記錄距離"),"")</f>
        <v/>
      </c>
      <c r="AB2675" s="249" t="str">
        <f>IF(S2675="Y",IF(Q2675&lt;&gt;2,"有叫聲應為猴群",""),"")</f>
        <v/>
      </c>
      <c r="AC2675" s="3" t="str">
        <f>IF(ISBLANK(T2675),"需記錄棲地類型",IF(LEN(T2675)&lt;&gt;2,"請填最主要的棲地類型，其餘的可在備注補充說明",""))</f>
        <v/>
      </c>
      <c r="AD2675" s="5" t="str">
        <f t="shared" si="117"/>
        <v/>
      </c>
      <c r="AE2675" s="3" t="str">
        <f>IF(COUNTIF(U2675,"*搖樹*")=1,IF(Q2675&lt;&gt;2,"有搖樹行為應為猴群",""),"")</f>
        <v/>
      </c>
      <c r="AF2675" s="3"/>
      <c r="AH2675">
        <f>MATCH(ROUND(M2675,0)&amp;ROUND(N2675,0),樣點!N:N,0)</f>
        <v>2000</v>
      </c>
      <c r="AI2675" s="5">
        <f>IF((F2676&amp;J2676)=(F2675&amp;J2675),ABS((DATE(G2676,H2676,I2676)&amp;TIME(O2676,P2676,0))-(DATE(G2675,H2675,I2675)&amp;TIME(O2675,P2675,0))),"")</f>
        <v>5.555555981118232E-3</v>
      </c>
    </row>
    <row r="2676" spans="3:35">
      <c r="C2676" s="246" t="s">
        <v>1138</v>
      </c>
      <c r="D2676" s="246" t="s">
        <v>1139</v>
      </c>
      <c r="E2676" s="246" t="s">
        <v>1158</v>
      </c>
      <c r="F2676" s="246" t="s">
        <v>1159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1154</v>
      </c>
      <c r="L2676" s="247">
        <v>6</v>
      </c>
      <c r="M2676" s="246">
        <v>312182</v>
      </c>
      <c r="N2676" s="246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90</v>
      </c>
      <c r="T2676" s="246" t="s">
        <v>32</v>
      </c>
      <c r="U2676" s="246"/>
      <c r="V2676" t="str">
        <f>INDEX(樣區!H:H,MATCH(F2676,樣區!E:E,0))</f>
        <v>4月,6月</v>
      </c>
      <c r="W2676" s="3" t="str">
        <f>IF(ISNUMBER(AH2676),"Y","N")</f>
        <v>Y</v>
      </c>
      <c r="X2676" s="3" t="str">
        <f>IF(OR(ISBLANK(H2676),ISBLANK(I2676)),"需記錄日期","")</f>
        <v/>
      </c>
      <c r="Y2676" s="3" t="str">
        <f>IF(O2676&gt;9,"時間太晚","")</f>
        <v>時間太晚</v>
      </c>
      <c r="Z2676" s="3" t="str">
        <f>IF(ISBLANK(Q2676),"需記錄數量",IF(Q2676&gt;2,"2隻以上，請記為猴群",""))</f>
        <v/>
      </c>
      <c r="AA2676" s="3" t="str">
        <f>IF(OR(Q2676=1,Q2676=2),IF(ISTEXT(R2676),"","需記錄距離"),"")</f>
        <v/>
      </c>
      <c r="AB2676" s="249" t="str">
        <f>IF(S2676="Y",IF(Q2676&lt;&gt;2,"有叫聲應為猴群",""),"")</f>
        <v/>
      </c>
      <c r="AC2676" s="3" t="str">
        <f>IF(ISBLANK(T2676),"需記錄棲地類型",IF(LEN(T2676)&lt;&gt;2,"請填最主要的棲地類型，其餘的可在備注補充說明",""))</f>
        <v/>
      </c>
      <c r="AD2676" s="5" t="str">
        <f t="shared" si="117"/>
        <v/>
      </c>
      <c r="AE2676" s="3" t="str">
        <f>IF(COUNTIF(U2676,"*搖樹*")=1,IF(Q2676&lt;&gt;2,"有搖樹行為應為猴群",""),"")</f>
        <v/>
      </c>
      <c r="AF2676" s="3"/>
      <c r="AH2676">
        <f>MATCH(ROUND(M2676,0)&amp;ROUND(N2676,0),樣點!N:N,0)</f>
        <v>2001</v>
      </c>
      <c r="AI2676" s="5" t="str">
        <f>IF((F2677&amp;J2677)=(F2676&amp;J2676),ABS((DATE(G2677,H2677,I2677)&amp;TIME(O2677,P2677,0))-(DATE(G2676,H2676,I2676)&amp;TIME(O2676,P2676,0))),"")</f>
        <v/>
      </c>
    </row>
    <row r="2677" spans="3:35">
      <c r="C2677" s="246" t="s">
        <v>1138</v>
      </c>
      <c r="D2677" s="246" t="s">
        <v>1139</v>
      </c>
      <c r="E2677" s="246" t="s">
        <v>1158</v>
      </c>
      <c r="F2677" s="246" t="s">
        <v>1159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1154</v>
      </c>
      <c r="L2677" s="247">
        <v>1</v>
      </c>
      <c r="M2677" s="246">
        <v>311498</v>
      </c>
      <c r="N2677" s="246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90</v>
      </c>
      <c r="T2677" s="246" t="s">
        <v>32</v>
      </c>
      <c r="U2677" s="246"/>
      <c r="V2677" t="str">
        <f>INDEX(樣區!H:H,MATCH(F2677,樣區!E:E,0))</f>
        <v>4月,6月</v>
      </c>
      <c r="W2677" s="3" t="str">
        <f>IF(ISNUMBER(AH2677),"Y","N")</f>
        <v>Y</v>
      </c>
      <c r="X2677" s="3" t="str">
        <f>IF(OR(ISBLANK(H2677),ISBLANK(I2677)),"需記錄日期","")</f>
        <v/>
      </c>
      <c r="Y2677" s="3" t="str">
        <f>IF(O2677&gt;9,"時間太晚","")</f>
        <v>時間太晚</v>
      </c>
      <c r="Z2677" s="3" t="str">
        <f>IF(ISBLANK(Q2677),"需記錄數量",IF(Q2677&gt;2,"2隻以上，請記為猴群",""))</f>
        <v/>
      </c>
      <c r="AA2677" s="3" t="str">
        <f>IF(OR(Q2677=1,Q2677=2),IF(ISTEXT(R2677),"","需記錄距離"),"")</f>
        <v/>
      </c>
      <c r="AB2677" s="249" t="str">
        <f>IF(S2677="Y",IF(Q2677&lt;&gt;2,"有叫聲應為猴群",""),"")</f>
        <v/>
      </c>
      <c r="AC2677" s="3" t="str">
        <f>IF(ISBLANK(T2677),"需記錄棲地類型",IF(LEN(T2677)&lt;&gt;2,"請填最主要的棲地類型，其餘的可在備注補充說明",""))</f>
        <v/>
      </c>
      <c r="AD2677" s="5" t="str">
        <f t="shared" si="117"/>
        <v/>
      </c>
      <c r="AE2677" s="3" t="str">
        <f>IF(COUNTIF(U2677,"*搖樹*")=1,IF(Q2677&lt;&gt;2,"有搖樹行為應為猴群",""),"")</f>
        <v/>
      </c>
      <c r="AF2677" s="3"/>
      <c r="AH2677">
        <f>MATCH(ROUND(M2677,0)&amp;ROUND(N2677,0),樣點!N:N,0)</f>
        <v>1996</v>
      </c>
      <c r="AI2677" s="5">
        <f>IF((F2678&amp;J2678)=(F2677&amp;J2677),ABS((DATE(G2678,H2678,I2678)&amp;TIME(O2678,P2678,0))-(DATE(G2677,H2677,I2677)&amp;TIME(O2677,P2677,0))),"")</f>
        <v>4.8611109959892929E-3</v>
      </c>
    </row>
    <row r="2678" spans="3:35" hidden="1">
      <c r="C2678" s="246" t="s">
        <v>1138</v>
      </c>
      <c r="D2678" s="246" t="s">
        <v>1139</v>
      </c>
      <c r="E2678" s="246" t="s">
        <v>1158</v>
      </c>
      <c r="F2678" s="246" t="s">
        <v>1159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1154</v>
      </c>
      <c r="L2678" s="247">
        <v>2</v>
      </c>
      <c r="M2678" s="246">
        <v>311686</v>
      </c>
      <c r="N2678" s="246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90</v>
      </c>
      <c r="T2678" s="246" t="s">
        <v>50</v>
      </c>
      <c r="U2678" s="246"/>
      <c r="V2678" t="str">
        <f>INDEX(樣區!H:H,MATCH(F2678,樣區!E:E,0))</f>
        <v>4月,6月</v>
      </c>
      <c r="W2678" s="3" t="str">
        <f>IF(ISNUMBER(AH2678),"Y","N")</f>
        <v>N</v>
      </c>
      <c r="X2678" s="3" t="str">
        <f>IF(OR(ISBLANK(H2678),ISBLANK(I2678)),"需記錄日期","")</f>
        <v/>
      </c>
      <c r="Y2678" s="3" t="str">
        <f>IF(O2678&gt;9,"時間太晚","")</f>
        <v>時間太晚</v>
      </c>
      <c r="Z2678" s="3" t="str">
        <f>IF(ISBLANK(Q2678),"需記錄數量",IF(Q2678&gt;2,"2隻以上，請記為猴群",""))</f>
        <v/>
      </c>
      <c r="AA2678" s="3" t="str">
        <f>IF(OR(Q2678=1,Q2678=2),IF(ISTEXT(R2678),"","需記錄距離"),"")</f>
        <v/>
      </c>
      <c r="AB2678" s="2" t="str">
        <f>IF(S2678="Y",IF(Q2678&lt;&gt;2,"有叫聲應為猴群",""),"")</f>
        <v/>
      </c>
      <c r="AC2678" s="3" t="str">
        <f>IF(ISBLANK(T2678),"需記錄棲地類型",IF(LEN(T2678)&lt;&gt;2,"請填最主要的棲地類型，其餘的可在備注補充說明",""))</f>
        <v/>
      </c>
      <c r="AD2678" s="5" t="str">
        <f>IF(ISBLANK(O2678),"需記錄時間",IFERROR(IF((AI2678-TIME(0,5,59))&lt;0,"需計滿6分鍾",""),""))</f>
        <v/>
      </c>
      <c r="AE2678" s="3" t="str">
        <f>IF(COUNTIF(U2678,"*搖樹*")=1,IF(Q2678&lt;&gt;2,"有搖樹行為應為猴群",""),"")</f>
        <v/>
      </c>
      <c r="AF2678" s="3"/>
      <c r="AH2678" t="e">
        <f>MATCH(ROUND(M2678,0)&amp;ROUND(N2678,0),樣點!N:N,0)</f>
        <v>#N/A</v>
      </c>
      <c r="AI2678" s="5">
        <f>IF((F2679&amp;J2679)=(F2678&amp;J2678),ABS((DATE(G2679,H2679,I2679)&amp;TIME(O2679,P2679,0))-(DATE(G2678,H2678,I2678)&amp;TIME(O2678,P2678,0))),"")</f>
        <v>5.555555981118232E-3</v>
      </c>
    </row>
    <row r="2679" spans="3:35">
      <c r="C2679" s="246" t="s">
        <v>1138</v>
      </c>
      <c r="D2679" s="246" t="s">
        <v>1139</v>
      </c>
      <c r="E2679" s="246" t="s">
        <v>1158</v>
      </c>
      <c r="F2679" s="246" t="s">
        <v>1159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1154</v>
      </c>
      <c r="L2679" s="247">
        <v>3</v>
      </c>
      <c r="M2679" s="246">
        <v>311845</v>
      </c>
      <c r="N2679" s="246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90</v>
      </c>
      <c r="T2679" s="246" t="s">
        <v>32</v>
      </c>
      <c r="U2679" s="246"/>
      <c r="V2679" t="str">
        <f>INDEX(樣區!H:H,MATCH(F2679,樣區!E:E,0))</f>
        <v>4月,6月</v>
      </c>
      <c r="W2679" s="3" t="str">
        <f>IF(ISNUMBER(AH2679),"Y","N")</f>
        <v>Y</v>
      </c>
      <c r="X2679" s="3" t="str">
        <f>IF(OR(ISBLANK(H2679),ISBLANK(I2679)),"需記錄日期","")</f>
        <v/>
      </c>
      <c r="Y2679" s="3" t="str">
        <f>IF(O2679&gt;9,"時間太晚","")</f>
        <v>時間太晚</v>
      </c>
      <c r="Z2679" s="3" t="str">
        <f>IF(ISBLANK(Q2679),"需記錄數量",IF(Q2679&gt;2,"2隻以上，請記為猴群",""))</f>
        <v/>
      </c>
      <c r="AA2679" s="3" t="str">
        <f>IF(OR(Q2679=1,Q2679=2),IF(ISTEXT(R2679),"","需記錄距離"),"")</f>
        <v/>
      </c>
      <c r="AB2679" s="249" t="str">
        <f>IF(S2679="Y",IF(Q2679&lt;&gt;2,"有叫聲應為猴群",""),"")</f>
        <v/>
      </c>
      <c r="AC2679" s="3" t="str">
        <f>IF(ISBLANK(T2679),"需記錄棲地類型",IF(LEN(T2679)&lt;&gt;2,"請填最主要的棲地類型，其餘的可在備注補充說明",""))</f>
        <v/>
      </c>
      <c r="AD2679" s="5" t="str">
        <f t="shared" ref="AD2679:AD2706" si="118">IF(ISBLANK(O2679),"需記錄時間",IFERROR(IF((AI2679-TIME(0,5,59))&lt;0,"需計滿6分鐘",""),""))</f>
        <v/>
      </c>
      <c r="AE2679" s="3" t="str">
        <f>IF(COUNTIF(U2679,"*搖樹*")=1,IF(Q2679&lt;&gt;2,"有搖樹行為應為猴群",""),"")</f>
        <v/>
      </c>
      <c r="AF2679" s="3"/>
      <c r="AH2679">
        <f>MATCH(ROUND(M2679,0)&amp;ROUND(N2679,0),樣點!N:N,0)</f>
        <v>1998</v>
      </c>
      <c r="AI2679" s="5">
        <f>IF((F2680&amp;J2680)=(F2679&amp;J2679),ABS((DATE(G2680,H2680,I2680)&amp;TIME(O2680,P2680,0))-(DATE(G2679,H2679,I2679)&amp;TIME(O2679,P2679,0))),"")</f>
        <v>6.2499999767169356E-3</v>
      </c>
    </row>
    <row r="2680" spans="3:35">
      <c r="C2680" s="246" t="s">
        <v>1138</v>
      </c>
      <c r="D2680" s="246" t="s">
        <v>1139</v>
      </c>
      <c r="E2680" s="246" t="s">
        <v>1158</v>
      </c>
      <c r="F2680" s="246" t="s">
        <v>1159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1154</v>
      </c>
      <c r="L2680" s="247">
        <v>4</v>
      </c>
      <c r="M2680" s="246">
        <v>312058</v>
      </c>
      <c r="N2680" s="246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90</v>
      </c>
      <c r="T2680" s="246" t="s">
        <v>32</v>
      </c>
      <c r="U2680" s="246"/>
      <c r="V2680" t="str">
        <f>INDEX(樣區!H:H,MATCH(F2680,樣區!E:E,0))</f>
        <v>4月,6月</v>
      </c>
      <c r="W2680" s="3" t="str">
        <f>IF(ISNUMBER(AH2680),"Y","N")</f>
        <v>Y</v>
      </c>
      <c r="X2680" s="3" t="str">
        <f>IF(OR(ISBLANK(H2680),ISBLANK(I2680)),"需記錄日期","")</f>
        <v/>
      </c>
      <c r="Y2680" s="3" t="str">
        <f>IF(O2680&gt;9,"時間太晚","")</f>
        <v>時間太晚</v>
      </c>
      <c r="Z2680" s="3" t="str">
        <f>IF(ISBLANK(Q2680),"需記錄數量",IF(Q2680&gt;2,"2隻以上，請記為猴群",""))</f>
        <v/>
      </c>
      <c r="AA2680" s="3" t="str">
        <f>IF(OR(Q2680=1,Q2680=2),IF(ISTEXT(R2680),"","需記錄距離"),"")</f>
        <v/>
      </c>
      <c r="AB2680" s="249" t="str">
        <f>IF(S2680="Y",IF(Q2680&lt;&gt;2,"有叫聲應為猴群",""),"")</f>
        <v/>
      </c>
      <c r="AC2680" s="3" t="str">
        <f>IF(ISBLANK(T2680),"需記錄棲地類型",IF(LEN(T2680)&lt;&gt;2,"請填最主要的棲地類型，其餘的可在備注補充說明",""))</f>
        <v/>
      </c>
      <c r="AD2680" s="5" t="str">
        <f t="shared" si="118"/>
        <v/>
      </c>
      <c r="AE2680" s="3" t="str">
        <f>IF(COUNTIF(U2680,"*搖樹*")=1,IF(Q2680&lt;&gt;2,"有搖樹行為應為猴群",""),"")</f>
        <v/>
      </c>
      <c r="AF2680" s="3"/>
      <c r="AH2680">
        <f>MATCH(ROUND(M2680,0)&amp;ROUND(N2680,0),樣點!N:N,0)</f>
        <v>1999</v>
      </c>
      <c r="AI2680" s="5">
        <f>IF((F2681&amp;J2681)=(F2680&amp;J2680),ABS((DATE(G2681,H2681,I2681)&amp;TIME(O2681,P2681,0))-(DATE(G2680,H2680,I2680)&amp;TIME(O2680,P2680,0))),"")</f>
        <v>6.2500000349245965E-3</v>
      </c>
    </row>
    <row r="2681" spans="3:35">
      <c r="C2681" s="246" t="s">
        <v>1138</v>
      </c>
      <c r="D2681" s="246" t="s">
        <v>1139</v>
      </c>
      <c r="E2681" s="246" t="s">
        <v>1158</v>
      </c>
      <c r="F2681" s="246" t="s">
        <v>1159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1154</v>
      </c>
      <c r="L2681" s="247">
        <v>5</v>
      </c>
      <c r="M2681" s="246">
        <v>312016</v>
      </c>
      <c r="N2681" s="246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90</v>
      </c>
      <c r="T2681" s="246" t="s">
        <v>32</v>
      </c>
      <c r="U2681" s="246"/>
      <c r="V2681" t="str">
        <f>INDEX(樣區!H:H,MATCH(F2681,樣區!E:E,0))</f>
        <v>4月,6月</v>
      </c>
      <c r="W2681" s="3" t="str">
        <f>IF(ISNUMBER(AH2681),"Y","N")</f>
        <v>Y</v>
      </c>
      <c r="X2681" s="3" t="str">
        <f>IF(OR(ISBLANK(H2681),ISBLANK(I2681)),"需記錄日期","")</f>
        <v/>
      </c>
      <c r="Y2681" s="3" t="str">
        <f>IF(O2681&gt;9,"時間太晚","")</f>
        <v>時間太晚</v>
      </c>
      <c r="Z2681" s="3" t="str">
        <f>IF(ISBLANK(Q2681),"需記錄數量",IF(Q2681&gt;2,"2隻以上，請記為猴群",""))</f>
        <v/>
      </c>
      <c r="AA2681" s="3" t="str">
        <f>IF(OR(Q2681=1,Q2681=2),IF(ISTEXT(R2681),"","需記錄距離"),"")</f>
        <v/>
      </c>
      <c r="AB2681" s="249" t="str">
        <f>IF(S2681="Y",IF(Q2681&lt;&gt;2,"有叫聲應為猴群",""),"")</f>
        <v/>
      </c>
      <c r="AC2681" s="3" t="str">
        <f>IF(ISBLANK(T2681),"需記錄棲地類型",IF(LEN(T2681)&lt;&gt;2,"請填最主要的棲地類型，其餘的可在備注補充說明",""))</f>
        <v/>
      </c>
      <c r="AD2681" s="5" t="str">
        <f t="shared" si="118"/>
        <v/>
      </c>
      <c r="AE2681" s="3" t="str">
        <f>IF(COUNTIF(U2681,"*搖樹*")=1,IF(Q2681&lt;&gt;2,"有搖樹行為應為猴群",""),"")</f>
        <v/>
      </c>
      <c r="AF2681" s="3"/>
      <c r="AH2681">
        <f>MATCH(ROUND(M2681,0)&amp;ROUND(N2681,0),樣點!N:N,0)</f>
        <v>2000</v>
      </c>
      <c r="AI2681" s="5">
        <f>IF((F2682&amp;J2682)=(F2681&amp;J2681),ABS((DATE(G2682,H2682,I2682)&amp;TIME(O2682,P2682,0))-(DATE(G2681,H2681,I2681)&amp;TIME(O2681,P2681,0))),"")</f>
        <v>6.2499999767169356E-3</v>
      </c>
    </row>
    <row r="2682" spans="3:35">
      <c r="C2682" s="246" t="s">
        <v>1138</v>
      </c>
      <c r="D2682" s="246" t="s">
        <v>1139</v>
      </c>
      <c r="E2682" s="246" t="s">
        <v>1158</v>
      </c>
      <c r="F2682" s="246" t="s">
        <v>1159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1154</v>
      </c>
      <c r="L2682" s="247">
        <v>6</v>
      </c>
      <c r="M2682" s="246">
        <v>312182</v>
      </c>
      <c r="N2682" s="246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90</v>
      </c>
      <c r="T2682" s="246" t="s">
        <v>32</v>
      </c>
      <c r="U2682" s="246"/>
      <c r="V2682" t="str">
        <f>INDEX(樣區!H:H,MATCH(F2682,樣區!E:E,0))</f>
        <v>4月,6月</v>
      </c>
      <c r="W2682" s="3" t="str">
        <f>IF(ISNUMBER(AH2682),"Y","N")</f>
        <v>Y</v>
      </c>
      <c r="X2682" s="3" t="str">
        <f>IF(OR(ISBLANK(H2682),ISBLANK(I2682)),"需記錄日期","")</f>
        <v/>
      </c>
      <c r="Y2682" s="3" t="str">
        <f>IF(O2682&gt;9,"時間太晚","")</f>
        <v>時間太晚</v>
      </c>
      <c r="Z2682" s="3" t="str">
        <f>IF(ISBLANK(Q2682),"需記錄數量",IF(Q2682&gt;2,"2隻以上，請記為猴群",""))</f>
        <v/>
      </c>
      <c r="AA2682" s="3" t="str">
        <f>IF(OR(Q2682=1,Q2682=2),IF(ISTEXT(R2682),"","需記錄距離"),"")</f>
        <v/>
      </c>
      <c r="AB2682" s="249" t="str">
        <f>IF(S2682="Y",IF(Q2682&lt;&gt;2,"有叫聲應為猴群",""),"")</f>
        <v/>
      </c>
      <c r="AC2682" s="3" t="str">
        <f>IF(ISBLANK(T2682),"需記錄棲地類型",IF(LEN(T2682)&lt;&gt;2,"請填最主要的棲地類型，其餘的可在備注補充說明",""))</f>
        <v/>
      </c>
      <c r="AD2682" s="5" t="str">
        <f t="shared" si="118"/>
        <v/>
      </c>
      <c r="AE2682" s="3" t="str">
        <f>IF(COUNTIF(U2682,"*搖樹*")=1,IF(Q2682&lt;&gt;2,"有搖樹行為應為猴群",""),"")</f>
        <v/>
      </c>
      <c r="AF2682" s="3"/>
      <c r="AH2682">
        <f>MATCH(ROUND(M2682,0)&amp;ROUND(N2682,0),樣點!N:N,0)</f>
        <v>2001</v>
      </c>
      <c r="AI2682" s="5" t="str">
        <f>IF((F2683&amp;J2683)=(F2682&amp;J2682),ABS((DATE(G2683,H2683,I2683)&amp;TIME(O2683,P2683,0))-(DATE(G2682,H2682,I2682)&amp;TIME(O2682,P2682,0))),"")</f>
        <v/>
      </c>
    </row>
    <row r="2683" spans="3:35">
      <c r="C2683" s="246" t="s">
        <v>1138</v>
      </c>
      <c r="D2683" s="246" t="s">
        <v>1139</v>
      </c>
      <c r="E2683" s="246" t="s">
        <v>1160</v>
      </c>
      <c r="F2683" s="246" t="s">
        <v>1161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1162</v>
      </c>
      <c r="L2683" s="247">
        <v>1</v>
      </c>
      <c r="M2683" s="246">
        <v>293735</v>
      </c>
      <c r="N2683" s="246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90</v>
      </c>
      <c r="T2683" s="246" t="s">
        <v>32</v>
      </c>
      <c r="U2683" s="248" t="s">
        <v>1163</v>
      </c>
      <c r="V2683" t="str">
        <f>INDEX(樣區!H:H,MATCH(F2683,樣區!E:E,0))</f>
        <v>4月,6月</v>
      </c>
      <c r="W2683" s="3" t="str">
        <f>IF(ISNUMBER(AH2683),"Y","N")</f>
        <v>Y</v>
      </c>
      <c r="X2683" s="3" t="str">
        <f>IF(OR(ISBLANK(H2683),ISBLANK(I2683)),"需記錄日期","")</f>
        <v/>
      </c>
      <c r="Y2683" s="3" t="str">
        <f>IF(O2683&gt;9,"時間太晚","")</f>
        <v>時間太晚</v>
      </c>
      <c r="Z2683" s="3" t="str">
        <f>IF(ISBLANK(Q2683),"需記錄數量",IF(Q2683&gt;2,"2隻以上，請記為猴群",""))</f>
        <v/>
      </c>
      <c r="AA2683" s="3" t="str">
        <f>IF(OR(Q2683=1,Q2683=2),IF(ISTEXT(R2683),"","需記錄距離"),"")</f>
        <v/>
      </c>
      <c r="AB2683" s="249" t="str">
        <f>IF(S2683="Y",IF(Q2683&lt;&gt;2,"有叫聲應為猴群",""),"")</f>
        <v/>
      </c>
      <c r="AC2683" s="3" t="str">
        <f>IF(ISBLANK(T2683),"需記錄棲地類型",IF(LEN(T2683)&lt;&gt;2,"請填最主要的棲地類型，其餘的可在備注補充說明",""))</f>
        <v/>
      </c>
      <c r="AD2683" s="5" t="str">
        <f t="shared" si="118"/>
        <v/>
      </c>
      <c r="AE2683" s="3" t="str">
        <f>IF(COUNTIF(U2683,"*搖樹*")=1,IF(Q2683&lt;&gt;2,"有搖樹行為應為猴群",""),"")</f>
        <v/>
      </c>
      <c r="AF2683" s="3"/>
      <c r="AH2683">
        <f>MATCH(ROUND(M2683,0)&amp;ROUND(N2683,0),樣點!N:N,0)</f>
        <v>1963</v>
      </c>
      <c r="AI2683" s="5">
        <f>IF((F2684&amp;J2684)=(F2683&amp;J2683),ABS((DATE(G2684,H2684,I2684)&amp;TIME(O2684,P2684,0))-(DATE(G2683,H2683,I2683)&amp;TIME(O2683,P2683,0))),"")</f>
        <v>5.5555560393258929E-3</v>
      </c>
    </row>
    <row r="2684" spans="3:35">
      <c r="C2684" s="246" t="s">
        <v>1138</v>
      </c>
      <c r="D2684" s="246" t="s">
        <v>1139</v>
      </c>
      <c r="E2684" s="246" t="s">
        <v>1160</v>
      </c>
      <c r="F2684" s="246" t="s">
        <v>1161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1162</v>
      </c>
      <c r="L2684" s="247">
        <v>2</v>
      </c>
      <c r="M2684" s="246">
        <v>293849</v>
      </c>
      <c r="N2684" s="246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90</v>
      </c>
      <c r="T2684" s="246" t="s">
        <v>54</v>
      </c>
      <c r="U2684" s="246" t="s">
        <v>1164</v>
      </c>
      <c r="V2684" t="str">
        <f>INDEX(樣區!H:H,MATCH(F2684,樣區!E:E,0))</f>
        <v>4月,6月</v>
      </c>
      <c r="W2684" s="3" t="str">
        <f>IF(ISNUMBER(AH2684),"Y","N")</f>
        <v>Y</v>
      </c>
      <c r="X2684" s="3" t="str">
        <f>IF(OR(ISBLANK(H2684),ISBLANK(I2684)),"需記錄日期","")</f>
        <v/>
      </c>
      <c r="Y2684" s="3" t="str">
        <f>IF(O2684&gt;9,"時間太晚","")</f>
        <v>時間太晚</v>
      </c>
      <c r="Z2684" s="3" t="str">
        <f>IF(ISBLANK(Q2684),"需記錄數量",IF(Q2684&gt;2,"2隻以上，請記為猴群",""))</f>
        <v/>
      </c>
      <c r="AA2684" s="3" t="str">
        <f>IF(OR(Q2684=1,Q2684=2),IF(ISTEXT(R2684),"","需記錄距離"),"")</f>
        <v/>
      </c>
      <c r="AB2684" s="249" t="str">
        <f>IF(S2684="Y",IF(Q2684&lt;&gt;2,"有叫聲應為猴群",""),"")</f>
        <v/>
      </c>
      <c r="AC2684" s="3" t="str">
        <f>IF(ISBLANK(T2684),"需記錄棲地類型",IF(LEN(T2684)&lt;&gt;2,"請填最主要的棲地類型，其餘的可在備注補充說明",""))</f>
        <v/>
      </c>
      <c r="AD2684" s="5" t="str">
        <f t="shared" si="118"/>
        <v/>
      </c>
      <c r="AE2684" s="3" t="str">
        <f>IF(COUNTIF(U2684,"*搖樹*")=1,IF(Q2684&lt;&gt;2,"有搖樹行為應為猴群",""),"")</f>
        <v/>
      </c>
      <c r="AF2684" s="3"/>
      <c r="AH2684">
        <f>MATCH(ROUND(M2684,0)&amp;ROUND(N2684,0),樣點!N:N,0)</f>
        <v>1964</v>
      </c>
      <c r="AI2684" s="5">
        <f>IF((F2685&amp;J2685)=(F2684&amp;J2684),ABS((DATE(G2685,H2685,I2685)&amp;TIME(O2685,P2685,0))-(DATE(G2684,H2684,I2684)&amp;TIME(O2684,P2684,0))),"")</f>
        <v>6.9444439723156393E-3</v>
      </c>
    </row>
    <row r="2685" spans="3:35">
      <c r="C2685" s="246" t="s">
        <v>1138</v>
      </c>
      <c r="D2685" s="246" t="s">
        <v>1139</v>
      </c>
      <c r="E2685" s="246" t="s">
        <v>1160</v>
      </c>
      <c r="F2685" s="246" t="s">
        <v>1161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1162</v>
      </c>
      <c r="L2685" s="247">
        <v>3</v>
      </c>
      <c r="M2685" s="246">
        <v>293981</v>
      </c>
      <c r="N2685" s="246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90</v>
      </c>
      <c r="T2685" s="246" t="s">
        <v>54</v>
      </c>
      <c r="U2685" s="246" t="s">
        <v>1165</v>
      </c>
      <c r="V2685" t="str">
        <f>INDEX(樣區!H:H,MATCH(F2685,樣區!E:E,0))</f>
        <v>4月,6月</v>
      </c>
      <c r="W2685" s="3" t="str">
        <f>IF(ISNUMBER(AH2685),"Y","N")</f>
        <v>Y</v>
      </c>
      <c r="X2685" s="3" t="str">
        <f>IF(OR(ISBLANK(H2685),ISBLANK(I2685)),"需記錄日期","")</f>
        <v/>
      </c>
      <c r="Y2685" s="3" t="str">
        <f>IF(O2685&gt;9,"時間太晚","")</f>
        <v>時間太晚</v>
      </c>
      <c r="Z2685" s="3" t="str">
        <f>IF(ISBLANK(Q2685),"需記錄數量",IF(Q2685&gt;2,"2隻以上，請記為猴群",""))</f>
        <v/>
      </c>
      <c r="AA2685" s="3" t="str">
        <f>IF(OR(Q2685=1,Q2685=2),IF(ISTEXT(R2685),"","需記錄距離"),"")</f>
        <v/>
      </c>
      <c r="AB2685" s="249" t="str">
        <f>IF(S2685="Y",IF(Q2685&lt;&gt;2,"有叫聲應為猴群",""),"")</f>
        <v/>
      </c>
      <c r="AC2685" s="3" t="str">
        <f>IF(ISBLANK(T2685),"需記錄棲地類型",IF(LEN(T2685)&lt;&gt;2,"請填最主要的棲地類型，其餘的可在備注補充說明",""))</f>
        <v/>
      </c>
      <c r="AD2685" s="5" t="str">
        <f t="shared" si="118"/>
        <v/>
      </c>
      <c r="AE2685" s="3" t="str">
        <f>IF(COUNTIF(U2685,"*搖樹*")=1,IF(Q2685&lt;&gt;2,"有搖樹行為應為猴群",""),"")</f>
        <v/>
      </c>
      <c r="AF2685" s="3"/>
      <c r="AH2685">
        <f>MATCH(ROUND(M2685,0)&amp;ROUND(N2685,0),樣點!N:N,0)</f>
        <v>1965</v>
      </c>
      <c r="AI2685" s="5">
        <f>IF((F2686&amp;J2686)=(F2685&amp;J2685),ABS((DATE(G2686,H2686,I2686)&amp;TIME(O2686,P2686,0))-(DATE(G2685,H2685,I2685)&amp;TIME(O2685,P2685,0))),"")</f>
        <v>6.9444450200535357E-3</v>
      </c>
    </row>
    <row r="2686" spans="3:35">
      <c r="C2686" s="246" t="s">
        <v>1138</v>
      </c>
      <c r="D2686" s="246" t="s">
        <v>1139</v>
      </c>
      <c r="E2686" s="246" t="s">
        <v>1160</v>
      </c>
      <c r="F2686" s="246" t="s">
        <v>1161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1162</v>
      </c>
      <c r="L2686" s="247">
        <v>4</v>
      </c>
      <c r="M2686" s="246">
        <v>294193</v>
      </c>
      <c r="N2686" s="246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90</v>
      </c>
      <c r="T2686" s="246" t="s">
        <v>54</v>
      </c>
      <c r="U2686" s="246" t="s">
        <v>1166</v>
      </c>
      <c r="V2686" t="str">
        <f>INDEX(樣區!H:H,MATCH(F2686,樣區!E:E,0))</f>
        <v>4月,6月</v>
      </c>
      <c r="W2686" s="3" t="str">
        <f>IF(ISNUMBER(AH2686),"Y","N")</f>
        <v>Y</v>
      </c>
      <c r="X2686" s="3" t="str">
        <f>IF(OR(ISBLANK(H2686),ISBLANK(I2686)),"需記錄日期","")</f>
        <v/>
      </c>
      <c r="Y2686" s="3" t="str">
        <f>IF(O2686&gt;9,"時間太晚","")</f>
        <v>時間太晚</v>
      </c>
      <c r="Z2686" s="3" t="str">
        <f>IF(ISBLANK(Q2686),"需記錄數量",IF(Q2686&gt;2,"2隻以上，請記為猴群",""))</f>
        <v/>
      </c>
      <c r="AA2686" s="3" t="str">
        <f>IF(OR(Q2686=1,Q2686=2),IF(ISTEXT(R2686),"","需記錄距離"),"")</f>
        <v/>
      </c>
      <c r="AB2686" s="249" t="str">
        <f>IF(S2686="Y",IF(Q2686&lt;&gt;2,"有叫聲應為猴群",""),"")</f>
        <v/>
      </c>
      <c r="AC2686" s="3" t="str">
        <f>IF(ISBLANK(T2686),"需記錄棲地類型",IF(LEN(T2686)&lt;&gt;2,"請填最主要的棲地類型，其餘的可在備注補充說明",""))</f>
        <v/>
      </c>
      <c r="AD2686" s="5" t="str">
        <f t="shared" si="118"/>
        <v/>
      </c>
      <c r="AE2686" s="3" t="str">
        <f>IF(COUNTIF(U2686,"*搖樹*")=1,IF(Q2686&lt;&gt;2,"有搖樹行為應為猴群",""),"")</f>
        <v/>
      </c>
      <c r="AF2686" s="3"/>
      <c r="AH2686">
        <f>MATCH(ROUND(M2686,0)&amp;ROUND(N2686,0),樣點!N:N,0)</f>
        <v>1966</v>
      </c>
      <c r="AI2686" s="5">
        <f>IF((F2687&amp;J2687)=(F2686&amp;J2686),ABS((DATE(G2687,H2687,I2687)&amp;TIME(O2687,P2687,0))-(DATE(G2686,H2686,I2686)&amp;TIME(O2686,P2686,0))),"")</f>
        <v>6.2499999767169356E-3</v>
      </c>
    </row>
    <row r="2687" spans="3:35">
      <c r="C2687" s="246" t="s">
        <v>1138</v>
      </c>
      <c r="D2687" s="246" t="s">
        <v>1139</v>
      </c>
      <c r="E2687" s="246" t="s">
        <v>1160</v>
      </c>
      <c r="F2687" s="246" t="s">
        <v>1161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1162</v>
      </c>
      <c r="L2687" s="247">
        <v>5</v>
      </c>
      <c r="M2687" s="246">
        <v>294267</v>
      </c>
      <c r="N2687" s="246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90</v>
      </c>
      <c r="T2687" s="246" t="s">
        <v>54</v>
      </c>
      <c r="U2687" s="246" t="s">
        <v>1167</v>
      </c>
      <c r="V2687" t="str">
        <f>INDEX(樣區!H:H,MATCH(F2687,樣區!E:E,0))</f>
        <v>4月,6月</v>
      </c>
      <c r="W2687" s="3" t="str">
        <f>IF(ISNUMBER(AH2687),"Y","N")</f>
        <v>Y</v>
      </c>
      <c r="X2687" s="3" t="str">
        <f>IF(OR(ISBLANK(H2687),ISBLANK(I2687)),"需記錄日期","")</f>
        <v/>
      </c>
      <c r="Y2687" s="3" t="str">
        <f>IF(O2687&gt;9,"時間太晚","")</f>
        <v>時間太晚</v>
      </c>
      <c r="Z2687" s="3" t="str">
        <f>IF(ISBLANK(Q2687),"需記錄數量",IF(Q2687&gt;2,"2隻以上，請記為猴群",""))</f>
        <v/>
      </c>
      <c r="AA2687" s="3" t="str">
        <f>IF(OR(Q2687=1,Q2687=2),IF(ISTEXT(R2687),"","需記錄距離"),"")</f>
        <v/>
      </c>
      <c r="AB2687" s="249" t="str">
        <f>IF(S2687="Y",IF(Q2687&lt;&gt;2,"有叫聲應為猴群",""),"")</f>
        <v/>
      </c>
      <c r="AC2687" s="3" t="str">
        <f>IF(ISBLANK(T2687),"需記錄棲地類型",IF(LEN(T2687)&lt;&gt;2,"請填最主要的棲地類型，其餘的可在備注補充說明",""))</f>
        <v/>
      </c>
      <c r="AD2687" s="5" t="str">
        <f t="shared" si="118"/>
        <v/>
      </c>
      <c r="AE2687" s="3" t="str">
        <f>IF(COUNTIF(U2687,"*搖樹*")=1,IF(Q2687&lt;&gt;2,"有搖樹行為應為猴群",""),"")</f>
        <v/>
      </c>
      <c r="AF2687" s="3"/>
      <c r="AH2687">
        <f>MATCH(ROUND(M2687,0)&amp;ROUND(N2687,0),樣點!N:N,0)</f>
        <v>1967</v>
      </c>
      <c r="AI2687" s="5">
        <f>IF((F2688&amp;J2688)=(F2687&amp;J2687),ABS((DATE(G2688,H2688,I2688)&amp;TIME(O2688,P2688,0))-(DATE(G2687,H2687,I2687)&amp;TIME(O2687,P2687,0))),"")</f>
        <v>9.0277770068496466E-3</v>
      </c>
    </row>
    <row r="2688" spans="3:35">
      <c r="C2688" s="246" t="s">
        <v>1138</v>
      </c>
      <c r="D2688" s="246" t="s">
        <v>1139</v>
      </c>
      <c r="E2688" s="246" t="s">
        <v>1160</v>
      </c>
      <c r="F2688" s="246" t="s">
        <v>1161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1162</v>
      </c>
      <c r="L2688" s="247">
        <v>6</v>
      </c>
      <c r="M2688" s="246">
        <v>294382</v>
      </c>
      <c r="N2688" s="246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90</v>
      </c>
      <c r="T2688" s="246" t="s">
        <v>54</v>
      </c>
      <c r="U2688" s="246" t="s">
        <v>1168</v>
      </c>
      <c r="V2688" t="str">
        <f>INDEX(樣區!H:H,MATCH(F2688,樣區!E:E,0))</f>
        <v>4月,6月</v>
      </c>
      <c r="W2688" s="3" t="str">
        <f>IF(ISNUMBER(AH2688),"Y","N")</f>
        <v>Y</v>
      </c>
      <c r="X2688" s="3" t="str">
        <f>IF(OR(ISBLANK(H2688),ISBLANK(I2688)),"需記錄日期","")</f>
        <v/>
      </c>
      <c r="Y2688" s="3" t="str">
        <f>IF(O2688&gt;9,"時間太晚","")</f>
        <v>時間太晚</v>
      </c>
      <c r="Z2688" s="3" t="str">
        <f>IF(ISBLANK(Q2688),"需記錄數量",IF(Q2688&gt;2,"2隻以上，請記為猴群",""))</f>
        <v/>
      </c>
      <c r="AA2688" s="3" t="str">
        <f>IF(OR(Q2688=1,Q2688=2),IF(ISTEXT(R2688),"","需記錄距離"),"")</f>
        <v/>
      </c>
      <c r="AB2688" s="249" t="str">
        <f>IF(S2688="Y",IF(Q2688&lt;&gt;2,"有叫聲應為猴群",""),"")</f>
        <v/>
      </c>
      <c r="AC2688" s="3" t="str">
        <f>IF(ISBLANK(T2688),"需記錄棲地類型",IF(LEN(T2688)&lt;&gt;2,"請填最主要的棲地類型，其餘的可在備注補充說明",""))</f>
        <v/>
      </c>
      <c r="AD2688" s="5" t="str">
        <f t="shared" si="118"/>
        <v/>
      </c>
      <c r="AE2688" s="3" t="str">
        <f>IF(COUNTIF(U2688,"*搖樹*")=1,IF(Q2688&lt;&gt;2,"有搖樹行為應為猴群",""),"")</f>
        <v/>
      </c>
      <c r="AF2688" s="3"/>
      <c r="AH2688">
        <f>MATCH(ROUND(M2688,0)&amp;ROUND(N2688,0),樣點!N:N,0)</f>
        <v>1968</v>
      </c>
      <c r="AI2688" s="5" t="str">
        <f>IF((F2689&amp;J2689)=(F2688&amp;J2688),ABS((DATE(G2689,H2689,I2689)&amp;TIME(O2689,P2689,0))-(DATE(G2688,H2688,I2688)&amp;TIME(O2688,P2688,0))),"")</f>
        <v/>
      </c>
    </row>
    <row r="2689" spans="3:35">
      <c r="C2689" s="246" t="s">
        <v>1138</v>
      </c>
      <c r="D2689" s="246" t="s">
        <v>1139</v>
      </c>
      <c r="E2689" s="246" t="s">
        <v>1160</v>
      </c>
      <c r="F2689" s="246" t="s">
        <v>1161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1162</v>
      </c>
      <c r="L2689" s="247">
        <v>1</v>
      </c>
      <c r="M2689" s="246">
        <v>293735</v>
      </c>
      <c r="N2689" s="246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90</v>
      </c>
      <c r="T2689" s="246" t="s">
        <v>32</v>
      </c>
      <c r="U2689" s="246"/>
      <c r="V2689" t="str">
        <f>INDEX(樣區!H:H,MATCH(F2689,樣區!E:E,0))</f>
        <v>4月,6月</v>
      </c>
      <c r="W2689" s="3" t="str">
        <f>IF(ISNUMBER(AH2689),"Y","N")</f>
        <v>Y</v>
      </c>
      <c r="X2689" s="3" t="str">
        <f>IF(OR(ISBLANK(H2689),ISBLANK(I2689)),"需記錄日期","")</f>
        <v/>
      </c>
      <c r="Y2689" s="3" t="str">
        <f>IF(O2689&gt;9,"時間太晚","")</f>
        <v>時間太晚</v>
      </c>
      <c r="Z2689" s="3" t="str">
        <f>IF(ISBLANK(Q2689),"需記錄數量",IF(Q2689&gt;2,"2隻以上，請記為猴群",""))</f>
        <v/>
      </c>
      <c r="AA2689" s="3" t="str">
        <f>IF(OR(Q2689=1,Q2689=2),IF(ISTEXT(R2689),"","需記錄距離"),"")</f>
        <v/>
      </c>
      <c r="AB2689" s="249" t="str">
        <f>IF(S2689="Y",IF(Q2689&lt;&gt;2,"有叫聲應為猴群",""),"")</f>
        <v/>
      </c>
      <c r="AC2689" s="3" t="str">
        <f>IF(ISBLANK(T2689),"需記錄棲地類型",IF(LEN(T2689)&lt;&gt;2,"請填最主要的棲地類型，其餘的可在備注補充說明",""))</f>
        <v/>
      </c>
      <c r="AD2689" s="5" t="str">
        <f t="shared" si="118"/>
        <v/>
      </c>
      <c r="AE2689" s="3" t="str">
        <f>IF(COUNTIF(U2689,"*搖樹*")=1,IF(Q2689&lt;&gt;2,"有搖樹行為應為猴群",""),"")</f>
        <v/>
      </c>
      <c r="AF2689" s="3"/>
      <c r="AH2689">
        <f>MATCH(ROUND(M2689,0)&amp;ROUND(N2689,0),樣點!N:N,0)</f>
        <v>1963</v>
      </c>
      <c r="AI2689" s="5">
        <f>IF((F2690&amp;J2690)=(F2689&amp;J2689),ABS((DATE(G2690,H2690,I2690)&amp;TIME(O2690,P2690,0))-(DATE(G2689,H2689,I2689)&amp;TIME(O2689,P2689,0))),"")</f>
        <v>5.5555560393258929E-3</v>
      </c>
    </row>
    <row r="2690" spans="3:35">
      <c r="C2690" s="246" t="s">
        <v>1138</v>
      </c>
      <c r="D2690" s="246" t="s">
        <v>1139</v>
      </c>
      <c r="E2690" s="246" t="s">
        <v>1160</v>
      </c>
      <c r="F2690" s="246" t="s">
        <v>1161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1162</v>
      </c>
      <c r="L2690" s="247">
        <v>2</v>
      </c>
      <c r="M2690" s="246">
        <v>293849</v>
      </c>
      <c r="N2690" s="246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90</v>
      </c>
      <c r="T2690" s="246" t="s">
        <v>54</v>
      </c>
      <c r="U2690" s="246"/>
      <c r="V2690" t="str">
        <f>INDEX(樣區!H:H,MATCH(F2690,樣區!E:E,0))</f>
        <v>4月,6月</v>
      </c>
      <c r="W2690" s="3" t="str">
        <f>IF(ISNUMBER(AH2690),"Y","N")</f>
        <v>Y</v>
      </c>
      <c r="X2690" s="3" t="str">
        <f>IF(OR(ISBLANK(H2690),ISBLANK(I2690)),"需記錄日期","")</f>
        <v/>
      </c>
      <c r="Y2690" s="3" t="str">
        <f>IF(O2690&gt;9,"時間太晚","")</f>
        <v>時間太晚</v>
      </c>
      <c r="Z2690" s="3" t="str">
        <f>IF(ISBLANK(Q2690),"需記錄數量",IF(Q2690&gt;2,"2隻以上，請記為猴群",""))</f>
        <v/>
      </c>
      <c r="AA2690" s="3" t="str">
        <f>IF(OR(Q2690=1,Q2690=2),IF(ISTEXT(R2690),"","需記錄距離"),"")</f>
        <v/>
      </c>
      <c r="AB2690" s="249" t="str">
        <f>IF(S2690="Y",IF(Q2690&lt;&gt;2,"有叫聲應為猴群",""),"")</f>
        <v/>
      </c>
      <c r="AC2690" s="3" t="str">
        <f>IF(ISBLANK(T2690),"需記錄棲地類型",IF(LEN(T2690)&lt;&gt;2,"請填最主要的棲地類型，其餘的可在備注補充說明",""))</f>
        <v/>
      </c>
      <c r="AD2690" s="5" t="str">
        <f t="shared" si="118"/>
        <v/>
      </c>
      <c r="AE2690" s="3" t="str">
        <f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>IF((F2691&amp;J2691)=(F2690&amp;J2690),ABS((DATE(G2691,H2691,I2691)&amp;TIME(O2691,P2691,0))-(DATE(G2690,H2690,I2690)&amp;TIME(O2690,P2690,0))),"")</f>
        <v>5.5555549915879965E-3</v>
      </c>
    </row>
    <row r="2691" spans="3:35">
      <c r="C2691" s="246" t="s">
        <v>1138</v>
      </c>
      <c r="D2691" s="246" t="s">
        <v>1139</v>
      </c>
      <c r="E2691" s="246" t="s">
        <v>1160</v>
      </c>
      <c r="F2691" s="246" t="s">
        <v>1161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1162</v>
      </c>
      <c r="L2691" s="247">
        <v>3</v>
      </c>
      <c r="M2691" s="246">
        <v>293981</v>
      </c>
      <c r="N2691" s="246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44</v>
      </c>
      <c r="T2691" s="246" t="s">
        <v>54</v>
      </c>
      <c r="U2691" s="246"/>
      <c r="V2691" t="str">
        <f>INDEX(樣區!H:H,MATCH(F2691,樣區!E:E,0))</f>
        <v>4月,6月</v>
      </c>
      <c r="W2691" s="3" t="str">
        <f>IF(ISNUMBER(AH2691),"Y","N")</f>
        <v>Y</v>
      </c>
      <c r="X2691" s="3" t="str">
        <f>IF(OR(ISBLANK(H2691),ISBLANK(I2691)),"需記錄日期","")</f>
        <v/>
      </c>
      <c r="Y2691" s="3" t="str">
        <f>IF(O2691&gt;9,"時間太晚","")</f>
        <v>時間太晚</v>
      </c>
      <c r="Z2691" s="3" t="str">
        <f>IF(ISBLANK(Q2691),"需記錄數量",IF(Q2691&gt;2,"2隻以上，請記為猴群",""))</f>
        <v/>
      </c>
      <c r="AA2691" s="3" t="str">
        <f>IF(OR(Q2691=1,Q2691=2),IF(ISTEXT(R2691),"","需記錄距離"),"")</f>
        <v/>
      </c>
      <c r="AB2691" s="249" t="str">
        <f>IF(S2691="Y",IF(Q2691&lt;&gt;2,"有叫聲應為猴群",""),"")</f>
        <v>有叫聲應為猴群</v>
      </c>
      <c r="AC2691" s="3" t="str">
        <f>IF(ISBLANK(T2691),"需記錄棲地類型",IF(LEN(T2691)&lt;&gt;2,"請填最主要的棲地類型，其餘的可在備注補充說明",""))</f>
        <v/>
      </c>
      <c r="AD2691" s="5" t="str">
        <f t="shared" si="118"/>
        <v/>
      </c>
      <c r="AE2691" s="3" t="str">
        <f>IF(COUNTIF(U2691,"*搖樹*")=1,IF(Q2691&lt;&gt;2,"有搖樹行為應為猴群",""),"")</f>
        <v/>
      </c>
      <c r="AF2691" s="3"/>
      <c r="AH2691">
        <f>MATCH(ROUND(M2691,0)&amp;ROUND(N2691,0),樣點!N:N,0)</f>
        <v>1965</v>
      </c>
      <c r="AI2691" s="5">
        <f>IF((F2692&amp;J2692)=(F2691&amp;J2691),ABS((DATE(G2692,H2692,I2692)&amp;TIME(O2692,P2692,0))-(DATE(G2691,H2691,I2691)&amp;TIME(O2691,P2691,0))),"")</f>
        <v>4.8611109959892929E-3</v>
      </c>
    </row>
    <row r="2692" spans="3:35">
      <c r="C2692" s="246" t="s">
        <v>1138</v>
      </c>
      <c r="D2692" s="246" t="s">
        <v>1139</v>
      </c>
      <c r="E2692" s="246" t="s">
        <v>1160</v>
      </c>
      <c r="F2692" s="246" t="s">
        <v>1161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1162</v>
      </c>
      <c r="L2692" s="247">
        <v>4</v>
      </c>
      <c r="M2692" s="246">
        <v>294193</v>
      </c>
      <c r="N2692" s="246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90</v>
      </c>
      <c r="T2692" s="246" t="s">
        <v>54</v>
      </c>
      <c r="U2692" s="246"/>
      <c r="V2692" t="str">
        <f>INDEX(樣區!H:H,MATCH(F2692,樣區!E:E,0))</f>
        <v>4月,6月</v>
      </c>
      <c r="W2692" s="3" t="str">
        <f>IF(ISNUMBER(AH2692),"Y","N")</f>
        <v>Y</v>
      </c>
      <c r="X2692" s="3" t="str">
        <f>IF(OR(ISBLANK(H2692),ISBLANK(I2692)),"需記錄日期","")</f>
        <v/>
      </c>
      <c r="Y2692" s="3" t="str">
        <f>IF(O2692&gt;9,"時間太晚","")</f>
        <v>時間太晚</v>
      </c>
      <c r="Z2692" s="3" t="str">
        <f>IF(ISBLANK(Q2692),"需記錄數量",IF(Q2692&gt;2,"2隻以上，請記為猴群",""))</f>
        <v/>
      </c>
      <c r="AA2692" s="3" t="str">
        <f>IF(OR(Q2692=1,Q2692=2),IF(ISTEXT(R2692),"","需記錄距離"),"")</f>
        <v/>
      </c>
      <c r="AB2692" s="249" t="str">
        <f>IF(S2692="Y",IF(Q2692&lt;&gt;2,"有叫聲應為猴群",""),"")</f>
        <v/>
      </c>
      <c r="AC2692" s="3" t="str">
        <f>IF(ISBLANK(T2692),"需記錄棲地類型",IF(LEN(T2692)&lt;&gt;2,"請填最主要的棲地類型，其餘的可在備注補充說明",""))</f>
        <v/>
      </c>
      <c r="AD2692" s="5" t="str">
        <f t="shared" si="118"/>
        <v/>
      </c>
      <c r="AE2692" s="3" t="str">
        <f>IF(COUNTIF(U2692,"*搖樹*")=1,IF(Q2692&lt;&gt;2,"有搖樹行為應為猴群",""),"")</f>
        <v/>
      </c>
      <c r="AF2692" s="3"/>
      <c r="AH2692">
        <f>MATCH(ROUND(M2692,0)&amp;ROUND(N2692,0),樣點!N:N,0)</f>
        <v>1966</v>
      </c>
      <c r="AI2692" s="5">
        <f>IF((F2693&amp;J2693)=(F2692&amp;J2692),ABS((DATE(G2693,H2693,I2693)&amp;TIME(O2693,P2693,0))-(DATE(G2692,H2692,I2692)&amp;TIME(O2692,P2692,0))),"")</f>
        <v>4.8611109959892929E-3</v>
      </c>
    </row>
    <row r="2693" spans="3:35">
      <c r="C2693" s="246" t="s">
        <v>1138</v>
      </c>
      <c r="D2693" s="246" t="s">
        <v>1139</v>
      </c>
      <c r="E2693" s="246" t="s">
        <v>1160</v>
      </c>
      <c r="F2693" s="246" t="s">
        <v>1161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1162</v>
      </c>
      <c r="L2693" s="247">
        <v>5</v>
      </c>
      <c r="M2693" s="246">
        <v>294267</v>
      </c>
      <c r="N2693" s="246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90</v>
      </c>
      <c r="T2693" s="246" t="s">
        <v>54</v>
      </c>
      <c r="U2693" s="246"/>
      <c r="V2693" t="str">
        <f>INDEX(樣區!H:H,MATCH(F2693,樣區!E:E,0))</f>
        <v>4月,6月</v>
      </c>
      <c r="W2693" s="3" t="str">
        <f>IF(ISNUMBER(AH2693),"Y","N")</f>
        <v>Y</v>
      </c>
      <c r="X2693" s="3" t="str">
        <f>IF(OR(ISBLANK(H2693),ISBLANK(I2693)),"需記錄日期","")</f>
        <v/>
      </c>
      <c r="Y2693" s="3" t="str">
        <f>IF(O2693&gt;9,"時間太晚","")</f>
        <v>時間太晚</v>
      </c>
      <c r="Z2693" s="3" t="str">
        <f>IF(ISBLANK(Q2693),"需記錄數量",IF(Q2693&gt;2,"2隻以上，請記為猴群",""))</f>
        <v/>
      </c>
      <c r="AA2693" s="3" t="str">
        <f>IF(OR(Q2693=1,Q2693=2),IF(ISTEXT(R2693),"","需記錄距離"),"")</f>
        <v/>
      </c>
      <c r="AB2693" s="249" t="str">
        <f>IF(S2693="Y",IF(Q2693&lt;&gt;2,"有叫聲應為猴群",""),"")</f>
        <v/>
      </c>
      <c r="AC2693" s="3" t="str">
        <f>IF(ISBLANK(T2693),"需記錄棲地類型",IF(LEN(T2693)&lt;&gt;2,"請填最主要的棲地類型，其餘的可在備注補充說明",""))</f>
        <v/>
      </c>
      <c r="AD2693" s="5" t="str">
        <f t="shared" si="118"/>
        <v/>
      </c>
      <c r="AE2693" s="3" t="str">
        <f>IF(COUNTIF(U2693,"*搖樹*")=1,IF(Q2693&lt;&gt;2,"有搖樹行為應為猴群",""),"")</f>
        <v/>
      </c>
      <c r="AF2693" s="3"/>
      <c r="AH2693">
        <f>MATCH(ROUND(M2693,0)&amp;ROUND(N2693,0),樣點!N:N,0)</f>
        <v>1967</v>
      </c>
      <c r="AI2693" s="5">
        <f>IF((F2694&amp;J2694)=(F2693&amp;J2693),ABS((DATE(G2694,H2694,I2694)&amp;TIME(O2694,P2694,0))-(DATE(G2693,H2693,I2693)&amp;TIME(O2693,P2693,0))),"")</f>
        <v>6.9444450200535357E-3</v>
      </c>
    </row>
    <row r="2694" spans="3:35">
      <c r="C2694" s="246" t="s">
        <v>1138</v>
      </c>
      <c r="D2694" s="246" t="s">
        <v>1139</v>
      </c>
      <c r="E2694" s="246" t="s">
        <v>1160</v>
      </c>
      <c r="F2694" s="246" t="s">
        <v>1161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1162</v>
      </c>
      <c r="L2694" s="247">
        <v>6</v>
      </c>
      <c r="M2694" s="246">
        <v>294382</v>
      </c>
      <c r="N2694" s="246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90</v>
      </c>
      <c r="T2694" s="246" t="s">
        <v>54</v>
      </c>
      <c r="U2694" s="246"/>
      <c r="V2694" t="str">
        <f>INDEX(樣區!H:H,MATCH(F2694,樣區!E:E,0))</f>
        <v>4月,6月</v>
      </c>
      <c r="W2694" s="3" t="str">
        <f>IF(ISNUMBER(AH2694),"Y","N")</f>
        <v>Y</v>
      </c>
      <c r="X2694" s="3" t="str">
        <f>IF(OR(ISBLANK(H2694),ISBLANK(I2694)),"需記錄日期","")</f>
        <v/>
      </c>
      <c r="Y2694" s="3" t="str">
        <f>IF(O2694&gt;9,"時間太晚","")</f>
        <v>時間太晚</v>
      </c>
      <c r="Z2694" s="3" t="str">
        <f>IF(ISBLANK(Q2694),"需記錄數量",IF(Q2694&gt;2,"2隻以上，請記為猴群",""))</f>
        <v/>
      </c>
      <c r="AA2694" s="3" t="str">
        <f>IF(OR(Q2694=1,Q2694=2),IF(ISTEXT(R2694),"","需記錄距離"),"")</f>
        <v/>
      </c>
      <c r="AB2694" s="249" t="str">
        <f>IF(S2694="Y",IF(Q2694&lt;&gt;2,"有叫聲應為猴群",""),"")</f>
        <v/>
      </c>
      <c r="AC2694" s="3" t="str">
        <f>IF(ISBLANK(T2694),"需記錄棲地類型",IF(LEN(T2694)&lt;&gt;2,"請填最主要的棲地類型，其餘的可在備注補充說明",""))</f>
        <v/>
      </c>
      <c r="AD2694" s="5" t="str">
        <f t="shared" si="118"/>
        <v/>
      </c>
      <c r="AE2694" s="3" t="str">
        <f>IF(COUNTIF(U2694,"*搖樹*")=1,IF(Q2694&lt;&gt;2,"有搖樹行為應為猴群",""),"")</f>
        <v/>
      </c>
      <c r="AF2694" s="3"/>
      <c r="AH2694">
        <f>MATCH(ROUND(M2694,0)&amp;ROUND(N2694,0),樣點!N:N,0)</f>
        <v>1968</v>
      </c>
      <c r="AI2694" s="5" t="str">
        <f>IF((F2695&amp;J2695)=(F2694&amp;J2694),ABS((DATE(G2695,H2695,I2695)&amp;TIME(O2695,P2695,0))-(DATE(G2694,H2694,I2694)&amp;TIME(O2694,P2694,0))),"")</f>
        <v/>
      </c>
    </row>
    <row r="2695" spans="3:35">
      <c r="C2695" s="246" t="s">
        <v>1138</v>
      </c>
      <c r="D2695" s="246" t="s">
        <v>1139</v>
      </c>
      <c r="E2695" s="246" t="s">
        <v>1169</v>
      </c>
      <c r="F2695" s="246" t="s">
        <v>1170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1162</v>
      </c>
      <c r="L2695" s="247">
        <v>1</v>
      </c>
      <c r="M2695" s="246">
        <v>294907</v>
      </c>
      <c r="N2695" s="246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90</v>
      </c>
      <c r="T2695" s="246" t="s">
        <v>32</v>
      </c>
      <c r="U2695" s="246" t="s">
        <v>1171</v>
      </c>
      <c r="V2695" t="str">
        <f>INDEX(樣區!H:H,MATCH(F2695,樣區!E:E,0))</f>
        <v>4月,6月</v>
      </c>
      <c r="W2695" s="3" t="str">
        <f>IF(ISNUMBER(AH2695),"Y","N")</f>
        <v>Y</v>
      </c>
      <c r="X2695" s="3" t="str">
        <f>IF(OR(ISBLANK(H2695),ISBLANK(I2695)),"需記錄日期","")</f>
        <v/>
      </c>
      <c r="Y2695" s="3" t="str">
        <f>IF(O2695&gt;9,"時間太晚","")</f>
        <v>時間太晚</v>
      </c>
      <c r="Z2695" s="3" t="str">
        <f>IF(ISBLANK(Q2695),"需記錄數量",IF(Q2695&gt;2,"2隻以上，請記為猴群",""))</f>
        <v/>
      </c>
      <c r="AA2695" s="3" t="str">
        <f>IF(OR(Q2695=1,Q2695=2),IF(ISTEXT(R2695),"","需記錄距離"),"")</f>
        <v/>
      </c>
      <c r="AB2695" s="249" t="str">
        <f>IF(S2695="Y",IF(Q2695&lt;&gt;2,"有叫聲應為猴群",""),"")</f>
        <v/>
      </c>
      <c r="AC2695" s="3" t="str">
        <f>IF(ISBLANK(T2695),"需記錄棲地類型",IF(LEN(T2695)&lt;&gt;2,"請填最主要的棲地類型，其餘的可在備注補充說明",""))</f>
        <v/>
      </c>
      <c r="AD2695" s="5" t="str">
        <f t="shared" si="118"/>
        <v/>
      </c>
      <c r="AE2695" s="3" t="str">
        <f>IF(COUNTIF(U2695,"*搖樹*")=1,IF(Q2695&lt;&gt;2,"有搖樹行為應為猴群",""),"")</f>
        <v/>
      </c>
      <c r="AF2695" s="3"/>
      <c r="AH2695">
        <f>MATCH(ROUND(M2695,0)&amp;ROUND(N2695,0),樣點!N:N,0)</f>
        <v>1969</v>
      </c>
      <c r="AI2695" s="5">
        <f>IF((F2696&amp;J2696)=(F2695&amp;J2695),ABS((DATE(G2696,H2696,I2696)&amp;TIME(O2696,P2696,0))-(DATE(G2695,H2695,I2695)&amp;TIME(O2695,P2695,0))),"")</f>
        <v>5.5555560393258929E-3</v>
      </c>
    </row>
    <row r="2696" spans="3:35">
      <c r="C2696" s="246" t="s">
        <v>1138</v>
      </c>
      <c r="D2696" s="246" t="s">
        <v>1139</v>
      </c>
      <c r="E2696" s="246" t="s">
        <v>1169</v>
      </c>
      <c r="F2696" s="246" t="s">
        <v>1170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1162</v>
      </c>
      <c r="L2696" s="247">
        <v>2</v>
      </c>
      <c r="M2696" s="246">
        <v>295113</v>
      </c>
      <c r="N2696" s="246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90</v>
      </c>
      <c r="T2696" s="246" t="s">
        <v>32</v>
      </c>
      <c r="U2696" s="246" t="s">
        <v>1172</v>
      </c>
      <c r="V2696" t="str">
        <f>INDEX(樣區!H:H,MATCH(F2696,樣區!E:E,0))</f>
        <v>4月,6月</v>
      </c>
      <c r="W2696" s="3" t="str">
        <f>IF(ISNUMBER(AH2696),"Y","N")</f>
        <v>Y</v>
      </c>
      <c r="X2696" s="3" t="str">
        <f>IF(OR(ISBLANK(H2696),ISBLANK(I2696)),"需記錄日期","")</f>
        <v/>
      </c>
      <c r="Y2696" s="3" t="str">
        <f>IF(O2696&gt;9,"時間太晚","")</f>
        <v>時間太晚</v>
      </c>
      <c r="Z2696" s="3" t="str">
        <f>IF(ISBLANK(Q2696),"需記錄數量",IF(Q2696&gt;2,"2隻以上，請記為猴群",""))</f>
        <v/>
      </c>
      <c r="AA2696" s="3" t="str">
        <f>IF(OR(Q2696=1,Q2696=2),IF(ISTEXT(R2696),"","需記錄距離"),"")</f>
        <v/>
      </c>
      <c r="AB2696" s="249" t="str">
        <f>IF(S2696="Y",IF(Q2696&lt;&gt;2,"有叫聲應為猴群",""),"")</f>
        <v/>
      </c>
      <c r="AC2696" s="3" t="str">
        <f>IF(ISBLANK(T2696),"需記錄棲地類型",IF(LEN(T2696)&lt;&gt;2,"請填最主要的棲地類型，其餘的可在備注補充說明",""))</f>
        <v/>
      </c>
      <c r="AD2696" s="5" t="str">
        <f t="shared" si="118"/>
        <v/>
      </c>
      <c r="AE2696" s="3" t="str">
        <f>IF(COUNTIF(U2696,"*搖樹*")=1,IF(Q2696&lt;&gt;2,"有搖樹行為應為猴群",""),"")</f>
        <v/>
      </c>
      <c r="AF2696" s="3"/>
      <c r="AH2696">
        <f>MATCH(ROUND(M2696,0)&amp;ROUND(N2696,0),樣點!N:N,0)</f>
        <v>1970</v>
      </c>
      <c r="AI2696" s="5">
        <f>IF((F2697&amp;J2697)=(F2696&amp;J2696),ABS((DATE(G2697,H2697,I2697)&amp;TIME(O2697,P2697,0))-(DATE(G2696,H2696,I2696)&amp;TIME(O2696,P2696,0))),"")</f>
        <v>6.2499999767169356E-3</v>
      </c>
    </row>
    <row r="2697" spans="3:35">
      <c r="C2697" s="246" t="s">
        <v>1138</v>
      </c>
      <c r="D2697" s="246" t="s">
        <v>1139</v>
      </c>
      <c r="E2697" s="246" t="s">
        <v>1169</v>
      </c>
      <c r="F2697" s="246" t="s">
        <v>1170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1162</v>
      </c>
      <c r="L2697" s="247">
        <v>3</v>
      </c>
      <c r="M2697" s="246">
        <v>295291</v>
      </c>
      <c r="N2697" s="246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90</v>
      </c>
      <c r="T2697" s="246" t="s">
        <v>61</v>
      </c>
      <c r="U2697" s="246" t="s">
        <v>1173</v>
      </c>
      <c r="V2697" t="str">
        <f>INDEX(樣區!H:H,MATCH(F2697,樣區!E:E,0))</f>
        <v>4月,6月</v>
      </c>
      <c r="W2697" s="3" t="str">
        <f>IF(ISNUMBER(AH2697),"Y","N")</f>
        <v>Y</v>
      </c>
      <c r="X2697" s="3" t="str">
        <f>IF(OR(ISBLANK(H2697),ISBLANK(I2697)),"需記錄日期","")</f>
        <v/>
      </c>
      <c r="Y2697" s="3" t="str">
        <f>IF(O2697&gt;9,"時間太晚","")</f>
        <v>時間太晚</v>
      </c>
      <c r="Z2697" s="3" t="str">
        <f>IF(ISBLANK(Q2697),"需記錄數量",IF(Q2697&gt;2,"2隻以上，請記為猴群",""))</f>
        <v/>
      </c>
      <c r="AA2697" s="3" t="str">
        <f>IF(OR(Q2697=1,Q2697=2),IF(ISTEXT(R2697),"","需記錄距離"),"")</f>
        <v/>
      </c>
      <c r="AB2697" s="249" t="str">
        <f>IF(S2697="Y",IF(Q2697&lt;&gt;2,"有叫聲應為猴群",""),"")</f>
        <v/>
      </c>
      <c r="AC2697" s="3" t="str">
        <f>IF(ISBLANK(T2697),"需記錄棲地類型",IF(LEN(T2697)&lt;&gt;2,"請填最主要的棲地類型，其餘的可在備注補充說明",""))</f>
        <v/>
      </c>
      <c r="AD2697" s="5" t="str">
        <f t="shared" si="118"/>
        <v/>
      </c>
      <c r="AE2697" s="3" t="str">
        <f>IF(COUNTIF(U2697,"*搖樹*")=1,IF(Q2697&lt;&gt;2,"有搖樹行為應為猴群",""),"")</f>
        <v/>
      </c>
      <c r="AF2697" s="3"/>
      <c r="AH2697">
        <f>MATCH(ROUND(M2697,0)&amp;ROUND(N2697,0),樣點!N:N,0)</f>
        <v>1971</v>
      </c>
      <c r="AI2697" s="5">
        <f>IF((F2698&amp;J2698)=(F2697&amp;J2697),ABS((DATE(G2698,H2698,I2698)&amp;TIME(O2698,P2698,0))-(DATE(G2697,H2697,I2697)&amp;TIME(O2697,P2697,0))),"")</f>
        <v>6.2500000349245965E-3</v>
      </c>
    </row>
    <row r="2698" spans="3:35">
      <c r="C2698" s="246" t="s">
        <v>1138</v>
      </c>
      <c r="D2698" s="246" t="s">
        <v>1139</v>
      </c>
      <c r="E2698" s="246" t="s">
        <v>1169</v>
      </c>
      <c r="F2698" s="246" t="s">
        <v>1170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1162</v>
      </c>
      <c r="L2698" s="247">
        <v>4</v>
      </c>
      <c r="M2698" s="246">
        <v>295447</v>
      </c>
      <c r="N2698" s="246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90</v>
      </c>
      <c r="T2698" s="246" t="s">
        <v>54</v>
      </c>
      <c r="U2698" s="246" t="s">
        <v>1174</v>
      </c>
      <c r="V2698" t="str">
        <f>INDEX(樣區!H:H,MATCH(F2698,樣區!E:E,0))</f>
        <v>4月,6月</v>
      </c>
      <c r="W2698" s="3" t="str">
        <f>IF(ISNUMBER(AH2698),"Y","N")</f>
        <v>Y</v>
      </c>
      <c r="X2698" s="3" t="str">
        <f>IF(OR(ISBLANK(H2698),ISBLANK(I2698)),"需記錄日期","")</f>
        <v/>
      </c>
      <c r="Y2698" s="3" t="str">
        <f>IF(O2698&gt;9,"時間太晚","")</f>
        <v>時間太晚</v>
      </c>
      <c r="Z2698" s="3" t="str">
        <f>IF(ISBLANK(Q2698),"需記錄數量",IF(Q2698&gt;2,"2隻以上，請記為猴群",""))</f>
        <v/>
      </c>
      <c r="AA2698" s="3" t="str">
        <f>IF(OR(Q2698=1,Q2698=2),IF(ISTEXT(R2698),"","需記錄距離"),"")</f>
        <v/>
      </c>
      <c r="AB2698" s="249" t="str">
        <f>IF(S2698="Y",IF(Q2698&lt;&gt;2,"有叫聲應為猴群",""),"")</f>
        <v/>
      </c>
      <c r="AC2698" s="3" t="str">
        <f>IF(ISBLANK(T2698),"需記錄棲地類型",IF(LEN(T2698)&lt;&gt;2,"請填最主要的棲地類型，其餘的可在備注補充說明",""))</f>
        <v/>
      </c>
      <c r="AD2698" s="5" t="str">
        <f t="shared" si="118"/>
        <v/>
      </c>
      <c r="AE2698" s="3" t="str">
        <f>IF(COUNTIF(U2698,"*搖樹*")=1,IF(Q2698&lt;&gt;2,"有搖樹行為應為猴群",""),"")</f>
        <v/>
      </c>
      <c r="AF2698" s="3"/>
      <c r="AH2698">
        <f>MATCH(ROUND(M2698,0)&amp;ROUND(N2698,0),樣點!N:N,0)</f>
        <v>1972</v>
      </c>
      <c r="AI2698" s="5">
        <f>IF((F2699&amp;J2699)=(F2698&amp;J2698),ABS((DATE(G2699,H2699,I2699)&amp;TIME(O2699,P2699,0))-(DATE(G2698,H2698,I2698)&amp;TIME(O2698,P2698,0))),"")</f>
        <v>6.9444439723156393E-3</v>
      </c>
    </row>
    <row r="2699" spans="3:35">
      <c r="C2699" s="246" t="s">
        <v>1138</v>
      </c>
      <c r="D2699" s="246" t="s">
        <v>1139</v>
      </c>
      <c r="E2699" s="246" t="s">
        <v>1169</v>
      </c>
      <c r="F2699" s="246" t="s">
        <v>1170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1162</v>
      </c>
      <c r="L2699" s="247">
        <v>5</v>
      </c>
      <c r="M2699" s="246">
        <v>295530</v>
      </c>
      <c r="N2699" s="246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90</v>
      </c>
      <c r="T2699" s="246" t="s">
        <v>54</v>
      </c>
      <c r="U2699" s="246" t="s">
        <v>1175</v>
      </c>
      <c r="V2699" t="str">
        <f>INDEX(樣區!H:H,MATCH(F2699,樣區!E:E,0))</f>
        <v>4月,6月</v>
      </c>
      <c r="W2699" s="3" t="str">
        <f>IF(ISNUMBER(AH2699),"Y","N")</f>
        <v>Y</v>
      </c>
      <c r="X2699" s="3" t="str">
        <f>IF(OR(ISBLANK(H2699),ISBLANK(I2699)),"需記錄日期","")</f>
        <v/>
      </c>
      <c r="Y2699" s="3" t="str">
        <f>IF(O2699&gt;9,"時間太晚","")</f>
        <v>時間太晚</v>
      </c>
      <c r="Z2699" s="3" t="str">
        <f>IF(ISBLANK(Q2699),"需記錄數量",IF(Q2699&gt;2,"2隻以上，請記為猴群",""))</f>
        <v/>
      </c>
      <c r="AA2699" s="3" t="str">
        <f>IF(OR(Q2699=1,Q2699=2),IF(ISTEXT(R2699),"","需記錄距離"),"")</f>
        <v/>
      </c>
      <c r="AB2699" s="249" t="str">
        <f>IF(S2699="Y",IF(Q2699&lt;&gt;2,"有叫聲應為猴群",""),"")</f>
        <v/>
      </c>
      <c r="AC2699" s="3" t="str">
        <f>IF(ISBLANK(T2699),"需記錄棲地類型",IF(LEN(T2699)&lt;&gt;2,"請填最主要的棲地類型，其餘的可在備注補充說明",""))</f>
        <v/>
      </c>
      <c r="AD2699" s="5" t="str">
        <f t="shared" si="118"/>
        <v/>
      </c>
      <c r="AE2699" s="3" t="str">
        <f>IF(COUNTIF(U2699,"*搖樹*")=1,IF(Q2699&lt;&gt;2,"有搖樹行為應為猴群",""),"")</f>
        <v/>
      </c>
      <c r="AF2699" s="3"/>
      <c r="AH2699">
        <f>MATCH(ROUND(M2699,0)&amp;ROUND(N2699,0),樣點!N:N,0)</f>
        <v>1973</v>
      </c>
      <c r="AI2699" s="5">
        <f>IF((F2700&amp;J2700)=(F2699&amp;J2699),ABS((DATE(G2700,H2700,I2700)&amp;TIME(O2700,P2700,0))-(DATE(G2699,H2699,I2699)&amp;TIME(O2699,P2699,0))),"")</f>
        <v>1.0416666977107525E-2</v>
      </c>
    </row>
    <row r="2700" spans="3:35">
      <c r="C2700" s="246" t="s">
        <v>1138</v>
      </c>
      <c r="D2700" s="246" t="s">
        <v>1139</v>
      </c>
      <c r="E2700" s="246" t="s">
        <v>1169</v>
      </c>
      <c r="F2700" s="246" t="s">
        <v>1170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1162</v>
      </c>
      <c r="L2700" s="247">
        <v>6</v>
      </c>
      <c r="M2700" s="246">
        <v>295746</v>
      </c>
      <c r="N2700" s="246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90</v>
      </c>
      <c r="T2700" s="246" t="s">
        <v>54</v>
      </c>
      <c r="U2700" s="246" t="s">
        <v>1176</v>
      </c>
      <c r="V2700" t="str">
        <f>INDEX(樣區!H:H,MATCH(F2700,樣區!E:E,0))</f>
        <v>4月,6月</v>
      </c>
      <c r="W2700" s="3" t="str">
        <f>IF(ISNUMBER(AH2700),"Y","N")</f>
        <v>Y</v>
      </c>
      <c r="X2700" s="3" t="str">
        <f>IF(OR(ISBLANK(H2700),ISBLANK(I2700)),"需記錄日期","")</f>
        <v/>
      </c>
      <c r="Y2700" s="3" t="str">
        <f>IF(O2700&gt;9,"時間太晚","")</f>
        <v>時間太晚</v>
      </c>
      <c r="Z2700" s="3" t="str">
        <f>IF(ISBLANK(Q2700),"需記錄數量",IF(Q2700&gt;2,"2隻以上，請記為猴群",""))</f>
        <v/>
      </c>
      <c r="AA2700" s="3" t="str">
        <f>IF(OR(Q2700=1,Q2700=2),IF(ISTEXT(R2700),"","需記錄距離"),"")</f>
        <v/>
      </c>
      <c r="AB2700" s="249" t="str">
        <f>IF(S2700="Y",IF(Q2700&lt;&gt;2,"有叫聲應為猴群",""),"")</f>
        <v/>
      </c>
      <c r="AC2700" s="3" t="str">
        <f>IF(ISBLANK(T2700),"需記錄棲地類型",IF(LEN(T2700)&lt;&gt;2,"請填最主要的棲地類型，其餘的可在備注補充說明",""))</f>
        <v/>
      </c>
      <c r="AD2700" s="5" t="str">
        <f t="shared" si="118"/>
        <v/>
      </c>
      <c r="AE2700" s="3" t="str">
        <f>IF(COUNTIF(U2700,"*搖樹*")=1,IF(Q2700&lt;&gt;2,"有搖樹行為應為猴群",""),"")</f>
        <v/>
      </c>
      <c r="AF2700" s="3"/>
      <c r="AH2700">
        <f>MATCH(ROUND(M2700,0)&amp;ROUND(N2700,0),樣點!N:N,0)</f>
        <v>1974</v>
      </c>
      <c r="AI2700" s="5" t="str">
        <f>IF((F2701&amp;J2701)=(F2700&amp;J2700),ABS((DATE(G2701,H2701,I2701)&amp;TIME(O2701,P2701,0))-(DATE(G2700,H2700,I2700)&amp;TIME(O2700,P2700,0))),"")</f>
        <v/>
      </c>
    </row>
    <row r="2701" spans="3:35">
      <c r="C2701" s="246" t="s">
        <v>1138</v>
      </c>
      <c r="D2701" s="246" t="s">
        <v>1139</v>
      </c>
      <c r="E2701" s="246" t="s">
        <v>1169</v>
      </c>
      <c r="F2701" s="246" t="s">
        <v>1170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1162</v>
      </c>
      <c r="L2701" s="247">
        <v>1</v>
      </c>
      <c r="M2701" s="246">
        <v>294907</v>
      </c>
      <c r="N2701" s="246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90</v>
      </c>
      <c r="T2701" s="246" t="s">
        <v>32</v>
      </c>
      <c r="U2701" s="246"/>
      <c r="V2701" t="str">
        <f>INDEX(樣區!H:H,MATCH(F2701,樣區!E:E,0))</f>
        <v>4月,6月</v>
      </c>
      <c r="W2701" s="3" t="str">
        <f>IF(ISNUMBER(AH2701),"Y","N")</f>
        <v>Y</v>
      </c>
      <c r="X2701" s="3" t="str">
        <f>IF(OR(ISBLANK(H2701),ISBLANK(I2701)),"需記錄日期","")</f>
        <v/>
      </c>
      <c r="Y2701" s="3" t="str">
        <f>IF(O2701&gt;9,"時間太晚","")</f>
        <v>時間太晚</v>
      </c>
      <c r="Z2701" s="3" t="str">
        <f>IF(ISBLANK(Q2701),"需記錄數量",IF(Q2701&gt;2,"2隻以上，請記為猴群",""))</f>
        <v/>
      </c>
      <c r="AA2701" s="3" t="str">
        <f>IF(OR(Q2701=1,Q2701=2),IF(ISTEXT(R2701),"","需記錄距離"),"")</f>
        <v/>
      </c>
      <c r="AB2701" s="249" t="str">
        <f>IF(S2701="Y",IF(Q2701&lt;&gt;2,"有叫聲應為猴群",""),"")</f>
        <v/>
      </c>
      <c r="AC2701" s="3" t="str">
        <f>IF(ISBLANK(T2701),"需記錄棲地類型",IF(LEN(T2701)&lt;&gt;2,"請填最主要的棲地類型，其餘的可在備注補充說明",""))</f>
        <v/>
      </c>
      <c r="AD2701" s="5" t="str">
        <f t="shared" si="118"/>
        <v/>
      </c>
      <c r="AE2701" s="3" t="str">
        <f>IF(COUNTIF(U2701,"*搖樹*")=1,IF(Q2701&lt;&gt;2,"有搖樹行為應為猴群",""),"")</f>
        <v/>
      </c>
      <c r="AF2701" s="3"/>
      <c r="AH2701">
        <f>MATCH(ROUND(M2701,0)&amp;ROUND(N2701,0),樣點!N:N,0)</f>
        <v>1969</v>
      </c>
      <c r="AI2701" s="5">
        <f>IF((F2702&amp;J2702)=(F2701&amp;J2701),ABS((DATE(G2702,H2702,I2702)&amp;TIME(O2702,P2702,0))-(DATE(G2701,H2701,I2701)&amp;TIME(O2701,P2701,0))),"")</f>
        <v>1.0416667035315186E-2</v>
      </c>
    </row>
    <row r="2702" spans="3:35">
      <c r="C2702" s="246" t="s">
        <v>1138</v>
      </c>
      <c r="D2702" s="246" t="s">
        <v>1139</v>
      </c>
      <c r="E2702" s="246" t="s">
        <v>1169</v>
      </c>
      <c r="F2702" s="246" t="s">
        <v>1170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1162</v>
      </c>
      <c r="L2702" s="247">
        <v>2</v>
      </c>
      <c r="M2702" s="246">
        <v>295113</v>
      </c>
      <c r="N2702" s="246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90</v>
      </c>
      <c r="T2702" s="246" t="s">
        <v>32</v>
      </c>
      <c r="U2702" s="246"/>
      <c r="V2702" t="str">
        <f>INDEX(樣區!H:H,MATCH(F2702,樣區!E:E,0))</f>
        <v>4月,6月</v>
      </c>
      <c r="W2702" s="3" t="str">
        <f>IF(ISNUMBER(AH2702),"Y","N")</f>
        <v>Y</v>
      </c>
      <c r="X2702" s="3" t="str">
        <f>IF(OR(ISBLANK(H2702),ISBLANK(I2702)),"需記錄日期","")</f>
        <v/>
      </c>
      <c r="Y2702" s="3" t="str">
        <f>IF(O2702&gt;9,"時間太晚","")</f>
        <v>時間太晚</v>
      </c>
      <c r="Z2702" s="3" t="str">
        <f>IF(ISBLANK(Q2702),"需記錄數量",IF(Q2702&gt;2,"2隻以上，請記為猴群",""))</f>
        <v/>
      </c>
      <c r="AA2702" s="3" t="str">
        <f>IF(OR(Q2702=1,Q2702=2),IF(ISTEXT(R2702),"","需記錄距離"),"")</f>
        <v/>
      </c>
      <c r="AB2702" s="249" t="str">
        <f>IF(S2702="Y",IF(Q2702&lt;&gt;2,"有叫聲應為猴群",""),"")</f>
        <v/>
      </c>
      <c r="AC2702" s="3" t="str">
        <f>IF(ISBLANK(T2702),"需記錄棲地類型",IF(LEN(T2702)&lt;&gt;2,"請填最主要的棲地類型，其餘的可在備注補充說明",""))</f>
        <v/>
      </c>
      <c r="AD2702" s="5" t="str">
        <f t="shared" si="118"/>
        <v/>
      </c>
      <c r="AE2702" s="3" t="str">
        <f>IF(COUNTIF(U2702,"*搖樹*")=1,IF(Q2702&lt;&gt;2,"有搖樹行為應為猴群",""),"")</f>
        <v/>
      </c>
      <c r="AF2702" s="3"/>
      <c r="AH2702">
        <f>MATCH(ROUND(M2702,0)&amp;ROUND(N2702,0),樣點!N:N,0)</f>
        <v>1970</v>
      </c>
      <c r="AI2702" s="5">
        <f>IF((F2703&amp;J2703)=(F2702&amp;J2702),ABS((DATE(G2703,H2703,I2703)&amp;TIME(O2703,P2703,0))-(DATE(G2702,H2702,I2702)&amp;TIME(O2702,P2702,0))),"")</f>
        <v>7.6388889574445784E-3</v>
      </c>
    </row>
    <row r="2703" spans="3:35">
      <c r="C2703" s="246" t="s">
        <v>1138</v>
      </c>
      <c r="D2703" s="246" t="s">
        <v>1139</v>
      </c>
      <c r="E2703" s="246" t="s">
        <v>1169</v>
      </c>
      <c r="F2703" s="246" t="s">
        <v>1170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1162</v>
      </c>
      <c r="L2703" s="247">
        <v>3</v>
      </c>
      <c r="M2703" s="246">
        <v>295291</v>
      </c>
      <c r="N2703" s="246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90</v>
      </c>
      <c r="T2703" s="246" t="s">
        <v>61</v>
      </c>
      <c r="U2703" s="246"/>
      <c r="V2703" t="str">
        <f>INDEX(樣區!H:H,MATCH(F2703,樣區!E:E,0))</f>
        <v>4月,6月</v>
      </c>
      <c r="W2703" s="3" t="str">
        <f>IF(ISNUMBER(AH2703),"Y","N")</f>
        <v>Y</v>
      </c>
      <c r="X2703" s="3" t="str">
        <f>IF(OR(ISBLANK(H2703),ISBLANK(I2703)),"需記錄日期","")</f>
        <v/>
      </c>
      <c r="Y2703" s="3" t="str">
        <f>IF(O2703&gt;9,"時間太晚","")</f>
        <v>時間太晚</v>
      </c>
      <c r="Z2703" s="3" t="str">
        <f>IF(ISBLANK(Q2703),"需記錄數量",IF(Q2703&gt;2,"2隻以上，請記為猴群",""))</f>
        <v/>
      </c>
      <c r="AA2703" s="3" t="str">
        <f>IF(OR(Q2703=1,Q2703=2),IF(ISTEXT(R2703),"","需記錄距離"),"")</f>
        <v/>
      </c>
      <c r="AB2703" s="249" t="str">
        <f>IF(S2703="Y",IF(Q2703&lt;&gt;2,"有叫聲應為猴群",""),"")</f>
        <v/>
      </c>
      <c r="AC2703" s="3" t="str">
        <f>IF(ISBLANK(T2703),"需記錄棲地類型",IF(LEN(T2703)&lt;&gt;2,"請填最主要的棲地類型，其餘的可在備注補充說明",""))</f>
        <v/>
      </c>
      <c r="AD2703" s="5" t="str">
        <f t="shared" si="118"/>
        <v/>
      </c>
      <c r="AE2703" s="3" t="str">
        <f>IF(COUNTIF(U2703,"*搖樹*")=1,IF(Q2703&lt;&gt;2,"有搖樹行為應為猴群",""),"")</f>
        <v/>
      </c>
      <c r="AF2703" s="3"/>
      <c r="AH2703">
        <f>MATCH(ROUND(M2703,0)&amp;ROUND(N2703,0),樣點!N:N,0)</f>
        <v>1971</v>
      </c>
      <c r="AI2703" s="5">
        <f>IF((F2704&amp;J2704)=(F2703&amp;J2703),ABS((DATE(G2704,H2704,I2704)&amp;TIME(O2704,P2704,0))-(DATE(G2703,H2703,I2703)&amp;TIME(O2703,P2703,0))),"")</f>
        <v>5.5555549915879965E-3</v>
      </c>
    </row>
    <row r="2704" spans="3:35">
      <c r="C2704" s="246" t="s">
        <v>1138</v>
      </c>
      <c r="D2704" s="246" t="s">
        <v>1139</v>
      </c>
      <c r="E2704" s="246" t="s">
        <v>1169</v>
      </c>
      <c r="F2704" s="246" t="s">
        <v>1170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1162</v>
      </c>
      <c r="L2704" s="247">
        <v>4</v>
      </c>
      <c r="M2704" s="246">
        <v>295447</v>
      </c>
      <c r="N2704" s="246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90</v>
      </c>
      <c r="T2704" s="246" t="s">
        <v>54</v>
      </c>
      <c r="U2704" s="246"/>
      <c r="V2704" t="str">
        <f>INDEX(樣區!H:H,MATCH(F2704,樣區!E:E,0))</f>
        <v>4月,6月</v>
      </c>
      <c r="W2704" s="3" t="str">
        <f>IF(ISNUMBER(AH2704),"Y","N")</f>
        <v>Y</v>
      </c>
      <c r="X2704" s="3" t="str">
        <f>IF(OR(ISBLANK(H2704),ISBLANK(I2704)),"需記錄日期","")</f>
        <v/>
      </c>
      <c r="Y2704" s="3" t="str">
        <f>IF(O2704&gt;9,"時間太晚","")</f>
        <v>時間太晚</v>
      </c>
      <c r="Z2704" s="3" t="str">
        <f>IF(ISBLANK(Q2704),"需記錄數量",IF(Q2704&gt;2,"2隻以上，請記為猴群",""))</f>
        <v/>
      </c>
      <c r="AA2704" s="3" t="str">
        <f>IF(OR(Q2704=1,Q2704=2),IF(ISTEXT(R2704),"","需記錄距離"),"")</f>
        <v/>
      </c>
      <c r="AB2704" s="249" t="str">
        <f>IF(S2704="Y",IF(Q2704&lt;&gt;2,"有叫聲應為猴群",""),"")</f>
        <v/>
      </c>
      <c r="AC2704" s="3" t="str">
        <f>IF(ISBLANK(T2704),"需記錄棲地類型",IF(LEN(T2704)&lt;&gt;2,"請填最主要的棲地類型，其餘的可在備注補充說明",""))</f>
        <v/>
      </c>
      <c r="AD2704" s="5" t="str">
        <f t="shared" si="118"/>
        <v/>
      </c>
      <c r="AE2704" s="3" t="str">
        <f>IF(COUNTIF(U2704,"*搖樹*")=1,IF(Q2704&lt;&gt;2,"有搖樹行為應為猴群",""),"")</f>
        <v/>
      </c>
      <c r="AF2704" s="3"/>
      <c r="AH2704">
        <f>MATCH(ROUND(M2704,0)&amp;ROUND(N2704,0),樣點!N:N,0)</f>
        <v>1972</v>
      </c>
      <c r="AI2704" s="5">
        <f>IF((F2705&amp;J2705)=(F2704&amp;J2704),ABS((DATE(G2705,H2705,I2705)&amp;TIME(O2705,P2705,0))-(DATE(G2704,H2704,I2704)&amp;TIME(O2704,P2704,0))),"")</f>
        <v>5.5555560393258929E-3</v>
      </c>
    </row>
    <row r="2705" spans="3:35">
      <c r="C2705" s="246" t="s">
        <v>1138</v>
      </c>
      <c r="D2705" s="246" t="s">
        <v>1139</v>
      </c>
      <c r="E2705" s="246" t="s">
        <v>1169</v>
      </c>
      <c r="F2705" s="246" t="s">
        <v>1170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1162</v>
      </c>
      <c r="L2705" s="247">
        <v>5</v>
      </c>
      <c r="M2705" s="246">
        <v>295530</v>
      </c>
      <c r="N2705" s="246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44</v>
      </c>
      <c r="T2705" s="246" t="s">
        <v>54</v>
      </c>
      <c r="U2705" s="246"/>
      <c r="V2705" t="str">
        <f>INDEX(樣區!H:H,MATCH(F2705,樣區!E:E,0))</f>
        <v>4月,6月</v>
      </c>
      <c r="W2705" s="3" t="str">
        <f>IF(ISNUMBER(AH2705),"Y","N")</f>
        <v>Y</v>
      </c>
      <c r="X2705" s="3" t="str">
        <f>IF(OR(ISBLANK(H2705),ISBLANK(I2705)),"需記錄日期","")</f>
        <v/>
      </c>
      <c r="Y2705" s="3" t="str">
        <f>IF(O2705&gt;9,"時間太晚","")</f>
        <v>時間太晚</v>
      </c>
      <c r="Z2705" s="3" t="str">
        <f>IF(ISBLANK(Q2705),"需記錄數量",IF(Q2705&gt;2,"2隻以上，請記為猴群",""))</f>
        <v/>
      </c>
      <c r="AA2705" s="3" t="str">
        <f>IF(OR(Q2705=1,Q2705=2),IF(ISTEXT(R2705),"","需記錄距離"),"")</f>
        <v/>
      </c>
      <c r="AB2705" s="249" t="str">
        <f>IF(S2705="Y",IF(Q2705&lt;&gt;2,"有叫聲應為猴群",""),"")</f>
        <v>有叫聲應為猴群</v>
      </c>
      <c r="AC2705" s="3" t="str">
        <f>IF(ISBLANK(T2705),"需記錄棲地類型",IF(LEN(T2705)&lt;&gt;2,"請填最主要的棲地類型，其餘的可在備注補充說明",""))</f>
        <v/>
      </c>
      <c r="AD2705" s="5" t="str">
        <f t="shared" si="118"/>
        <v/>
      </c>
      <c r="AE2705" s="3" t="str">
        <f>IF(COUNTIF(U2705,"*搖樹*")=1,IF(Q2705&lt;&gt;2,"有搖樹行為應為猴群",""),"")</f>
        <v/>
      </c>
      <c r="AF2705" s="3"/>
      <c r="AH2705">
        <f>MATCH(ROUND(M2705,0)&amp;ROUND(N2705,0),樣點!N:N,0)</f>
        <v>1973</v>
      </c>
      <c r="AI2705" s="5">
        <f>IF((F2706&amp;J2706)=(F2705&amp;J2705),ABS((DATE(G2706,H2706,I2706)&amp;TIME(O2706,P2706,0))-(DATE(G2705,H2705,I2705)&amp;TIME(O2705,P2705,0))),"")</f>
        <v>5.5555549915879965E-3</v>
      </c>
    </row>
    <row r="2706" spans="3:35">
      <c r="C2706" s="246" t="s">
        <v>1138</v>
      </c>
      <c r="D2706" s="246" t="s">
        <v>1139</v>
      </c>
      <c r="E2706" s="246" t="s">
        <v>1169</v>
      </c>
      <c r="F2706" s="246" t="s">
        <v>1170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1162</v>
      </c>
      <c r="L2706" s="247">
        <v>6</v>
      </c>
      <c r="M2706" s="246">
        <v>295746</v>
      </c>
      <c r="N2706" s="246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90</v>
      </c>
      <c r="T2706" s="246" t="s">
        <v>54</v>
      </c>
      <c r="U2706" s="246" t="s">
        <v>1177</v>
      </c>
      <c r="V2706" t="str">
        <f>INDEX(樣區!H:H,MATCH(F2706,樣區!E:E,0))</f>
        <v>4月,6月</v>
      </c>
      <c r="W2706" s="3" t="str">
        <f>IF(ISNUMBER(AH2706),"Y","N")</f>
        <v>Y</v>
      </c>
      <c r="X2706" s="3" t="str">
        <f>IF(OR(ISBLANK(H2706),ISBLANK(I2706)),"需記錄日期","")</f>
        <v/>
      </c>
      <c r="Y2706" s="3" t="str">
        <f>IF(O2706&gt;9,"時間太晚","")</f>
        <v>時間太晚</v>
      </c>
      <c r="Z2706" s="3" t="str">
        <f>IF(ISBLANK(Q2706),"需記錄數量",IF(Q2706&gt;2,"2隻以上，請記為猴群",""))</f>
        <v/>
      </c>
      <c r="AA2706" s="3" t="str">
        <f>IF(OR(Q2706=1,Q2706=2),IF(ISTEXT(R2706),"","需記錄距離"),"")</f>
        <v/>
      </c>
      <c r="AB2706" s="249" t="str">
        <f>IF(S2706="Y",IF(Q2706&lt;&gt;2,"有叫聲應為猴群",""),"")</f>
        <v/>
      </c>
      <c r="AC2706" s="3" t="str">
        <f>IF(ISBLANK(T2706),"需記錄棲地類型",IF(LEN(T2706)&lt;&gt;2,"請填最主要的棲地類型，其餘的可在備注補充說明",""))</f>
        <v/>
      </c>
      <c r="AD2706" s="5" t="str">
        <f t="shared" si="118"/>
        <v/>
      </c>
      <c r="AE2706" s="3" t="str">
        <f>IF(COUNTIF(U2706,"*搖樹*")=1,IF(Q2706&lt;&gt;2,"有搖樹行為應為猴群",""),"")</f>
        <v/>
      </c>
      <c r="AF2706" s="3"/>
      <c r="AH2706">
        <f>MATCH(ROUND(M2706,0)&amp;ROUND(N2706,0),樣點!N:N,0)</f>
        <v>1974</v>
      </c>
      <c r="AI2706" s="5" t="str">
        <f>IF((F2707&amp;J2707)=(F2706&amp;J2706),ABS((DATE(G2707,H2707,I2707)&amp;TIME(O2707,P2707,0))-(DATE(G2706,H2706,I2706)&amp;TIME(O2706,P2706,0))),"")</f>
        <v/>
      </c>
    </row>
    <row r="2707" spans="3:35" hidden="1">
      <c r="C2707" s="246" t="s">
        <v>1138</v>
      </c>
      <c r="D2707" s="246" t="s">
        <v>1139</v>
      </c>
      <c r="E2707" s="246" t="s">
        <v>1178</v>
      </c>
      <c r="F2707" s="246" t="s">
        <v>1179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1162</v>
      </c>
      <c r="L2707" s="247">
        <v>1</v>
      </c>
      <c r="M2707" s="246">
        <v>293748</v>
      </c>
      <c r="N2707" s="246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90</v>
      </c>
      <c r="T2707" s="246" t="s">
        <v>54</v>
      </c>
      <c r="U2707" s="246"/>
      <c r="V2707" t="str">
        <f>INDEX(樣區!H:H,MATCH(F2707,樣區!E:E,0))</f>
        <v>4月,6月</v>
      </c>
      <c r="W2707" s="3" t="str">
        <f>IF(ISNUMBER(AH2707),"Y","N")</f>
        <v>N</v>
      </c>
      <c r="X2707" s="3" t="str">
        <f>IF(OR(ISBLANK(H2707),ISBLANK(I2707)),"需記錄日期","")</f>
        <v/>
      </c>
      <c r="Y2707" s="3" t="str">
        <f>IF(O2707&gt;9,"時間太晚","")</f>
        <v>時間太晚</v>
      </c>
      <c r="Z2707" s="3" t="str">
        <f>IF(ISBLANK(Q2707),"需記錄數量",IF(Q2707&gt;2,"2隻以上，請記為猴群",""))</f>
        <v/>
      </c>
      <c r="AA2707" s="3" t="str">
        <f>IF(OR(Q2707=1,Q2707=2),IF(ISTEXT(R2707),"","需記錄距離"),"")</f>
        <v/>
      </c>
      <c r="AB2707" s="2" t="str">
        <f>IF(S2707="Y",IF(Q2707&lt;&gt;2,"有叫聲應為猴群",""),"")</f>
        <v/>
      </c>
      <c r="AC2707" s="3" t="str">
        <f>IF(ISBLANK(T2707),"需記錄棲地類型",IF(LEN(T2707)&lt;&gt;2,"請填最主要的棲地類型，其餘的可在備注補充說明",""))</f>
        <v/>
      </c>
      <c r="AD2707" s="5" t="str">
        <f>IF(ISBLANK(O2707),"需記錄時間",IFERROR(IF((AI2707-TIME(0,5,59))&lt;0,"需計滿6分鍾",""),""))</f>
        <v/>
      </c>
      <c r="AE2707" s="3" t="str">
        <f>IF(COUNTIF(U2707,"*搖樹*")=1,IF(Q2707&lt;&gt;2,"有搖樹行為應為猴群",""),"")</f>
        <v/>
      </c>
      <c r="AF2707" s="3"/>
      <c r="AH2707" t="e">
        <f>MATCH(ROUND(M2707,0)&amp;ROUND(N2707,0),樣點!N:N,0)</f>
        <v>#N/A</v>
      </c>
      <c r="AI2707" s="5">
        <f>IF((F2708&amp;J2708)=(F2707&amp;J2707),ABS((DATE(G2708,H2708,I2708)&amp;TIME(O2708,P2708,0))-(DATE(G2707,H2707,I2707)&amp;TIME(O2707,P2707,0))),"")</f>
        <v>9.0277779963798821E-3</v>
      </c>
    </row>
    <row r="2708" spans="3:35" hidden="1">
      <c r="C2708" s="246" t="s">
        <v>1138</v>
      </c>
      <c r="D2708" s="246" t="s">
        <v>1139</v>
      </c>
      <c r="E2708" s="246" t="s">
        <v>1178</v>
      </c>
      <c r="F2708" s="246" t="s">
        <v>1179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1162</v>
      </c>
      <c r="L2708" s="247">
        <v>2</v>
      </c>
      <c r="M2708" s="246">
        <v>293432</v>
      </c>
      <c r="N2708" s="246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90</v>
      </c>
      <c r="T2708" s="246" t="s">
        <v>54</v>
      </c>
      <c r="U2708" s="246"/>
      <c r="V2708" t="str">
        <f>INDEX(樣區!H:H,MATCH(F2708,樣區!E:E,0))</f>
        <v>4月,6月</v>
      </c>
      <c r="W2708" s="3" t="str">
        <f>IF(ISNUMBER(AH2708),"Y","N")</f>
        <v>N</v>
      </c>
      <c r="X2708" s="3" t="str">
        <f>IF(OR(ISBLANK(H2708),ISBLANK(I2708)),"需記錄日期","")</f>
        <v/>
      </c>
      <c r="Y2708" s="3" t="str">
        <f>IF(O2708&gt;9,"時間太晚","")</f>
        <v>時間太晚</v>
      </c>
      <c r="Z2708" s="3" t="str">
        <f>IF(ISBLANK(Q2708),"需記錄數量",IF(Q2708&gt;2,"2隻以上，請記為猴群",""))</f>
        <v/>
      </c>
      <c r="AA2708" s="3" t="str">
        <f>IF(OR(Q2708=1,Q2708=2),IF(ISTEXT(R2708),"","需記錄距離"),"")</f>
        <v/>
      </c>
      <c r="AB2708" s="2" t="str">
        <f>IF(S2708="Y",IF(Q2708&lt;&gt;2,"有叫聲應為猴群",""),"")</f>
        <v/>
      </c>
      <c r="AC2708" s="3" t="str">
        <f>IF(ISBLANK(T2708),"需記錄棲地類型",IF(LEN(T2708)&lt;&gt;2,"請填最主要的棲地類型，其餘的可在備注補充說明",""))</f>
        <v/>
      </c>
      <c r="AD2708" s="5" t="str">
        <f>IF(ISBLANK(O2708),"需記錄時間",IFERROR(IF((AI2708-TIME(0,5,59))&lt;0,"需計滿6分鍾",""),""))</f>
        <v/>
      </c>
      <c r="AE2708" s="3" t="str">
        <f>IF(COUNTIF(U2708,"*搖樹*")=1,IF(Q2708&lt;&gt;2,"有搖樹行為應為猴群",""),"")</f>
        <v/>
      </c>
      <c r="AF2708" s="3"/>
      <c r="AH2708" t="e">
        <f>MATCH(ROUND(M2708,0)&amp;ROUND(N2708,0),樣點!N:N,0)</f>
        <v>#N/A</v>
      </c>
      <c r="AI2708" s="5">
        <f>IF((F2709&amp;J2709)=(F2708&amp;J2708),ABS((DATE(G2709,H2709,I2709)&amp;TIME(O2709,P2709,0))-(DATE(G2708,H2708,I2708)&amp;TIME(O2708,P2708,0))),"")</f>
        <v>7.6388890156522393E-3</v>
      </c>
    </row>
    <row r="2709" spans="3:35">
      <c r="C2709" s="246" t="s">
        <v>1138</v>
      </c>
      <c r="D2709" s="246" t="s">
        <v>1139</v>
      </c>
      <c r="E2709" s="246" t="s">
        <v>1178</v>
      </c>
      <c r="F2709" s="246" t="s">
        <v>1179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1162</v>
      </c>
      <c r="L2709" s="247">
        <v>3</v>
      </c>
      <c r="M2709" s="246">
        <v>293293</v>
      </c>
      <c r="N2709" s="246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90</v>
      </c>
      <c r="T2709" s="246" t="s">
        <v>61</v>
      </c>
      <c r="U2709" s="246"/>
      <c r="V2709" t="str">
        <f>INDEX(樣區!H:H,MATCH(F2709,樣區!E:E,0))</f>
        <v>4月,6月</v>
      </c>
      <c r="W2709" s="3" t="str">
        <f>IF(ISNUMBER(AH2709),"Y","N")</f>
        <v>Y</v>
      </c>
      <c r="X2709" s="3" t="str">
        <f>IF(OR(ISBLANK(H2709),ISBLANK(I2709)),"需記錄日期","")</f>
        <v/>
      </c>
      <c r="Y2709" s="3" t="str">
        <f>IF(O2709&gt;9,"時間太晚","")</f>
        <v>時間太晚</v>
      </c>
      <c r="Z2709" s="3" t="str">
        <f>IF(ISBLANK(Q2709),"需記錄數量",IF(Q2709&gt;2,"2隻以上，請記為猴群",""))</f>
        <v/>
      </c>
      <c r="AA2709" s="3" t="str">
        <f>IF(OR(Q2709=1,Q2709=2),IF(ISTEXT(R2709),"","需記錄距離"),"")</f>
        <v/>
      </c>
      <c r="AB2709" s="249" t="str">
        <f>IF(S2709="Y",IF(Q2709&lt;&gt;2,"有叫聲應為猴群",""),"")</f>
        <v/>
      </c>
      <c r="AC2709" s="3" t="str">
        <f>IF(ISBLANK(T2709),"需記錄棲地類型",IF(LEN(T2709)&lt;&gt;2,"請填最主要的棲地類型，其餘的可在備注補充說明",""))</f>
        <v/>
      </c>
      <c r="AD2709" s="5" t="str">
        <f>IF(ISBLANK(O2709),"需記錄時間",IFERROR(IF((AI2709-TIME(0,5,59))&lt;0,"需計滿6分鐘",""),""))</f>
        <v/>
      </c>
      <c r="AE2709" s="3" t="str">
        <f>IF(COUNTIF(U2709,"*搖樹*")=1,IF(Q2709&lt;&gt;2,"有搖樹行為應為猴群",""),"")</f>
        <v/>
      </c>
      <c r="AF2709" s="3"/>
      <c r="AH2709">
        <f>MATCH(ROUND(M2709,0)&amp;ROUND(N2709,0),樣點!N:N,0)</f>
        <v>1977</v>
      </c>
      <c r="AI2709" s="5">
        <f>IF((F2710&amp;J2710)=(F2709&amp;J2709),ABS((DATE(G2710,H2710,I2710)&amp;TIME(O2710,P2710,0))-(DATE(G2709,H2709,I2709)&amp;TIME(O2709,P2709,0))),"")</f>
        <v>8.3333330112509429E-3</v>
      </c>
    </row>
    <row r="2710" spans="3:35" hidden="1">
      <c r="C2710" s="246" t="s">
        <v>1138</v>
      </c>
      <c r="D2710" s="246" t="s">
        <v>1139</v>
      </c>
      <c r="E2710" s="246" t="s">
        <v>1178</v>
      </c>
      <c r="F2710" s="246" t="s">
        <v>1179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1162</v>
      </c>
      <c r="L2710" s="247">
        <v>4</v>
      </c>
      <c r="M2710" s="246">
        <v>293371</v>
      </c>
      <c r="N2710" s="246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90</v>
      </c>
      <c r="T2710" s="246" t="s">
        <v>54</v>
      </c>
      <c r="U2710" s="246"/>
      <c r="V2710" t="str">
        <f>INDEX(樣區!H:H,MATCH(F2710,樣區!E:E,0))</f>
        <v>4月,6月</v>
      </c>
      <c r="W2710" s="3" t="str">
        <f>IF(ISNUMBER(AH2710),"Y","N")</f>
        <v>N</v>
      </c>
      <c r="X2710" s="3" t="str">
        <f>IF(OR(ISBLANK(H2710),ISBLANK(I2710)),"需記錄日期","")</f>
        <v/>
      </c>
      <c r="Y2710" s="3" t="str">
        <f>IF(O2710&gt;9,"時間太晚","")</f>
        <v>時間太晚</v>
      </c>
      <c r="Z2710" s="3" t="str">
        <f>IF(ISBLANK(Q2710),"需記錄數量",IF(Q2710&gt;2,"2隻以上，請記為猴群",""))</f>
        <v/>
      </c>
      <c r="AA2710" s="3" t="str">
        <f>IF(OR(Q2710=1,Q2710=2),IF(ISTEXT(R2710),"","需記錄距離"),"")</f>
        <v/>
      </c>
      <c r="AB2710" s="2" t="str">
        <f>IF(S2710="Y",IF(Q2710&lt;&gt;2,"有叫聲應為猴群",""),"")</f>
        <v/>
      </c>
      <c r="AC2710" s="3" t="str">
        <f>IF(ISBLANK(T2710),"需記錄棲地類型",IF(LEN(T2710)&lt;&gt;2,"請填最主要的棲地類型，其餘的可在備注補充說明",""))</f>
        <v/>
      </c>
      <c r="AD2710" s="5" t="str">
        <f>IF(ISBLANK(O2710),"需記錄時間",IFERROR(IF((AI2710-TIME(0,5,59))&lt;0,"需計滿6分鍾",""),""))</f>
        <v/>
      </c>
      <c r="AE2710" s="3" t="str">
        <f>IF(COUNTIF(U2710,"*搖樹*")=1,IF(Q2710&lt;&gt;2,"有搖樹行為應為猴群",""),"")</f>
        <v/>
      </c>
      <c r="AF2710" s="3"/>
      <c r="AH2710" t="e">
        <f>MATCH(ROUND(M2710,0)&amp;ROUND(N2710,0),樣點!N:N,0)</f>
        <v>#N/A</v>
      </c>
      <c r="AI2710" s="5">
        <f>IF((F2711&amp;J2711)=(F2710&amp;J2710),ABS((DATE(G2711,H2711,I2711)&amp;TIME(O2711,P2711,0))-(DATE(G2710,H2710,I2710)&amp;TIME(O2710,P2710,0))),"")</f>
        <v>1.2499999953433871E-2</v>
      </c>
    </row>
    <row r="2711" spans="3:35">
      <c r="C2711" s="246" t="s">
        <v>1138</v>
      </c>
      <c r="D2711" s="246" t="s">
        <v>1139</v>
      </c>
      <c r="E2711" s="246" t="s">
        <v>1178</v>
      </c>
      <c r="F2711" s="246" t="s">
        <v>1179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1162</v>
      </c>
      <c r="L2711" s="247">
        <v>5</v>
      </c>
      <c r="M2711" s="246">
        <v>293542</v>
      </c>
      <c r="N2711" s="246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90</v>
      </c>
      <c r="T2711" s="246" t="s">
        <v>54</v>
      </c>
      <c r="U2711" s="246"/>
      <c r="V2711" t="str">
        <f>INDEX(樣區!H:H,MATCH(F2711,樣區!E:E,0))</f>
        <v>4月,6月</v>
      </c>
      <c r="W2711" s="3" t="str">
        <f>IF(ISNUMBER(AH2711),"Y","N")</f>
        <v>Y</v>
      </c>
      <c r="X2711" s="3" t="str">
        <f>IF(OR(ISBLANK(H2711),ISBLANK(I2711)),"需記錄日期","")</f>
        <v/>
      </c>
      <c r="Y2711" s="3" t="str">
        <f>IF(O2711&gt;9,"時間太晚","")</f>
        <v>時間太晚</v>
      </c>
      <c r="Z2711" s="3" t="str">
        <f>IF(ISBLANK(Q2711),"需記錄數量",IF(Q2711&gt;2,"2隻以上，請記為猴群",""))</f>
        <v/>
      </c>
      <c r="AA2711" s="3" t="str">
        <f>IF(OR(Q2711=1,Q2711=2),IF(ISTEXT(R2711),"","需記錄距離"),"")</f>
        <v/>
      </c>
      <c r="AB2711" s="249" t="str">
        <f>IF(S2711="Y",IF(Q2711&lt;&gt;2,"有叫聲應為猴群",""),"")</f>
        <v/>
      </c>
      <c r="AC2711" s="3" t="str">
        <f>IF(ISBLANK(T2711),"需記錄棲地類型",IF(LEN(T2711)&lt;&gt;2,"請填最主要的棲地類型，其餘的可在備注補充說明",""))</f>
        <v/>
      </c>
      <c r="AD2711" s="5" t="str">
        <f t="shared" ref="AD2711:AD2714" si="119">IF(ISBLANK(O2711),"需記錄時間",IFERROR(IF((AI2711-TIME(0,5,59))&lt;0,"需計滿6分鐘",""),""))</f>
        <v/>
      </c>
      <c r="AE2711" s="3" t="str">
        <f>IF(COUNTIF(U2711,"*搖樹*")=1,IF(Q2711&lt;&gt;2,"有搖樹行為應為猴群",""),"")</f>
        <v/>
      </c>
      <c r="AF2711" s="3"/>
      <c r="AH2711">
        <f>MATCH(ROUND(M2711,0)&amp;ROUND(N2711,0),樣點!N:N,0)</f>
        <v>1979</v>
      </c>
      <c r="AI2711" s="5">
        <f>IF((F2712&amp;J2712)=(F2711&amp;J2711),ABS((DATE(G2712,H2712,I2712)&amp;TIME(O2712,P2712,0))-(DATE(G2711,H2711,I2711)&amp;TIME(O2711,P2711,0))),"")</f>
        <v>6.2500000349245965E-3</v>
      </c>
    </row>
    <row r="2712" spans="3:35">
      <c r="C2712" s="246" t="s">
        <v>1138</v>
      </c>
      <c r="D2712" s="246" t="s">
        <v>1139</v>
      </c>
      <c r="E2712" s="246" t="s">
        <v>1178</v>
      </c>
      <c r="F2712" s="246" t="s">
        <v>1179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1162</v>
      </c>
      <c r="L2712" s="247">
        <v>6</v>
      </c>
      <c r="M2712" s="246">
        <v>293415</v>
      </c>
      <c r="N2712" s="246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90</v>
      </c>
      <c r="T2712" s="246" t="s">
        <v>61</v>
      </c>
      <c r="U2712" s="246"/>
      <c r="V2712" t="str">
        <f>INDEX(樣區!H:H,MATCH(F2712,樣區!E:E,0))</f>
        <v>4月,6月</v>
      </c>
      <c r="W2712" s="3" t="str">
        <f>IF(ISNUMBER(AH2712),"Y","N")</f>
        <v>Y</v>
      </c>
      <c r="X2712" s="3" t="str">
        <f>IF(OR(ISBLANK(H2712),ISBLANK(I2712)),"需記錄日期","")</f>
        <v/>
      </c>
      <c r="Y2712" s="3" t="str">
        <f>IF(O2712&gt;9,"時間太晚","")</f>
        <v>時間太晚</v>
      </c>
      <c r="Z2712" s="3" t="str">
        <f>IF(ISBLANK(Q2712),"需記錄數量",IF(Q2712&gt;2,"2隻以上，請記為猴群",""))</f>
        <v/>
      </c>
      <c r="AA2712" s="3" t="str">
        <f>IF(OR(Q2712=1,Q2712=2),IF(ISTEXT(R2712),"","需記錄距離"),"")</f>
        <v/>
      </c>
      <c r="AB2712" s="249" t="str">
        <f>IF(S2712="Y",IF(Q2712&lt;&gt;2,"有叫聲應為猴群",""),"")</f>
        <v/>
      </c>
      <c r="AC2712" s="3" t="str">
        <f>IF(ISBLANK(T2712),"需記錄棲地類型",IF(LEN(T2712)&lt;&gt;2,"請填最主要的棲地類型，其餘的可在備注補充說明",""))</f>
        <v/>
      </c>
      <c r="AD2712" s="5" t="str">
        <f t="shared" si="119"/>
        <v/>
      </c>
      <c r="AE2712" s="3" t="str">
        <f>IF(COUNTIF(U2712,"*搖樹*")=1,IF(Q2712&lt;&gt;2,"有搖樹行為應為猴群",""),"")</f>
        <v/>
      </c>
      <c r="AF2712" s="3"/>
      <c r="AH2712">
        <f>MATCH(ROUND(M2712,0)&amp;ROUND(N2712,0),樣點!N:N,0)</f>
        <v>1980</v>
      </c>
      <c r="AI2712" s="5">
        <f>IF((F2713&amp;J2713)=(F2712&amp;J2712),ABS((DATE(G2713,H2713,I2713)&amp;TIME(O2713,P2713,0))-(DATE(G2712,H2712,I2712)&amp;TIME(O2712,P2712,0))),"")</f>
        <v>9.0277779963798821E-3</v>
      </c>
    </row>
    <row r="2713" spans="3:35">
      <c r="C2713" s="246" t="s">
        <v>1138</v>
      </c>
      <c r="D2713" s="246" t="s">
        <v>1139</v>
      </c>
      <c r="E2713" s="246" t="s">
        <v>1178</v>
      </c>
      <c r="F2713" s="246" t="s">
        <v>1179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1162</v>
      </c>
      <c r="L2713" s="247">
        <v>7</v>
      </c>
      <c r="M2713" s="246">
        <v>293646</v>
      </c>
      <c r="N2713" s="246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90</v>
      </c>
      <c r="T2713" s="246" t="s">
        <v>61</v>
      </c>
      <c r="U2713" s="246"/>
      <c r="V2713" t="str">
        <f>INDEX(樣區!H:H,MATCH(F2713,樣區!E:E,0))</f>
        <v>4月,6月</v>
      </c>
      <c r="W2713" s="3" t="str">
        <f>IF(ISNUMBER(AH2713),"Y","N")</f>
        <v>Y</v>
      </c>
      <c r="X2713" s="3" t="str">
        <f>IF(OR(ISBLANK(H2713),ISBLANK(I2713)),"需記錄日期","")</f>
        <v/>
      </c>
      <c r="Y2713" s="3" t="str">
        <f>IF(O2713&gt;9,"時間太晚","")</f>
        <v>時間太晚</v>
      </c>
      <c r="Z2713" s="3" t="str">
        <f>IF(ISBLANK(Q2713),"需記錄數量",IF(Q2713&gt;2,"2隻以上，請記為猴群",""))</f>
        <v/>
      </c>
      <c r="AA2713" s="3" t="str">
        <f>IF(OR(Q2713=1,Q2713=2),IF(ISTEXT(R2713),"","需記錄距離"),"")</f>
        <v/>
      </c>
      <c r="AB2713" s="249" t="str">
        <f>IF(S2713="Y",IF(Q2713&lt;&gt;2,"有叫聲應為猴群",""),"")</f>
        <v/>
      </c>
      <c r="AC2713" s="3" t="str">
        <f>IF(ISBLANK(T2713),"需記錄棲地類型",IF(LEN(T2713)&lt;&gt;2,"請填最主要的棲地類型，其餘的可在備注補充說明",""))</f>
        <v/>
      </c>
      <c r="AD2713" s="5" t="str">
        <f t="shared" si="119"/>
        <v/>
      </c>
      <c r="AE2713" s="3" t="str">
        <f>IF(COUNTIF(U2713,"*搖樹*")=1,IF(Q2713&lt;&gt;2,"有搖樹行為應為猴群",""),"")</f>
        <v/>
      </c>
      <c r="AF2713" s="3"/>
      <c r="AH2713">
        <f>MATCH(ROUND(M2713,0)&amp;ROUND(N2713,0),樣點!N:N,0)</f>
        <v>1981</v>
      </c>
      <c r="AI2713" s="5">
        <f>IF((F2714&amp;J2714)=(F2713&amp;J2713),ABS((DATE(G2714,H2714,I2714)&amp;TIME(O2714,P2714,0))-(DATE(G2713,H2713,I2713)&amp;TIME(O2713,P2713,0))),"")</f>
        <v>8.3333340007811785E-3</v>
      </c>
    </row>
    <row r="2714" spans="3:35">
      <c r="C2714" s="246" t="s">
        <v>1138</v>
      </c>
      <c r="D2714" s="246" t="s">
        <v>1139</v>
      </c>
      <c r="E2714" s="246" t="s">
        <v>1178</v>
      </c>
      <c r="F2714" s="246" t="s">
        <v>1179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1162</v>
      </c>
      <c r="L2714" s="247">
        <v>8</v>
      </c>
      <c r="M2714" s="246">
        <v>293631</v>
      </c>
      <c r="N2714" s="246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90</v>
      </c>
      <c r="T2714" s="246" t="s">
        <v>54</v>
      </c>
      <c r="U2714" s="246"/>
      <c r="V2714" t="str">
        <f>INDEX(樣區!H:H,MATCH(F2714,樣區!E:E,0))</f>
        <v>4月,6月</v>
      </c>
      <c r="W2714" s="3" t="str">
        <f>IF(ISNUMBER(AH2714),"Y","N")</f>
        <v>Y</v>
      </c>
      <c r="X2714" s="3" t="str">
        <f>IF(OR(ISBLANK(H2714),ISBLANK(I2714)),"需記錄日期","")</f>
        <v/>
      </c>
      <c r="Y2714" s="3" t="str">
        <f>IF(O2714&gt;9,"時間太晚","")</f>
        <v>時間太晚</v>
      </c>
      <c r="Z2714" s="3" t="str">
        <f>IF(ISBLANK(Q2714),"需記錄數量",IF(Q2714&gt;2,"2隻以上，請記為猴群",""))</f>
        <v/>
      </c>
      <c r="AA2714" s="3" t="str">
        <f>IF(OR(Q2714=1,Q2714=2),IF(ISTEXT(R2714),"","需記錄距離"),"")</f>
        <v/>
      </c>
      <c r="AB2714" s="249" t="str">
        <f>IF(S2714="Y",IF(Q2714&lt;&gt;2,"有叫聲應為猴群",""),"")</f>
        <v/>
      </c>
      <c r="AC2714" s="3" t="str">
        <f>IF(ISBLANK(T2714),"需記錄棲地類型",IF(LEN(T2714)&lt;&gt;2,"請填最主要的棲地類型，其餘的可在備注補充說明",""))</f>
        <v/>
      </c>
      <c r="AD2714" s="5" t="str">
        <f t="shared" si="119"/>
        <v/>
      </c>
      <c r="AE2714" s="3" t="str">
        <f>IF(COUNTIF(U2714,"*搖樹*")=1,IF(Q2714&lt;&gt;2,"有搖樹行為應為猴群",""),"")</f>
        <v/>
      </c>
      <c r="AF2714" s="3"/>
      <c r="AH2714">
        <f>MATCH(ROUND(M2714,0)&amp;ROUND(N2714,0),樣點!N:N,0)</f>
        <v>1982</v>
      </c>
      <c r="AI2714" s="5">
        <f>IF((F2715&amp;J2715)=(F2714&amp;J2714),ABS((DATE(G2715,H2715,I2715)&amp;TIME(O2715,P2715,0))-(DATE(G2714,H2714,I2714)&amp;TIME(O2714,P2714,0))),"")</f>
        <v>1.2500000011641532E-2</v>
      </c>
    </row>
    <row r="2715" spans="3:35" hidden="1">
      <c r="C2715" s="246" t="s">
        <v>1138</v>
      </c>
      <c r="D2715" s="246" t="s">
        <v>1139</v>
      </c>
      <c r="E2715" s="246" t="s">
        <v>1178</v>
      </c>
      <c r="F2715" s="246" t="s">
        <v>1179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1162</v>
      </c>
      <c r="L2715" s="247">
        <v>9</v>
      </c>
      <c r="M2715" s="246">
        <v>293804</v>
      </c>
      <c r="N2715" s="246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90</v>
      </c>
      <c r="T2715" s="246" t="s">
        <v>54</v>
      </c>
      <c r="U2715" s="246"/>
      <c r="V2715" t="str">
        <f>INDEX(樣區!H:H,MATCH(F2715,樣區!E:E,0))</f>
        <v>4月,6月</v>
      </c>
      <c r="W2715" s="3" t="str">
        <f>IF(ISNUMBER(AH2715),"Y","N")</f>
        <v>N</v>
      </c>
      <c r="X2715" s="3" t="str">
        <f>IF(OR(ISBLANK(H2715),ISBLANK(I2715)),"需記錄日期","")</f>
        <v/>
      </c>
      <c r="Y2715" s="3" t="str">
        <f>IF(O2715&gt;9,"時間太晚","")</f>
        <v>時間太晚</v>
      </c>
      <c r="Z2715" s="3" t="str">
        <f>IF(ISBLANK(Q2715),"需記錄數量",IF(Q2715&gt;2,"2隻以上，請記為猴群",""))</f>
        <v/>
      </c>
      <c r="AA2715" s="3" t="str">
        <f>IF(OR(Q2715=1,Q2715=2),IF(ISTEXT(R2715),"","需記錄距離"),"")</f>
        <v/>
      </c>
      <c r="AB2715" s="2" t="str">
        <f>IF(S2715="Y",IF(Q2715&lt;&gt;2,"有叫聲應為猴群",""),"")</f>
        <v/>
      </c>
      <c r="AC2715" s="3" t="str">
        <f>IF(ISBLANK(T2715),"需記錄棲地類型",IF(LEN(T2715)&lt;&gt;2,"請填最主要的棲地類型，其餘的可在備注補充說明",""))</f>
        <v/>
      </c>
      <c r="AD2715" s="5" t="str">
        <f>IF(ISBLANK(O2715),"需記錄時間",IFERROR(IF((AI2715-TIME(0,5,59))&lt;0,"需計滿6分鍾",""),""))</f>
        <v/>
      </c>
      <c r="AE2715" s="3" t="str">
        <f>IF(COUNTIF(U2715,"*搖樹*")=1,IF(Q2715&lt;&gt;2,"有搖樹行為應為猴群",""),"")</f>
        <v/>
      </c>
      <c r="AF2715" s="3"/>
      <c r="AH2715" t="e">
        <f>MATCH(ROUND(M2715,0)&amp;ROUND(N2715,0),樣點!N:N,0)</f>
        <v>#N/A</v>
      </c>
      <c r="AI2715" s="5" t="str">
        <f>IF((F2716&amp;J2716)=(F2715&amp;J2715),ABS((DATE(G2716,H2716,I2716)&amp;TIME(O2716,P2716,0))-(DATE(G2715,H2715,I2715)&amp;TIME(O2715,P2715,0))),"")</f>
        <v/>
      </c>
    </row>
    <row r="2716" spans="3:35" hidden="1">
      <c r="C2716" s="246" t="s">
        <v>1138</v>
      </c>
      <c r="D2716" s="246" t="s">
        <v>1139</v>
      </c>
      <c r="E2716" s="246" t="s">
        <v>1178</v>
      </c>
      <c r="F2716" s="246" t="s">
        <v>1179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1162</v>
      </c>
      <c r="L2716" s="247">
        <v>1</v>
      </c>
      <c r="M2716" s="246">
        <v>293748</v>
      </c>
      <c r="N2716" s="246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90</v>
      </c>
      <c r="T2716" s="246" t="s">
        <v>54</v>
      </c>
      <c r="U2716" s="246"/>
      <c r="V2716" t="str">
        <f>INDEX(樣區!H:H,MATCH(F2716,樣區!E:E,0))</f>
        <v>4月,6月</v>
      </c>
      <c r="W2716" s="3" t="str">
        <f>IF(ISNUMBER(AH2716),"Y","N")</f>
        <v>N</v>
      </c>
      <c r="X2716" s="3" t="str">
        <f>IF(OR(ISBLANK(H2716),ISBLANK(I2716)),"需記錄日期","")</f>
        <v/>
      </c>
      <c r="Y2716" s="3" t="str">
        <f>IF(O2716&gt;9,"時間太晚","")</f>
        <v>時間太晚</v>
      </c>
      <c r="Z2716" s="3" t="str">
        <f>IF(ISBLANK(Q2716),"需記錄數量",IF(Q2716&gt;2,"2隻以上，請記為猴群",""))</f>
        <v/>
      </c>
      <c r="AA2716" s="3" t="str">
        <f>IF(OR(Q2716=1,Q2716=2),IF(ISTEXT(R2716),"","需記錄距離"),"")</f>
        <v/>
      </c>
      <c r="AB2716" s="2" t="str">
        <f>IF(S2716="Y",IF(Q2716&lt;&gt;2,"有叫聲應為猴群",""),"")</f>
        <v/>
      </c>
      <c r="AC2716" s="3" t="str">
        <f>IF(ISBLANK(T2716),"需記錄棲地類型",IF(LEN(T2716)&lt;&gt;2,"請填最主要的棲地類型，其餘的可在備注補充說明",""))</f>
        <v/>
      </c>
      <c r="AD2716" s="5" t="str">
        <f>IF(ISBLANK(O2716),"需記錄時間",IFERROR(IF((AI2716-TIME(0,5,59))&lt;0,"需計滿6分鍾",""),""))</f>
        <v/>
      </c>
      <c r="AE2716" s="3" t="str">
        <f>IF(COUNTIF(U2716,"*搖樹*")=1,IF(Q2716&lt;&gt;2,"有搖樹行為應為猴群",""),"")</f>
        <v/>
      </c>
      <c r="AF2716" s="3"/>
      <c r="AH2716" t="e">
        <f>MATCH(ROUND(M2716,0)&amp;ROUND(N2716,0),樣點!N:N,0)</f>
        <v>#N/A</v>
      </c>
      <c r="AI2716" s="5">
        <f>IF((F2717&amp;J2717)=(F2716&amp;J2716),ABS((DATE(G2717,H2717,I2717)&amp;TIME(O2717,P2717,0))-(DATE(G2716,H2716,I2716)&amp;TIME(O2716,P2716,0))),"")</f>
        <v>6.9444439723156393E-3</v>
      </c>
    </row>
    <row r="2717" spans="3:35" hidden="1">
      <c r="C2717" s="246" t="s">
        <v>1138</v>
      </c>
      <c r="D2717" s="246" t="s">
        <v>1139</v>
      </c>
      <c r="E2717" s="246" t="s">
        <v>1178</v>
      </c>
      <c r="F2717" s="246" t="s">
        <v>1179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1162</v>
      </c>
      <c r="L2717" s="247">
        <v>2</v>
      </c>
      <c r="M2717" s="246">
        <v>293432</v>
      </c>
      <c r="N2717" s="246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90</v>
      </c>
      <c r="T2717" s="246" t="s">
        <v>54</v>
      </c>
      <c r="U2717" s="246"/>
      <c r="V2717" t="str">
        <f>INDEX(樣區!H:H,MATCH(F2717,樣區!E:E,0))</f>
        <v>4月,6月</v>
      </c>
      <c r="W2717" s="3" t="str">
        <f>IF(ISNUMBER(AH2717),"Y","N")</f>
        <v>N</v>
      </c>
      <c r="X2717" s="3" t="str">
        <f>IF(OR(ISBLANK(H2717),ISBLANK(I2717)),"需記錄日期","")</f>
        <v/>
      </c>
      <c r="Y2717" s="3" t="str">
        <f>IF(O2717&gt;9,"時間太晚","")</f>
        <v>時間太晚</v>
      </c>
      <c r="Z2717" s="3" t="str">
        <f>IF(ISBLANK(Q2717),"需記錄數量",IF(Q2717&gt;2,"2隻以上，請記為猴群",""))</f>
        <v/>
      </c>
      <c r="AA2717" s="3" t="str">
        <f>IF(OR(Q2717=1,Q2717=2),IF(ISTEXT(R2717),"","需記錄距離"),"")</f>
        <v/>
      </c>
      <c r="AB2717" s="2" t="str">
        <f>IF(S2717="Y",IF(Q2717&lt;&gt;2,"有叫聲應為猴群",""),"")</f>
        <v/>
      </c>
      <c r="AC2717" s="3" t="str">
        <f>IF(ISBLANK(T2717),"需記錄棲地類型",IF(LEN(T2717)&lt;&gt;2,"請填最主要的棲地類型，其餘的可在備注補充說明",""))</f>
        <v/>
      </c>
      <c r="AD2717" s="5" t="str">
        <f>IF(ISBLANK(O2717),"需記錄時間",IFERROR(IF((AI2717-TIME(0,5,59))&lt;0,"需計滿6分鍾",""),""))</f>
        <v/>
      </c>
      <c r="AE2717" s="3" t="str">
        <f>IF(COUNTIF(U2717,"*搖樹*")=1,IF(Q2717&lt;&gt;2,"有搖樹行為應為猴群",""),"")</f>
        <v/>
      </c>
      <c r="AF2717" s="3"/>
      <c r="AH2717" t="e">
        <f>MATCH(ROUND(M2717,0)&amp;ROUND(N2717,0),樣點!N:N,0)</f>
        <v>#N/A</v>
      </c>
      <c r="AI2717" s="5">
        <f>IF((F2718&amp;J2718)=(F2717&amp;J2717),ABS((DATE(G2718,H2718,I2718)&amp;TIME(O2718,P2718,0))-(DATE(G2717,H2717,I2717)&amp;TIME(O2717,P2717,0))),"")</f>
        <v>7.6388890156522393E-3</v>
      </c>
    </row>
    <row r="2718" spans="3:35">
      <c r="C2718" s="246" t="s">
        <v>1138</v>
      </c>
      <c r="D2718" s="246" t="s">
        <v>1139</v>
      </c>
      <c r="E2718" s="246" t="s">
        <v>1178</v>
      </c>
      <c r="F2718" s="246" t="s">
        <v>1179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1162</v>
      </c>
      <c r="L2718" s="247">
        <v>3</v>
      </c>
      <c r="M2718" s="246">
        <v>293293</v>
      </c>
      <c r="N2718" s="246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90</v>
      </c>
      <c r="T2718" s="246" t="s">
        <v>61</v>
      </c>
      <c r="U2718" s="246"/>
      <c r="V2718" t="str">
        <f>INDEX(樣區!H:H,MATCH(F2718,樣區!E:E,0))</f>
        <v>4月,6月</v>
      </c>
      <c r="W2718" s="3" t="str">
        <f>IF(ISNUMBER(AH2718),"Y","N")</f>
        <v>Y</v>
      </c>
      <c r="X2718" s="3" t="str">
        <f>IF(OR(ISBLANK(H2718),ISBLANK(I2718)),"需記錄日期","")</f>
        <v/>
      </c>
      <c r="Y2718" s="3" t="str">
        <f>IF(O2718&gt;9,"時間太晚","")</f>
        <v>時間太晚</v>
      </c>
      <c r="Z2718" s="3" t="str">
        <f>IF(ISBLANK(Q2718),"需記錄數量",IF(Q2718&gt;2,"2隻以上，請記為猴群",""))</f>
        <v/>
      </c>
      <c r="AA2718" s="3" t="str">
        <f>IF(OR(Q2718=1,Q2718=2),IF(ISTEXT(R2718),"","需記錄距離"),"")</f>
        <v/>
      </c>
      <c r="AB2718" s="249" t="str">
        <f>IF(S2718="Y",IF(Q2718&lt;&gt;2,"有叫聲應為猴群",""),"")</f>
        <v/>
      </c>
      <c r="AC2718" s="3" t="str">
        <f>IF(ISBLANK(T2718),"需記錄棲地類型",IF(LEN(T2718)&lt;&gt;2,"請填最主要的棲地類型，其餘的可在備注補充說明",""))</f>
        <v/>
      </c>
      <c r="AD2718" s="5" t="str">
        <f>IF(ISBLANK(O2718),"需記錄時間",IFERROR(IF((AI2718-TIME(0,5,59))&lt;0,"需計滿6分鐘",""),""))</f>
        <v>需計滿6分鐘</v>
      </c>
      <c r="AE2718" s="3" t="str">
        <f>IF(COUNTIF(U2718,"*搖樹*")=1,IF(Q2718&lt;&gt;2,"有搖樹行為應為猴群",""),"")</f>
        <v/>
      </c>
      <c r="AF2718" s="3"/>
      <c r="AH2718">
        <f>MATCH(ROUND(M2718,0)&amp;ROUND(N2718,0),樣點!N:N,0)</f>
        <v>1977</v>
      </c>
      <c r="AI2718" s="5">
        <f>IF((F2719&amp;J2719)=(F2718&amp;J2718),ABS((DATE(G2719,H2719,I2719)&amp;TIME(O2719,P2719,0))-(DATE(G2718,H2718,I2718)&amp;TIME(O2718,P2718,0))),"")</f>
        <v>2.0833330345340073E-3</v>
      </c>
    </row>
    <row r="2719" spans="3:35" hidden="1">
      <c r="C2719" s="246" t="s">
        <v>1138</v>
      </c>
      <c r="D2719" s="246" t="s">
        <v>1139</v>
      </c>
      <c r="E2719" s="246" t="s">
        <v>1178</v>
      </c>
      <c r="F2719" s="246" t="s">
        <v>1179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1162</v>
      </c>
      <c r="L2719" s="247">
        <v>4</v>
      </c>
      <c r="M2719" s="246">
        <v>293371</v>
      </c>
      <c r="N2719" s="246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90</v>
      </c>
      <c r="T2719" s="246" t="s">
        <v>54</v>
      </c>
      <c r="U2719" s="246"/>
      <c r="V2719" t="str">
        <f>INDEX(樣區!H:H,MATCH(F2719,樣區!E:E,0))</f>
        <v>4月,6月</v>
      </c>
      <c r="W2719" s="3" t="str">
        <f>IF(ISNUMBER(AH2719),"Y","N")</f>
        <v>N</v>
      </c>
      <c r="X2719" s="3" t="str">
        <f>IF(OR(ISBLANK(H2719),ISBLANK(I2719)),"需記錄日期","")</f>
        <v/>
      </c>
      <c r="Y2719" s="3" t="str">
        <f>IF(O2719&gt;9,"時間太晚","")</f>
        <v>時間太晚</v>
      </c>
      <c r="Z2719" s="3" t="str">
        <f>IF(ISBLANK(Q2719),"需記錄數量",IF(Q2719&gt;2,"2隻以上，請記為猴群",""))</f>
        <v/>
      </c>
      <c r="AA2719" s="3" t="str">
        <f>IF(OR(Q2719=1,Q2719=2),IF(ISTEXT(R2719),"","需記錄距離"),"")</f>
        <v/>
      </c>
      <c r="AB2719" s="2" t="str">
        <f>IF(S2719="Y",IF(Q2719&lt;&gt;2,"有叫聲應為猴群",""),"")</f>
        <v/>
      </c>
      <c r="AC2719" s="3" t="str">
        <f>IF(ISBLANK(T2719),"需記錄棲地類型",IF(LEN(T2719)&lt;&gt;2,"請填最主要的棲地類型，其餘的可在備注補充說明",""))</f>
        <v/>
      </c>
      <c r="AD2719" s="5" t="str">
        <f>IF(ISBLANK(O2719),"需記錄時間",IFERROR(IF((AI2719-TIME(0,5,59))&lt;0,"需計滿6分鍾",""),""))</f>
        <v/>
      </c>
      <c r="AE2719" s="3" t="str">
        <f>IF(COUNTIF(U2719,"*搖樹*")=1,IF(Q2719&lt;&gt;2,"有搖樹行為應為猴群",""),"")</f>
        <v/>
      </c>
      <c r="AF2719" s="3"/>
      <c r="AH2719" t="e">
        <f>MATCH(ROUND(M2719,0)&amp;ROUND(N2719,0),樣點!N:N,0)</f>
        <v>#N/A</v>
      </c>
      <c r="AI2719" s="5">
        <f>IF((F2720&amp;J2720)=(F2719&amp;J2719),ABS((DATE(G2720,H2720,I2720)&amp;TIME(O2720,P2720,0))-(DATE(G2719,H2719,I2719)&amp;TIME(O2719,P2719,0))),"")</f>
        <v>1.1111111962236464E-2</v>
      </c>
    </row>
    <row r="2720" spans="3:35">
      <c r="C2720" s="246" t="s">
        <v>1138</v>
      </c>
      <c r="D2720" s="246" t="s">
        <v>1139</v>
      </c>
      <c r="E2720" s="246" t="s">
        <v>1178</v>
      </c>
      <c r="F2720" s="246" t="s">
        <v>1179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1162</v>
      </c>
      <c r="L2720" s="247">
        <v>5</v>
      </c>
      <c r="M2720" s="246">
        <v>293542</v>
      </c>
      <c r="N2720" s="246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90</v>
      </c>
      <c r="T2720" s="246" t="s">
        <v>54</v>
      </c>
      <c r="U2720" s="246"/>
      <c r="V2720" t="str">
        <f>INDEX(樣區!H:H,MATCH(F2720,樣區!E:E,0))</f>
        <v>4月,6月</v>
      </c>
      <c r="W2720" s="3" t="str">
        <f>IF(ISNUMBER(AH2720),"Y","N")</f>
        <v>Y</v>
      </c>
      <c r="X2720" s="3" t="str">
        <f>IF(OR(ISBLANK(H2720),ISBLANK(I2720)),"需記錄日期","")</f>
        <v/>
      </c>
      <c r="Y2720" s="3" t="str">
        <f>IF(O2720&gt;9,"時間太晚","")</f>
        <v>時間太晚</v>
      </c>
      <c r="Z2720" s="3" t="str">
        <f>IF(ISBLANK(Q2720),"需記錄數量",IF(Q2720&gt;2,"2隻以上，請記為猴群",""))</f>
        <v/>
      </c>
      <c r="AA2720" s="3" t="str">
        <f>IF(OR(Q2720=1,Q2720=2),IF(ISTEXT(R2720),"","需記錄距離"),"")</f>
        <v/>
      </c>
      <c r="AB2720" s="249" t="str">
        <f>IF(S2720="Y",IF(Q2720&lt;&gt;2,"有叫聲應為猴群",""),"")</f>
        <v/>
      </c>
      <c r="AC2720" s="3" t="str">
        <f>IF(ISBLANK(T2720),"需記錄棲地類型",IF(LEN(T2720)&lt;&gt;2,"請填最主要的棲地類型，其餘的可在備注補充說明",""))</f>
        <v/>
      </c>
      <c r="AD2720" s="5" t="str">
        <f t="shared" ref="AD2720:AD2723" si="120">IF(ISBLANK(O2720),"需記錄時間",IFERROR(IF((AI2720-TIME(0,5,59))&lt;0,"需計滿6分鐘",""),""))</f>
        <v/>
      </c>
      <c r="AE2720" s="3" t="str">
        <f>IF(COUNTIF(U2720,"*搖樹*")=1,IF(Q2720&lt;&gt;2,"有搖樹行為應為猴群",""),"")</f>
        <v/>
      </c>
      <c r="AF2720" s="3"/>
      <c r="AH2720">
        <f>MATCH(ROUND(M2720,0)&amp;ROUND(N2720,0),樣點!N:N,0)</f>
        <v>1979</v>
      </c>
      <c r="AI2720" s="5">
        <f>IF((F2721&amp;J2721)=(F2720&amp;J2720),ABS((DATE(G2721,H2721,I2721)&amp;TIME(O2721,P2721,0))-(DATE(G2720,H2720,I2720)&amp;TIME(O2720,P2720,0))),"")</f>
        <v>1.0416665987577289E-2</v>
      </c>
    </row>
    <row r="2721" spans="3:35">
      <c r="C2721" s="246" t="s">
        <v>1138</v>
      </c>
      <c r="D2721" s="246" t="s">
        <v>1139</v>
      </c>
      <c r="E2721" s="246" t="s">
        <v>1178</v>
      </c>
      <c r="F2721" s="246" t="s">
        <v>1179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1162</v>
      </c>
      <c r="L2721" s="247">
        <v>6</v>
      </c>
      <c r="M2721" s="246">
        <v>293415</v>
      </c>
      <c r="N2721" s="246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90</v>
      </c>
      <c r="T2721" s="246" t="s">
        <v>61</v>
      </c>
      <c r="U2721" s="246"/>
      <c r="V2721" t="str">
        <f>INDEX(樣區!H:H,MATCH(F2721,樣區!E:E,0))</f>
        <v>4月,6月</v>
      </c>
      <c r="W2721" s="3" t="str">
        <f>IF(ISNUMBER(AH2721),"Y","N")</f>
        <v>Y</v>
      </c>
      <c r="X2721" s="3" t="str">
        <f>IF(OR(ISBLANK(H2721),ISBLANK(I2721)),"需記錄日期","")</f>
        <v/>
      </c>
      <c r="Y2721" s="3" t="str">
        <f>IF(O2721&gt;9,"時間太晚","")</f>
        <v>時間太晚</v>
      </c>
      <c r="Z2721" s="3" t="str">
        <f>IF(ISBLANK(Q2721),"需記錄數量",IF(Q2721&gt;2,"2隻以上，請記為猴群",""))</f>
        <v/>
      </c>
      <c r="AA2721" s="3" t="str">
        <f>IF(OR(Q2721=1,Q2721=2),IF(ISTEXT(R2721),"","需記錄距離"),"")</f>
        <v/>
      </c>
      <c r="AB2721" s="249" t="str">
        <f>IF(S2721="Y",IF(Q2721&lt;&gt;2,"有叫聲應為猴群",""),"")</f>
        <v/>
      </c>
      <c r="AC2721" s="3" t="str">
        <f>IF(ISBLANK(T2721),"需記錄棲地類型",IF(LEN(T2721)&lt;&gt;2,"請填最主要的棲地類型，其餘的可在備注補充說明",""))</f>
        <v/>
      </c>
      <c r="AD2721" s="5" t="str">
        <f t="shared" si="120"/>
        <v/>
      </c>
      <c r="AE2721" s="3" t="str">
        <f>IF(COUNTIF(U2721,"*搖樹*")=1,IF(Q2721&lt;&gt;2,"有搖樹行為應為猴群",""),"")</f>
        <v/>
      </c>
      <c r="AF2721" s="3"/>
      <c r="AH2721">
        <f>MATCH(ROUND(M2721,0)&amp;ROUND(N2721,0),樣點!N:N,0)</f>
        <v>1980</v>
      </c>
      <c r="AI2721" s="5">
        <f>IF((F2722&amp;J2722)=(F2721&amp;J2721),ABS((DATE(G2722,H2722,I2722)&amp;TIME(O2722,P2722,0))-(DATE(G2721,H2721,I2721)&amp;TIME(O2721,P2721,0))),"")</f>
        <v>1.1111111030913889E-2</v>
      </c>
    </row>
    <row r="2722" spans="3:35">
      <c r="C2722" s="246" t="s">
        <v>1138</v>
      </c>
      <c r="D2722" s="246" t="s">
        <v>1139</v>
      </c>
      <c r="E2722" s="246" t="s">
        <v>1178</v>
      </c>
      <c r="F2722" s="246" t="s">
        <v>1179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1162</v>
      </c>
      <c r="L2722" s="247">
        <v>7</v>
      </c>
      <c r="M2722" s="246">
        <v>293646</v>
      </c>
      <c r="N2722" s="246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90</v>
      </c>
      <c r="T2722" s="246" t="s">
        <v>61</v>
      </c>
      <c r="U2722" s="246"/>
      <c r="V2722" t="str">
        <f>INDEX(樣區!H:H,MATCH(F2722,樣區!E:E,0))</f>
        <v>4月,6月</v>
      </c>
      <c r="W2722" s="3" t="str">
        <f>IF(ISNUMBER(AH2722),"Y","N")</f>
        <v>Y</v>
      </c>
      <c r="X2722" s="3" t="str">
        <f>IF(OR(ISBLANK(H2722),ISBLANK(I2722)),"需記錄日期","")</f>
        <v/>
      </c>
      <c r="Y2722" s="3" t="str">
        <f>IF(O2722&gt;9,"時間太晚","")</f>
        <v>時間太晚</v>
      </c>
      <c r="Z2722" s="3" t="str">
        <f>IF(ISBLANK(Q2722),"需記錄數量",IF(Q2722&gt;2,"2隻以上，請記為猴群",""))</f>
        <v/>
      </c>
      <c r="AA2722" s="3" t="str">
        <f>IF(OR(Q2722=1,Q2722=2),IF(ISTEXT(R2722),"","需記錄距離"),"")</f>
        <v/>
      </c>
      <c r="AB2722" s="249" t="str">
        <f>IF(S2722="Y",IF(Q2722&lt;&gt;2,"有叫聲應為猴群",""),"")</f>
        <v/>
      </c>
      <c r="AC2722" s="3" t="str">
        <f>IF(ISBLANK(T2722),"需記錄棲地類型",IF(LEN(T2722)&lt;&gt;2,"請填最主要的棲地類型，其餘的可在備注補充說明",""))</f>
        <v/>
      </c>
      <c r="AD2722" s="5" t="str">
        <f t="shared" si="120"/>
        <v/>
      </c>
      <c r="AE2722" s="3" t="str">
        <f>IF(COUNTIF(U2722,"*搖樹*")=1,IF(Q2722&lt;&gt;2,"有搖樹行為應為猴群",""),"")</f>
        <v/>
      </c>
      <c r="AF2722" s="3"/>
      <c r="AH2722">
        <f>MATCH(ROUND(M2722,0)&amp;ROUND(N2722,0),樣點!N:N,0)</f>
        <v>1981</v>
      </c>
      <c r="AI2722" s="5">
        <f>IF((F2723&amp;J2723)=(F2722&amp;J2722),ABS((DATE(G2723,H2723,I2723)&amp;TIME(O2723,P2723,0))-(DATE(G2722,H2722,I2722)&amp;TIME(O2722,P2722,0))),"")</f>
        <v>1.3888888992369175E-2</v>
      </c>
    </row>
    <row r="2723" spans="3:35">
      <c r="C2723" s="246" t="s">
        <v>1138</v>
      </c>
      <c r="D2723" s="246" t="s">
        <v>1139</v>
      </c>
      <c r="E2723" s="246" t="s">
        <v>1178</v>
      </c>
      <c r="F2723" s="246" t="s">
        <v>1179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1162</v>
      </c>
      <c r="L2723" s="247">
        <v>8</v>
      </c>
      <c r="M2723" s="246">
        <v>293631</v>
      </c>
      <c r="N2723" s="246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90</v>
      </c>
      <c r="T2723" s="246" t="s">
        <v>54</v>
      </c>
      <c r="U2723" s="246"/>
      <c r="V2723" t="str">
        <f>INDEX(樣區!H:H,MATCH(F2723,樣區!E:E,0))</f>
        <v>4月,6月</v>
      </c>
      <c r="W2723" s="3" t="str">
        <f>IF(ISNUMBER(AH2723),"Y","N")</f>
        <v>Y</v>
      </c>
      <c r="X2723" s="3" t="str">
        <f>IF(OR(ISBLANK(H2723),ISBLANK(I2723)),"需記錄日期","")</f>
        <v/>
      </c>
      <c r="Y2723" s="3" t="str">
        <f>IF(O2723&gt;9,"時間太晚","")</f>
        <v>時間太晚</v>
      </c>
      <c r="Z2723" s="3" t="str">
        <f>IF(ISBLANK(Q2723),"需記錄數量",IF(Q2723&gt;2,"2隻以上，請記為猴群",""))</f>
        <v/>
      </c>
      <c r="AA2723" s="3" t="str">
        <f>IF(OR(Q2723=1,Q2723=2),IF(ISTEXT(R2723),"","需記錄距離"),"")</f>
        <v/>
      </c>
      <c r="AB2723" s="249" t="str">
        <f>IF(S2723="Y",IF(Q2723&lt;&gt;2,"有叫聲應為猴群",""),"")</f>
        <v/>
      </c>
      <c r="AC2723" s="3" t="str">
        <f>IF(ISBLANK(T2723),"需記錄棲地類型",IF(LEN(T2723)&lt;&gt;2,"請填最主要的棲地類型，其餘的可在備注補充說明",""))</f>
        <v/>
      </c>
      <c r="AD2723" s="5" t="str">
        <f t="shared" si="120"/>
        <v/>
      </c>
      <c r="AE2723" s="3" t="str">
        <f>IF(COUNTIF(U2723,"*搖樹*")=1,IF(Q2723&lt;&gt;2,"有搖樹行為應為猴群",""),"")</f>
        <v/>
      </c>
      <c r="AF2723" s="3"/>
      <c r="AH2723">
        <f>MATCH(ROUND(M2723,0)&amp;ROUND(N2723,0),樣點!N:N,0)</f>
        <v>1982</v>
      </c>
      <c r="AI2723" s="5">
        <f>IF((F2724&amp;J2724)=(F2723&amp;J2723),ABS((DATE(G2724,H2724,I2724)&amp;TIME(O2724,P2724,0))-(DATE(G2723,H2723,I2723)&amp;TIME(O2723,P2723,0))),"")</f>
        <v>1.1805556016042829E-2</v>
      </c>
    </row>
    <row r="2724" spans="3:35" hidden="1">
      <c r="C2724" s="246" t="s">
        <v>1138</v>
      </c>
      <c r="D2724" s="246" t="s">
        <v>1139</v>
      </c>
      <c r="E2724" s="246" t="s">
        <v>1178</v>
      </c>
      <c r="F2724" s="246" t="s">
        <v>1179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1162</v>
      </c>
      <c r="L2724" s="247">
        <v>9</v>
      </c>
      <c r="M2724" s="246">
        <v>293804</v>
      </c>
      <c r="N2724" s="246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90</v>
      </c>
      <c r="T2724" s="246" t="s">
        <v>54</v>
      </c>
      <c r="U2724" s="246"/>
      <c r="V2724" t="str">
        <f>INDEX(樣區!H:H,MATCH(F2724,樣區!E:E,0))</f>
        <v>4月,6月</v>
      </c>
      <c r="W2724" s="3" t="str">
        <f>IF(ISNUMBER(AH2724),"Y","N")</f>
        <v>N</v>
      </c>
      <c r="X2724" s="3" t="str">
        <f>IF(OR(ISBLANK(H2724),ISBLANK(I2724)),"需記錄日期","")</f>
        <v/>
      </c>
      <c r="Y2724" s="3" t="str">
        <f>IF(O2724&gt;9,"時間太晚","")</f>
        <v>時間太晚</v>
      </c>
      <c r="Z2724" s="3" t="str">
        <f>IF(ISBLANK(Q2724),"需記錄數量",IF(Q2724&gt;2,"2隻以上，請記為猴群",""))</f>
        <v/>
      </c>
      <c r="AA2724" s="3" t="str">
        <f>IF(OR(Q2724=1,Q2724=2),IF(ISTEXT(R2724),"","需記錄距離"),"")</f>
        <v/>
      </c>
      <c r="AB2724" s="2" t="str">
        <f>IF(S2724="Y",IF(Q2724&lt;&gt;2,"有叫聲應為猴群",""),"")</f>
        <v/>
      </c>
      <c r="AC2724" s="3" t="str">
        <f>IF(ISBLANK(T2724),"需記錄棲地類型",IF(LEN(T2724)&lt;&gt;2,"請填最主要的棲地類型，其餘的可在備注補充說明",""))</f>
        <v/>
      </c>
      <c r="AD2724" s="5" t="str">
        <f>IF(ISBLANK(O2724),"需記錄時間",IFERROR(IF((AI2724-TIME(0,5,59))&lt;0,"需計滿6分鍾",""),""))</f>
        <v/>
      </c>
      <c r="AE2724" s="3" t="str">
        <f>IF(COUNTIF(U2724,"*搖樹*")=1,IF(Q2724&lt;&gt;2,"有搖樹行為應為猴群",""),"")</f>
        <v/>
      </c>
      <c r="AF2724" s="3"/>
      <c r="AH2724" t="e">
        <f>MATCH(ROUND(M2724,0)&amp;ROUND(N2724,0),樣點!N:N,0)</f>
        <v>#N/A</v>
      </c>
      <c r="AI2724" s="5" t="str">
        <f>IF((F2725&amp;J2725)=(F2724&amp;J2724),ABS((DATE(G2725,H2725,I2725)&amp;TIME(O2725,P2725,0))-(DATE(G2724,H2724,I2724)&amp;TIME(O2724,P2724,0))),"")</f>
        <v/>
      </c>
    </row>
    <row r="2725" spans="3:35">
      <c r="C2725" s="246" t="s">
        <v>1138</v>
      </c>
      <c r="D2725" s="246" t="s">
        <v>1180</v>
      </c>
      <c r="E2725" s="246" t="s">
        <v>1181</v>
      </c>
      <c r="F2725" s="246" t="s">
        <v>1182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1183</v>
      </c>
      <c r="L2725" s="247">
        <v>1</v>
      </c>
      <c r="M2725" s="246">
        <v>311893</v>
      </c>
      <c r="N2725" s="246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90</v>
      </c>
      <c r="T2725" s="246" t="s">
        <v>26</v>
      </c>
      <c r="U2725" s="246"/>
      <c r="V2725" t="str">
        <f>INDEX(樣區!H:H,MATCH(F2725,樣區!E:E,0))</f>
        <v>3月,5月</v>
      </c>
      <c r="W2725" s="3" t="str">
        <f>IF(ISNUMBER(AH2725),"Y","N")</f>
        <v>Y</v>
      </c>
      <c r="X2725" s="3" t="str">
        <f>IF(OR(ISBLANK(H2725),ISBLANK(I2725)),"需記錄日期","")</f>
        <v/>
      </c>
      <c r="Y2725" s="3" t="str">
        <f>IF(O2725&gt;9,"時間太晚","")</f>
        <v/>
      </c>
      <c r="Z2725" s="3" t="str">
        <f>IF(ISBLANK(Q2725),"需記錄數量",IF(Q2725&gt;2,"2隻以上，請記為猴群",""))</f>
        <v/>
      </c>
      <c r="AA2725" s="3" t="str">
        <f>IF(OR(Q2725=1,Q2725=2),IF(ISTEXT(R2725),"","需記錄距離"),"")</f>
        <v/>
      </c>
      <c r="AB2725" s="249" t="str">
        <f>IF(S2725="Y",IF(Q2725&lt;&gt;2,"有叫聲應為猴群",""),"")</f>
        <v/>
      </c>
      <c r="AC2725" s="3" t="str">
        <f>IF(ISBLANK(T2725),"需記錄棲地類型",IF(LEN(T2725)&lt;&gt;2,"請填最主要的棲地類型，其餘的可在備注補充說明",""))</f>
        <v/>
      </c>
      <c r="AD2725" s="5" t="str">
        <f t="shared" ref="AD2725:AD2788" si="121">IF(ISBLANK(O2725),"需記錄時間",IFERROR(IF((AI2725-TIME(0,5,59))&lt;0,"需計滿6分鐘",""),""))</f>
        <v/>
      </c>
      <c r="AE2725" s="3" t="str">
        <f>IF(COUNTIF(U2725,"*搖樹*")=1,IF(Q2725&lt;&gt;2,"有搖樹行為應為猴群",""),"")</f>
        <v/>
      </c>
      <c r="AF2725" s="3"/>
      <c r="AH2725">
        <f>MATCH(ROUND(M2725,0)&amp;ROUND(N2725,0),樣點!N:N,0)</f>
        <v>2129</v>
      </c>
      <c r="AI2725" s="5">
        <f>IF((F2726&amp;J2726)=(F2725&amp;J2725),ABS((DATE(G2726,H2726,I2726)&amp;TIME(O2726,P2726,0))-(DATE(G2725,H2725,I2725)&amp;TIME(O2725,P2725,0))),"")</f>
        <v>8.3333330112509429E-3</v>
      </c>
    </row>
    <row r="2726" spans="3:35">
      <c r="C2726" s="246" t="s">
        <v>1138</v>
      </c>
      <c r="D2726" s="246" t="s">
        <v>1180</v>
      </c>
      <c r="E2726" s="246" t="s">
        <v>1181</v>
      </c>
      <c r="F2726" s="246" t="s">
        <v>1182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1183</v>
      </c>
      <c r="L2726" s="247">
        <v>2</v>
      </c>
      <c r="M2726" s="246">
        <v>312110</v>
      </c>
      <c r="N2726" s="246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90</v>
      </c>
      <c r="T2726" s="246" t="s">
        <v>26</v>
      </c>
      <c r="U2726" s="246"/>
      <c r="V2726" t="str">
        <f>INDEX(樣區!H:H,MATCH(F2726,樣區!E:E,0))</f>
        <v>3月,5月</v>
      </c>
      <c r="W2726" s="3" t="str">
        <f>IF(ISNUMBER(AH2726),"Y","N")</f>
        <v>Y</v>
      </c>
      <c r="X2726" s="3" t="str">
        <f>IF(OR(ISBLANK(H2726),ISBLANK(I2726)),"需記錄日期","")</f>
        <v/>
      </c>
      <c r="Y2726" s="3" t="str">
        <f>IF(O2726&gt;9,"時間太晚","")</f>
        <v/>
      </c>
      <c r="Z2726" s="3" t="str">
        <f>IF(ISBLANK(Q2726),"需記錄數量",IF(Q2726&gt;2,"2隻以上，請記為猴群",""))</f>
        <v/>
      </c>
      <c r="AA2726" s="3" t="str">
        <f>IF(OR(Q2726=1,Q2726=2),IF(ISTEXT(R2726),"","需記錄距離"),"")</f>
        <v/>
      </c>
      <c r="AB2726" s="249" t="str">
        <f>IF(S2726="Y",IF(Q2726&lt;&gt;2,"有叫聲應為猴群",""),"")</f>
        <v/>
      </c>
      <c r="AC2726" s="3" t="str">
        <f>IF(ISBLANK(T2726),"需記錄棲地類型",IF(LEN(T2726)&lt;&gt;2,"請填最主要的棲地類型，其餘的可在備注補充說明",""))</f>
        <v/>
      </c>
      <c r="AD2726" s="5" t="str">
        <f t="shared" si="121"/>
        <v/>
      </c>
      <c r="AE2726" s="3" t="str">
        <f>IF(COUNTIF(U2726,"*搖樹*")=1,IF(Q2726&lt;&gt;2,"有搖樹行為應為猴群",""),"")</f>
        <v/>
      </c>
      <c r="AF2726" s="3"/>
      <c r="AH2726">
        <f>MATCH(ROUND(M2726,0)&amp;ROUND(N2726,0),樣點!N:N,0)</f>
        <v>2130</v>
      </c>
      <c r="AI2726" s="5">
        <f>IF((F2727&amp;J2727)=(F2726&amp;J2726),ABS((DATE(G2727,H2727,I2727)&amp;TIME(O2727,P2727,0))-(DATE(G2726,H2726,I2726)&amp;TIME(O2726,P2726,0))),"")</f>
        <v>1.1805556016042829E-2</v>
      </c>
    </row>
    <row r="2727" spans="3:35">
      <c r="C2727" s="246" t="s">
        <v>1138</v>
      </c>
      <c r="D2727" s="246" t="s">
        <v>1180</v>
      </c>
      <c r="E2727" s="246" t="s">
        <v>1181</v>
      </c>
      <c r="F2727" s="246" t="s">
        <v>1182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1183</v>
      </c>
      <c r="L2727" s="247">
        <v>3</v>
      </c>
      <c r="M2727" s="246">
        <v>312233</v>
      </c>
      <c r="N2727" s="246">
        <v>2727904</v>
      </c>
      <c r="O2727" s="246">
        <v>8</v>
      </c>
      <c r="P2727" s="246">
        <v>3</v>
      </c>
      <c r="Q2727" s="246">
        <v>0</v>
      </c>
      <c r="R2727" s="246"/>
      <c r="S2727" s="246" t="s">
        <v>90</v>
      </c>
      <c r="T2727" s="246" t="s">
        <v>26</v>
      </c>
      <c r="U2727" s="246"/>
      <c r="V2727" t="str">
        <f>INDEX(樣區!H:H,MATCH(F2727,樣區!E:E,0))</f>
        <v>3月,5月</v>
      </c>
      <c r="W2727" s="3" t="str">
        <f>IF(ISNUMBER(AH2727),"Y","N")</f>
        <v>Y</v>
      </c>
      <c r="X2727" s="3" t="str">
        <f>IF(OR(ISBLANK(H2727),ISBLANK(I2727)),"需記錄日期","")</f>
        <v/>
      </c>
      <c r="Y2727" s="3" t="str">
        <f>IF(O2727&gt;9,"時間太晚","")</f>
        <v/>
      </c>
      <c r="Z2727" s="3" t="str">
        <f>IF(ISBLANK(Q2727),"需記錄數量",IF(Q2727&gt;2,"2隻以上，請記為猴群",""))</f>
        <v/>
      </c>
      <c r="AA2727" s="3" t="str">
        <f>IF(OR(Q2727=1,Q2727=2),IF(ISTEXT(R2727),"","需記錄距離"),"")</f>
        <v/>
      </c>
      <c r="AB2727" s="249" t="str">
        <f>IF(S2727="Y",IF(Q2727&lt;&gt;2,"有叫聲應為猴群",""),"")</f>
        <v/>
      </c>
      <c r="AC2727" s="3" t="str">
        <f>IF(ISBLANK(T2727),"需記錄棲地類型",IF(LEN(T2727)&lt;&gt;2,"請填最主要的棲地類型，其餘的可在備注補充說明",""))</f>
        <v/>
      </c>
      <c r="AD2727" s="5" t="str">
        <f t="shared" si="121"/>
        <v/>
      </c>
      <c r="AE2727" s="3" t="str">
        <f>IF(COUNTIF(U2727,"*搖樹*")=1,IF(Q2727&lt;&gt;2,"有搖樹行為應為猴群",""),"")</f>
        <v/>
      </c>
      <c r="AF2727" s="3"/>
      <c r="AH2727">
        <f>MATCH(ROUND(M2727,0)&amp;ROUND(N2727,0),樣點!N:N,0)</f>
        <v>2131</v>
      </c>
      <c r="AI2727" s="5">
        <f>IF((F2728&amp;J2728)=(F2727&amp;J2727),ABS((DATE(G2728,H2728,I2728)&amp;TIME(O2728,P2728,0))-(DATE(G2727,H2727,I2727)&amp;TIME(O2727,P2727,0))),"")</f>
        <v>4.6527777973096818E-2</v>
      </c>
    </row>
    <row r="2728" spans="3:35">
      <c r="C2728" s="246" t="s">
        <v>1138</v>
      </c>
      <c r="D2728" s="246" t="s">
        <v>1180</v>
      </c>
      <c r="E2728" s="246" t="s">
        <v>1181</v>
      </c>
      <c r="F2728" s="246" t="s">
        <v>1182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1183</v>
      </c>
      <c r="L2728" s="247">
        <v>4</v>
      </c>
      <c r="M2728" s="246">
        <v>312154</v>
      </c>
      <c r="N2728" s="246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90</v>
      </c>
      <c r="T2728" s="246" t="s">
        <v>26</v>
      </c>
      <c r="U2728" s="246"/>
      <c r="V2728" t="str">
        <f>INDEX(樣區!H:H,MATCH(F2728,樣區!E:E,0))</f>
        <v>3月,5月</v>
      </c>
      <c r="W2728" s="3" t="str">
        <f>IF(ISNUMBER(AH2728),"Y","N")</f>
        <v>Y</v>
      </c>
      <c r="X2728" s="3" t="str">
        <f>IF(OR(ISBLANK(H2728),ISBLANK(I2728)),"需記錄日期","")</f>
        <v/>
      </c>
      <c r="Y2728" s="3" t="str">
        <f>IF(O2728&gt;9,"時間太晚","")</f>
        <v/>
      </c>
      <c r="Z2728" s="3" t="str">
        <f>IF(ISBLANK(Q2728),"需記錄數量",IF(Q2728&gt;2,"2隻以上，請記為猴群",""))</f>
        <v/>
      </c>
      <c r="AA2728" s="3" t="str">
        <f>IF(OR(Q2728=1,Q2728=2),IF(ISTEXT(R2728),"","需記錄距離"),"")</f>
        <v/>
      </c>
      <c r="AB2728" s="249" t="str">
        <f>IF(S2728="Y",IF(Q2728&lt;&gt;2,"有叫聲應為猴群",""),"")</f>
        <v/>
      </c>
      <c r="AC2728" s="3" t="str">
        <f>IF(ISBLANK(T2728),"需記錄棲地類型",IF(LEN(T2728)&lt;&gt;2,"請填最主要的棲地類型，其餘的可在備注補充說明",""))</f>
        <v/>
      </c>
      <c r="AD2728" s="5" t="str">
        <f t="shared" si="121"/>
        <v/>
      </c>
      <c r="AE2728" s="3" t="str">
        <f>IF(COUNTIF(U2728,"*搖樹*")=1,IF(Q2728&lt;&gt;2,"有搖樹行為應為猴群",""),"")</f>
        <v/>
      </c>
      <c r="AF2728" s="3"/>
      <c r="AH2728">
        <f>MATCH(ROUND(M2728,0)&amp;ROUND(N2728,0),樣點!N:N,0)</f>
        <v>2132</v>
      </c>
      <c r="AI2728" s="5">
        <f>IF((F2729&amp;J2729)=(F2728&amp;J2728),ABS((DATE(G2729,H2729,I2729)&amp;TIME(O2729,P2729,0))-(DATE(G2728,H2728,I2728)&amp;TIME(O2728,P2728,0))),"")</f>
        <v>1.0416667035315186E-2</v>
      </c>
    </row>
    <row r="2729" spans="3:35">
      <c r="C2729" s="246" t="s">
        <v>1138</v>
      </c>
      <c r="D2729" s="246" t="s">
        <v>1180</v>
      </c>
      <c r="E2729" s="246" t="s">
        <v>1181</v>
      </c>
      <c r="F2729" s="246" t="s">
        <v>1182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1183</v>
      </c>
      <c r="L2729" s="247">
        <v>5</v>
      </c>
      <c r="M2729" s="246">
        <v>312241</v>
      </c>
      <c r="N2729" s="246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90</v>
      </c>
      <c r="T2729" s="246" t="s">
        <v>26</v>
      </c>
      <c r="U2729" s="246"/>
      <c r="V2729" t="str">
        <f>INDEX(樣區!H:H,MATCH(F2729,樣區!E:E,0))</f>
        <v>3月,5月</v>
      </c>
      <c r="W2729" s="3" t="str">
        <f>IF(ISNUMBER(AH2729),"Y","N")</f>
        <v>Y</v>
      </c>
      <c r="X2729" s="3" t="str">
        <f>IF(OR(ISBLANK(H2729),ISBLANK(I2729)),"需記錄日期","")</f>
        <v/>
      </c>
      <c r="Y2729" s="3" t="str">
        <f>IF(O2729&gt;9,"時間太晚","")</f>
        <v/>
      </c>
      <c r="Z2729" s="3" t="str">
        <f>IF(ISBLANK(Q2729),"需記錄數量",IF(Q2729&gt;2,"2隻以上，請記為猴群",""))</f>
        <v/>
      </c>
      <c r="AA2729" s="3" t="str">
        <f>IF(OR(Q2729=1,Q2729=2),IF(ISTEXT(R2729),"","需記錄距離"),"")</f>
        <v/>
      </c>
      <c r="AB2729" s="249" t="str">
        <f>IF(S2729="Y",IF(Q2729&lt;&gt;2,"有叫聲應為猴群",""),"")</f>
        <v/>
      </c>
      <c r="AC2729" s="3" t="str">
        <f>IF(ISBLANK(T2729),"需記錄棲地類型",IF(LEN(T2729)&lt;&gt;2,"請填最主要的棲地類型，其餘的可在備注補充說明",""))</f>
        <v/>
      </c>
      <c r="AD2729" s="5" t="str">
        <f t="shared" si="121"/>
        <v/>
      </c>
      <c r="AE2729" s="3" t="str">
        <f>IF(COUNTIF(U2729,"*搖樹*")=1,IF(Q2729&lt;&gt;2,"有搖樹行為應為猴群",""),"")</f>
        <v/>
      </c>
      <c r="AF2729" s="3"/>
      <c r="AH2729">
        <f>MATCH(ROUND(M2729,0)&amp;ROUND(N2729,0),樣點!N:N,0)</f>
        <v>2133</v>
      </c>
      <c r="AI2729" s="5">
        <f>IF((F2730&amp;J2730)=(F2729&amp;J2729),ABS((DATE(G2730,H2730,I2730)&amp;TIME(O2730,P2730,0))-(DATE(G2729,H2729,I2729)&amp;TIME(O2729,P2729,0))),"")</f>
        <v>1.1805554968304932E-2</v>
      </c>
    </row>
    <row r="2730" spans="3:35">
      <c r="C2730" s="246" t="s">
        <v>1138</v>
      </c>
      <c r="D2730" s="246" t="s">
        <v>1180</v>
      </c>
      <c r="E2730" s="246" t="s">
        <v>1181</v>
      </c>
      <c r="F2730" s="246" t="s">
        <v>1182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1183</v>
      </c>
      <c r="L2730" s="247">
        <v>6</v>
      </c>
      <c r="M2730" s="246">
        <v>312535</v>
      </c>
      <c r="N2730" s="246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90</v>
      </c>
      <c r="T2730" s="246" t="s">
        <v>26</v>
      </c>
      <c r="U2730" s="246"/>
      <c r="V2730" t="str">
        <f>INDEX(樣區!H:H,MATCH(F2730,樣區!E:E,0))</f>
        <v>3月,5月</v>
      </c>
      <c r="W2730" s="3" t="str">
        <f>IF(ISNUMBER(AH2730),"Y","N")</f>
        <v>Y</v>
      </c>
      <c r="X2730" s="3" t="str">
        <f>IF(OR(ISBLANK(H2730),ISBLANK(I2730)),"需記錄日期","")</f>
        <v/>
      </c>
      <c r="Y2730" s="3" t="str">
        <f>IF(O2730&gt;9,"時間太晚","")</f>
        <v/>
      </c>
      <c r="Z2730" s="3" t="str">
        <f>IF(ISBLANK(Q2730),"需記錄數量",IF(Q2730&gt;2,"2隻以上，請記為猴群",""))</f>
        <v/>
      </c>
      <c r="AA2730" s="3" t="str">
        <f>IF(OR(Q2730=1,Q2730=2),IF(ISTEXT(R2730),"","需記錄距離"),"")</f>
        <v/>
      </c>
      <c r="AB2730" s="249" t="str">
        <f>IF(S2730="Y",IF(Q2730&lt;&gt;2,"有叫聲應為猴群",""),"")</f>
        <v/>
      </c>
      <c r="AC2730" s="3" t="str">
        <f>IF(ISBLANK(T2730),"需記錄棲地類型",IF(LEN(T2730)&lt;&gt;2,"請填最主要的棲地類型，其餘的可在備注補充說明",""))</f>
        <v/>
      </c>
      <c r="AD2730" s="5" t="str">
        <f t="shared" si="121"/>
        <v/>
      </c>
      <c r="AE2730" s="3" t="str">
        <f>IF(COUNTIF(U2730,"*搖樹*")=1,IF(Q2730&lt;&gt;2,"有搖樹行為應為猴群",""),"")</f>
        <v/>
      </c>
      <c r="AF2730" s="3"/>
      <c r="AH2730">
        <f>MATCH(ROUND(M2730,0)&amp;ROUND(N2730,0),樣點!N:N,0)</f>
        <v>2134</v>
      </c>
      <c r="AI2730" s="5" t="str">
        <f>IF((F2731&amp;J2731)=(F2730&amp;J2730),ABS((DATE(G2731,H2731,I2731)&amp;TIME(O2731,P2731,0))-(DATE(G2730,H2730,I2730)&amp;TIME(O2730,P2730,0))),"")</f>
        <v/>
      </c>
    </row>
    <row r="2731" spans="3:35">
      <c r="C2731" s="246" t="s">
        <v>1138</v>
      </c>
      <c r="D2731" s="246" t="s">
        <v>1180</v>
      </c>
      <c r="E2731" s="246" t="s">
        <v>1184</v>
      </c>
      <c r="F2731" s="246" t="s">
        <v>1185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1186</v>
      </c>
      <c r="L2731" s="247">
        <v>1</v>
      </c>
      <c r="M2731" s="246">
        <v>312440</v>
      </c>
      <c r="N2731" s="246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90</v>
      </c>
      <c r="T2731" s="246" t="s">
        <v>26</v>
      </c>
      <c r="U2731" s="246"/>
      <c r="V2731" t="str">
        <f>INDEX(樣區!H:H,MATCH(F2731,樣區!E:E,0))</f>
        <v>3月,5月</v>
      </c>
      <c r="W2731" s="3" t="str">
        <f>IF(ISNUMBER(AH2731),"Y","N")</f>
        <v>Y</v>
      </c>
      <c r="X2731" s="3" t="str">
        <f>IF(OR(ISBLANK(H2731),ISBLANK(I2731)),"需記錄日期","")</f>
        <v/>
      </c>
      <c r="Y2731" s="3" t="str">
        <f>IF(O2731&gt;9,"時間太晚","")</f>
        <v/>
      </c>
      <c r="Z2731" s="3" t="str">
        <f>IF(ISBLANK(Q2731),"需記錄數量",IF(Q2731&gt;2,"2隻以上，請記為猴群",""))</f>
        <v/>
      </c>
      <c r="AA2731" s="3" t="str">
        <f>IF(OR(Q2731=1,Q2731=2),IF(ISTEXT(R2731),"","需記錄距離"),"")</f>
        <v/>
      </c>
      <c r="AB2731" s="249" t="str">
        <f>IF(S2731="Y",IF(Q2731&lt;&gt;2,"有叫聲應為猴群",""),"")</f>
        <v/>
      </c>
      <c r="AC2731" s="3" t="str">
        <f>IF(ISBLANK(T2731),"需記錄棲地類型",IF(LEN(T2731)&lt;&gt;2,"請填最主要的棲地類型，其餘的可在備注補充說明",""))</f>
        <v/>
      </c>
      <c r="AD2731" s="5" t="str">
        <f t="shared" si="121"/>
        <v/>
      </c>
      <c r="AE2731" s="3" t="str">
        <f>IF(COUNTIF(U2731,"*搖樹*")=1,IF(Q2731&lt;&gt;2,"有搖樹行為應為猴群",""),"")</f>
        <v/>
      </c>
      <c r="AF2731" s="3"/>
      <c r="AH2731">
        <f>MATCH(ROUND(M2731,0)&amp;ROUND(N2731,0),樣點!N:N,0)</f>
        <v>2135</v>
      </c>
      <c r="AI2731" s="5">
        <f>IF((F2732&amp;J2732)=(F2731&amp;J2731),ABS((DATE(G2732,H2732,I2732)&amp;TIME(O2732,P2732,0))-(DATE(G2731,H2731,I2731)&amp;TIME(O2731,P2731,0))),"")</f>
        <v>1.3888888992369175E-2</v>
      </c>
    </row>
    <row r="2732" spans="3:35">
      <c r="C2732" s="246" t="s">
        <v>1138</v>
      </c>
      <c r="D2732" s="246" t="s">
        <v>1180</v>
      </c>
      <c r="E2732" s="246" t="s">
        <v>1184</v>
      </c>
      <c r="F2732" s="246" t="s">
        <v>1185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1186</v>
      </c>
      <c r="L2732" s="247">
        <v>2</v>
      </c>
      <c r="M2732" s="246">
        <v>312730</v>
      </c>
      <c r="N2732" s="246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90</v>
      </c>
      <c r="T2732" s="246" t="s">
        <v>26</v>
      </c>
      <c r="U2732" s="246"/>
      <c r="V2732" t="str">
        <f>INDEX(樣區!H:H,MATCH(F2732,樣區!E:E,0))</f>
        <v>3月,5月</v>
      </c>
      <c r="W2732" s="3" t="str">
        <f>IF(ISNUMBER(AH2732),"Y","N")</f>
        <v>Y</v>
      </c>
      <c r="X2732" s="3" t="str">
        <f>IF(OR(ISBLANK(H2732),ISBLANK(I2732)),"需記錄日期","")</f>
        <v/>
      </c>
      <c r="Y2732" s="3" t="str">
        <f>IF(O2732&gt;9,"時間太晚","")</f>
        <v/>
      </c>
      <c r="Z2732" s="3" t="str">
        <f>IF(ISBLANK(Q2732),"需記錄數量",IF(Q2732&gt;2,"2隻以上，請記為猴群",""))</f>
        <v/>
      </c>
      <c r="AA2732" s="3" t="str">
        <f>IF(OR(Q2732=1,Q2732=2),IF(ISTEXT(R2732),"","需記錄距離"),"")</f>
        <v/>
      </c>
      <c r="AB2732" s="249" t="str">
        <f>IF(S2732="Y",IF(Q2732&lt;&gt;2,"有叫聲應為猴群",""),"")</f>
        <v/>
      </c>
      <c r="AC2732" s="3" t="str">
        <f>IF(ISBLANK(T2732),"需記錄棲地類型",IF(LEN(T2732)&lt;&gt;2,"請填最主要的棲地類型，其餘的可在備注補充說明",""))</f>
        <v/>
      </c>
      <c r="AD2732" s="5" t="str">
        <f t="shared" si="121"/>
        <v/>
      </c>
      <c r="AE2732" s="3" t="str">
        <f>IF(COUNTIF(U2732,"*搖樹*")=1,IF(Q2732&lt;&gt;2,"有搖樹行為應為猴群",""),"")</f>
        <v/>
      </c>
      <c r="AF2732" s="3"/>
      <c r="AH2732">
        <f>MATCH(ROUND(M2732,0)&amp;ROUND(N2732,0),樣點!N:N,0)</f>
        <v>2136</v>
      </c>
      <c r="AI2732" s="5">
        <f>IF((F2733&amp;J2733)=(F2732&amp;J2732),ABS((DATE(G2733,H2733,I2733)&amp;TIME(O2733,P2733,0))-(DATE(G2732,H2732,I2732)&amp;TIME(O2732,P2732,0))),"")</f>
        <v>1.3888888992369175E-2</v>
      </c>
    </row>
    <row r="2733" spans="3:35">
      <c r="C2733" s="246" t="s">
        <v>1138</v>
      </c>
      <c r="D2733" s="246" t="s">
        <v>1180</v>
      </c>
      <c r="E2733" s="246" t="s">
        <v>1184</v>
      </c>
      <c r="F2733" s="246" t="s">
        <v>1185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1186</v>
      </c>
      <c r="L2733" s="247">
        <v>3</v>
      </c>
      <c r="M2733" s="246">
        <v>312983</v>
      </c>
      <c r="N2733" s="246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90</v>
      </c>
      <c r="T2733" s="246" t="s">
        <v>26</v>
      </c>
      <c r="U2733" s="246"/>
      <c r="V2733" t="str">
        <f>INDEX(樣區!H:H,MATCH(F2733,樣區!E:E,0))</f>
        <v>3月,5月</v>
      </c>
      <c r="W2733" s="3" t="str">
        <f>IF(ISNUMBER(AH2733),"Y","N")</f>
        <v>Y</v>
      </c>
      <c r="X2733" s="3" t="str">
        <f>IF(OR(ISBLANK(H2733),ISBLANK(I2733)),"需記錄日期","")</f>
        <v/>
      </c>
      <c r="Y2733" s="3" t="str">
        <f>IF(O2733&gt;9,"時間太晚","")</f>
        <v/>
      </c>
      <c r="Z2733" s="3" t="str">
        <f>IF(ISBLANK(Q2733),"需記錄數量",IF(Q2733&gt;2,"2隻以上，請記為猴群",""))</f>
        <v/>
      </c>
      <c r="AA2733" s="3" t="str">
        <f>IF(OR(Q2733=1,Q2733=2),IF(ISTEXT(R2733),"","需記錄距離"),"")</f>
        <v/>
      </c>
      <c r="AB2733" s="249" t="str">
        <f>IF(S2733="Y",IF(Q2733&lt;&gt;2,"有叫聲應為猴群",""),"")</f>
        <v/>
      </c>
      <c r="AC2733" s="3" t="str">
        <f>IF(ISBLANK(T2733),"需記錄棲地類型",IF(LEN(T2733)&lt;&gt;2,"請填最主要的棲地類型，其餘的可在備注補充說明",""))</f>
        <v/>
      </c>
      <c r="AD2733" s="5" t="str">
        <f t="shared" si="121"/>
        <v/>
      </c>
      <c r="AE2733" s="3" t="str">
        <f>IF(COUNTIF(U2733,"*搖樹*")=1,IF(Q2733&lt;&gt;2,"有搖樹行為應為猴群",""),"")</f>
        <v/>
      </c>
      <c r="AF2733" s="3"/>
      <c r="AH2733">
        <f>MATCH(ROUND(M2733,0)&amp;ROUND(N2733,0),樣點!N:N,0)</f>
        <v>2137</v>
      </c>
      <c r="AI2733" s="5">
        <f>IF((F2734&amp;J2734)=(F2733&amp;J2733),ABS((DATE(G2734,H2734,I2734)&amp;TIME(O2734,P2734,0))-(DATE(G2733,H2733,I2733)&amp;TIME(O2733,P2733,0))),"")</f>
        <v>1.5277778031304479E-2</v>
      </c>
    </row>
    <row r="2734" spans="3:35">
      <c r="C2734" s="246" t="s">
        <v>1138</v>
      </c>
      <c r="D2734" s="246" t="s">
        <v>1180</v>
      </c>
      <c r="E2734" s="246" t="s">
        <v>1184</v>
      </c>
      <c r="F2734" s="246" t="s">
        <v>1185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1186</v>
      </c>
      <c r="L2734" s="247">
        <v>4</v>
      </c>
      <c r="M2734" s="246">
        <v>313119</v>
      </c>
      <c r="N2734" s="246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90</v>
      </c>
      <c r="T2734" s="246" t="s">
        <v>26</v>
      </c>
      <c r="U2734" s="246"/>
      <c r="V2734" t="str">
        <f>INDEX(樣區!H:H,MATCH(F2734,樣區!E:E,0))</f>
        <v>3月,5月</v>
      </c>
      <c r="W2734" s="3" t="str">
        <f>IF(ISNUMBER(AH2734),"Y","N")</f>
        <v>Y</v>
      </c>
      <c r="X2734" s="3" t="str">
        <f>IF(OR(ISBLANK(H2734),ISBLANK(I2734)),"需記錄日期","")</f>
        <v/>
      </c>
      <c r="Y2734" s="3" t="str">
        <f>IF(O2734&gt;9,"時間太晚","")</f>
        <v/>
      </c>
      <c r="Z2734" s="3" t="str">
        <f>IF(ISBLANK(Q2734),"需記錄數量",IF(Q2734&gt;2,"2隻以上，請記為猴群",""))</f>
        <v/>
      </c>
      <c r="AA2734" s="3" t="str">
        <f>IF(OR(Q2734=1,Q2734=2),IF(ISTEXT(R2734),"","需記錄距離"),"")</f>
        <v/>
      </c>
      <c r="AB2734" s="249" t="str">
        <f>IF(S2734="Y",IF(Q2734&lt;&gt;2,"有叫聲應為猴群",""),"")</f>
        <v/>
      </c>
      <c r="AC2734" s="3" t="str">
        <f>IF(ISBLANK(T2734),"需記錄棲地類型",IF(LEN(T2734)&lt;&gt;2,"請填最主要的棲地類型，其餘的可在備注補充說明",""))</f>
        <v/>
      </c>
      <c r="AD2734" s="5" t="str">
        <f t="shared" si="121"/>
        <v/>
      </c>
      <c r="AE2734" s="3" t="str">
        <f>IF(COUNTIF(U2734,"*搖樹*")=1,IF(Q2734&lt;&gt;2,"有搖樹行為應為猴群",""),"")</f>
        <v/>
      </c>
      <c r="AF2734" s="3"/>
      <c r="AH2734">
        <f>MATCH(ROUND(M2734,0)&amp;ROUND(N2734,0),樣點!N:N,0)</f>
        <v>2138</v>
      </c>
      <c r="AI2734" s="5">
        <f>IF((F2735&amp;J2735)=(F2734&amp;J2734),ABS((DATE(G2735,H2735,I2735)&amp;TIME(O2735,P2735,0))-(DATE(G2734,H2734,I2734)&amp;TIME(O2734,P2734,0))),"")</f>
        <v>1.2499999953433871E-2</v>
      </c>
    </row>
    <row r="2735" spans="3:35">
      <c r="C2735" s="246" t="s">
        <v>1138</v>
      </c>
      <c r="D2735" s="246" t="s">
        <v>1180</v>
      </c>
      <c r="E2735" s="246" t="s">
        <v>1184</v>
      </c>
      <c r="F2735" s="246" t="s">
        <v>1185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1186</v>
      </c>
      <c r="L2735" s="247">
        <v>5</v>
      </c>
      <c r="M2735" s="246">
        <v>313761</v>
      </c>
      <c r="N2735" s="246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90</v>
      </c>
      <c r="T2735" s="246" t="s">
        <v>26</v>
      </c>
      <c r="U2735" s="246"/>
      <c r="V2735" t="str">
        <f>INDEX(樣區!H:H,MATCH(F2735,樣區!E:E,0))</f>
        <v>3月,5月</v>
      </c>
      <c r="W2735" s="3" t="str">
        <f>IF(ISNUMBER(AH2735),"Y","N")</f>
        <v>Y</v>
      </c>
      <c r="X2735" s="3" t="str">
        <f>IF(OR(ISBLANK(H2735),ISBLANK(I2735)),"需記錄日期","")</f>
        <v/>
      </c>
      <c r="Y2735" s="3" t="str">
        <f>IF(O2735&gt;9,"時間太晚","")</f>
        <v/>
      </c>
      <c r="Z2735" s="3" t="str">
        <f>IF(ISBLANK(Q2735),"需記錄數量",IF(Q2735&gt;2,"2隻以上，請記為猴群",""))</f>
        <v/>
      </c>
      <c r="AA2735" s="3" t="str">
        <f>IF(OR(Q2735=1,Q2735=2),IF(ISTEXT(R2735),"","需記錄距離"),"")</f>
        <v/>
      </c>
      <c r="AB2735" s="249" t="str">
        <f>IF(S2735="Y",IF(Q2735&lt;&gt;2,"有叫聲應為猴群",""),"")</f>
        <v/>
      </c>
      <c r="AC2735" s="3" t="str">
        <f>IF(ISBLANK(T2735),"需記錄棲地類型",IF(LEN(T2735)&lt;&gt;2,"請填最主要的棲地類型，其餘的可在備注補充說明",""))</f>
        <v/>
      </c>
      <c r="AD2735" s="5" t="str">
        <f t="shared" si="121"/>
        <v/>
      </c>
      <c r="AE2735" s="3" t="str">
        <f>IF(COUNTIF(U2735,"*搖樹*")=1,IF(Q2735&lt;&gt;2,"有搖樹行為應為猴群",""),"")</f>
        <v/>
      </c>
      <c r="AF2735" s="3"/>
      <c r="AH2735">
        <f>MATCH(ROUND(M2735,0)&amp;ROUND(N2735,0),樣點!N:N,0)</f>
        <v>2139</v>
      </c>
      <c r="AI2735" s="5">
        <f>IF((F2736&amp;J2736)=(F2735&amp;J2735),ABS((DATE(G2736,H2736,I2736)&amp;TIME(O2736,P2736,0))-(DATE(G2735,H2735,I2735)&amp;TIME(O2735,P2735,0))),"")</f>
        <v>1.0416667035315186E-2</v>
      </c>
    </row>
    <row r="2736" spans="3:35">
      <c r="C2736" s="246" t="s">
        <v>1138</v>
      </c>
      <c r="D2736" s="246" t="s">
        <v>1180</v>
      </c>
      <c r="E2736" s="246" t="s">
        <v>1184</v>
      </c>
      <c r="F2736" s="246" t="s">
        <v>1185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1186</v>
      </c>
      <c r="L2736" s="247">
        <v>6</v>
      </c>
      <c r="M2736" s="246">
        <v>314467</v>
      </c>
      <c r="N2736" s="246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90</v>
      </c>
      <c r="T2736" s="246" t="s">
        <v>26</v>
      </c>
      <c r="U2736" s="246"/>
      <c r="V2736" t="str">
        <f>INDEX(樣區!H:H,MATCH(F2736,樣區!E:E,0))</f>
        <v>3月,5月</v>
      </c>
      <c r="W2736" s="3" t="str">
        <f>IF(ISNUMBER(AH2736),"Y","N")</f>
        <v>Y</v>
      </c>
      <c r="X2736" s="3" t="str">
        <f>IF(OR(ISBLANK(H2736),ISBLANK(I2736)),"需記錄日期","")</f>
        <v/>
      </c>
      <c r="Y2736" s="3" t="str">
        <f>IF(O2736&gt;9,"時間太晚","")</f>
        <v/>
      </c>
      <c r="Z2736" s="3" t="str">
        <f>IF(ISBLANK(Q2736),"需記錄數量",IF(Q2736&gt;2,"2隻以上，請記為猴群",""))</f>
        <v/>
      </c>
      <c r="AA2736" s="3" t="str">
        <f>IF(OR(Q2736=1,Q2736=2),IF(ISTEXT(R2736),"","需記錄距離"),"")</f>
        <v/>
      </c>
      <c r="AB2736" s="249" t="str">
        <f>IF(S2736="Y",IF(Q2736&lt;&gt;2,"有叫聲應為猴群",""),"")</f>
        <v/>
      </c>
      <c r="AC2736" s="3" t="str">
        <f>IF(ISBLANK(T2736),"需記錄棲地類型",IF(LEN(T2736)&lt;&gt;2,"請填最主要的棲地類型，其餘的可在備注補充說明",""))</f>
        <v/>
      </c>
      <c r="AD2736" s="5" t="str">
        <f t="shared" si="121"/>
        <v/>
      </c>
      <c r="AE2736" s="3" t="str">
        <f>IF(COUNTIF(U2736,"*搖樹*")=1,IF(Q2736&lt;&gt;2,"有搖樹行為應為猴群",""),"")</f>
        <v/>
      </c>
      <c r="AF2736" s="3"/>
      <c r="AH2736">
        <f>MATCH(ROUND(M2736,0)&amp;ROUND(N2736,0),樣點!N:N,0)</f>
        <v>2140</v>
      </c>
      <c r="AI2736" s="5" t="str">
        <f>IF((F2737&amp;J2737)=(F2736&amp;J2736),ABS((DATE(G2737,H2737,I2737)&amp;TIME(O2737,P2737,0))-(DATE(G2736,H2736,I2736)&amp;TIME(O2736,P2736,0))),"")</f>
        <v/>
      </c>
    </row>
    <row r="2737" spans="3:35">
      <c r="C2737" s="246" t="s">
        <v>1138</v>
      </c>
      <c r="D2737" s="246" t="s">
        <v>1180</v>
      </c>
      <c r="E2737" s="246" t="s">
        <v>1187</v>
      </c>
      <c r="F2737" s="246" t="s">
        <v>1188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1189</v>
      </c>
      <c r="L2737" s="247">
        <v>1</v>
      </c>
      <c r="M2737" s="246">
        <v>323970</v>
      </c>
      <c r="N2737" s="246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90</v>
      </c>
      <c r="T2737" s="246" t="s">
        <v>26</v>
      </c>
      <c r="U2737" s="246"/>
      <c r="V2737" t="str">
        <f>INDEX(樣區!H:H,MATCH(F2737,樣區!E:E,0))</f>
        <v>3月,5月</v>
      </c>
      <c r="W2737" s="3" t="str">
        <f>IF(ISNUMBER(AH2737),"Y","N")</f>
        <v>Y</v>
      </c>
      <c r="X2737" s="3" t="str">
        <f>IF(OR(ISBLANK(H2737),ISBLANK(I2737)),"需記錄日期","")</f>
        <v/>
      </c>
      <c r="Y2737" s="3" t="str">
        <f>IF(O2737&gt;9,"時間太晚","")</f>
        <v/>
      </c>
      <c r="Z2737" s="3" t="str">
        <f>IF(ISBLANK(Q2737),"需記錄數量",IF(Q2737&gt;2,"2隻以上，請記為猴群",""))</f>
        <v/>
      </c>
      <c r="AA2737" s="3" t="str">
        <f>IF(OR(Q2737=1,Q2737=2),IF(ISTEXT(R2737),"","需記錄距離"),"")</f>
        <v/>
      </c>
      <c r="AB2737" s="249" t="str">
        <f>IF(S2737="Y",IF(Q2737&lt;&gt;2,"有叫聲應為猴群",""),"")</f>
        <v/>
      </c>
      <c r="AC2737" s="3" t="str">
        <f>IF(ISBLANK(T2737),"需記錄棲地類型",IF(LEN(T2737)&lt;&gt;2,"請填最主要的棲地類型，其餘的可在備注補充說明",""))</f>
        <v/>
      </c>
      <c r="AD2737" s="5" t="str">
        <f t="shared" si="121"/>
        <v/>
      </c>
      <c r="AE2737" s="3" t="str">
        <f>IF(COUNTIF(U2737,"*搖樹*")=1,IF(Q2737&lt;&gt;2,"有搖樹行為應為猴群",""),"")</f>
        <v/>
      </c>
      <c r="AF2737" s="3"/>
      <c r="AH2737">
        <f>MATCH(ROUND(M2737,0)&amp;ROUND(N2737,0),樣點!N:N,0)</f>
        <v>2141</v>
      </c>
      <c r="AI2737" s="5">
        <f>IF((F2738&amp;J2738)=(F2737&amp;J2737),ABS((DATE(G2738,H2738,I2738)&amp;TIME(O2738,P2738,0))-(DATE(G2737,H2737,I2737)&amp;TIME(O2737,P2737,0))),"")</f>
        <v>5.555555981118232E-3</v>
      </c>
    </row>
    <row r="2738" spans="3:35">
      <c r="C2738" s="246" t="s">
        <v>1138</v>
      </c>
      <c r="D2738" s="246" t="s">
        <v>1180</v>
      </c>
      <c r="E2738" s="246" t="s">
        <v>1187</v>
      </c>
      <c r="F2738" s="246" t="s">
        <v>1188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1189</v>
      </c>
      <c r="L2738" s="247">
        <v>2</v>
      </c>
      <c r="M2738" s="246">
        <v>323862</v>
      </c>
      <c r="N2738" s="246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90</v>
      </c>
      <c r="T2738" s="246" t="s">
        <v>26</v>
      </c>
      <c r="U2738" s="246"/>
      <c r="V2738" t="str">
        <f>INDEX(樣區!H:H,MATCH(F2738,樣區!E:E,0))</f>
        <v>3月,5月</v>
      </c>
      <c r="W2738" s="3" t="str">
        <f>IF(ISNUMBER(AH2738),"Y","N")</f>
        <v>Y</v>
      </c>
      <c r="X2738" s="3" t="str">
        <f>IF(OR(ISBLANK(H2738),ISBLANK(I2738)),"需記錄日期","")</f>
        <v/>
      </c>
      <c r="Y2738" s="3" t="str">
        <f>IF(O2738&gt;9,"時間太晚","")</f>
        <v/>
      </c>
      <c r="Z2738" s="3" t="str">
        <f>IF(ISBLANK(Q2738),"需記錄數量",IF(Q2738&gt;2,"2隻以上，請記為猴群",""))</f>
        <v/>
      </c>
      <c r="AA2738" s="3" t="str">
        <f>IF(OR(Q2738=1,Q2738=2),IF(ISTEXT(R2738),"","需記錄距離"),"")</f>
        <v/>
      </c>
      <c r="AB2738" s="249" t="str">
        <f>IF(S2738="Y",IF(Q2738&lt;&gt;2,"有叫聲應為猴群",""),"")</f>
        <v/>
      </c>
      <c r="AC2738" s="3" t="str">
        <f>IF(ISBLANK(T2738),"需記錄棲地類型",IF(LEN(T2738)&lt;&gt;2,"請填最主要的棲地類型，其餘的可在備注補充說明",""))</f>
        <v/>
      </c>
      <c r="AD2738" s="5" t="str">
        <f t="shared" si="121"/>
        <v/>
      </c>
      <c r="AE2738" s="3" t="str">
        <f>IF(COUNTIF(U2738,"*搖樹*")=1,IF(Q2738&lt;&gt;2,"有搖樹行為應為猴群",""),"")</f>
        <v/>
      </c>
      <c r="AF2738" s="3"/>
      <c r="AH2738">
        <f>MATCH(ROUND(M2738,0)&amp;ROUND(N2738,0),樣點!N:N,0)</f>
        <v>2142</v>
      </c>
      <c r="AI2738" s="5">
        <f>IF((F2739&amp;J2739)=(F2738&amp;J2738),ABS((DATE(G2739,H2739,I2739)&amp;TIME(O2739,P2739,0))-(DATE(G2738,H2738,I2738)&amp;TIME(O2738,P2738,0))),"")</f>
        <v>7.6388890156522393E-3</v>
      </c>
    </row>
    <row r="2739" spans="3:35">
      <c r="C2739" s="246" t="s">
        <v>1138</v>
      </c>
      <c r="D2739" s="246" t="s">
        <v>1180</v>
      </c>
      <c r="E2739" s="246" t="s">
        <v>1187</v>
      </c>
      <c r="F2739" s="246" t="s">
        <v>1188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1189</v>
      </c>
      <c r="L2739" s="247">
        <v>3</v>
      </c>
      <c r="M2739" s="246">
        <v>323749</v>
      </c>
      <c r="N2739" s="246">
        <v>2725152</v>
      </c>
      <c r="O2739" s="246">
        <v>9</v>
      </c>
      <c r="P2739" s="246">
        <v>6</v>
      </c>
      <c r="Q2739" s="246">
        <v>0</v>
      </c>
      <c r="R2739" s="246"/>
      <c r="S2739" s="246" t="s">
        <v>90</v>
      </c>
      <c r="T2739" s="246" t="s">
        <v>1190</v>
      </c>
      <c r="U2739" s="246"/>
      <c r="V2739" t="str">
        <f>INDEX(樣區!H:H,MATCH(F2739,樣區!E:E,0))</f>
        <v>3月,5月</v>
      </c>
      <c r="W2739" s="3" t="str">
        <f>IF(ISNUMBER(AH2739),"Y","N")</f>
        <v>Y</v>
      </c>
      <c r="X2739" s="3" t="str">
        <f>IF(OR(ISBLANK(H2739),ISBLANK(I2739)),"需記錄日期","")</f>
        <v/>
      </c>
      <c r="Y2739" s="3" t="str">
        <f>IF(O2739&gt;9,"時間太晚","")</f>
        <v/>
      </c>
      <c r="Z2739" s="3" t="str">
        <f>IF(ISBLANK(Q2739),"需記錄數量",IF(Q2739&gt;2,"2隻以上，請記為猴群",""))</f>
        <v/>
      </c>
      <c r="AA2739" s="3" t="str">
        <f>IF(OR(Q2739=1,Q2739=2),IF(ISTEXT(R2739),"","需記錄距離"),"")</f>
        <v/>
      </c>
      <c r="AB2739" s="249" t="str">
        <f>IF(S2739="Y",IF(Q2739&lt;&gt;2,"有叫聲應為猴群",""),"")</f>
        <v/>
      </c>
      <c r="AC2739" s="3" t="str">
        <f>IF(ISBLANK(T2739),"需記錄棲地類型",IF(LEN(T2739)&lt;&gt;2,"請填最主要的棲地類型，其餘的可在備注補充說明",""))</f>
        <v>請填最主要的棲地類型，其餘的可在備注補充說明</v>
      </c>
      <c r="AD2739" s="5" t="str">
        <f t="shared" si="121"/>
        <v/>
      </c>
      <c r="AE2739" s="3" t="str">
        <f>IF(COUNTIF(U2739,"*搖樹*")=1,IF(Q2739&lt;&gt;2,"有搖樹行為應為猴群",""),"")</f>
        <v/>
      </c>
      <c r="AF2739" s="3"/>
      <c r="AH2739">
        <f>MATCH(ROUND(M2739,0)&amp;ROUND(N2739,0),樣點!N:N,0)</f>
        <v>2143</v>
      </c>
      <c r="AI2739" s="5">
        <f>IF((F2740&amp;J2740)=(F2739&amp;J2739),ABS((DATE(G2740,H2740,I2740)&amp;TIME(O2740,P2740,0))-(DATE(G2739,H2739,I2739)&amp;TIME(O2739,P2739,0))),"")</f>
        <v>9.0277779963798821E-3</v>
      </c>
    </row>
    <row r="2740" spans="3:35">
      <c r="C2740" s="246" t="s">
        <v>1138</v>
      </c>
      <c r="D2740" s="246" t="s">
        <v>1180</v>
      </c>
      <c r="E2740" s="246" t="s">
        <v>1187</v>
      </c>
      <c r="F2740" s="246" t="s">
        <v>1188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1189</v>
      </c>
      <c r="L2740" s="247">
        <v>4</v>
      </c>
      <c r="M2740" s="246">
        <v>323647</v>
      </c>
      <c r="N2740" s="246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90</v>
      </c>
      <c r="T2740" s="246" t="s">
        <v>26</v>
      </c>
      <c r="U2740" s="246"/>
      <c r="V2740" t="str">
        <f>INDEX(樣區!H:H,MATCH(F2740,樣區!E:E,0))</f>
        <v>3月,5月</v>
      </c>
      <c r="W2740" s="3" t="str">
        <f>IF(ISNUMBER(AH2740),"Y","N")</f>
        <v>Y</v>
      </c>
      <c r="X2740" s="3" t="str">
        <f>IF(OR(ISBLANK(H2740),ISBLANK(I2740)),"需記錄日期","")</f>
        <v/>
      </c>
      <c r="Y2740" s="3" t="str">
        <f>IF(O2740&gt;9,"時間太晚","")</f>
        <v/>
      </c>
      <c r="Z2740" s="3" t="str">
        <f>IF(ISBLANK(Q2740),"需記錄數量",IF(Q2740&gt;2,"2隻以上，請記為猴群",""))</f>
        <v/>
      </c>
      <c r="AA2740" s="3" t="str">
        <f>IF(OR(Q2740=1,Q2740=2),IF(ISTEXT(R2740),"","需記錄距離"),"")</f>
        <v/>
      </c>
      <c r="AB2740" s="249" t="str">
        <f>IF(S2740="Y",IF(Q2740&lt;&gt;2,"有叫聲應為猴群",""),"")</f>
        <v/>
      </c>
      <c r="AC2740" s="3" t="str">
        <f>IF(ISBLANK(T2740),"需記錄棲地類型",IF(LEN(T2740)&lt;&gt;2,"請填最主要的棲地類型，其餘的可在備注補充說明",""))</f>
        <v/>
      </c>
      <c r="AD2740" s="5" t="str">
        <f t="shared" si="121"/>
        <v/>
      </c>
      <c r="AE2740" s="3" t="str">
        <f>IF(COUNTIF(U2740,"*搖樹*")=1,IF(Q2740&lt;&gt;2,"有搖樹行為應為猴群",""),"")</f>
        <v/>
      </c>
      <c r="AF2740" s="3"/>
      <c r="AH2740">
        <f>MATCH(ROUND(M2740,0)&amp;ROUND(N2740,0),樣點!N:N,0)</f>
        <v>2144</v>
      </c>
      <c r="AI2740" s="5">
        <f>IF((F2741&amp;J2741)=(F2740&amp;J2740),ABS((DATE(G2741,H2741,I2741)&amp;TIME(O2741,P2741,0))-(DATE(G2740,H2740,I2740)&amp;TIME(O2740,P2740,0))),"")</f>
        <v>6.2500000349245965E-3</v>
      </c>
    </row>
    <row r="2741" spans="3:35">
      <c r="C2741" s="246" t="s">
        <v>1138</v>
      </c>
      <c r="D2741" s="246" t="s">
        <v>1180</v>
      </c>
      <c r="E2741" s="246" t="s">
        <v>1187</v>
      </c>
      <c r="F2741" s="246" t="s">
        <v>1188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1189</v>
      </c>
      <c r="L2741" s="247">
        <v>5</v>
      </c>
      <c r="M2741" s="246">
        <v>323455</v>
      </c>
      <c r="N2741" s="246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90</v>
      </c>
      <c r="T2741" s="246" t="s">
        <v>26</v>
      </c>
      <c r="U2741" s="246"/>
      <c r="V2741" t="str">
        <f>INDEX(樣區!H:H,MATCH(F2741,樣區!E:E,0))</f>
        <v>3月,5月</v>
      </c>
      <c r="W2741" s="3" t="str">
        <f>IF(ISNUMBER(AH2741),"Y","N")</f>
        <v>Y</v>
      </c>
      <c r="X2741" s="3" t="str">
        <f>IF(OR(ISBLANK(H2741),ISBLANK(I2741)),"需記錄日期","")</f>
        <v/>
      </c>
      <c r="Y2741" s="3" t="str">
        <f>IF(O2741&gt;9,"時間太晚","")</f>
        <v/>
      </c>
      <c r="Z2741" s="3" t="str">
        <f>IF(ISBLANK(Q2741),"需記錄數量",IF(Q2741&gt;2,"2隻以上，請記為猴群",""))</f>
        <v/>
      </c>
      <c r="AA2741" s="3" t="str">
        <f>IF(OR(Q2741=1,Q2741=2),IF(ISTEXT(R2741),"","需記錄距離"),"")</f>
        <v/>
      </c>
      <c r="AB2741" s="249" t="str">
        <f>IF(S2741="Y",IF(Q2741&lt;&gt;2,"有叫聲應為猴群",""),"")</f>
        <v/>
      </c>
      <c r="AC2741" s="3" t="str">
        <f>IF(ISBLANK(T2741),"需記錄棲地類型",IF(LEN(T2741)&lt;&gt;2,"請填最主要的棲地類型，其餘的可在備注補充說明",""))</f>
        <v/>
      </c>
      <c r="AD2741" s="5" t="str">
        <f t="shared" si="121"/>
        <v/>
      </c>
      <c r="AE2741" s="3" t="str">
        <f>IF(COUNTIF(U2741,"*搖樹*")=1,IF(Q2741&lt;&gt;2,"有搖樹行為應為猴群",""),"")</f>
        <v/>
      </c>
      <c r="AF2741" s="3"/>
      <c r="AH2741">
        <f>MATCH(ROUND(M2741,0)&amp;ROUND(N2741,0),樣點!N:N,0)</f>
        <v>2145</v>
      </c>
      <c r="AI2741" s="5">
        <f>IF((F2742&amp;J2742)=(F2741&amp;J2741),ABS((DATE(G2742,H2742,I2742)&amp;TIME(O2742,P2742,0))-(DATE(G2741,H2741,I2741)&amp;TIME(O2741,P2741,0))),"")</f>
        <v>9.0277770068496466E-3</v>
      </c>
    </row>
    <row r="2742" spans="3:35">
      <c r="C2742" s="246" t="s">
        <v>1138</v>
      </c>
      <c r="D2742" s="246" t="s">
        <v>1180</v>
      </c>
      <c r="E2742" s="246" t="s">
        <v>1187</v>
      </c>
      <c r="F2742" s="246" t="s">
        <v>1188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1189</v>
      </c>
      <c r="L2742" s="247">
        <v>6</v>
      </c>
      <c r="M2742" s="246">
        <v>323348</v>
      </c>
      <c r="N2742" s="246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90</v>
      </c>
      <c r="T2742" s="246" t="s">
        <v>26</v>
      </c>
      <c r="U2742" s="246"/>
      <c r="V2742" t="str">
        <f>INDEX(樣區!H:H,MATCH(F2742,樣區!E:E,0))</f>
        <v>3月,5月</v>
      </c>
      <c r="W2742" s="3" t="str">
        <f>IF(ISNUMBER(AH2742),"Y","N")</f>
        <v>Y</v>
      </c>
      <c r="X2742" s="3" t="str">
        <f>IF(OR(ISBLANK(H2742),ISBLANK(I2742)),"需記錄日期","")</f>
        <v/>
      </c>
      <c r="Y2742" s="3" t="str">
        <f>IF(O2742&gt;9,"時間太晚","")</f>
        <v/>
      </c>
      <c r="Z2742" s="3" t="str">
        <f>IF(ISBLANK(Q2742),"需記錄數量",IF(Q2742&gt;2,"2隻以上，請記為猴群",""))</f>
        <v/>
      </c>
      <c r="AA2742" s="3" t="str">
        <f>IF(OR(Q2742=1,Q2742=2),IF(ISTEXT(R2742),"","需記錄距離"),"")</f>
        <v/>
      </c>
      <c r="AB2742" s="249" t="str">
        <f>IF(S2742="Y",IF(Q2742&lt;&gt;2,"有叫聲應為猴群",""),"")</f>
        <v/>
      </c>
      <c r="AC2742" s="3" t="str">
        <f>IF(ISBLANK(T2742),"需記錄棲地類型",IF(LEN(T2742)&lt;&gt;2,"請填最主要的棲地類型，其餘的可在備注補充說明",""))</f>
        <v/>
      </c>
      <c r="AD2742" s="5" t="str">
        <f t="shared" si="121"/>
        <v/>
      </c>
      <c r="AE2742" s="3" t="str">
        <f>IF(COUNTIF(U2742,"*搖樹*")=1,IF(Q2742&lt;&gt;2,"有搖樹行為應為猴群",""),"")</f>
        <v/>
      </c>
      <c r="AF2742" s="3"/>
      <c r="AH2742">
        <f>MATCH(ROUND(M2742,0)&amp;ROUND(N2742,0),樣點!N:N,0)</f>
        <v>2146</v>
      </c>
      <c r="AI2742" s="5" t="str">
        <f>IF((F2743&amp;J2743)=(F2742&amp;J2742),ABS((DATE(G2743,H2743,I2743)&amp;TIME(O2743,P2743,0))-(DATE(G2742,H2742,I2742)&amp;TIME(O2742,P2742,0))),"")</f>
        <v/>
      </c>
    </row>
    <row r="2743" spans="3:35">
      <c r="C2743" s="246" t="s">
        <v>1138</v>
      </c>
      <c r="D2743" s="246" t="s">
        <v>1180</v>
      </c>
      <c r="E2743" s="246" t="s">
        <v>1191</v>
      </c>
      <c r="F2743" s="246" t="s">
        <v>1192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1189</v>
      </c>
      <c r="L2743" s="247">
        <v>1</v>
      </c>
      <c r="M2743" s="246">
        <v>325487</v>
      </c>
      <c r="N2743" s="246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90</v>
      </c>
      <c r="T2743" s="246" t="s">
        <v>26</v>
      </c>
      <c r="U2743" s="246"/>
      <c r="V2743" t="str">
        <f>INDEX(樣區!H:H,MATCH(F2743,樣區!E:E,0))</f>
        <v>3月,5月</v>
      </c>
      <c r="W2743" s="3" t="str">
        <f>IF(ISNUMBER(AH2743),"Y","N")</f>
        <v>Y</v>
      </c>
      <c r="X2743" s="3" t="str">
        <f>IF(OR(ISBLANK(H2743),ISBLANK(I2743)),"需記錄日期","")</f>
        <v/>
      </c>
      <c r="Y2743" s="3" t="str">
        <f>IF(O2743&gt;9,"時間太晚","")</f>
        <v/>
      </c>
      <c r="Z2743" s="3" t="str">
        <f>IF(ISBLANK(Q2743),"需記錄數量",IF(Q2743&gt;2,"2隻以上，請記為猴群",""))</f>
        <v/>
      </c>
      <c r="AA2743" s="3" t="str">
        <f>IF(OR(Q2743=1,Q2743=2),IF(ISTEXT(R2743),"","需記錄距離"),"")</f>
        <v/>
      </c>
      <c r="AB2743" s="249" t="str">
        <f>IF(S2743="Y",IF(Q2743&lt;&gt;2,"有叫聲應為猴群",""),"")</f>
        <v/>
      </c>
      <c r="AC2743" s="3" t="str">
        <f>IF(ISBLANK(T2743),"需記錄棲地類型",IF(LEN(T2743)&lt;&gt;2,"請填最主要的棲地類型，其餘的可在備注補充說明",""))</f>
        <v/>
      </c>
      <c r="AD2743" s="5" t="str">
        <f t="shared" si="121"/>
        <v/>
      </c>
      <c r="AE2743" s="3" t="str">
        <f>IF(COUNTIF(U2743,"*搖樹*")=1,IF(Q2743&lt;&gt;2,"有搖樹行為應為猴群",""),"")</f>
        <v/>
      </c>
      <c r="AF2743" s="3"/>
      <c r="AH2743">
        <f>MATCH(ROUND(M2743,0)&amp;ROUND(N2743,0),樣點!N:N,0)</f>
        <v>2147</v>
      </c>
      <c r="AI2743" s="5">
        <f>IF((F2744&amp;J2744)=(F2743&amp;J2743),ABS((DATE(G2744,H2744,I2744)&amp;TIME(O2744,P2744,0))-(DATE(G2743,H2743,I2743)&amp;TIME(O2743,P2743,0))),"")</f>
        <v>1.0416667035315186E-2</v>
      </c>
    </row>
    <row r="2744" spans="3:35">
      <c r="C2744" s="246" t="s">
        <v>1138</v>
      </c>
      <c r="D2744" s="246" t="s">
        <v>1180</v>
      </c>
      <c r="E2744" s="246" t="s">
        <v>1191</v>
      </c>
      <c r="F2744" s="246" t="s">
        <v>1192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1189</v>
      </c>
      <c r="L2744" s="247">
        <v>2</v>
      </c>
      <c r="M2744" s="246">
        <v>325641</v>
      </c>
      <c r="N2744" s="246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90</v>
      </c>
      <c r="T2744" s="246" t="s">
        <v>1193</v>
      </c>
      <c r="U2744" s="246"/>
      <c r="V2744" t="str">
        <f>INDEX(樣區!H:H,MATCH(F2744,樣區!E:E,0))</f>
        <v>3月,5月</v>
      </c>
      <c r="W2744" s="3" t="str">
        <f>IF(ISNUMBER(AH2744),"Y","N")</f>
        <v>Y</v>
      </c>
      <c r="X2744" s="3" t="str">
        <f>IF(OR(ISBLANK(H2744),ISBLANK(I2744)),"需記錄日期","")</f>
        <v/>
      </c>
      <c r="Y2744" s="3" t="str">
        <f>IF(O2744&gt;9,"時間太晚","")</f>
        <v/>
      </c>
      <c r="Z2744" s="3" t="str">
        <f>IF(ISBLANK(Q2744),"需記錄數量",IF(Q2744&gt;2,"2隻以上，請記為猴群",""))</f>
        <v/>
      </c>
      <c r="AA2744" s="3" t="str">
        <f>IF(OR(Q2744=1,Q2744=2),IF(ISTEXT(R2744),"","需記錄距離"),"")</f>
        <v/>
      </c>
      <c r="AB2744" s="249" t="str">
        <f>IF(S2744="Y",IF(Q2744&lt;&gt;2,"有叫聲應為猴群",""),"")</f>
        <v/>
      </c>
      <c r="AC2744" s="3" t="str">
        <f>IF(ISBLANK(T2744),"需記錄棲地類型",IF(LEN(T2744)&lt;&gt;2,"請填最主要的棲地類型，其餘的可在備注補充說明",""))</f>
        <v>請填最主要的棲地類型，其餘的可在備注補充說明</v>
      </c>
      <c r="AD2744" s="5" t="str">
        <f t="shared" si="121"/>
        <v/>
      </c>
      <c r="AE2744" s="3" t="str">
        <f>IF(COUNTIF(U2744,"*搖樹*")=1,IF(Q2744&lt;&gt;2,"有搖樹行為應為猴群",""),"")</f>
        <v/>
      </c>
      <c r="AF2744" s="3"/>
      <c r="AH2744">
        <f>MATCH(ROUND(M2744,0)&amp;ROUND(N2744,0),樣點!N:N,0)</f>
        <v>2148</v>
      </c>
      <c r="AI2744" s="5">
        <f>IF((F2745&amp;J2745)=(F2744&amp;J2744),ABS((DATE(G2745,H2745,I2745)&amp;TIME(O2745,P2745,0))-(DATE(G2744,H2744,I2744)&amp;TIME(O2744,P2744,0))),"")</f>
        <v>7.6388889574445784E-3</v>
      </c>
    </row>
    <row r="2745" spans="3:35">
      <c r="C2745" s="246" t="s">
        <v>1138</v>
      </c>
      <c r="D2745" s="246" t="s">
        <v>1180</v>
      </c>
      <c r="E2745" s="246" t="s">
        <v>1191</v>
      </c>
      <c r="F2745" s="246" t="s">
        <v>1192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1189</v>
      </c>
      <c r="L2745" s="247">
        <v>3</v>
      </c>
      <c r="M2745" s="246">
        <v>325705</v>
      </c>
      <c r="N2745" s="246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90</v>
      </c>
      <c r="T2745" s="246" t="s">
        <v>26</v>
      </c>
      <c r="U2745" s="246"/>
      <c r="V2745" t="str">
        <f>INDEX(樣區!H:H,MATCH(F2745,樣區!E:E,0))</f>
        <v>3月,5月</v>
      </c>
      <c r="W2745" s="3" t="str">
        <f>IF(ISNUMBER(AH2745),"Y","N")</f>
        <v>Y</v>
      </c>
      <c r="X2745" s="3" t="str">
        <f>IF(OR(ISBLANK(H2745),ISBLANK(I2745)),"需記錄日期","")</f>
        <v/>
      </c>
      <c r="Y2745" s="3" t="str">
        <f>IF(O2745&gt;9,"時間太晚","")</f>
        <v/>
      </c>
      <c r="Z2745" s="3" t="str">
        <f>IF(ISBLANK(Q2745),"需記錄數量",IF(Q2745&gt;2,"2隻以上，請記為猴群",""))</f>
        <v/>
      </c>
      <c r="AA2745" s="3" t="str">
        <f>IF(OR(Q2745=1,Q2745=2),IF(ISTEXT(R2745),"","需記錄距離"),"")</f>
        <v/>
      </c>
      <c r="AB2745" s="249" t="str">
        <f>IF(S2745="Y",IF(Q2745&lt;&gt;2,"有叫聲應為猴群",""),"")</f>
        <v/>
      </c>
      <c r="AC2745" s="3" t="str">
        <f>IF(ISBLANK(T2745),"需記錄棲地類型",IF(LEN(T2745)&lt;&gt;2,"請填最主要的棲地類型，其餘的可在備注補充說明",""))</f>
        <v/>
      </c>
      <c r="AD2745" s="5" t="str">
        <f t="shared" si="121"/>
        <v/>
      </c>
      <c r="AE2745" s="3" t="str">
        <f>IF(COUNTIF(U2745,"*搖樹*")=1,IF(Q2745&lt;&gt;2,"有搖樹行為應為猴群",""),"")</f>
        <v/>
      </c>
      <c r="AF2745" s="3"/>
      <c r="AH2745">
        <f>MATCH(ROUND(M2745,0)&amp;ROUND(N2745,0),樣點!N:N,0)</f>
        <v>2149</v>
      </c>
      <c r="AI2745" s="5">
        <f>IF((F2746&amp;J2746)=(F2745&amp;J2745),ABS((DATE(G2746,H2746,I2746)&amp;TIME(O2746,P2746,0))-(DATE(G2745,H2745,I2745)&amp;TIME(O2745,P2745,0))),"")</f>
        <v>6.9444440305233002E-3</v>
      </c>
    </row>
    <row r="2746" spans="3:35">
      <c r="C2746" s="246" t="s">
        <v>1138</v>
      </c>
      <c r="D2746" s="246" t="s">
        <v>1180</v>
      </c>
      <c r="E2746" s="246" t="s">
        <v>1191</v>
      </c>
      <c r="F2746" s="246" t="s">
        <v>1192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1189</v>
      </c>
      <c r="L2746" s="247">
        <v>4</v>
      </c>
      <c r="M2746" s="246">
        <v>325812</v>
      </c>
      <c r="N2746" s="246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90</v>
      </c>
      <c r="T2746" s="246" t="s">
        <v>1190</v>
      </c>
      <c r="U2746" s="246"/>
      <c r="V2746" t="str">
        <f>INDEX(樣區!H:H,MATCH(F2746,樣區!E:E,0))</f>
        <v>3月,5月</v>
      </c>
      <c r="W2746" s="3" t="str">
        <f>IF(ISNUMBER(AH2746),"Y","N")</f>
        <v>Y</v>
      </c>
      <c r="X2746" s="3" t="str">
        <f>IF(OR(ISBLANK(H2746),ISBLANK(I2746)),"需記錄日期","")</f>
        <v/>
      </c>
      <c r="Y2746" s="3" t="str">
        <f>IF(O2746&gt;9,"時間太晚","")</f>
        <v/>
      </c>
      <c r="Z2746" s="3" t="str">
        <f>IF(ISBLANK(Q2746),"需記錄數量",IF(Q2746&gt;2,"2隻以上，請記為猴群",""))</f>
        <v/>
      </c>
      <c r="AA2746" s="3" t="str">
        <f>IF(OR(Q2746=1,Q2746=2),IF(ISTEXT(R2746),"","需記錄距離"),"")</f>
        <v/>
      </c>
      <c r="AB2746" s="249" t="str">
        <f>IF(S2746="Y",IF(Q2746&lt;&gt;2,"有叫聲應為猴群",""),"")</f>
        <v/>
      </c>
      <c r="AC2746" s="3" t="str">
        <f>IF(ISBLANK(T2746),"需記錄棲地類型",IF(LEN(T2746)&lt;&gt;2,"請填最主要的棲地類型，其餘的可在備注補充說明",""))</f>
        <v>請填最主要的棲地類型，其餘的可在備注補充說明</v>
      </c>
      <c r="AD2746" s="5" t="str">
        <f t="shared" si="121"/>
        <v/>
      </c>
      <c r="AE2746" s="3" t="str">
        <f>IF(COUNTIF(U2746,"*搖樹*")=1,IF(Q2746&lt;&gt;2,"有搖樹行為應為猴群",""),"")</f>
        <v/>
      </c>
      <c r="AF2746" s="3"/>
      <c r="AH2746">
        <f>MATCH(ROUND(M2746,0)&amp;ROUND(N2746,0),樣點!N:N,0)</f>
        <v>2150</v>
      </c>
      <c r="AI2746" s="5">
        <f>IF((F2747&amp;J2747)=(F2746&amp;J2746),ABS((DATE(G2747,H2747,I2747)&amp;TIME(O2747,P2747,0))-(DATE(G2746,H2746,I2746)&amp;TIME(O2746,P2746,0))),"")</f>
        <v>5.555555981118232E-3</v>
      </c>
    </row>
    <row r="2747" spans="3:35">
      <c r="C2747" s="246" t="s">
        <v>1138</v>
      </c>
      <c r="D2747" s="246" t="s">
        <v>1180</v>
      </c>
      <c r="E2747" s="246" t="s">
        <v>1191</v>
      </c>
      <c r="F2747" s="246" t="s">
        <v>1192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1189</v>
      </c>
      <c r="L2747" s="247">
        <v>5</v>
      </c>
      <c r="M2747" s="246">
        <v>325906</v>
      </c>
      <c r="N2747" s="246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90</v>
      </c>
      <c r="T2747" s="246" t="s">
        <v>1194</v>
      </c>
      <c r="U2747" s="246"/>
      <c r="V2747" t="str">
        <f>INDEX(樣區!H:H,MATCH(F2747,樣區!E:E,0))</f>
        <v>3月,5月</v>
      </c>
      <c r="W2747" s="3" t="str">
        <f>IF(ISNUMBER(AH2747),"Y","N")</f>
        <v>Y</v>
      </c>
      <c r="X2747" s="3" t="str">
        <f>IF(OR(ISBLANK(H2747),ISBLANK(I2747)),"需記錄日期","")</f>
        <v/>
      </c>
      <c r="Y2747" s="3" t="str">
        <f>IF(O2747&gt;9,"時間太晚","")</f>
        <v/>
      </c>
      <c r="Z2747" s="3" t="str">
        <f>IF(ISBLANK(Q2747),"需記錄數量",IF(Q2747&gt;2,"2隻以上，請記為猴群",""))</f>
        <v/>
      </c>
      <c r="AA2747" s="3" t="str">
        <f>IF(OR(Q2747=1,Q2747=2),IF(ISTEXT(R2747),"","需記錄距離"),"")</f>
        <v/>
      </c>
      <c r="AB2747" s="249" t="str">
        <f>IF(S2747="Y",IF(Q2747&lt;&gt;2,"有叫聲應為猴群",""),"")</f>
        <v/>
      </c>
      <c r="AC2747" s="3" t="str">
        <f>IF(ISBLANK(T2747),"需記錄棲地類型",IF(LEN(T2747)&lt;&gt;2,"請填最主要的棲地類型，其餘的可在備注補充說明",""))</f>
        <v>請填最主要的棲地類型，其餘的可在備注補充說明</v>
      </c>
      <c r="AD2747" s="5" t="str">
        <f t="shared" si="121"/>
        <v/>
      </c>
      <c r="AE2747" s="3" t="str">
        <f>IF(COUNTIF(U2747,"*搖樹*")=1,IF(Q2747&lt;&gt;2,"有搖樹行為應為猴群",""),"")</f>
        <v/>
      </c>
      <c r="AF2747" s="3"/>
      <c r="AH2747">
        <f>MATCH(ROUND(M2747,0)&amp;ROUND(N2747,0),樣點!N:N,0)</f>
        <v>2151</v>
      </c>
      <c r="AI2747" s="5">
        <f>IF((F2748&amp;J2748)=(F2747&amp;J2747),ABS((DATE(G2748,H2748,I2748)&amp;TIME(O2748,P2748,0))-(DATE(G2747,H2747,I2747)&amp;TIME(O2747,P2747,0))),"")</f>
        <v>7.6388890156522393E-3</v>
      </c>
    </row>
    <row r="2748" spans="3:35">
      <c r="C2748" s="246" t="s">
        <v>1138</v>
      </c>
      <c r="D2748" s="246" t="s">
        <v>1180</v>
      </c>
      <c r="E2748" s="246" t="s">
        <v>1191</v>
      </c>
      <c r="F2748" s="246" t="s">
        <v>1192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1189</v>
      </c>
      <c r="L2748" s="247">
        <v>6</v>
      </c>
      <c r="M2748" s="246">
        <v>325947</v>
      </c>
      <c r="N2748" s="246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90</v>
      </c>
      <c r="T2748" s="246" t="s">
        <v>1195</v>
      </c>
      <c r="U2748" s="246"/>
      <c r="V2748" t="str">
        <f>INDEX(樣區!H:H,MATCH(F2748,樣區!E:E,0))</f>
        <v>3月,5月</v>
      </c>
      <c r="W2748" s="3" t="str">
        <f>IF(ISNUMBER(AH2748),"Y","N")</f>
        <v>Y</v>
      </c>
      <c r="X2748" s="3" t="str">
        <f>IF(OR(ISBLANK(H2748),ISBLANK(I2748)),"需記錄日期","")</f>
        <v/>
      </c>
      <c r="Y2748" s="3" t="str">
        <f>IF(O2748&gt;9,"時間太晚","")</f>
        <v/>
      </c>
      <c r="Z2748" s="3" t="str">
        <f>IF(ISBLANK(Q2748),"需記錄數量",IF(Q2748&gt;2,"2隻以上，請記為猴群",""))</f>
        <v/>
      </c>
      <c r="AA2748" s="3" t="str">
        <f>IF(OR(Q2748=1,Q2748=2),IF(ISTEXT(R2748),"","需記錄距離"),"")</f>
        <v/>
      </c>
      <c r="AB2748" s="249" t="str">
        <f>IF(S2748="Y",IF(Q2748&lt;&gt;2,"有叫聲應為猴群",""),"")</f>
        <v/>
      </c>
      <c r="AC2748" s="3" t="str">
        <f>IF(ISBLANK(T2748),"需記錄棲地類型",IF(LEN(T2748)&lt;&gt;2,"請填最主要的棲地類型，其餘的可在備注補充說明",""))</f>
        <v>請填最主要的棲地類型，其餘的可在備注補充說明</v>
      </c>
      <c r="AD2748" s="5" t="str">
        <f t="shared" si="121"/>
        <v/>
      </c>
      <c r="AE2748" s="3" t="str">
        <f>IF(COUNTIF(U2748,"*搖樹*")=1,IF(Q2748&lt;&gt;2,"有搖樹行為應為猴群",""),"")</f>
        <v/>
      </c>
      <c r="AF2748" s="3"/>
      <c r="AH2748">
        <f>MATCH(ROUND(M2748,0)&amp;ROUND(N2748,0),樣點!N:N,0)</f>
        <v>2152</v>
      </c>
      <c r="AI2748" s="5" t="str">
        <f>IF((F2749&amp;J2749)=(F2748&amp;J2748),ABS((DATE(G2749,H2749,I2749)&amp;TIME(O2749,P2749,0))-(DATE(G2748,H2748,I2748)&amp;TIME(O2748,P2748,0))),"")</f>
        <v/>
      </c>
    </row>
    <row r="2749" spans="3:35">
      <c r="C2749" s="246" t="s">
        <v>1138</v>
      </c>
      <c r="D2749" s="246" t="s">
        <v>1180</v>
      </c>
      <c r="E2749" s="246" t="s">
        <v>1196</v>
      </c>
      <c r="F2749" s="246" t="s">
        <v>1197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1198</v>
      </c>
      <c r="L2749" s="247">
        <v>1</v>
      </c>
      <c r="M2749" s="246">
        <v>327929</v>
      </c>
      <c r="N2749" s="246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90</v>
      </c>
      <c r="T2749" s="246" t="s">
        <v>26</v>
      </c>
      <c r="U2749" s="246"/>
      <c r="V2749" t="str">
        <f>INDEX(樣區!H:H,MATCH(F2749,樣區!E:E,0))</f>
        <v>3月,5月</v>
      </c>
      <c r="W2749" s="3" t="str">
        <f>IF(ISNUMBER(AH2749),"Y","N")</f>
        <v>Y</v>
      </c>
      <c r="X2749" s="3" t="str">
        <f>IF(OR(ISBLANK(H2749),ISBLANK(I2749)),"需記錄日期","")</f>
        <v/>
      </c>
      <c r="Y2749" s="3" t="str">
        <f>IF(O2749&gt;9,"時間太晚","")</f>
        <v/>
      </c>
      <c r="Z2749" s="3" t="str">
        <f>IF(ISBLANK(Q2749),"需記錄數量",IF(Q2749&gt;2,"2隻以上，請記為猴群",""))</f>
        <v/>
      </c>
      <c r="AA2749" s="3" t="str">
        <f>IF(OR(Q2749=1,Q2749=2),IF(ISTEXT(R2749),"","需記錄距離"),"")</f>
        <v/>
      </c>
      <c r="AB2749" s="249" t="str">
        <f>IF(S2749="Y",IF(Q2749&lt;&gt;2,"有叫聲應為猴群",""),"")</f>
        <v/>
      </c>
      <c r="AC2749" s="3" t="str">
        <f>IF(ISBLANK(T2749),"需記錄棲地類型",IF(LEN(T2749)&lt;&gt;2,"請填最主要的棲地類型，其餘的可在備注補充說明",""))</f>
        <v/>
      </c>
      <c r="AD2749" s="5" t="str">
        <f t="shared" si="121"/>
        <v/>
      </c>
      <c r="AE2749" s="3" t="str">
        <f>IF(COUNTIF(U2749,"*搖樹*")=1,IF(Q2749&lt;&gt;2,"有搖樹行為應為猴群",""),"")</f>
        <v/>
      </c>
      <c r="AF2749" s="3"/>
      <c r="AH2749">
        <f>MATCH(ROUND(M2749,0)&amp;ROUND(N2749,0),樣點!N:N,0)</f>
        <v>2153</v>
      </c>
      <c r="AI2749" s="5">
        <f>IF((F2750&amp;J2750)=(F2749&amp;J2749),ABS((DATE(G2750,H2750,I2750)&amp;TIME(O2750,P2750,0))-(DATE(G2749,H2749,I2749)&amp;TIME(O2749,P2749,0))),"")</f>
        <v>6.9444450200535357E-3</v>
      </c>
    </row>
    <row r="2750" spans="3:35">
      <c r="C2750" s="246" t="s">
        <v>1138</v>
      </c>
      <c r="D2750" s="246" t="s">
        <v>1180</v>
      </c>
      <c r="E2750" s="246" t="s">
        <v>1196</v>
      </c>
      <c r="F2750" s="246" t="s">
        <v>1197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1198</v>
      </c>
      <c r="L2750" s="247">
        <v>2</v>
      </c>
      <c r="M2750" s="246">
        <v>327851</v>
      </c>
      <c r="N2750" s="246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90</v>
      </c>
      <c r="T2750" s="246" t="s">
        <v>26</v>
      </c>
      <c r="U2750" s="246"/>
      <c r="V2750" t="str">
        <f>INDEX(樣區!H:H,MATCH(F2750,樣區!E:E,0))</f>
        <v>3月,5月</v>
      </c>
      <c r="W2750" s="3" t="str">
        <f>IF(ISNUMBER(AH2750),"Y","N")</f>
        <v>Y</v>
      </c>
      <c r="X2750" s="3" t="str">
        <f>IF(OR(ISBLANK(H2750),ISBLANK(I2750)),"需記錄日期","")</f>
        <v/>
      </c>
      <c r="Y2750" s="3" t="str">
        <f>IF(O2750&gt;9,"時間太晚","")</f>
        <v/>
      </c>
      <c r="Z2750" s="3" t="str">
        <f>IF(ISBLANK(Q2750),"需記錄數量",IF(Q2750&gt;2,"2隻以上，請記為猴群",""))</f>
        <v/>
      </c>
      <c r="AA2750" s="3" t="str">
        <f>IF(OR(Q2750=1,Q2750=2),IF(ISTEXT(R2750),"","需記錄距離"),"")</f>
        <v/>
      </c>
      <c r="AB2750" s="249" t="str">
        <f>IF(S2750="Y",IF(Q2750&lt;&gt;2,"有叫聲應為猴群",""),"")</f>
        <v/>
      </c>
      <c r="AC2750" s="3" t="str">
        <f>IF(ISBLANK(T2750),"需記錄棲地類型",IF(LEN(T2750)&lt;&gt;2,"請填最主要的棲地類型，其餘的可在備注補充說明",""))</f>
        <v/>
      </c>
      <c r="AD2750" s="5" t="str">
        <f t="shared" si="121"/>
        <v/>
      </c>
      <c r="AE2750" s="3" t="str">
        <f>IF(COUNTIF(U2750,"*搖樹*")=1,IF(Q2750&lt;&gt;2,"有搖樹行為應為猴群",""),"")</f>
        <v/>
      </c>
      <c r="AF2750" s="3"/>
      <c r="AH2750">
        <f>MATCH(ROUND(M2750,0)&amp;ROUND(N2750,0),樣點!N:N,0)</f>
        <v>2154</v>
      </c>
      <c r="AI2750" s="5">
        <f>IF((F2751&amp;J2751)=(F2750&amp;J2750),ABS((DATE(G2751,H2751,I2751)&amp;TIME(O2751,P2751,0))-(DATE(G2750,H2750,I2750)&amp;TIME(O2750,P2750,0))),"")</f>
        <v>5.5555549915879965E-3</v>
      </c>
    </row>
    <row r="2751" spans="3:35">
      <c r="C2751" s="246" t="s">
        <v>1138</v>
      </c>
      <c r="D2751" s="246" t="s">
        <v>1180</v>
      </c>
      <c r="E2751" s="246" t="s">
        <v>1196</v>
      </c>
      <c r="F2751" s="246" t="s">
        <v>1197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1198</v>
      </c>
      <c r="L2751" s="247">
        <v>3</v>
      </c>
      <c r="M2751" s="246">
        <v>327934</v>
      </c>
      <c r="N2751" s="246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90</v>
      </c>
      <c r="T2751" s="246" t="s">
        <v>26</v>
      </c>
      <c r="U2751" s="246"/>
      <c r="V2751" t="str">
        <f>INDEX(樣區!H:H,MATCH(F2751,樣區!E:E,0))</f>
        <v>3月,5月</v>
      </c>
      <c r="W2751" s="3" t="str">
        <f>IF(ISNUMBER(AH2751),"Y","N")</f>
        <v>Y</v>
      </c>
      <c r="X2751" s="3" t="str">
        <f>IF(OR(ISBLANK(H2751),ISBLANK(I2751)),"需記錄日期","")</f>
        <v/>
      </c>
      <c r="Y2751" s="3" t="str">
        <f>IF(O2751&gt;9,"時間太晚","")</f>
        <v/>
      </c>
      <c r="Z2751" s="3" t="str">
        <f>IF(ISBLANK(Q2751),"需記錄數量",IF(Q2751&gt;2,"2隻以上，請記為猴群",""))</f>
        <v/>
      </c>
      <c r="AA2751" s="3" t="str">
        <f>IF(OR(Q2751=1,Q2751=2),IF(ISTEXT(R2751),"","需記錄距離"),"")</f>
        <v/>
      </c>
      <c r="AB2751" s="249" t="str">
        <f>IF(S2751="Y",IF(Q2751&lt;&gt;2,"有叫聲應為猴群",""),"")</f>
        <v/>
      </c>
      <c r="AC2751" s="3" t="str">
        <f>IF(ISBLANK(T2751),"需記錄棲地類型",IF(LEN(T2751)&lt;&gt;2,"請填最主要的棲地類型，其餘的可在備注補充說明",""))</f>
        <v/>
      </c>
      <c r="AD2751" s="5" t="str">
        <f t="shared" si="121"/>
        <v/>
      </c>
      <c r="AE2751" s="3" t="str">
        <f>IF(COUNTIF(U2751,"*搖樹*")=1,IF(Q2751&lt;&gt;2,"有搖樹行為應為猴群",""),"")</f>
        <v/>
      </c>
      <c r="AF2751" s="3"/>
      <c r="AH2751">
        <f>MATCH(ROUND(M2751,0)&amp;ROUND(N2751,0),樣點!N:N,0)</f>
        <v>2155</v>
      </c>
      <c r="AI2751" s="5">
        <f>IF((F2752&amp;J2752)=(F2751&amp;J2751),ABS((DATE(G2752,H2752,I2752)&amp;TIME(O2752,P2752,0))-(DATE(G2751,H2751,I2751)&amp;TIME(O2751,P2751,0))),"")</f>
        <v>5.5555560393258929E-3</v>
      </c>
    </row>
    <row r="2752" spans="3:35">
      <c r="C2752" s="246" t="s">
        <v>1138</v>
      </c>
      <c r="D2752" s="246" t="s">
        <v>1180</v>
      </c>
      <c r="E2752" s="246" t="s">
        <v>1196</v>
      </c>
      <c r="F2752" s="246" t="s">
        <v>1197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1198</v>
      </c>
      <c r="L2752" s="247">
        <v>4</v>
      </c>
      <c r="M2752" s="246">
        <v>327853</v>
      </c>
      <c r="N2752" s="246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90</v>
      </c>
      <c r="T2752" s="246" t="s">
        <v>61</v>
      </c>
      <c r="U2752" s="246"/>
      <c r="V2752" t="str">
        <f>INDEX(樣區!H:H,MATCH(F2752,樣區!E:E,0))</f>
        <v>3月,5月</v>
      </c>
      <c r="W2752" s="3" t="str">
        <f>IF(ISNUMBER(AH2752),"Y","N")</f>
        <v>Y</v>
      </c>
      <c r="X2752" s="3" t="str">
        <f>IF(OR(ISBLANK(H2752),ISBLANK(I2752)),"需記錄日期","")</f>
        <v/>
      </c>
      <c r="Y2752" s="3" t="str">
        <f>IF(O2752&gt;9,"時間太晚","")</f>
        <v/>
      </c>
      <c r="Z2752" s="3" t="str">
        <f>IF(ISBLANK(Q2752),"需記錄數量",IF(Q2752&gt;2,"2隻以上，請記為猴群",""))</f>
        <v/>
      </c>
      <c r="AA2752" s="3" t="str">
        <f>IF(OR(Q2752=1,Q2752=2),IF(ISTEXT(R2752),"","需記錄距離"),"")</f>
        <v/>
      </c>
      <c r="AB2752" s="249" t="str">
        <f>IF(S2752="Y",IF(Q2752&lt;&gt;2,"有叫聲應為猴群",""),"")</f>
        <v/>
      </c>
      <c r="AC2752" s="3" t="str">
        <f>IF(ISBLANK(T2752),"需記錄棲地類型",IF(LEN(T2752)&lt;&gt;2,"請填最主要的棲地類型，其餘的可在備注補充說明",""))</f>
        <v/>
      </c>
      <c r="AD2752" s="5" t="str">
        <f t="shared" si="121"/>
        <v/>
      </c>
      <c r="AE2752" s="3" t="str">
        <f>IF(COUNTIF(U2752,"*搖樹*")=1,IF(Q2752&lt;&gt;2,"有搖樹行為應為猴群",""),"")</f>
        <v/>
      </c>
      <c r="AF2752" s="3"/>
      <c r="AH2752">
        <f>MATCH(ROUND(M2752,0)&amp;ROUND(N2752,0),樣點!N:N,0)</f>
        <v>2156</v>
      </c>
      <c r="AI2752" s="5">
        <f>IF((F2753&amp;J2753)=(F2752&amp;J2752),ABS((DATE(G2753,H2753,I2753)&amp;TIME(O2753,P2753,0))-(DATE(G2752,H2752,I2752)&amp;TIME(O2752,P2752,0))),"")</f>
        <v>4.8611109959892929E-3</v>
      </c>
    </row>
    <row r="2753" spans="3:35">
      <c r="C2753" s="246" t="s">
        <v>1138</v>
      </c>
      <c r="D2753" s="246" t="s">
        <v>1180</v>
      </c>
      <c r="E2753" s="246" t="s">
        <v>1196</v>
      </c>
      <c r="F2753" s="246" t="s">
        <v>1197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1198</v>
      </c>
      <c r="L2753" s="247">
        <v>5</v>
      </c>
      <c r="M2753" s="246">
        <v>327665</v>
      </c>
      <c r="N2753" s="246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90</v>
      </c>
      <c r="T2753" s="246" t="s">
        <v>1190</v>
      </c>
      <c r="U2753" s="246"/>
      <c r="V2753" t="str">
        <f>INDEX(樣區!H:H,MATCH(F2753,樣區!E:E,0))</f>
        <v>3月,5月</v>
      </c>
      <c r="W2753" s="3" t="str">
        <f>IF(ISNUMBER(AH2753),"Y","N")</f>
        <v>Y</v>
      </c>
      <c r="X2753" s="3" t="str">
        <f>IF(OR(ISBLANK(H2753),ISBLANK(I2753)),"需記錄日期","")</f>
        <v/>
      </c>
      <c r="Y2753" s="3" t="str">
        <f>IF(O2753&gt;9,"時間太晚","")</f>
        <v/>
      </c>
      <c r="Z2753" s="3" t="str">
        <f>IF(ISBLANK(Q2753),"需記錄數量",IF(Q2753&gt;2,"2隻以上，請記為猴群",""))</f>
        <v/>
      </c>
      <c r="AA2753" s="3" t="str">
        <f>IF(OR(Q2753=1,Q2753=2),IF(ISTEXT(R2753),"","需記錄距離"),"")</f>
        <v/>
      </c>
      <c r="AB2753" s="249" t="str">
        <f>IF(S2753="Y",IF(Q2753&lt;&gt;2,"有叫聲應為猴群",""),"")</f>
        <v/>
      </c>
      <c r="AC2753" s="3" t="str">
        <f>IF(ISBLANK(T2753),"需記錄棲地類型",IF(LEN(T2753)&lt;&gt;2,"請填最主要的棲地類型，其餘的可在備注補充說明",""))</f>
        <v>請填最主要的棲地類型，其餘的可在備注補充說明</v>
      </c>
      <c r="AD2753" s="5" t="str">
        <f t="shared" si="121"/>
        <v/>
      </c>
      <c r="AE2753" s="3" t="str">
        <f>IF(COUNTIF(U2753,"*搖樹*")=1,IF(Q2753&lt;&gt;2,"有搖樹行為應為猴群",""),"")</f>
        <v/>
      </c>
      <c r="AF2753" s="3"/>
      <c r="AH2753">
        <f>MATCH(ROUND(M2753,0)&amp;ROUND(N2753,0),樣點!N:N,0)</f>
        <v>2157</v>
      </c>
      <c r="AI2753" s="5">
        <f>IF((F2754&amp;J2754)=(F2753&amp;J2753),ABS((DATE(G2754,H2754,I2754)&amp;TIME(O2754,P2754,0))-(DATE(G2753,H2753,I2753)&amp;TIME(O2753,P2753,0))),"")</f>
        <v>4.8611109959892929E-3</v>
      </c>
    </row>
    <row r="2754" spans="3:35">
      <c r="C2754" s="246" t="s">
        <v>1138</v>
      </c>
      <c r="D2754" s="246" t="s">
        <v>1180</v>
      </c>
      <c r="E2754" s="246" t="s">
        <v>1196</v>
      </c>
      <c r="F2754" s="246" t="s">
        <v>1197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1198</v>
      </c>
      <c r="L2754" s="247">
        <v>6</v>
      </c>
      <c r="M2754" s="246">
        <v>327468</v>
      </c>
      <c r="N2754" s="246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90</v>
      </c>
      <c r="T2754" s="246" t="s">
        <v>26</v>
      </c>
      <c r="U2754" s="246"/>
      <c r="V2754" t="str">
        <f>INDEX(樣區!H:H,MATCH(F2754,樣區!E:E,0))</f>
        <v>3月,5月</v>
      </c>
      <c r="W2754" s="3" t="str">
        <f>IF(ISNUMBER(AH2754),"Y","N")</f>
        <v>Y</v>
      </c>
      <c r="X2754" s="3" t="str">
        <f>IF(OR(ISBLANK(H2754),ISBLANK(I2754)),"需記錄日期","")</f>
        <v/>
      </c>
      <c r="Y2754" s="3" t="str">
        <f>IF(O2754&gt;9,"時間太晚","")</f>
        <v/>
      </c>
      <c r="Z2754" s="3" t="str">
        <f>IF(ISBLANK(Q2754),"需記錄數量",IF(Q2754&gt;2,"2隻以上，請記為猴群",""))</f>
        <v/>
      </c>
      <c r="AA2754" s="3" t="str">
        <f>IF(OR(Q2754=1,Q2754=2),IF(ISTEXT(R2754),"","需記錄距離"),"")</f>
        <v/>
      </c>
      <c r="AB2754" s="249" t="str">
        <f>IF(S2754="Y",IF(Q2754&lt;&gt;2,"有叫聲應為猴群",""),"")</f>
        <v/>
      </c>
      <c r="AC2754" s="3" t="str">
        <f>IF(ISBLANK(T2754),"需記錄棲地類型",IF(LEN(T2754)&lt;&gt;2,"請填最主要的棲地類型，其餘的可在備注補充說明",""))</f>
        <v/>
      </c>
      <c r="AD2754" s="5" t="str">
        <f t="shared" si="121"/>
        <v/>
      </c>
      <c r="AE2754" s="3" t="str">
        <f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>IF((F2755&amp;J2755)=(F2754&amp;J2754),ABS((DATE(G2755,H2755,I2755)&amp;TIME(O2755,P2755,0))-(DATE(G2754,H2754,I2754)&amp;TIME(O2754,P2754,0))),"")</f>
        <v/>
      </c>
    </row>
    <row r="2755" spans="3:35">
      <c r="C2755" s="246" t="s">
        <v>1138</v>
      </c>
      <c r="D2755" s="246" t="s">
        <v>1180</v>
      </c>
      <c r="E2755" s="246" t="s">
        <v>1199</v>
      </c>
      <c r="F2755" s="246" t="s">
        <v>1200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1201</v>
      </c>
      <c r="L2755" s="247">
        <v>1</v>
      </c>
      <c r="M2755" s="246">
        <v>332556</v>
      </c>
      <c r="N2755" s="246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90</v>
      </c>
      <c r="T2755" s="246" t="s">
        <v>32</v>
      </c>
      <c r="U2755" s="246"/>
      <c r="V2755" t="str">
        <f>INDEX(樣區!H:H,MATCH(F2755,樣區!E:E,0))</f>
        <v>3月,5月</v>
      </c>
      <c r="W2755" s="3" t="str">
        <f>IF(ISNUMBER(AH2755),"Y","N")</f>
        <v>Y</v>
      </c>
      <c r="X2755" s="3" t="str">
        <f>IF(OR(ISBLANK(H2755),ISBLANK(I2755)),"需記錄日期","")</f>
        <v/>
      </c>
      <c r="Y2755" s="3" t="str">
        <f>IF(O2755&gt;9,"時間太晚","")</f>
        <v/>
      </c>
      <c r="Z2755" s="3" t="str">
        <f>IF(ISBLANK(Q2755),"需記錄數量",IF(Q2755&gt;2,"2隻以上，請記為猴群",""))</f>
        <v/>
      </c>
      <c r="AA2755" s="3" t="str">
        <f>IF(OR(Q2755=1,Q2755=2),IF(ISTEXT(R2755),"","需記錄距離"),"")</f>
        <v/>
      </c>
      <c r="AB2755" s="249" t="str">
        <f>IF(S2755="Y",IF(Q2755&lt;&gt;2,"有叫聲應為猴群",""),"")</f>
        <v/>
      </c>
      <c r="AC2755" s="3" t="str">
        <f>IF(ISBLANK(T2755),"需記錄棲地類型",IF(LEN(T2755)&lt;&gt;2,"請填最主要的棲地類型，其餘的可在備注補充說明",""))</f>
        <v/>
      </c>
      <c r="AD2755" s="5" t="str">
        <f t="shared" si="121"/>
        <v/>
      </c>
      <c r="AE2755" s="3" t="str">
        <f>IF(COUNTIF(U2755,"*搖樹*")=1,IF(Q2755&lt;&gt;2,"有搖樹行為應為猴群",""),"")</f>
        <v/>
      </c>
      <c r="AF2755" s="3"/>
      <c r="AH2755">
        <f>MATCH(ROUND(M2755,0)&amp;ROUND(N2755,0),樣點!N:N,0)</f>
        <v>2159</v>
      </c>
      <c r="AI2755" s="5">
        <f>IF((F2756&amp;J2756)=(F2755&amp;J2755),ABS((DATE(G2756,H2756,I2756)&amp;TIME(O2756,P2756,0))-(DATE(G2755,H2755,I2755)&amp;TIME(O2755,P2755,0))),"")</f>
        <v>4.8611109959892929E-3</v>
      </c>
    </row>
    <row r="2756" spans="3:35">
      <c r="C2756" s="246" t="s">
        <v>1138</v>
      </c>
      <c r="D2756" s="246" t="s">
        <v>1180</v>
      </c>
      <c r="E2756" s="246" t="s">
        <v>1199</v>
      </c>
      <c r="F2756" s="246" t="s">
        <v>1200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1201</v>
      </c>
      <c r="L2756" s="247">
        <v>2</v>
      </c>
      <c r="M2756" s="246">
        <v>332426</v>
      </c>
      <c r="N2756" s="246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90</v>
      </c>
      <c r="T2756" s="246" t="s">
        <v>26</v>
      </c>
      <c r="U2756" s="246"/>
      <c r="V2756" t="str">
        <f>INDEX(樣區!H:H,MATCH(F2756,樣區!E:E,0))</f>
        <v>3月,5月</v>
      </c>
      <c r="W2756" s="3" t="str">
        <f>IF(ISNUMBER(AH2756),"Y","N")</f>
        <v>Y</v>
      </c>
      <c r="X2756" s="3" t="str">
        <f>IF(OR(ISBLANK(H2756),ISBLANK(I2756)),"需記錄日期","")</f>
        <v/>
      </c>
      <c r="Y2756" s="3" t="str">
        <f>IF(O2756&gt;9,"時間太晚","")</f>
        <v/>
      </c>
      <c r="Z2756" s="3" t="str">
        <f>IF(ISBLANK(Q2756),"需記錄數量",IF(Q2756&gt;2,"2隻以上，請記為猴群",""))</f>
        <v/>
      </c>
      <c r="AA2756" s="3" t="str">
        <f>IF(OR(Q2756=1,Q2756=2),IF(ISTEXT(R2756),"","需記錄距離"),"")</f>
        <v/>
      </c>
      <c r="AB2756" s="249" t="str">
        <f>IF(S2756="Y",IF(Q2756&lt;&gt;2,"有叫聲應為猴群",""),"")</f>
        <v/>
      </c>
      <c r="AC2756" s="3" t="str">
        <f>IF(ISBLANK(T2756),"需記錄棲地類型",IF(LEN(T2756)&lt;&gt;2,"請填最主要的棲地類型，其餘的可在備注補充說明",""))</f>
        <v/>
      </c>
      <c r="AD2756" s="5" t="str">
        <f t="shared" si="121"/>
        <v/>
      </c>
      <c r="AE2756" s="3" t="str">
        <f>IF(COUNTIF(U2756,"*搖樹*")=1,IF(Q2756&lt;&gt;2,"有搖樹行為應為猴群",""),"")</f>
        <v/>
      </c>
      <c r="AF2756" s="3"/>
      <c r="AH2756">
        <f>MATCH(ROUND(M2756,0)&amp;ROUND(N2756,0),樣點!N:N,0)</f>
        <v>2160</v>
      </c>
      <c r="AI2756" s="5">
        <f>IF((F2757&amp;J2757)=(F2756&amp;J2756),ABS((DATE(G2757,H2757,I2757)&amp;TIME(O2757,P2757,0))-(DATE(G2756,H2756,I2756)&amp;TIME(O2756,P2756,0))),"")</f>
        <v>5.5555560393258929E-3</v>
      </c>
    </row>
    <row r="2757" spans="3:35">
      <c r="C2757" s="246" t="s">
        <v>1138</v>
      </c>
      <c r="D2757" s="246" t="s">
        <v>1180</v>
      </c>
      <c r="E2757" s="246" t="s">
        <v>1199</v>
      </c>
      <c r="F2757" s="246" t="s">
        <v>1200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1201</v>
      </c>
      <c r="L2757" s="247">
        <v>3</v>
      </c>
      <c r="M2757" s="246">
        <v>332410</v>
      </c>
      <c r="N2757" s="246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90</v>
      </c>
      <c r="T2757" s="246" t="s">
        <v>26</v>
      </c>
      <c r="U2757" s="246"/>
      <c r="V2757" t="str">
        <f>INDEX(樣區!H:H,MATCH(F2757,樣區!E:E,0))</f>
        <v>3月,5月</v>
      </c>
      <c r="W2757" s="3" t="str">
        <f>IF(ISNUMBER(AH2757),"Y","N")</f>
        <v>Y</v>
      </c>
      <c r="X2757" s="3" t="str">
        <f>IF(OR(ISBLANK(H2757),ISBLANK(I2757)),"需記錄日期","")</f>
        <v/>
      </c>
      <c r="Y2757" s="3" t="str">
        <f>IF(O2757&gt;9,"時間太晚","")</f>
        <v/>
      </c>
      <c r="Z2757" s="3" t="str">
        <f>IF(ISBLANK(Q2757),"需記錄數量",IF(Q2757&gt;2,"2隻以上，請記為猴群",""))</f>
        <v/>
      </c>
      <c r="AA2757" s="3" t="str">
        <f>IF(OR(Q2757=1,Q2757=2),IF(ISTEXT(R2757),"","需記錄距離"),"")</f>
        <v/>
      </c>
      <c r="AB2757" s="249" t="str">
        <f>IF(S2757="Y",IF(Q2757&lt;&gt;2,"有叫聲應為猴群",""),"")</f>
        <v/>
      </c>
      <c r="AC2757" s="3" t="str">
        <f>IF(ISBLANK(T2757),"需記錄棲地類型",IF(LEN(T2757)&lt;&gt;2,"請填最主要的棲地類型，其餘的可在備注補充說明",""))</f>
        <v/>
      </c>
      <c r="AD2757" s="5" t="str">
        <f t="shared" si="121"/>
        <v/>
      </c>
      <c r="AE2757" s="3" t="str">
        <f>IF(COUNTIF(U2757,"*搖樹*")=1,IF(Q2757&lt;&gt;2,"有搖樹行為應為猴群",""),"")</f>
        <v/>
      </c>
      <c r="AF2757" s="3"/>
      <c r="AH2757">
        <f>MATCH(ROUND(M2757,0)&amp;ROUND(N2757,0),樣點!N:N,0)</f>
        <v>2161</v>
      </c>
      <c r="AI2757" s="5">
        <f>IF((F2758&amp;J2758)=(F2757&amp;J2757),ABS((DATE(G2758,H2758,I2758)&amp;TIME(O2758,P2758,0))-(DATE(G2757,H2757,I2757)&amp;TIME(O2757,P2757,0))),"")</f>
        <v>5.5555549915879965E-3</v>
      </c>
    </row>
    <row r="2758" spans="3:35">
      <c r="C2758" s="246" t="s">
        <v>1138</v>
      </c>
      <c r="D2758" s="246" t="s">
        <v>1180</v>
      </c>
      <c r="E2758" s="246" t="s">
        <v>1199</v>
      </c>
      <c r="F2758" s="246" t="s">
        <v>1200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1201</v>
      </c>
      <c r="L2758" s="247">
        <v>4</v>
      </c>
      <c r="M2758" s="246">
        <v>332303</v>
      </c>
      <c r="N2758" s="246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90</v>
      </c>
      <c r="T2758" s="246" t="s">
        <v>26</v>
      </c>
      <c r="U2758" s="246"/>
      <c r="V2758" t="str">
        <f>INDEX(樣區!H:H,MATCH(F2758,樣區!E:E,0))</f>
        <v>3月,5月</v>
      </c>
      <c r="W2758" s="3" t="str">
        <f>IF(ISNUMBER(AH2758),"Y","N")</f>
        <v>Y</v>
      </c>
      <c r="X2758" s="3" t="str">
        <f>IF(OR(ISBLANK(H2758),ISBLANK(I2758)),"需記錄日期","")</f>
        <v/>
      </c>
      <c r="Y2758" s="3" t="str">
        <f>IF(O2758&gt;9,"時間太晚","")</f>
        <v/>
      </c>
      <c r="Z2758" s="3" t="str">
        <f>IF(ISBLANK(Q2758),"需記錄數量",IF(Q2758&gt;2,"2隻以上，請記為猴群",""))</f>
        <v/>
      </c>
      <c r="AA2758" s="3" t="str">
        <f>IF(OR(Q2758=1,Q2758=2),IF(ISTEXT(R2758),"","需記錄距離"),"")</f>
        <v/>
      </c>
      <c r="AB2758" s="249" t="str">
        <f>IF(S2758="Y",IF(Q2758&lt;&gt;2,"有叫聲應為猴群",""),"")</f>
        <v/>
      </c>
      <c r="AC2758" s="3" t="str">
        <f>IF(ISBLANK(T2758),"需記錄棲地類型",IF(LEN(T2758)&lt;&gt;2,"請填最主要的棲地類型，其餘的可在備注補充說明",""))</f>
        <v/>
      </c>
      <c r="AD2758" s="5" t="str">
        <f t="shared" si="121"/>
        <v/>
      </c>
      <c r="AE2758" s="3" t="str">
        <f>IF(COUNTIF(U2758,"*搖樹*")=1,IF(Q2758&lt;&gt;2,"有搖樹行為應為猴群",""),"")</f>
        <v/>
      </c>
      <c r="AF2758" s="3"/>
      <c r="AH2758">
        <f>MATCH(ROUND(M2758,0)&amp;ROUND(N2758,0),樣點!N:N,0)</f>
        <v>2162</v>
      </c>
      <c r="AI2758" s="5">
        <f>IF((F2759&amp;J2759)=(F2758&amp;J2758),ABS((DATE(G2759,H2759,I2759)&amp;TIME(O2759,P2759,0))-(DATE(G2758,H2758,I2758)&amp;TIME(O2758,P2758,0))),"")</f>
        <v>5.555555981118232E-3</v>
      </c>
    </row>
    <row r="2759" spans="3:35">
      <c r="C2759" s="246" t="s">
        <v>1138</v>
      </c>
      <c r="D2759" s="246" t="s">
        <v>1180</v>
      </c>
      <c r="E2759" s="246" t="s">
        <v>1199</v>
      </c>
      <c r="F2759" s="246" t="s">
        <v>1200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1201</v>
      </c>
      <c r="L2759" s="247">
        <v>5</v>
      </c>
      <c r="M2759" s="246">
        <v>332163</v>
      </c>
      <c r="N2759" s="246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90</v>
      </c>
      <c r="T2759" s="246" t="s">
        <v>26</v>
      </c>
      <c r="U2759" s="246"/>
      <c r="V2759" t="str">
        <f>INDEX(樣區!H:H,MATCH(F2759,樣區!E:E,0))</f>
        <v>3月,5月</v>
      </c>
      <c r="W2759" s="3" t="str">
        <f>IF(ISNUMBER(AH2759),"Y","N")</f>
        <v>Y</v>
      </c>
      <c r="X2759" s="3" t="str">
        <f>IF(OR(ISBLANK(H2759),ISBLANK(I2759)),"需記錄日期","")</f>
        <v/>
      </c>
      <c r="Y2759" s="3" t="str">
        <f>IF(O2759&gt;9,"時間太晚","")</f>
        <v/>
      </c>
      <c r="Z2759" s="3" t="str">
        <f>IF(ISBLANK(Q2759),"需記錄數量",IF(Q2759&gt;2,"2隻以上，請記為猴群",""))</f>
        <v/>
      </c>
      <c r="AA2759" s="3" t="str">
        <f>IF(OR(Q2759=1,Q2759=2),IF(ISTEXT(R2759),"","需記錄距離"),"")</f>
        <v/>
      </c>
      <c r="AB2759" s="249" t="str">
        <f>IF(S2759="Y",IF(Q2759&lt;&gt;2,"有叫聲應為猴群",""),"")</f>
        <v/>
      </c>
      <c r="AC2759" s="3" t="str">
        <f>IF(ISBLANK(T2759),"需記錄棲地類型",IF(LEN(T2759)&lt;&gt;2,"請填最主要的棲地類型，其餘的可在備注補充說明",""))</f>
        <v/>
      </c>
      <c r="AD2759" s="5" t="str">
        <f t="shared" si="121"/>
        <v/>
      </c>
      <c r="AE2759" s="3" t="str">
        <f>IF(COUNTIF(U2759,"*搖樹*")=1,IF(Q2759&lt;&gt;2,"有搖樹行為應為猴群",""),"")</f>
        <v/>
      </c>
      <c r="AF2759" s="3"/>
      <c r="AH2759">
        <f>MATCH(ROUND(M2759,0)&amp;ROUND(N2759,0),樣點!N:N,0)</f>
        <v>2163</v>
      </c>
      <c r="AI2759" s="5">
        <f>IF((F2760&amp;J2760)=(F2759&amp;J2759),ABS((DATE(G2760,H2760,I2760)&amp;TIME(O2760,P2760,0))-(DATE(G2759,H2759,I2759)&amp;TIME(O2759,P2759,0))),"")</f>
        <v>5.5555549915879965E-3</v>
      </c>
    </row>
    <row r="2760" spans="3:35">
      <c r="C2760" s="246" t="s">
        <v>1138</v>
      </c>
      <c r="D2760" s="246" t="s">
        <v>1180</v>
      </c>
      <c r="E2760" s="246" t="s">
        <v>1199</v>
      </c>
      <c r="F2760" s="246" t="s">
        <v>1200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1201</v>
      </c>
      <c r="L2760" s="247">
        <v>6</v>
      </c>
      <c r="M2760" s="246">
        <v>332219</v>
      </c>
      <c r="N2760" s="246">
        <v>2720804</v>
      </c>
      <c r="O2760" s="246">
        <v>9</v>
      </c>
      <c r="P2760" s="246">
        <v>2</v>
      </c>
      <c r="Q2760" s="246">
        <v>0</v>
      </c>
      <c r="R2760" s="246"/>
      <c r="S2760" s="246" t="s">
        <v>90</v>
      </c>
      <c r="T2760" s="246" t="s">
        <v>26</v>
      </c>
      <c r="U2760" s="246"/>
      <c r="V2760" t="str">
        <f>INDEX(樣區!H:H,MATCH(F2760,樣區!E:E,0))</f>
        <v>3月,5月</v>
      </c>
      <c r="W2760" s="3" t="str">
        <f>IF(ISNUMBER(AH2760),"Y","N")</f>
        <v>Y</v>
      </c>
      <c r="X2760" s="3" t="str">
        <f>IF(OR(ISBLANK(H2760),ISBLANK(I2760)),"需記錄日期","")</f>
        <v/>
      </c>
      <c r="Y2760" s="3" t="str">
        <f>IF(O2760&gt;9,"時間太晚","")</f>
        <v/>
      </c>
      <c r="Z2760" s="3" t="str">
        <f>IF(ISBLANK(Q2760),"需記錄數量",IF(Q2760&gt;2,"2隻以上，請記為猴群",""))</f>
        <v/>
      </c>
      <c r="AA2760" s="3" t="str">
        <f>IF(OR(Q2760=1,Q2760=2),IF(ISTEXT(R2760),"","需記錄距離"),"")</f>
        <v/>
      </c>
      <c r="AB2760" s="249" t="str">
        <f>IF(S2760="Y",IF(Q2760&lt;&gt;2,"有叫聲應為猴群",""),"")</f>
        <v/>
      </c>
      <c r="AC2760" s="3" t="str">
        <f>IF(ISBLANK(T2760),"需記錄棲地類型",IF(LEN(T2760)&lt;&gt;2,"請填最主要的棲地類型，其餘的可在備注補充說明",""))</f>
        <v/>
      </c>
      <c r="AD2760" s="5" t="str">
        <f t="shared" si="121"/>
        <v/>
      </c>
      <c r="AE2760" s="3" t="str">
        <f>IF(COUNTIF(U2760,"*搖樹*")=1,IF(Q2760&lt;&gt;2,"有搖樹行為應為猴群",""),"")</f>
        <v/>
      </c>
      <c r="AF2760" s="3"/>
      <c r="AH2760">
        <f>MATCH(ROUND(M2760,0)&amp;ROUND(N2760,0),樣點!N:N,0)</f>
        <v>2164</v>
      </c>
      <c r="AI2760" s="5" t="str">
        <f>IF((F2761&amp;J2761)=(F2760&amp;J2760),ABS((DATE(G2761,H2761,I2761)&amp;TIME(O2761,P2761,0))-(DATE(G2760,H2760,I2760)&amp;TIME(O2760,P2760,0))),"")</f>
        <v/>
      </c>
    </row>
    <row r="2761" spans="3:35">
      <c r="C2761" s="246" t="s">
        <v>1138</v>
      </c>
      <c r="D2761" s="246" t="s">
        <v>1180</v>
      </c>
      <c r="E2761" s="246" t="s">
        <v>1202</v>
      </c>
      <c r="F2761" s="246" t="s">
        <v>1203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1204</v>
      </c>
      <c r="L2761" s="247">
        <v>1</v>
      </c>
      <c r="M2761" s="246">
        <v>318916</v>
      </c>
      <c r="N2761" s="246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90</v>
      </c>
      <c r="T2761" s="246" t="s">
        <v>26</v>
      </c>
      <c r="U2761" s="246"/>
      <c r="V2761" t="str">
        <f>INDEX(樣區!H:H,MATCH(F2761,樣區!E:E,0))</f>
        <v>3月,5月</v>
      </c>
      <c r="W2761" s="3" t="str">
        <f>IF(ISNUMBER(AH2761),"Y","N")</f>
        <v>Y</v>
      </c>
      <c r="X2761" s="3" t="str">
        <f>IF(OR(ISBLANK(H2761),ISBLANK(I2761)),"需記錄日期","")</f>
        <v/>
      </c>
      <c r="Y2761" s="3" t="str">
        <f>IF(O2761&gt;9,"時間太晚","")</f>
        <v/>
      </c>
      <c r="Z2761" s="3" t="str">
        <f>IF(ISBLANK(Q2761),"需記錄數量",IF(Q2761&gt;2,"2隻以上，請記為猴群",""))</f>
        <v/>
      </c>
      <c r="AA2761" s="3" t="str">
        <f>IF(OR(Q2761=1,Q2761=2),IF(ISTEXT(R2761),"","需記錄距離"),"")</f>
        <v/>
      </c>
      <c r="AB2761" s="249" t="str">
        <f>IF(S2761="Y",IF(Q2761&lt;&gt;2,"有叫聲應為猴群",""),"")</f>
        <v/>
      </c>
      <c r="AC2761" s="3" t="str">
        <f>IF(ISBLANK(T2761),"需記錄棲地類型",IF(LEN(T2761)&lt;&gt;2,"請填最主要的棲地類型，其餘的可在備注補充說明",""))</f>
        <v/>
      </c>
      <c r="AD2761" s="5" t="str">
        <f t="shared" si="121"/>
        <v/>
      </c>
      <c r="AE2761" s="3" t="str">
        <f>IF(COUNTIF(U2761,"*搖樹*")=1,IF(Q2761&lt;&gt;2,"有搖樹行為應為猴群",""),"")</f>
        <v/>
      </c>
      <c r="AF2761" s="3"/>
      <c r="AH2761">
        <f>MATCH(ROUND(M2761,0)&amp;ROUND(N2761,0),樣點!N:N,0)</f>
        <v>2123</v>
      </c>
      <c r="AI2761" s="5">
        <f>IF((F2762&amp;J2762)=(F2761&amp;J2761),ABS((DATE(G2762,H2762,I2762)&amp;TIME(O2762,P2762,0))-(DATE(G2761,H2761,I2761)&amp;TIME(O2761,P2761,0))),"")</f>
        <v>8.3333330112509429E-3</v>
      </c>
    </row>
    <row r="2762" spans="3:35">
      <c r="C2762" s="246" t="s">
        <v>1138</v>
      </c>
      <c r="D2762" s="246" t="s">
        <v>1180</v>
      </c>
      <c r="E2762" s="246" t="s">
        <v>1202</v>
      </c>
      <c r="F2762" s="246" t="s">
        <v>1203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1204</v>
      </c>
      <c r="L2762" s="247">
        <v>2</v>
      </c>
      <c r="M2762" s="246">
        <v>319036</v>
      </c>
      <c r="N2762" s="246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90</v>
      </c>
      <c r="T2762" s="246" t="s">
        <v>26</v>
      </c>
      <c r="U2762" s="246"/>
      <c r="V2762" t="str">
        <f>INDEX(樣區!H:H,MATCH(F2762,樣區!E:E,0))</f>
        <v>3月,5月</v>
      </c>
      <c r="W2762" s="3" t="str">
        <f>IF(ISNUMBER(AH2762),"Y","N")</f>
        <v>Y</v>
      </c>
      <c r="X2762" s="3" t="str">
        <f>IF(OR(ISBLANK(H2762),ISBLANK(I2762)),"需記錄日期","")</f>
        <v/>
      </c>
      <c r="Y2762" s="3" t="str">
        <f>IF(O2762&gt;9,"時間太晚","")</f>
        <v/>
      </c>
      <c r="Z2762" s="3" t="str">
        <f>IF(ISBLANK(Q2762),"需記錄數量",IF(Q2762&gt;2,"2隻以上，請記為猴群",""))</f>
        <v/>
      </c>
      <c r="AA2762" s="3" t="str">
        <f>IF(OR(Q2762=1,Q2762=2),IF(ISTEXT(R2762),"","需記錄距離"),"")</f>
        <v/>
      </c>
      <c r="AB2762" s="249" t="str">
        <f>IF(S2762="Y",IF(Q2762&lt;&gt;2,"有叫聲應為猴群",""),"")</f>
        <v/>
      </c>
      <c r="AC2762" s="3" t="str">
        <f>IF(ISBLANK(T2762),"需記錄棲地類型",IF(LEN(T2762)&lt;&gt;2,"請填最主要的棲地類型，其餘的可在備注補充說明",""))</f>
        <v/>
      </c>
      <c r="AD2762" s="5" t="str">
        <f t="shared" si="121"/>
        <v/>
      </c>
      <c r="AE2762" s="3" t="str">
        <f>IF(COUNTIF(U2762,"*搖樹*")=1,IF(Q2762&lt;&gt;2,"有搖樹行為應為猴群",""),"")</f>
        <v/>
      </c>
      <c r="AF2762" s="3"/>
      <c r="AH2762">
        <f>MATCH(ROUND(M2762,0)&amp;ROUND(N2762,0),樣點!N:N,0)</f>
        <v>2124</v>
      </c>
      <c r="AI2762" s="5">
        <f>IF((F2763&amp;J2763)=(F2762&amp;J2762),ABS((DATE(G2763,H2763,I2763)&amp;TIME(O2763,P2763,0))-(DATE(G2762,H2762,I2762)&amp;TIME(O2762,P2762,0))),"")</f>
        <v>7.6388889574445784E-3</v>
      </c>
    </row>
    <row r="2763" spans="3:35">
      <c r="C2763" s="246" t="s">
        <v>1138</v>
      </c>
      <c r="D2763" s="246" t="s">
        <v>1180</v>
      </c>
      <c r="E2763" s="246" t="s">
        <v>1202</v>
      </c>
      <c r="F2763" s="246" t="s">
        <v>1203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1204</v>
      </c>
      <c r="L2763" s="247">
        <v>3</v>
      </c>
      <c r="M2763" s="246">
        <v>319102</v>
      </c>
      <c r="N2763" s="246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90</v>
      </c>
      <c r="T2763" s="246" t="s">
        <v>26</v>
      </c>
      <c r="U2763" s="246"/>
      <c r="V2763" t="str">
        <f>INDEX(樣區!H:H,MATCH(F2763,樣區!E:E,0))</f>
        <v>3月,5月</v>
      </c>
      <c r="W2763" s="3" t="str">
        <f>IF(ISNUMBER(AH2763),"Y","N")</f>
        <v>Y</v>
      </c>
      <c r="X2763" s="3" t="str">
        <f>IF(OR(ISBLANK(H2763),ISBLANK(I2763)),"需記錄日期","")</f>
        <v/>
      </c>
      <c r="Y2763" s="3" t="str">
        <f>IF(O2763&gt;9,"時間太晚","")</f>
        <v/>
      </c>
      <c r="Z2763" s="3" t="str">
        <f>IF(ISBLANK(Q2763),"需記錄數量",IF(Q2763&gt;2,"2隻以上，請記為猴群",""))</f>
        <v/>
      </c>
      <c r="AA2763" s="3" t="str">
        <f>IF(OR(Q2763=1,Q2763=2),IF(ISTEXT(R2763),"","需記錄距離"),"")</f>
        <v/>
      </c>
      <c r="AB2763" s="249" t="str">
        <f>IF(S2763="Y",IF(Q2763&lt;&gt;2,"有叫聲應為猴群",""),"")</f>
        <v/>
      </c>
      <c r="AC2763" s="3" t="str">
        <f>IF(ISBLANK(T2763),"需記錄棲地類型",IF(LEN(T2763)&lt;&gt;2,"請填最主要的棲地類型，其餘的可在備注補充說明",""))</f>
        <v/>
      </c>
      <c r="AD2763" s="5" t="str">
        <f t="shared" si="121"/>
        <v/>
      </c>
      <c r="AE2763" s="3" t="str">
        <f>IF(COUNTIF(U2763,"*搖樹*")=1,IF(Q2763&lt;&gt;2,"有搖樹行為應為猴群",""),"")</f>
        <v/>
      </c>
      <c r="AF2763" s="3"/>
      <c r="AH2763">
        <f>MATCH(ROUND(M2763,0)&amp;ROUND(N2763,0),樣點!N:N,0)</f>
        <v>2125</v>
      </c>
      <c r="AI2763" s="5">
        <f>IF((F2764&amp;J2764)=(F2763&amp;J2763),ABS((DATE(G2764,H2764,I2764)&amp;TIME(O2764,P2764,0))-(DATE(G2763,H2763,I2763)&amp;TIME(O2763,P2763,0))),"")</f>
        <v>9.0277779963798821E-3</v>
      </c>
    </row>
    <row r="2764" spans="3:35">
      <c r="C2764" s="246" t="s">
        <v>1138</v>
      </c>
      <c r="D2764" s="246" t="s">
        <v>1180</v>
      </c>
      <c r="E2764" s="246" t="s">
        <v>1202</v>
      </c>
      <c r="F2764" s="246" t="s">
        <v>1203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1204</v>
      </c>
      <c r="L2764" s="247">
        <v>4</v>
      </c>
      <c r="M2764" s="246">
        <v>319083</v>
      </c>
      <c r="N2764" s="246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90</v>
      </c>
      <c r="T2764" s="246" t="s">
        <v>26</v>
      </c>
      <c r="U2764" s="246"/>
      <c r="V2764" t="str">
        <f>INDEX(樣區!H:H,MATCH(F2764,樣區!E:E,0))</f>
        <v>3月,5月</v>
      </c>
      <c r="W2764" s="3" t="str">
        <f>IF(ISNUMBER(AH2764),"Y","N")</f>
        <v>Y</v>
      </c>
      <c r="X2764" s="3" t="str">
        <f>IF(OR(ISBLANK(H2764),ISBLANK(I2764)),"需記錄日期","")</f>
        <v/>
      </c>
      <c r="Y2764" s="3" t="str">
        <f>IF(O2764&gt;9,"時間太晚","")</f>
        <v/>
      </c>
      <c r="Z2764" s="3" t="str">
        <f>IF(ISBLANK(Q2764),"需記錄數量",IF(Q2764&gt;2,"2隻以上，請記為猴群",""))</f>
        <v/>
      </c>
      <c r="AA2764" s="3" t="str">
        <f>IF(OR(Q2764=1,Q2764=2),IF(ISTEXT(R2764),"","需記錄距離"),"")</f>
        <v/>
      </c>
      <c r="AB2764" s="249" t="str">
        <f>IF(S2764="Y",IF(Q2764&lt;&gt;2,"有叫聲應為猴群",""),"")</f>
        <v/>
      </c>
      <c r="AC2764" s="3" t="str">
        <f>IF(ISBLANK(T2764),"需記錄棲地類型",IF(LEN(T2764)&lt;&gt;2,"請填最主要的棲地類型，其餘的可在備注補充說明",""))</f>
        <v/>
      </c>
      <c r="AD2764" s="5" t="str">
        <f t="shared" si="121"/>
        <v/>
      </c>
      <c r="AE2764" s="3" t="str">
        <f>IF(COUNTIF(U2764,"*搖樹*")=1,IF(Q2764&lt;&gt;2,"有搖樹行為應為猴群",""),"")</f>
        <v/>
      </c>
      <c r="AF2764" s="3"/>
      <c r="AH2764">
        <f>MATCH(ROUND(M2764,0)&amp;ROUND(N2764,0),樣點!N:N,0)</f>
        <v>2126</v>
      </c>
      <c r="AI2764" s="5">
        <f>IF((F2765&amp;J2765)=(F2764&amp;J2764),ABS((DATE(G2765,H2765,I2765)&amp;TIME(O2765,P2765,0))-(DATE(G2764,H2764,I2764)&amp;TIME(O2764,P2764,0))),"")</f>
        <v>8.3333330112509429E-3</v>
      </c>
    </row>
    <row r="2765" spans="3:35">
      <c r="C2765" s="246" t="s">
        <v>1138</v>
      </c>
      <c r="D2765" s="246" t="s">
        <v>1180</v>
      </c>
      <c r="E2765" s="246" t="s">
        <v>1202</v>
      </c>
      <c r="F2765" s="246" t="s">
        <v>1203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1204</v>
      </c>
      <c r="L2765" s="247">
        <v>5</v>
      </c>
      <c r="M2765" s="246">
        <v>318965</v>
      </c>
      <c r="N2765" s="246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90</v>
      </c>
      <c r="T2765" s="246" t="s">
        <v>26</v>
      </c>
      <c r="U2765" s="246"/>
      <c r="V2765" t="str">
        <f>INDEX(樣區!H:H,MATCH(F2765,樣區!E:E,0))</f>
        <v>3月,5月</v>
      </c>
      <c r="W2765" s="3" t="str">
        <f>IF(ISNUMBER(AH2765),"Y","N")</f>
        <v>Y</v>
      </c>
      <c r="X2765" s="3" t="str">
        <f>IF(OR(ISBLANK(H2765),ISBLANK(I2765)),"需記錄日期","")</f>
        <v/>
      </c>
      <c r="Y2765" s="3" t="str">
        <f>IF(O2765&gt;9,"時間太晚","")</f>
        <v/>
      </c>
      <c r="Z2765" s="3" t="str">
        <f>IF(ISBLANK(Q2765),"需記錄數量",IF(Q2765&gt;2,"2隻以上，請記為猴群",""))</f>
        <v/>
      </c>
      <c r="AA2765" s="3" t="str">
        <f>IF(OR(Q2765=1,Q2765=2),IF(ISTEXT(R2765),"","需記錄距離"),"")</f>
        <v/>
      </c>
      <c r="AB2765" s="249" t="str">
        <f>IF(S2765="Y",IF(Q2765&lt;&gt;2,"有叫聲應為猴群",""),"")</f>
        <v/>
      </c>
      <c r="AC2765" s="3" t="str">
        <f>IF(ISBLANK(T2765),"需記錄棲地類型",IF(LEN(T2765)&lt;&gt;2,"請填最主要的棲地類型，其餘的可在備注補充說明",""))</f>
        <v/>
      </c>
      <c r="AD2765" s="5" t="str">
        <f t="shared" si="121"/>
        <v/>
      </c>
      <c r="AE2765" s="3" t="str">
        <f>IF(COUNTIF(U2765,"*搖樹*")=1,IF(Q2765&lt;&gt;2,"有搖樹行為應為猴群",""),"")</f>
        <v/>
      </c>
      <c r="AF2765" s="3"/>
      <c r="AH2765">
        <f>MATCH(ROUND(M2765,0)&amp;ROUND(N2765,0),樣點!N:N,0)</f>
        <v>2127</v>
      </c>
      <c r="AI2765" s="5">
        <f>IF((F2766&amp;J2766)=(F2765&amp;J2765),ABS((DATE(G2766,H2766,I2766)&amp;TIME(O2766,P2766,0))-(DATE(G2765,H2765,I2765)&amp;TIME(O2765,P2765,0))),"")</f>
        <v>5.5555560393258929E-3</v>
      </c>
    </row>
    <row r="2766" spans="3:35">
      <c r="C2766" s="246" t="s">
        <v>1138</v>
      </c>
      <c r="D2766" s="246" t="s">
        <v>1180</v>
      </c>
      <c r="E2766" s="246" t="s">
        <v>1202</v>
      </c>
      <c r="F2766" s="246" t="s">
        <v>1203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1204</v>
      </c>
      <c r="L2766" s="247">
        <v>6</v>
      </c>
      <c r="M2766" s="246">
        <v>318776</v>
      </c>
      <c r="N2766" s="246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90</v>
      </c>
      <c r="T2766" s="246" t="s">
        <v>26</v>
      </c>
      <c r="U2766" s="246"/>
      <c r="V2766" t="str">
        <f>INDEX(樣區!H:H,MATCH(F2766,樣區!E:E,0))</f>
        <v>3月,5月</v>
      </c>
      <c r="W2766" s="3" t="str">
        <f>IF(ISNUMBER(AH2766),"Y","N")</f>
        <v>Y</v>
      </c>
      <c r="X2766" s="3" t="str">
        <f>IF(OR(ISBLANK(H2766),ISBLANK(I2766)),"需記錄日期","")</f>
        <v/>
      </c>
      <c r="Y2766" s="3" t="str">
        <f>IF(O2766&gt;9,"時間太晚","")</f>
        <v/>
      </c>
      <c r="Z2766" s="3" t="str">
        <f>IF(ISBLANK(Q2766),"需記錄數量",IF(Q2766&gt;2,"2隻以上，請記為猴群",""))</f>
        <v/>
      </c>
      <c r="AA2766" s="3" t="str">
        <f>IF(OR(Q2766=1,Q2766=2),IF(ISTEXT(R2766),"","需記錄距離"),"")</f>
        <v/>
      </c>
      <c r="AB2766" s="249" t="str">
        <f>IF(S2766="Y",IF(Q2766&lt;&gt;2,"有叫聲應為猴群",""),"")</f>
        <v/>
      </c>
      <c r="AC2766" s="3" t="str">
        <f>IF(ISBLANK(T2766),"需記錄棲地類型",IF(LEN(T2766)&lt;&gt;2,"請填最主要的棲地類型，其餘的可在備注補充說明",""))</f>
        <v/>
      </c>
      <c r="AD2766" s="5" t="str">
        <f t="shared" si="121"/>
        <v/>
      </c>
      <c r="AE2766" s="3" t="str">
        <f>IF(COUNTIF(U2766,"*搖樹*")=1,IF(Q2766&lt;&gt;2,"有搖樹行為應為猴群",""),"")</f>
        <v/>
      </c>
      <c r="AF2766" s="3"/>
      <c r="AH2766">
        <f>MATCH(ROUND(M2766,0)&amp;ROUND(N2766,0),樣點!N:N,0)</f>
        <v>2128</v>
      </c>
      <c r="AI2766" s="5" t="str">
        <f>IF((F2767&amp;J2767)=(F2766&amp;J2766),ABS((DATE(G2767,H2767,I2767)&amp;TIME(O2767,P2767,0))-(DATE(G2766,H2766,I2766)&amp;TIME(O2766,P2766,0))),"")</f>
        <v/>
      </c>
    </row>
    <row r="2767" spans="3:35">
      <c r="C2767" s="246" t="s">
        <v>1138</v>
      </c>
      <c r="D2767" s="246" t="s">
        <v>1180</v>
      </c>
      <c r="E2767" s="246" t="s">
        <v>1205</v>
      </c>
      <c r="F2767" s="246" t="s">
        <v>1206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1207</v>
      </c>
      <c r="L2767" s="247">
        <v>1</v>
      </c>
      <c r="M2767" s="246">
        <v>337921</v>
      </c>
      <c r="N2767" s="246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90</v>
      </c>
      <c r="T2767" s="246" t="s">
        <v>1190</v>
      </c>
      <c r="U2767" s="246"/>
      <c r="V2767" t="str">
        <f>INDEX(樣區!H:H,MATCH(F2767,樣區!E:E,0))</f>
        <v>3月,5月</v>
      </c>
      <c r="W2767" s="3" t="str">
        <f>IF(ISNUMBER(AH2767),"Y","N")</f>
        <v>Y</v>
      </c>
      <c r="X2767" s="3" t="str">
        <f>IF(OR(ISBLANK(H2767),ISBLANK(I2767)),"需記錄日期","")</f>
        <v/>
      </c>
      <c r="Y2767" s="3" t="str">
        <f>IF(O2767&gt;9,"時間太晚","")</f>
        <v/>
      </c>
      <c r="Z2767" s="3" t="str">
        <f>IF(ISBLANK(Q2767),"需記錄數量",IF(Q2767&gt;2,"2隻以上，請記為猴群",""))</f>
        <v/>
      </c>
      <c r="AA2767" s="3" t="str">
        <f>IF(OR(Q2767=1,Q2767=2),IF(ISTEXT(R2767),"","需記錄距離"),"")</f>
        <v/>
      </c>
      <c r="AB2767" s="249" t="str">
        <f>IF(S2767="Y",IF(Q2767&lt;&gt;2,"有叫聲應為猴群",""),"")</f>
        <v/>
      </c>
      <c r="AC2767" s="3" t="str">
        <f>IF(ISBLANK(T2767),"需記錄棲地類型",IF(LEN(T2767)&lt;&gt;2,"請填最主要的棲地類型，其餘的可在備注補充說明",""))</f>
        <v>請填最主要的棲地類型，其餘的可在備注補充說明</v>
      </c>
      <c r="AD2767" s="5" t="str">
        <f t="shared" si="121"/>
        <v/>
      </c>
      <c r="AE2767" s="3" t="str">
        <f>IF(COUNTIF(U2767,"*搖樹*")=1,IF(Q2767&lt;&gt;2,"有搖樹行為應為猴群",""),"")</f>
        <v/>
      </c>
      <c r="AF2767" s="3"/>
      <c r="AH2767">
        <f>MATCH(ROUND(M2767,0)&amp;ROUND(N2767,0),樣點!N:N,0)</f>
        <v>2113</v>
      </c>
      <c r="AI2767" s="5">
        <f>IF((F2768&amp;J2768)=(F2767&amp;J2767),ABS((DATE(G2768,H2768,I2768)&amp;TIME(O2768,P2768,0))-(DATE(G2767,H2767,I2767)&amp;TIME(O2767,P2767,0))),"")</f>
        <v>5.555555981118232E-3</v>
      </c>
    </row>
    <row r="2768" spans="3:35">
      <c r="C2768" s="246" t="s">
        <v>1138</v>
      </c>
      <c r="D2768" s="246" t="s">
        <v>1180</v>
      </c>
      <c r="E2768" s="246" t="s">
        <v>1205</v>
      </c>
      <c r="F2768" s="246" t="s">
        <v>1206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1207</v>
      </c>
      <c r="L2768" s="247">
        <v>2</v>
      </c>
      <c r="M2768" s="246">
        <v>337893</v>
      </c>
      <c r="N2768" s="246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90</v>
      </c>
      <c r="T2768" s="246" t="s">
        <v>61</v>
      </c>
      <c r="U2768" s="246"/>
      <c r="V2768" t="str">
        <f>INDEX(樣區!H:H,MATCH(F2768,樣區!E:E,0))</f>
        <v>3月,5月</v>
      </c>
      <c r="W2768" s="3" t="str">
        <f>IF(ISNUMBER(AH2768),"Y","N")</f>
        <v>Y</v>
      </c>
      <c r="X2768" s="3" t="str">
        <f>IF(OR(ISBLANK(H2768),ISBLANK(I2768)),"需記錄日期","")</f>
        <v/>
      </c>
      <c r="Y2768" s="3" t="str">
        <f>IF(O2768&gt;9,"時間太晚","")</f>
        <v/>
      </c>
      <c r="Z2768" s="3" t="str">
        <f>IF(ISBLANK(Q2768),"需記錄數量",IF(Q2768&gt;2,"2隻以上，請記為猴群",""))</f>
        <v/>
      </c>
      <c r="AA2768" s="3" t="str">
        <f>IF(OR(Q2768=1,Q2768=2),IF(ISTEXT(R2768),"","需記錄距離"),"")</f>
        <v/>
      </c>
      <c r="AB2768" s="249" t="str">
        <f>IF(S2768="Y",IF(Q2768&lt;&gt;2,"有叫聲應為猴群",""),"")</f>
        <v/>
      </c>
      <c r="AC2768" s="3" t="str">
        <f>IF(ISBLANK(T2768),"需記錄棲地類型",IF(LEN(T2768)&lt;&gt;2,"請填最主要的棲地類型，其餘的可在備注補充說明",""))</f>
        <v/>
      </c>
      <c r="AD2768" s="5" t="str">
        <f t="shared" si="121"/>
        <v/>
      </c>
      <c r="AE2768" s="3" t="str">
        <f>IF(COUNTIF(U2768,"*搖樹*")=1,IF(Q2768&lt;&gt;2,"有搖樹行為應為猴群",""),"")</f>
        <v/>
      </c>
      <c r="AF2768" s="3"/>
      <c r="AH2768">
        <f>MATCH(ROUND(M2768,0)&amp;ROUND(N2768,0),樣點!N:N,0)</f>
        <v>2114</v>
      </c>
      <c r="AI2768" s="5">
        <f>IF((F2769&amp;J2769)=(F2768&amp;J2768),ABS((DATE(G2769,H2769,I2769)&amp;TIME(O2769,P2769,0))-(DATE(G2768,H2768,I2768)&amp;TIME(O2768,P2768,0))),"")</f>
        <v>6.9444439723156393E-3</v>
      </c>
    </row>
    <row r="2769" spans="3:35">
      <c r="C2769" s="246" t="s">
        <v>1138</v>
      </c>
      <c r="D2769" s="246" t="s">
        <v>1180</v>
      </c>
      <c r="E2769" s="246" t="s">
        <v>1205</v>
      </c>
      <c r="F2769" s="246" t="s">
        <v>1206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1207</v>
      </c>
      <c r="L2769" s="247">
        <v>3</v>
      </c>
      <c r="M2769" s="246">
        <v>337806</v>
      </c>
      <c r="N2769" s="246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90</v>
      </c>
      <c r="T2769" s="246" t="s">
        <v>26</v>
      </c>
      <c r="U2769" s="246"/>
      <c r="V2769" t="str">
        <f>INDEX(樣區!H:H,MATCH(F2769,樣區!E:E,0))</f>
        <v>3月,5月</v>
      </c>
      <c r="W2769" s="3" t="str">
        <f>IF(ISNUMBER(AH2769),"Y","N")</f>
        <v>Y</v>
      </c>
      <c r="X2769" s="3" t="str">
        <f>IF(OR(ISBLANK(H2769),ISBLANK(I2769)),"需記錄日期","")</f>
        <v/>
      </c>
      <c r="Y2769" s="3" t="str">
        <f>IF(O2769&gt;9,"時間太晚","")</f>
        <v/>
      </c>
      <c r="Z2769" s="3" t="str">
        <f>IF(ISBLANK(Q2769),"需記錄數量",IF(Q2769&gt;2,"2隻以上，請記為猴群",""))</f>
        <v/>
      </c>
      <c r="AA2769" s="3" t="str">
        <f>IF(OR(Q2769=1,Q2769=2),IF(ISTEXT(R2769),"","需記錄距離"),"")</f>
        <v/>
      </c>
      <c r="AB2769" s="249" t="str">
        <f>IF(S2769="Y",IF(Q2769&lt;&gt;2,"有叫聲應為猴群",""),"")</f>
        <v/>
      </c>
      <c r="AC2769" s="3" t="str">
        <f>IF(ISBLANK(T2769),"需記錄棲地類型",IF(LEN(T2769)&lt;&gt;2,"請填最主要的棲地類型，其餘的可在備注補充說明",""))</f>
        <v/>
      </c>
      <c r="AD2769" s="5" t="str">
        <f t="shared" si="121"/>
        <v/>
      </c>
      <c r="AE2769" s="3" t="str">
        <f>IF(COUNTIF(U2769,"*搖樹*")=1,IF(Q2769&lt;&gt;2,"有搖樹行為應為猴群",""),"")</f>
        <v/>
      </c>
      <c r="AF2769" s="3"/>
      <c r="AH2769">
        <f>MATCH(ROUND(M2769,0)&amp;ROUND(N2769,0),樣點!N:N,0)</f>
        <v>2115</v>
      </c>
      <c r="AI2769" s="5">
        <f>IF((F2770&amp;J2770)=(F2769&amp;J2769),ABS((DATE(G2770,H2770,I2770)&amp;TIME(O2770,P2770,0))-(DATE(G2769,H2769,I2769)&amp;TIME(O2769,P2769,0))),"")</f>
        <v>5.5555560393258929E-3</v>
      </c>
    </row>
    <row r="2770" spans="3:35">
      <c r="C2770" s="246" t="s">
        <v>1138</v>
      </c>
      <c r="D2770" s="246" t="s">
        <v>1180</v>
      </c>
      <c r="E2770" s="246" t="s">
        <v>1205</v>
      </c>
      <c r="F2770" s="246" t="s">
        <v>1206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1207</v>
      </c>
      <c r="L2770" s="247">
        <v>4</v>
      </c>
      <c r="M2770" s="246">
        <v>337891</v>
      </c>
      <c r="N2770" s="246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90</v>
      </c>
      <c r="T2770" s="246" t="s">
        <v>26</v>
      </c>
      <c r="U2770" s="246"/>
      <c r="V2770" t="str">
        <f>INDEX(樣區!H:H,MATCH(F2770,樣區!E:E,0))</f>
        <v>3月,5月</v>
      </c>
      <c r="W2770" s="3" t="str">
        <f>IF(ISNUMBER(AH2770),"Y","N")</f>
        <v>Y</v>
      </c>
      <c r="X2770" s="3" t="str">
        <f>IF(OR(ISBLANK(H2770),ISBLANK(I2770)),"需記錄日期","")</f>
        <v/>
      </c>
      <c r="Y2770" s="3" t="str">
        <f>IF(O2770&gt;9,"時間太晚","")</f>
        <v/>
      </c>
      <c r="Z2770" s="3" t="str">
        <f>IF(ISBLANK(Q2770),"需記錄數量",IF(Q2770&gt;2,"2隻以上，請記為猴群",""))</f>
        <v/>
      </c>
      <c r="AA2770" s="3" t="str">
        <f>IF(OR(Q2770=1,Q2770=2),IF(ISTEXT(R2770),"","需記錄距離"),"")</f>
        <v/>
      </c>
      <c r="AB2770" s="249" t="str">
        <f>IF(S2770="Y",IF(Q2770&lt;&gt;2,"有叫聲應為猴群",""),"")</f>
        <v/>
      </c>
      <c r="AC2770" s="3" t="str">
        <f>IF(ISBLANK(T2770),"需記錄棲地類型",IF(LEN(T2770)&lt;&gt;2,"請填最主要的棲地類型，其餘的可在備注補充說明",""))</f>
        <v/>
      </c>
      <c r="AD2770" s="5" t="str">
        <f t="shared" si="121"/>
        <v/>
      </c>
      <c r="AE2770" s="3" t="str">
        <f>IF(COUNTIF(U2770,"*搖樹*")=1,IF(Q2770&lt;&gt;2,"有搖樹行為應為猴群",""),"")</f>
        <v/>
      </c>
      <c r="AF2770" s="3"/>
      <c r="AH2770">
        <f>MATCH(ROUND(M2770,0)&amp;ROUND(N2770,0),樣點!N:N,0)</f>
        <v>2116</v>
      </c>
      <c r="AI2770" s="5">
        <f>IF((F2771&amp;J2771)=(F2770&amp;J2770),ABS((DATE(G2771,H2771,I2771)&amp;TIME(O2771,P2771,0))-(DATE(G2770,H2770,I2770)&amp;TIME(O2770,P2770,0))),"")</f>
        <v>5.555555981118232E-3</v>
      </c>
    </row>
    <row r="2771" spans="3:35">
      <c r="C2771" s="246" t="s">
        <v>1138</v>
      </c>
      <c r="D2771" s="246" t="s">
        <v>1180</v>
      </c>
      <c r="E2771" s="246" t="s">
        <v>1205</v>
      </c>
      <c r="F2771" s="246" t="s">
        <v>1206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1207</v>
      </c>
      <c r="L2771" s="247">
        <v>5</v>
      </c>
      <c r="M2771" s="246">
        <v>337839</v>
      </c>
      <c r="N2771" s="246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90</v>
      </c>
      <c r="T2771" s="246" t="s">
        <v>26</v>
      </c>
      <c r="U2771" s="246"/>
      <c r="V2771" t="str">
        <f>INDEX(樣區!H:H,MATCH(F2771,樣區!E:E,0))</f>
        <v>3月,5月</v>
      </c>
      <c r="W2771" s="3" t="str">
        <f>IF(ISNUMBER(AH2771),"Y","N")</f>
        <v>Y</v>
      </c>
      <c r="X2771" s="3" t="str">
        <f>IF(OR(ISBLANK(H2771),ISBLANK(I2771)),"需記錄日期","")</f>
        <v/>
      </c>
      <c r="Y2771" s="3" t="str">
        <f>IF(O2771&gt;9,"時間太晚","")</f>
        <v/>
      </c>
      <c r="Z2771" s="3" t="str">
        <f>IF(ISBLANK(Q2771),"需記錄數量",IF(Q2771&gt;2,"2隻以上，請記為猴群",""))</f>
        <v/>
      </c>
      <c r="AA2771" s="3" t="str">
        <f>IF(OR(Q2771=1,Q2771=2),IF(ISTEXT(R2771),"","需記錄距離"),"")</f>
        <v/>
      </c>
      <c r="AB2771" s="249" t="str">
        <f>IF(S2771="Y",IF(Q2771&lt;&gt;2,"有叫聲應為猴群",""),"")</f>
        <v/>
      </c>
      <c r="AC2771" s="3" t="str">
        <f>IF(ISBLANK(T2771),"需記錄棲地類型",IF(LEN(T2771)&lt;&gt;2,"請填最主要的棲地類型，其餘的可在備注補充說明",""))</f>
        <v/>
      </c>
      <c r="AD2771" s="5" t="str">
        <f t="shared" si="121"/>
        <v/>
      </c>
      <c r="AE2771" s="3" t="str">
        <f>IF(COUNTIF(U2771,"*搖樹*")=1,IF(Q2771&lt;&gt;2,"有搖樹行為應為猴群",""),"")</f>
        <v/>
      </c>
      <c r="AF2771" s="3"/>
      <c r="AH2771">
        <f>MATCH(ROUND(M2771,0)&amp;ROUND(N2771,0),樣點!N:N,0)</f>
        <v>2117</v>
      </c>
      <c r="AI2771" s="5">
        <f>IF((F2772&amp;J2772)=(F2771&amp;J2771),ABS((DATE(G2772,H2772,I2772)&amp;TIME(O2772,P2772,0))-(DATE(G2771,H2771,I2771)&amp;TIME(O2771,P2771,0))),"")</f>
        <v>5.5555549915879965E-3</v>
      </c>
    </row>
    <row r="2772" spans="3:35">
      <c r="C2772" s="246" t="s">
        <v>1138</v>
      </c>
      <c r="D2772" s="246" t="s">
        <v>1180</v>
      </c>
      <c r="E2772" s="246" t="s">
        <v>1205</v>
      </c>
      <c r="F2772" s="246" t="s">
        <v>1206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1207</v>
      </c>
      <c r="L2772" s="247">
        <v>6</v>
      </c>
      <c r="M2772" s="246">
        <v>337811</v>
      </c>
      <c r="N2772" s="246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90</v>
      </c>
      <c r="T2772" s="246" t="s">
        <v>26</v>
      </c>
      <c r="U2772" s="246"/>
      <c r="V2772" t="str">
        <f>INDEX(樣區!H:H,MATCH(F2772,樣區!E:E,0))</f>
        <v>3月,5月</v>
      </c>
      <c r="W2772" s="3" t="str">
        <f>IF(ISNUMBER(AH2772),"Y","N")</f>
        <v>Y</v>
      </c>
      <c r="X2772" s="3" t="str">
        <f>IF(OR(ISBLANK(H2772),ISBLANK(I2772)),"需記錄日期","")</f>
        <v/>
      </c>
      <c r="Y2772" s="3" t="str">
        <f>IF(O2772&gt;9,"時間太晚","")</f>
        <v/>
      </c>
      <c r="Z2772" s="3" t="str">
        <f>IF(ISBLANK(Q2772),"需記錄數量",IF(Q2772&gt;2,"2隻以上，請記為猴群",""))</f>
        <v/>
      </c>
      <c r="AA2772" s="3" t="str">
        <f>IF(OR(Q2772=1,Q2772=2),IF(ISTEXT(R2772),"","需記錄距離"),"")</f>
        <v/>
      </c>
      <c r="AB2772" s="249" t="str">
        <f>IF(S2772="Y",IF(Q2772&lt;&gt;2,"有叫聲應為猴群",""),"")</f>
        <v/>
      </c>
      <c r="AC2772" s="3" t="str">
        <f>IF(ISBLANK(T2772),"需記錄棲地類型",IF(LEN(T2772)&lt;&gt;2,"請填最主要的棲地類型，其餘的可在備注補充說明",""))</f>
        <v/>
      </c>
      <c r="AD2772" s="5" t="str">
        <f t="shared" si="121"/>
        <v/>
      </c>
      <c r="AE2772" s="3" t="str">
        <f>IF(COUNTIF(U2772,"*搖樹*")=1,IF(Q2772&lt;&gt;2,"有搖樹行為應為猴群",""),"")</f>
        <v/>
      </c>
      <c r="AF2772" s="3"/>
      <c r="AH2772">
        <f>MATCH(ROUND(M2772,0)&amp;ROUND(N2772,0),樣點!N:N,0)</f>
        <v>2118</v>
      </c>
      <c r="AI2772" s="5">
        <f>IF((F2773&amp;J2773)=(F2772&amp;J2772),ABS((DATE(G2773,H2773,I2773)&amp;TIME(O2773,P2773,0))-(DATE(G2772,H2772,I2772)&amp;TIME(O2772,P2772,0))),"")</f>
        <v>5.5555560393258929E-3</v>
      </c>
    </row>
    <row r="2773" spans="3:35">
      <c r="C2773" s="246" t="s">
        <v>1138</v>
      </c>
      <c r="D2773" s="246" t="s">
        <v>1180</v>
      </c>
      <c r="E2773" s="246" t="s">
        <v>1205</v>
      </c>
      <c r="F2773" s="246" t="s">
        <v>1206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1207</v>
      </c>
      <c r="L2773" s="247">
        <v>7</v>
      </c>
      <c r="M2773" s="246">
        <v>337824</v>
      </c>
      <c r="N2773" s="246">
        <v>2716426</v>
      </c>
      <c r="O2773" s="246">
        <v>9</v>
      </c>
      <c r="P2773" s="246">
        <v>4</v>
      </c>
      <c r="Q2773" s="246">
        <v>0</v>
      </c>
      <c r="R2773" s="246"/>
      <c r="S2773" s="246" t="s">
        <v>90</v>
      </c>
      <c r="T2773" s="246" t="s">
        <v>26</v>
      </c>
      <c r="U2773" s="246"/>
      <c r="V2773" t="str">
        <f>INDEX(樣區!H:H,MATCH(F2773,樣區!E:E,0))</f>
        <v>3月,5月</v>
      </c>
      <c r="W2773" s="3" t="str">
        <f>IF(ISNUMBER(AH2773),"Y","N")</f>
        <v>Y</v>
      </c>
      <c r="X2773" s="3" t="str">
        <f>IF(OR(ISBLANK(H2773),ISBLANK(I2773)),"需記錄日期","")</f>
        <v/>
      </c>
      <c r="Y2773" s="3" t="str">
        <f>IF(O2773&gt;9,"時間太晚","")</f>
        <v/>
      </c>
      <c r="Z2773" s="3" t="str">
        <f>IF(ISBLANK(Q2773),"需記錄數量",IF(Q2773&gt;2,"2隻以上，請記為猴群",""))</f>
        <v/>
      </c>
      <c r="AA2773" s="3" t="str">
        <f>IF(OR(Q2773=1,Q2773=2),IF(ISTEXT(R2773),"","需記錄距離"),"")</f>
        <v/>
      </c>
      <c r="AB2773" s="249" t="str">
        <f>IF(S2773="Y",IF(Q2773&lt;&gt;2,"有叫聲應為猴群",""),"")</f>
        <v/>
      </c>
      <c r="AC2773" s="3" t="str">
        <f>IF(ISBLANK(T2773),"需記錄棲地類型",IF(LEN(T2773)&lt;&gt;2,"請填最主要的棲地類型，其餘的可在備注補充說明",""))</f>
        <v/>
      </c>
      <c r="AD2773" s="5" t="str">
        <f t="shared" si="121"/>
        <v/>
      </c>
      <c r="AE2773" s="3" t="str">
        <f>IF(COUNTIF(U2773,"*搖樹*")=1,IF(Q2773&lt;&gt;2,"有搖樹行為應為猴群",""),"")</f>
        <v/>
      </c>
      <c r="AF2773" s="3"/>
      <c r="AH2773">
        <f>MATCH(ROUND(M2773,0)&amp;ROUND(N2773,0),樣點!N:N,0)</f>
        <v>2119</v>
      </c>
      <c r="AI2773" s="5">
        <f>IF((F2774&amp;J2774)=(F2773&amp;J2773),ABS((DATE(G2774,H2774,I2774)&amp;TIME(O2774,P2774,0))-(DATE(G2773,H2773,I2773)&amp;TIME(O2773,P2773,0))),"")</f>
        <v>5.5555549915879965E-3</v>
      </c>
    </row>
    <row r="2774" spans="3:35">
      <c r="C2774" s="246" t="s">
        <v>1138</v>
      </c>
      <c r="D2774" s="246" t="s">
        <v>1180</v>
      </c>
      <c r="E2774" s="246" t="s">
        <v>1205</v>
      </c>
      <c r="F2774" s="246" t="s">
        <v>1206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1207</v>
      </c>
      <c r="L2774" s="247">
        <v>8</v>
      </c>
      <c r="M2774" s="246">
        <v>337696</v>
      </c>
      <c r="N2774" s="246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90</v>
      </c>
      <c r="T2774" s="246" t="s">
        <v>26</v>
      </c>
      <c r="U2774" s="246"/>
      <c r="V2774" t="str">
        <f>INDEX(樣區!H:H,MATCH(F2774,樣區!E:E,0))</f>
        <v>3月,5月</v>
      </c>
      <c r="W2774" s="3" t="str">
        <f>IF(ISNUMBER(AH2774),"Y","N")</f>
        <v>Y</v>
      </c>
      <c r="X2774" s="3" t="str">
        <f>IF(OR(ISBLANK(H2774),ISBLANK(I2774)),"需記錄日期","")</f>
        <v/>
      </c>
      <c r="Y2774" s="3" t="str">
        <f>IF(O2774&gt;9,"時間太晚","")</f>
        <v/>
      </c>
      <c r="Z2774" s="3" t="str">
        <f>IF(ISBLANK(Q2774),"需記錄數量",IF(Q2774&gt;2,"2隻以上，請記為猴群",""))</f>
        <v/>
      </c>
      <c r="AA2774" s="3" t="str">
        <f>IF(OR(Q2774=1,Q2774=2),IF(ISTEXT(R2774),"","需記錄距離"),"")</f>
        <v/>
      </c>
      <c r="AB2774" s="249" t="str">
        <f>IF(S2774="Y",IF(Q2774&lt;&gt;2,"有叫聲應為猴群",""),"")</f>
        <v/>
      </c>
      <c r="AC2774" s="3" t="str">
        <f>IF(ISBLANK(T2774),"需記錄棲地類型",IF(LEN(T2774)&lt;&gt;2,"請填最主要的棲地類型，其餘的可在備注補充說明",""))</f>
        <v/>
      </c>
      <c r="AD2774" s="5" t="str">
        <f t="shared" si="121"/>
        <v/>
      </c>
      <c r="AE2774" s="3" t="str">
        <f>IF(COUNTIF(U2774,"*搖樹*")=1,IF(Q2774&lt;&gt;2,"有搖樹行為應為猴群",""),"")</f>
        <v/>
      </c>
      <c r="AF2774" s="3"/>
      <c r="AH2774">
        <f>MATCH(ROUND(M2774,0)&amp;ROUND(N2774,0),樣點!N:N,0)</f>
        <v>2120</v>
      </c>
      <c r="AI2774" s="5">
        <f>IF((F2775&amp;J2775)=(F2774&amp;J2774),ABS((DATE(G2775,H2775,I2775)&amp;TIME(O2775,P2775,0))-(DATE(G2774,H2774,I2774)&amp;TIME(O2774,P2774,0))),"")</f>
        <v>5.555555981118232E-3</v>
      </c>
    </row>
    <row r="2775" spans="3:35">
      <c r="C2775" s="246" t="s">
        <v>1138</v>
      </c>
      <c r="D2775" s="246" t="s">
        <v>1180</v>
      </c>
      <c r="E2775" s="246" t="s">
        <v>1205</v>
      </c>
      <c r="F2775" s="246" t="s">
        <v>1206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1207</v>
      </c>
      <c r="L2775" s="247">
        <v>9</v>
      </c>
      <c r="M2775" s="246">
        <v>337693</v>
      </c>
      <c r="N2775" s="246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90</v>
      </c>
      <c r="T2775" s="246" t="s">
        <v>26</v>
      </c>
      <c r="U2775" s="246"/>
      <c r="V2775" t="str">
        <f>INDEX(樣區!H:H,MATCH(F2775,樣區!E:E,0))</f>
        <v>3月,5月</v>
      </c>
      <c r="W2775" s="3" t="str">
        <f>IF(ISNUMBER(AH2775),"Y","N")</f>
        <v>Y</v>
      </c>
      <c r="X2775" s="3" t="str">
        <f>IF(OR(ISBLANK(H2775),ISBLANK(I2775)),"需記錄日期","")</f>
        <v/>
      </c>
      <c r="Y2775" s="3" t="str">
        <f>IF(O2775&gt;9,"時間太晚","")</f>
        <v/>
      </c>
      <c r="Z2775" s="3" t="str">
        <f>IF(ISBLANK(Q2775),"需記錄數量",IF(Q2775&gt;2,"2隻以上，請記為猴群",""))</f>
        <v/>
      </c>
      <c r="AA2775" s="3" t="str">
        <f>IF(OR(Q2775=1,Q2775=2),IF(ISTEXT(R2775),"","需記錄距離"),"")</f>
        <v/>
      </c>
      <c r="AB2775" s="249" t="str">
        <f>IF(S2775="Y",IF(Q2775&lt;&gt;2,"有叫聲應為猴群",""),"")</f>
        <v/>
      </c>
      <c r="AC2775" s="3" t="str">
        <f>IF(ISBLANK(T2775),"需記錄棲地類型",IF(LEN(T2775)&lt;&gt;2,"請填最主要的棲地類型，其餘的可在備注補充說明",""))</f>
        <v/>
      </c>
      <c r="AD2775" s="5" t="str">
        <f t="shared" si="121"/>
        <v/>
      </c>
      <c r="AE2775" s="3" t="str">
        <f>IF(COUNTIF(U2775,"*搖樹*")=1,IF(Q2775&lt;&gt;2,"有搖樹行為應為猴群",""),"")</f>
        <v/>
      </c>
      <c r="AF2775" s="3"/>
      <c r="AH2775">
        <f>MATCH(ROUND(M2775,0)&amp;ROUND(N2775,0),樣點!N:N,0)</f>
        <v>2121</v>
      </c>
      <c r="AI2775" s="5">
        <f>IF((F2776&amp;J2776)=(F2775&amp;J2775),ABS((DATE(G2776,H2776,I2776)&amp;TIME(O2776,P2776,0))-(DATE(G2775,H2775,I2775)&amp;TIME(O2775,P2775,0))),"")</f>
        <v>5.5555549915879965E-3</v>
      </c>
    </row>
    <row r="2776" spans="3:35">
      <c r="C2776" s="246" t="s">
        <v>1138</v>
      </c>
      <c r="D2776" s="246" t="s">
        <v>1180</v>
      </c>
      <c r="E2776" s="246" t="s">
        <v>1205</v>
      </c>
      <c r="F2776" s="246" t="s">
        <v>1206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1207</v>
      </c>
      <c r="L2776" s="247">
        <v>10</v>
      </c>
      <c r="M2776" s="246">
        <v>337635</v>
      </c>
      <c r="N2776" s="246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90</v>
      </c>
      <c r="T2776" s="246" t="s">
        <v>26</v>
      </c>
      <c r="U2776" s="246"/>
      <c r="V2776" t="str">
        <f>INDEX(樣區!H:H,MATCH(F2776,樣區!E:E,0))</f>
        <v>3月,5月</v>
      </c>
      <c r="W2776" s="3" t="str">
        <f>IF(ISNUMBER(AH2776),"Y","N")</f>
        <v>Y</v>
      </c>
      <c r="X2776" s="3" t="str">
        <f>IF(OR(ISBLANK(H2776),ISBLANK(I2776)),"需記錄日期","")</f>
        <v/>
      </c>
      <c r="Y2776" s="3" t="str">
        <f>IF(O2776&gt;9,"時間太晚","")</f>
        <v/>
      </c>
      <c r="Z2776" s="3" t="str">
        <f>IF(ISBLANK(Q2776),"需記錄數量",IF(Q2776&gt;2,"2隻以上，請記為猴群",""))</f>
        <v/>
      </c>
      <c r="AA2776" s="3" t="str">
        <f>IF(OR(Q2776=1,Q2776=2),IF(ISTEXT(R2776),"","需記錄距離"),"")</f>
        <v/>
      </c>
      <c r="AB2776" s="249" t="str">
        <f>IF(S2776="Y",IF(Q2776&lt;&gt;2,"有叫聲應為猴群",""),"")</f>
        <v/>
      </c>
      <c r="AC2776" s="3" t="str">
        <f>IF(ISBLANK(T2776),"需記錄棲地類型",IF(LEN(T2776)&lt;&gt;2,"請填最主要的棲地類型，其餘的可在備注補充說明",""))</f>
        <v/>
      </c>
      <c r="AD2776" s="5" t="str">
        <f t="shared" si="121"/>
        <v/>
      </c>
      <c r="AE2776" s="3" t="str">
        <f>IF(COUNTIF(U2776,"*搖樹*")=1,IF(Q2776&lt;&gt;2,"有搖樹行為應為猴群",""),"")</f>
        <v/>
      </c>
      <c r="AF2776" s="3"/>
      <c r="AH2776">
        <f>MATCH(ROUND(M2776,0)&amp;ROUND(N2776,0),樣點!N:N,0)</f>
        <v>2122</v>
      </c>
      <c r="AI2776" s="5" t="str">
        <f>IF((F2777&amp;J2777)=(F2776&amp;J2776),ABS((DATE(G2777,H2777,I2777)&amp;TIME(O2777,P2777,0))-(DATE(G2776,H2776,I2776)&amp;TIME(O2776,P2776,0))),"")</f>
        <v/>
      </c>
    </row>
    <row r="2777" spans="3:35">
      <c r="C2777" s="246" t="s">
        <v>1138</v>
      </c>
      <c r="D2777" s="246" t="s">
        <v>1208</v>
      </c>
      <c r="E2777" s="246" t="s">
        <v>1209</v>
      </c>
      <c r="F2777" s="246" t="s">
        <v>1210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1211</v>
      </c>
      <c r="L2777" s="247">
        <v>3</v>
      </c>
      <c r="M2777" s="246">
        <v>335587</v>
      </c>
      <c r="N2777" s="246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90</v>
      </c>
      <c r="T2777" s="246" t="s">
        <v>26</v>
      </c>
      <c r="U2777" s="246"/>
      <c r="V2777" t="str">
        <f>INDEX(樣區!H:H,MATCH(F2777,樣區!E:E,0))</f>
        <v>3月,5月</v>
      </c>
      <c r="W2777" s="3" t="str">
        <f>IF(ISNUMBER(AH2777),"Y","N")</f>
        <v>Y</v>
      </c>
      <c r="X2777" s="3" t="str">
        <f>IF(OR(ISBLANK(H2777),ISBLANK(I2777)),"需記錄日期","")</f>
        <v/>
      </c>
      <c r="Y2777" s="3" t="str">
        <f>IF(O2777&gt;9,"時間太晚","")</f>
        <v/>
      </c>
      <c r="Z2777" s="3" t="str">
        <f>IF(ISBLANK(Q2777),"需記錄數量",IF(Q2777&gt;2,"2隻以上，請記為猴群",""))</f>
        <v/>
      </c>
      <c r="AA2777" s="3" t="str">
        <f>IF(OR(Q2777=1,Q2777=2),IF(ISTEXT(R2777),"","需記錄距離"),"")</f>
        <v/>
      </c>
      <c r="AB2777" s="249" t="str">
        <f>IF(S2777="Y",IF(Q2777&lt;&gt;2,"有叫聲應為猴群",""),"")</f>
        <v/>
      </c>
      <c r="AC2777" s="3" t="str">
        <f>IF(ISBLANK(T2777),"需記錄棲地類型",IF(LEN(T2777)&lt;&gt;2,"請填最主要的棲地類型，其餘的可在備注補充說明",""))</f>
        <v/>
      </c>
      <c r="AD2777" s="5" t="str">
        <f t="shared" si="121"/>
        <v/>
      </c>
      <c r="AE2777" s="3" t="str">
        <f>IF(COUNTIF(U2777,"*搖樹*")=1,IF(Q2777&lt;&gt;2,"有搖樹行為應為猴群",""),"")</f>
        <v/>
      </c>
      <c r="AF2777" s="3"/>
      <c r="AH2777">
        <f>MATCH(ROUND(M2777,0)&amp;ROUND(N2777,0),樣點!N:N,0)</f>
        <v>2002</v>
      </c>
      <c r="AI2777" s="5">
        <f>IF((F2778&amp;J2778)=(F2777&amp;J2777),ABS((DATE(G2778,H2778,I2778)&amp;TIME(O2778,P2778,0))-(DATE(G2777,H2777,I2777)&amp;TIME(O2777,P2777,0))),"")</f>
        <v>4.8611109959892929E-3</v>
      </c>
    </row>
    <row r="2778" spans="3:35">
      <c r="C2778" s="246" t="s">
        <v>1138</v>
      </c>
      <c r="D2778" s="246" t="s">
        <v>1208</v>
      </c>
      <c r="E2778" s="246" t="s">
        <v>1209</v>
      </c>
      <c r="F2778" s="246" t="s">
        <v>1210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1211</v>
      </c>
      <c r="L2778" s="247">
        <v>4</v>
      </c>
      <c r="M2778" s="246">
        <v>335480</v>
      </c>
      <c r="N2778" s="246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90</v>
      </c>
      <c r="T2778" s="246" t="s">
        <v>26</v>
      </c>
      <c r="U2778" s="246"/>
      <c r="V2778" t="str">
        <f>INDEX(樣區!H:H,MATCH(F2778,樣區!E:E,0))</f>
        <v>3月,5月</v>
      </c>
      <c r="W2778" s="3" t="str">
        <f>IF(ISNUMBER(AH2778),"Y","N")</f>
        <v>Y</v>
      </c>
      <c r="X2778" s="3" t="str">
        <f>IF(OR(ISBLANK(H2778),ISBLANK(I2778)),"需記錄日期","")</f>
        <v/>
      </c>
      <c r="Y2778" s="3" t="str">
        <f>IF(O2778&gt;9,"時間太晚","")</f>
        <v/>
      </c>
      <c r="Z2778" s="3" t="str">
        <f>IF(ISBLANK(Q2778),"需記錄數量",IF(Q2778&gt;2,"2隻以上，請記為猴群",""))</f>
        <v/>
      </c>
      <c r="AA2778" s="3" t="str">
        <f>IF(OR(Q2778=1,Q2778=2),IF(ISTEXT(R2778),"","需記錄距離"),"")</f>
        <v/>
      </c>
      <c r="AB2778" s="249" t="str">
        <f>IF(S2778="Y",IF(Q2778&lt;&gt;2,"有叫聲應為猴群",""),"")</f>
        <v/>
      </c>
      <c r="AC2778" s="3" t="str">
        <f>IF(ISBLANK(T2778),"需記錄棲地類型",IF(LEN(T2778)&lt;&gt;2,"請填最主要的棲地類型，其餘的可在備注補充說明",""))</f>
        <v/>
      </c>
      <c r="AD2778" s="5" t="str">
        <f t="shared" si="121"/>
        <v/>
      </c>
      <c r="AE2778" s="3" t="str">
        <f>IF(COUNTIF(U2778,"*搖樹*")=1,IF(Q2778&lt;&gt;2,"有搖樹行為應為猴群",""),"")</f>
        <v/>
      </c>
      <c r="AF2778" s="3"/>
      <c r="AH2778">
        <f>MATCH(ROUND(M2778,0)&amp;ROUND(N2778,0),樣點!N:N,0)</f>
        <v>2003</v>
      </c>
      <c r="AI2778" s="5">
        <f>IF((F2779&amp;J2779)=(F2778&amp;J2778),ABS((DATE(G2779,H2779,I2779)&amp;TIME(O2779,P2779,0))-(DATE(G2778,H2778,I2778)&amp;TIME(O2778,P2778,0))),"")</f>
        <v>1.1805554968304932E-2</v>
      </c>
    </row>
    <row r="2779" spans="3:35">
      <c r="C2779" s="246" t="s">
        <v>1138</v>
      </c>
      <c r="D2779" s="246" t="s">
        <v>1208</v>
      </c>
      <c r="E2779" s="246" t="s">
        <v>1209</v>
      </c>
      <c r="F2779" s="246" t="s">
        <v>1210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1211</v>
      </c>
      <c r="L2779" s="247">
        <v>5</v>
      </c>
      <c r="M2779" s="246">
        <v>335315</v>
      </c>
      <c r="N2779" s="246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90</v>
      </c>
      <c r="T2779" s="246" t="s">
        <v>26</v>
      </c>
      <c r="U2779" s="246"/>
      <c r="V2779" t="str">
        <f>INDEX(樣區!H:H,MATCH(F2779,樣區!E:E,0))</f>
        <v>3月,5月</v>
      </c>
      <c r="W2779" s="3" t="str">
        <f>IF(ISNUMBER(AH2779),"Y","N")</f>
        <v>Y</v>
      </c>
      <c r="X2779" s="3" t="str">
        <f>IF(OR(ISBLANK(H2779),ISBLANK(I2779)),"需記錄日期","")</f>
        <v/>
      </c>
      <c r="Y2779" s="3" t="str">
        <f>IF(O2779&gt;9,"時間太晚","")</f>
        <v/>
      </c>
      <c r="Z2779" s="3" t="str">
        <f>IF(ISBLANK(Q2779),"需記錄數量",IF(Q2779&gt;2,"2隻以上，請記為猴群",""))</f>
        <v/>
      </c>
      <c r="AA2779" s="3" t="str">
        <f>IF(OR(Q2779=1,Q2779=2),IF(ISTEXT(R2779),"","需記錄距離"),"")</f>
        <v/>
      </c>
      <c r="AB2779" s="249" t="str">
        <f>IF(S2779="Y",IF(Q2779&lt;&gt;2,"有叫聲應為猴群",""),"")</f>
        <v/>
      </c>
      <c r="AC2779" s="3" t="str">
        <f>IF(ISBLANK(T2779),"需記錄棲地類型",IF(LEN(T2779)&lt;&gt;2,"請填最主要的棲地類型，其餘的可在備注補充說明",""))</f>
        <v/>
      </c>
      <c r="AD2779" s="5" t="str">
        <f t="shared" si="121"/>
        <v>需計滿6分鐘</v>
      </c>
      <c r="AE2779" s="3" t="str">
        <f>IF(COUNTIF(U2779,"*搖樹*")=1,IF(Q2779&lt;&gt;2,"有搖樹行為應為猴群",""),"")</f>
        <v/>
      </c>
      <c r="AF2779" s="3"/>
      <c r="AH2779">
        <f>MATCH(ROUND(M2779,0)&amp;ROUND(N2779,0),樣點!N:N,0)</f>
        <v>2004</v>
      </c>
      <c r="AI2779" s="5">
        <f>IF((F2780&amp;J2780)=(F2779&amp;J2779),ABS((DATE(G2780,H2780,I2780)&amp;TIME(O2780,P2780,0))-(DATE(G2779,H2779,I2779)&amp;TIME(O2779,P2779,0))),"")</f>
        <v>1.3888890389353037E-3</v>
      </c>
    </row>
    <row r="2780" spans="3:35">
      <c r="C2780" s="246" t="s">
        <v>1138</v>
      </c>
      <c r="D2780" s="246" t="s">
        <v>1208</v>
      </c>
      <c r="E2780" s="246" t="s">
        <v>1209</v>
      </c>
      <c r="F2780" s="246" t="s">
        <v>1210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1211</v>
      </c>
      <c r="L2780" s="247">
        <v>6</v>
      </c>
      <c r="M2780" s="246">
        <v>335226</v>
      </c>
      <c r="N2780" s="246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90</v>
      </c>
      <c r="T2780" s="246" t="s">
        <v>26</v>
      </c>
      <c r="U2780" s="246"/>
      <c r="V2780" t="str">
        <f>INDEX(樣區!H:H,MATCH(F2780,樣區!E:E,0))</f>
        <v>3月,5月</v>
      </c>
      <c r="W2780" s="3" t="str">
        <f>IF(ISNUMBER(AH2780),"Y","N")</f>
        <v>Y</v>
      </c>
      <c r="X2780" s="3" t="str">
        <f>IF(OR(ISBLANK(H2780),ISBLANK(I2780)),"需記錄日期","")</f>
        <v/>
      </c>
      <c r="Y2780" s="3" t="str">
        <f>IF(O2780&gt;9,"時間太晚","")</f>
        <v/>
      </c>
      <c r="Z2780" s="3" t="str">
        <f>IF(ISBLANK(Q2780),"需記錄數量",IF(Q2780&gt;2,"2隻以上，請記為猴群",""))</f>
        <v/>
      </c>
      <c r="AA2780" s="3" t="str">
        <f>IF(OR(Q2780=1,Q2780=2),IF(ISTEXT(R2780),"","需記錄距離"),"")</f>
        <v/>
      </c>
      <c r="AB2780" s="249" t="str">
        <f>IF(S2780="Y",IF(Q2780&lt;&gt;2,"有叫聲應為猴群",""),"")</f>
        <v/>
      </c>
      <c r="AC2780" s="3" t="str">
        <f>IF(ISBLANK(T2780),"需記錄棲地類型",IF(LEN(T2780)&lt;&gt;2,"請填最主要的棲地類型，其餘的可在備注補充說明",""))</f>
        <v/>
      </c>
      <c r="AD2780" s="5" t="str">
        <f t="shared" si="121"/>
        <v>需計滿6分鐘</v>
      </c>
      <c r="AE2780" s="3" t="str">
        <f>IF(COUNTIF(U2780,"*搖樹*")=1,IF(Q2780&lt;&gt;2,"有搖樹行為應為猴群",""),"")</f>
        <v/>
      </c>
      <c r="AF2780" s="3"/>
      <c r="AH2780">
        <f>MATCH(ROUND(M2780,0)&amp;ROUND(N2780,0),樣點!N:N,0)</f>
        <v>2005</v>
      </c>
      <c r="AI2780" s="5">
        <f>IF((F2781&amp;J2781)=(F2780&amp;J2780),ABS((DATE(G2781,H2781,I2781)&amp;TIME(O2781,P2781,0))-(DATE(G2780,H2780,I2780)&amp;TIME(O2780,P2780,0))),"")</f>
        <v>1.3888889807276428E-3</v>
      </c>
    </row>
    <row r="2781" spans="3:35">
      <c r="C2781" s="246" t="s">
        <v>1138</v>
      </c>
      <c r="D2781" s="246" t="s">
        <v>1208</v>
      </c>
      <c r="E2781" s="246" t="s">
        <v>1209</v>
      </c>
      <c r="F2781" s="246" t="s">
        <v>1210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1211</v>
      </c>
      <c r="L2781" s="247">
        <v>7</v>
      </c>
      <c r="M2781" s="246">
        <v>334992</v>
      </c>
      <c r="N2781" s="246">
        <v>2709174</v>
      </c>
      <c r="O2781" s="246">
        <v>9</v>
      </c>
      <c r="P2781" s="246">
        <v>19</v>
      </c>
      <c r="Q2781" s="246">
        <v>2</v>
      </c>
      <c r="R2781" s="246" t="s">
        <v>89</v>
      </c>
      <c r="S2781" s="246" t="s">
        <v>90</v>
      </c>
      <c r="T2781" s="246" t="s">
        <v>26</v>
      </c>
      <c r="U2781" s="246"/>
      <c r="V2781" t="str">
        <f>INDEX(樣區!H:H,MATCH(F2781,樣區!E:E,0))</f>
        <v>3月,5月</v>
      </c>
      <c r="W2781" s="3" t="str">
        <f>IF(ISNUMBER(AH2781),"Y","N")</f>
        <v>Y</v>
      </c>
      <c r="X2781" s="3" t="str">
        <f>IF(OR(ISBLANK(H2781),ISBLANK(I2781)),"需記錄日期","")</f>
        <v/>
      </c>
      <c r="Y2781" s="3" t="str">
        <f>IF(O2781&gt;9,"時間太晚","")</f>
        <v/>
      </c>
      <c r="Z2781" s="3" t="str">
        <f>IF(ISBLANK(Q2781),"需記錄數量",IF(Q2781&gt;2,"2隻以上，請記為猴群",""))</f>
        <v/>
      </c>
      <c r="AA2781" s="3" t="str">
        <f>IF(OR(Q2781=1,Q2781=2),IF(ISTEXT(R2781),"","需記錄距離"),"")</f>
        <v/>
      </c>
      <c r="AB2781" s="249" t="str">
        <f>IF(S2781="Y",IF(Q2781&lt;&gt;2,"有叫聲應為猴群",""),"")</f>
        <v/>
      </c>
      <c r="AC2781" s="3" t="str">
        <f>IF(ISBLANK(T2781),"需記錄棲地類型",IF(LEN(T2781)&lt;&gt;2,"請填最主要的棲地類型，其餘的可在備注補充說明",""))</f>
        <v/>
      </c>
      <c r="AD2781" s="5" t="str">
        <f t="shared" si="121"/>
        <v>需計滿6分鐘</v>
      </c>
      <c r="AE2781" s="3" t="str">
        <f>IF(COUNTIF(U2781,"*搖樹*")=1,IF(Q2781&lt;&gt;2,"有搖樹行為應為猴群",""),"")</f>
        <v/>
      </c>
      <c r="AF2781" s="3"/>
      <c r="AH2781">
        <f>MATCH(ROUND(M2781,0)&amp;ROUND(N2781,0),樣點!N:N,0)</f>
        <v>2006</v>
      </c>
      <c r="AI2781" s="5">
        <f>IF((F2782&amp;J2782)=(F2781&amp;J2781),ABS((DATE(G2782,H2782,I2782)&amp;TIME(O2782,P2782,0))-(DATE(G2781,H2781,I2781)&amp;TIME(O2781,P2781,0))),"")</f>
        <v>1.3888889807276428E-3</v>
      </c>
    </row>
    <row r="2782" spans="3:35">
      <c r="C2782" s="246" t="s">
        <v>1138</v>
      </c>
      <c r="D2782" s="246" t="s">
        <v>1208</v>
      </c>
      <c r="E2782" s="246" t="s">
        <v>1209</v>
      </c>
      <c r="F2782" s="246" t="s">
        <v>1210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1211</v>
      </c>
      <c r="L2782" s="247">
        <v>8</v>
      </c>
      <c r="M2782" s="246">
        <v>334785</v>
      </c>
      <c r="N2782" s="246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90</v>
      </c>
      <c r="T2782" s="246" t="s">
        <v>26</v>
      </c>
      <c r="U2782" s="246"/>
      <c r="V2782" t="str">
        <f>INDEX(樣區!H:H,MATCH(F2782,樣區!E:E,0))</f>
        <v>3月,5月</v>
      </c>
      <c r="W2782" s="3" t="str">
        <f>IF(ISNUMBER(AH2782),"Y","N")</f>
        <v>Y</v>
      </c>
      <c r="X2782" s="3" t="str">
        <f>IF(OR(ISBLANK(H2782),ISBLANK(I2782)),"需記錄日期","")</f>
        <v/>
      </c>
      <c r="Y2782" s="3" t="str">
        <f>IF(O2782&gt;9,"時間太晚","")</f>
        <v/>
      </c>
      <c r="Z2782" s="3" t="str">
        <f>IF(ISBLANK(Q2782),"需記錄數量",IF(Q2782&gt;2,"2隻以上，請記為猴群",""))</f>
        <v/>
      </c>
      <c r="AA2782" s="3" t="str">
        <f>IF(OR(Q2782=1,Q2782=2),IF(ISTEXT(R2782),"","需記錄距離"),"")</f>
        <v/>
      </c>
      <c r="AB2782" s="249" t="str">
        <f>IF(S2782="Y",IF(Q2782&lt;&gt;2,"有叫聲應為猴群",""),"")</f>
        <v/>
      </c>
      <c r="AC2782" s="3" t="str">
        <f>IF(ISBLANK(T2782),"需記錄棲地類型",IF(LEN(T2782)&lt;&gt;2,"請填最主要的棲地類型，其餘的可在備注補充說明",""))</f>
        <v/>
      </c>
      <c r="AD2782" s="5" t="str">
        <f t="shared" si="121"/>
        <v/>
      </c>
      <c r="AE2782" s="3" t="str">
        <f>IF(COUNTIF(U2782,"*搖樹*")=1,IF(Q2782&lt;&gt;2,"有搖樹行為應為猴群",""),"")</f>
        <v/>
      </c>
      <c r="AF2782" s="3"/>
      <c r="AH2782">
        <f>MATCH(ROUND(M2782,0)&amp;ROUND(N2782,0),樣點!N:N,0)</f>
        <v>2007</v>
      </c>
      <c r="AI2782" s="5">
        <f>IF((F2783&amp;J2783)=(F2782&amp;J2782),ABS((DATE(G2783,H2783,I2783)&amp;TIME(O2783,P2783,0))-(DATE(G2782,H2782,I2782)&amp;TIME(O2782,P2782,0))),"")</f>
        <v>5.55555559694767E-2</v>
      </c>
    </row>
    <row r="2783" spans="3:35">
      <c r="C2783" s="246" t="s">
        <v>1138</v>
      </c>
      <c r="D2783" s="246" t="s">
        <v>1208</v>
      </c>
      <c r="E2783" s="246" t="s">
        <v>1209</v>
      </c>
      <c r="F2783" s="246" t="s">
        <v>1210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1211</v>
      </c>
      <c r="L2783" s="247">
        <v>9</v>
      </c>
      <c r="M2783" s="246">
        <v>334577</v>
      </c>
      <c r="N2783" s="246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90</v>
      </c>
      <c r="T2783" s="246" t="s">
        <v>26</v>
      </c>
      <c r="U2783" s="246"/>
      <c r="V2783" t="str">
        <f>INDEX(樣區!H:H,MATCH(F2783,樣區!E:E,0))</f>
        <v>3月,5月</v>
      </c>
      <c r="W2783" s="3" t="str">
        <f>IF(ISNUMBER(AH2783),"Y","N")</f>
        <v>Y</v>
      </c>
      <c r="X2783" s="3" t="str">
        <f>IF(OR(ISBLANK(H2783),ISBLANK(I2783)),"需記錄日期","")</f>
        <v/>
      </c>
      <c r="Y2783" s="3" t="str">
        <f>IF(O2783&gt;9,"時間太晚","")</f>
        <v>時間太晚</v>
      </c>
      <c r="Z2783" s="3" t="str">
        <f>IF(ISBLANK(Q2783),"需記錄數量",IF(Q2783&gt;2,"2隻以上，請記為猴群",""))</f>
        <v/>
      </c>
      <c r="AA2783" s="3" t="str">
        <f>IF(OR(Q2783=1,Q2783=2),IF(ISTEXT(R2783),"","需記錄距離"),"")</f>
        <v/>
      </c>
      <c r="AB2783" s="249" t="str">
        <f>IF(S2783="Y",IF(Q2783&lt;&gt;2,"有叫聲應為猴群",""),"")</f>
        <v/>
      </c>
      <c r="AC2783" s="3" t="str">
        <f>IF(ISBLANK(T2783),"需記錄棲地類型",IF(LEN(T2783)&lt;&gt;2,"請填最主要的棲地類型，其餘的可在備注補充說明",""))</f>
        <v/>
      </c>
      <c r="AD2783" s="5" t="str">
        <f t="shared" si="121"/>
        <v/>
      </c>
      <c r="AE2783" s="3" t="str">
        <f>IF(COUNTIF(U2783,"*搖樹*")=1,IF(Q2783&lt;&gt;2,"有搖樹行為應為猴群",""),"")</f>
        <v/>
      </c>
      <c r="AF2783" s="3"/>
      <c r="AH2783">
        <f>MATCH(ROUND(M2783,0)&amp;ROUND(N2783,0),樣點!N:N,0)</f>
        <v>2008</v>
      </c>
      <c r="AI2783" s="5">
        <f>IF((F2784&amp;J2784)=(F2783&amp;J2783),ABS((DATE(G2784,H2784,I2784)&amp;TIME(O2784,P2784,0))-(DATE(G2783,H2783,I2783)&amp;TIME(O2783,P2783,0))),"")</f>
        <v>5.7638889004010707E-2</v>
      </c>
    </row>
    <row r="2784" spans="3:35">
      <c r="C2784" s="246" t="s">
        <v>1138</v>
      </c>
      <c r="D2784" s="246" t="s">
        <v>1208</v>
      </c>
      <c r="E2784" s="246" t="s">
        <v>1209</v>
      </c>
      <c r="F2784" s="246" t="s">
        <v>1210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1211</v>
      </c>
      <c r="L2784" s="247">
        <v>10</v>
      </c>
      <c r="M2784" s="246">
        <v>334575</v>
      </c>
      <c r="N2784" s="246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90</v>
      </c>
      <c r="T2784" s="246" t="s">
        <v>26</v>
      </c>
      <c r="U2784" s="246"/>
      <c r="V2784" t="str">
        <f>INDEX(樣區!H:H,MATCH(F2784,樣區!E:E,0))</f>
        <v>3月,5月</v>
      </c>
      <c r="W2784" s="3" t="str">
        <f>IF(ISNUMBER(AH2784),"Y","N")</f>
        <v>Y</v>
      </c>
      <c r="X2784" s="3" t="str">
        <f>IF(OR(ISBLANK(H2784),ISBLANK(I2784)),"需記錄日期","")</f>
        <v/>
      </c>
      <c r="Y2784" s="3" t="str">
        <f>IF(O2784&gt;9,"時間太晚","")</f>
        <v/>
      </c>
      <c r="Z2784" s="3" t="str">
        <f>IF(ISBLANK(Q2784),"需記錄數量",IF(Q2784&gt;2,"2隻以上，請記為猴群",""))</f>
        <v/>
      </c>
      <c r="AA2784" s="3" t="str">
        <f>IF(OR(Q2784=1,Q2784=2),IF(ISTEXT(R2784),"","需記錄距離"),"")</f>
        <v/>
      </c>
      <c r="AB2784" s="249" t="str">
        <f>IF(S2784="Y",IF(Q2784&lt;&gt;2,"有叫聲應為猴群",""),"")</f>
        <v/>
      </c>
      <c r="AC2784" s="3" t="str">
        <f>IF(ISBLANK(T2784),"需記錄棲地類型",IF(LEN(T2784)&lt;&gt;2,"請填最主要的棲地類型，其餘的可在備注補充說明",""))</f>
        <v/>
      </c>
      <c r="AD2784" s="5" t="str">
        <f t="shared" si="121"/>
        <v/>
      </c>
      <c r="AE2784" s="3" t="str">
        <f>IF(COUNTIF(U2784,"*搖樹*")=1,IF(Q2784&lt;&gt;2,"有搖樹行為應為猴群",""),"")</f>
        <v/>
      </c>
      <c r="AF2784" s="3"/>
      <c r="AH2784">
        <f>MATCH(ROUND(M2784,0)&amp;ROUND(N2784,0),樣點!N:N,0)</f>
        <v>2009</v>
      </c>
      <c r="AI2784" s="5" t="str">
        <f>IF((F2785&amp;J2785)=(F2784&amp;J2784),ABS((DATE(G2785,H2785,I2785)&amp;TIME(O2785,P2785,0))-(DATE(G2784,H2784,I2784)&amp;TIME(O2784,P2784,0))),"")</f>
        <v/>
      </c>
    </row>
    <row r="2785" spans="3:35">
      <c r="C2785" s="246" t="s">
        <v>1138</v>
      </c>
      <c r="D2785" s="246" t="s">
        <v>1208</v>
      </c>
      <c r="E2785" s="246" t="s">
        <v>1212</v>
      </c>
      <c r="F2785" s="246" t="s">
        <v>1213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1214</v>
      </c>
      <c r="L2785" s="247">
        <v>1</v>
      </c>
      <c r="M2785" s="246">
        <v>324994</v>
      </c>
      <c r="N2785" s="246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90</v>
      </c>
      <c r="T2785" s="246" t="s">
        <v>32</v>
      </c>
      <c r="U2785" s="246"/>
      <c r="V2785" t="str">
        <f>INDEX(樣區!H:H,MATCH(F2785,樣區!E:E,0))</f>
        <v>3月,5月</v>
      </c>
      <c r="W2785" s="3" t="str">
        <f>IF(ISNUMBER(AH2785),"Y","N")</f>
        <v>Y</v>
      </c>
      <c r="X2785" s="3" t="str">
        <f>IF(OR(ISBLANK(H2785),ISBLANK(I2785)),"需記錄日期","")</f>
        <v/>
      </c>
      <c r="Y2785" s="3" t="str">
        <f>IF(O2785&gt;9,"時間太晚","")</f>
        <v>時間太晚</v>
      </c>
      <c r="Z2785" s="3" t="str">
        <f>IF(ISBLANK(Q2785),"需記錄數量",IF(Q2785&gt;2,"2隻以上，請記為猴群",""))</f>
        <v/>
      </c>
      <c r="AA2785" s="3" t="str">
        <f>IF(OR(Q2785=1,Q2785=2),IF(ISTEXT(R2785),"","需記錄距離"),"")</f>
        <v/>
      </c>
      <c r="AB2785" s="249" t="str">
        <f>IF(S2785="Y",IF(Q2785&lt;&gt;2,"有叫聲應為猴群",""),"")</f>
        <v/>
      </c>
      <c r="AC2785" s="3" t="str">
        <f>IF(ISBLANK(T2785),"需記錄棲地類型",IF(LEN(T2785)&lt;&gt;2,"請填最主要的棲地類型，其餘的可在備注補充說明",""))</f>
        <v/>
      </c>
      <c r="AD2785" s="5" t="str">
        <f t="shared" si="121"/>
        <v/>
      </c>
      <c r="AE2785" s="3" t="str">
        <f>IF(COUNTIF(U2785,"*搖樹*")=1,IF(Q2785&lt;&gt;2,"有搖樹行為應為猴群",""),"")</f>
        <v/>
      </c>
      <c r="AF2785" s="3"/>
      <c r="AH2785">
        <f>MATCH(ROUND(M2785,0)&amp;ROUND(N2785,0),樣點!N:N,0)</f>
        <v>2010</v>
      </c>
      <c r="AI2785" s="5">
        <f>IF((F2786&amp;J2786)=(F2785&amp;J2785),ABS((DATE(G2786,H2786,I2786)&amp;TIME(O2786,P2786,0))-(DATE(G2785,H2785,I2785)&amp;TIME(O2785,P2785,0))),"")</f>
        <v>8.3333330112509429E-3</v>
      </c>
    </row>
    <row r="2786" spans="3:35">
      <c r="C2786" s="246" t="s">
        <v>1138</v>
      </c>
      <c r="D2786" s="246" t="s">
        <v>1208</v>
      </c>
      <c r="E2786" s="246" t="s">
        <v>1212</v>
      </c>
      <c r="F2786" s="246" t="s">
        <v>1213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1214</v>
      </c>
      <c r="L2786" s="247">
        <v>2</v>
      </c>
      <c r="M2786" s="246">
        <v>325091</v>
      </c>
      <c r="N2786" s="246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90</v>
      </c>
      <c r="T2786" s="246" t="s">
        <v>54</v>
      </c>
      <c r="U2786" s="246"/>
      <c r="V2786" t="str">
        <f>INDEX(樣區!H:H,MATCH(F2786,樣區!E:E,0))</f>
        <v>3月,5月</v>
      </c>
      <c r="W2786" s="3" t="str">
        <f>IF(ISNUMBER(AH2786),"Y","N")</f>
        <v>Y</v>
      </c>
      <c r="X2786" s="3" t="str">
        <f>IF(OR(ISBLANK(H2786),ISBLANK(I2786)),"需記錄日期","")</f>
        <v/>
      </c>
      <c r="Y2786" s="3" t="str">
        <f>IF(O2786&gt;9,"時間太晚","")</f>
        <v/>
      </c>
      <c r="Z2786" s="3" t="str">
        <f>IF(ISBLANK(Q2786),"需記錄數量",IF(Q2786&gt;2,"2隻以上，請記為猴群",""))</f>
        <v/>
      </c>
      <c r="AA2786" s="3" t="str">
        <f>IF(OR(Q2786=1,Q2786=2),IF(ISTEXT(R2786),"","需記錄距離"),"")</f>
        <v/>
      </c>
      <c r="AB2786" s="249" t="str">
        <f>IF(S2786="Y",IF(Q2786&lt;&gt;2,"有叫聲應為猴群",""),"")</f>
        <v/>
      </c>
      <c r="AC2786" s="3" t="str">
        <f>IF(ISBLANK(T2786),"需記錄棲地類型",IF(LEN(T2786)&lt;&gt;2,"請填最主要的棲地類型，其餘的可在備注補充說明",""))</f>
        <v/>
      </c>
      <c r="AD2786" s="5" t="str">
        <f t="shared" si="121"/>
        <v/>
      </c>
      <c r="AE2786" s="3" t="str">
        <f>IF(COUNTIF(U2786,"*搖樹*")=1,IF(Q2786&lt;&gt;2,"有搖樹行為應為猴群",""),"")</f>
        <v/>
      </c>
      <c r="AF2786" s="3"/>
      <c r="AH2786">
        <f>MATCH(ROUND(M2786,0)&amp;ROUND(N2786,0),樣點!N:N,0)</f>
        <v>2011</v>
      </c>
      <c r="AI2786" s="5">
        <f>IF((F2787&amp;J2787)=(F2786&amp;J2786),ABS((DATE(G2787,H2787,I2787)&amp;TIME(O2787,P2787,0))-(DATE(G2786,H2786,I2786)&amp;TIME(O2786,P2786,0))),"")</f>
        <v>1.5277777973096818E-2</v>
      </c>
    </row>
    <row r="2787" spans="3:35">
      <c r="C2787" s="246" t="s">
        <v>1138</v>
      </c>
      <c r="D2787" s="246" t="s">
        <v>1208</v>
      </c>
      <c r="E2787" s="246" t="s">
        <v>1212</v>
      </c>
      <c r="F2787" s="246" t="s">
        <v>1213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1214</v>
      </c>
      <c r="L2787" s="247">
        <v>3</v>
      </c>
      <c r="M2787" s="246">
        <v>325164</v>
      </c>
      <c r="N2787" s="246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90</v>
      </c>
      <c r="T2787" s="246" t="s">
        <v>32</v>
      </c>
      <c r="U2787" s="246"/>
      <c r="V2787" t="str">
        <f>INDEX(樣區!H:H,MATCH(F2787,樣區!E:E,0))</f>
        <v>3月,5月</v>
      </c>
      <c r="W2787" s="3" t="str">
        <f>IF(ISNUMBER(AH2787),"Y","N")</f>
        <v>Y</v>
      </c>
      <c r="X2787" s="3" t="str">
        <f>IF(OR(ISBLANK(H2787),ISBLANK(I2787)),"需記錄日期","")</f>
        <v/>
      </c>
      <c r="Y2787" s="3" t="str">
        <f>IF(O2787&gt;9,"時間太晚","")</f>
        <v>時間太晚</v>
      </c>
      <c r="Z2787" s="3" t="str">
        <f>IF(ISBLANK(Q2787),"需記錄數量",IF(Q2787&gt;2,"2隻以上，請記為猴群",""))</f>
        <v/>
      </c>
      <c r="AA2787" s="3" t="str">
        <f>IF(OR(Q2787=1,Q2787=2),IF(ISTEXT(R2787),"","需記錄距離"),"")</f>
        <v/>
      </c>
      <c r="AB2787" s="249" t="str">
        <f>IF(S2787="Y",IF(Q2787&lt;&gt;2,"有叫聲應為猴群",""),"")</f>
        <v/>
      </c>
      <c r="AC2787" s="3" t="str">
        <f>IF(ISBLANK(T2787),"需記錄棲地類型",IF(LEN(T2787)&lt;&gt;2,"請填最主要的棲地類型，其餘的可在備注補充說明",""))</f>
        <v/>
      </c>
      <c r="AD2787" s="5" t="str">
        <f t="shared" si="121"/>
        <v/>
      </c>
      <c r="AE2787" s="3" t="str">
        <f>IF(COUNTIF(U2787,"*搖樹*")=1,IF(Q2787&lt;&gt;2,"有搖樹行為應為猴群",""),"")</f>
        <v/>
      </c>
      <c r="AF2787" s="3"/>
      <c r="AH2787">
        <f>MATCH(ROUND(M2787,0)&amp;ROUND(N2787,0),樣點!N:N,0)</f>
        <v>2012</v>
      </c>
      <c r="AI2787" s="5">
        <f>IF((F2788&amp;J2788)=(F2787&amp;J2787),ABS((DATE(G2788,H2788,I2788)&amp;TIME(O2788,P2788,0))-(DATE(G2787,H2787,I2787)&amp;TIME(O2787,P2787,0))),"")</f>
        <v>7.6388880261220038E-3</v>
      </c>
    </row>
    <row r="2788" spans="3:35">
      <c r="C2788" s="246" t="s">
        <v>1138</v>
      </c>
      <c r="D2788" s="246" t="s">
        <v>1208</v>
      </c>
      <c r="E2788" s="246" t="s">
        <v>1212</v>
      </c>
      <c r="F2788" s="246" t="s">
        <v>1213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1214</v>
      </c>
      <c r="L2788" s="247">
        <v>4</v>
      </c>
      <c r="M2788" s="246">
        <v>325276</v>
      </c>
      <c r="N2788" s="246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90</v>
      </c>
      <c r="T2788" s="246" t="s">
        <v>32</v>
      </c>
      <c r="U2788" s="246"/>
      <c r="V2788" t="str">
        <f>INDEX(樣區!H:H,MATCH(F2788,樣區!E:E,0))</f>
        <v>3月,5月</v>
      </c>
      <c r="W2788" s="3" t="str">
        <f>IF(ISNUMBER(AH2788),"Y","N")</f>
        <v>Y</v>
      </c>
      <c r="X2788" s="3" t="str">
        <f>IF(OR(ISBLANK(H2788),ISBLANK(I2788)),"需記錄日期","")</f>
        <v/>
      </c>
      <c r="Y2788" s="3" t="str">
        <f>IF(O2788&gt;9,"時間太晚","")</f>
        <v>時間太晚</v>
      </c>
      <c r="Z2788" s="3" t="str">
        <f>IF(ISBLANK(Q2788),"需記錄數量",IF(Q2788&gt;2,"2隻以上，請記為猴群",""))</f>
        <v/>
      </c>
      <c r="AA2788" s="3" t="str">
        <f>IF(OR(Q2788=1,Q2788=2),IF(ISTEXT(R2788),"","需記錄距離"),"")</f>
        <v/>
      </c>
      <c r="AB2788" s="249" t="str">
        <f>IF(S2788="Y",IF(Q2788&lt;&gt;2,"有叫聲應為猴群",""),"")</f>
        <v/>
      </c>
      <c r="AC2788" s="3" t="str">
        <f>IF(ISBLANK(T2788),"需記錄棲地類型",IF(LEN(T2788)&lt;&gt;2,"請填最主要的棲地類型，其餘的可在備注補充說明",""))</f>
        <v/>
      </c>
      <c r="AD2788" s="5" t="str">
        <f t="shared" si="121"/>
        <v/>
      </c>
      <c r="AE2788" s="3" t="str">
        <f>IF(COUNTIF(U2788,"*搖樹*")=1,IF(Q2788&lt;&gt;2,"有搖樹行為應為猴群",""),"")</f>
        <v/>
      </c>
      <c r="AF2788" s="3"/>
      <c r="AH2788">
        <f>MATCH(ROUND(M2788,0)&amp;ROUND(N2788,0),樣點!N:N,0)</f>
        <v>2013</v>
      </c>
      <c r="AI2788" s="5">
        <f>IF((F2789&amp;J2789)=(F2788&amp;J2788),ABS((DATE(G2789,H2789,I2789)&amp;TIME(O2789,P2789,0))-(DATE(G2788,H2788,I2788)&amp;TIME(O2788,P2788,0))),"")</f>
        <v>8.3333340007811785E-3</v>
      </c>
    </row>
    <row r="2789" spans="3:35" hidden="1">
      <c r="C2789" s="246" t="s">
        <v>1138</v>
      </c>
      <c r="D2789" s="246" t="s">
        <v>1208</v>
      </c>
      <c r="E2789" s="246" t="s">
        <v>1212</v>
      </c>
      <c r="F2789" s="246" t="s">
        <v>1213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1214</v>
      </c>
      <c r="L2789" s="247">
        <v>5</v>
      </c>
      <c r="M2789" s="246">
        <v>325482</v>
      </c>
      <c r="N2789" s="246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90</v>
      </c>
      <c r="T2789" s="246" t="s">
        <v>32</v>
      </c>
      <c r="U2789" s="246" t="s">
        <v>1215</v>
      </c>
      <c r="V2789" t="str">
        <f>INDEX(樣區!H:H,MATCH(F2789,樣區!E:E,0))</f>
        <v>3月,5月</v>
      </c>
      <c r="W2789" s="3" t="str">
        <f>IF(ISNUMBER(AH2789),"Y","N")</f>
        <v>N</v>
      </c>
      <c r="X2789" s="3" t="str">
        <f>IF(OR(ISBLANK(H2789),ISBLANK(I2789)),"需記錄日期","")</f>
        <v/>
      </c>
      <c r="Y2789" s="3" t="str">
        <f>IF(O2789&gt;9,"時間太晚","")</f>
        <v>時間太晚</v>
      </c>
      <c r="Z2789" s="3" t="str">
        <f>IF(ISBLANK(Q2789),"需記錄數量",IF(Q2789&gt;2,"2隻以上，請記為猴群",""))</f>
        <v/>
      </c>
      <c r="AA2789" s="3" t="str">
        <f>IF(OR(Q2789=1,Q2789=2),IF(ISTEXT(R2789),"","需記錄距離"),"")</f>
        <v/>
      </c>
      <c r="AB2789" s="2" t="str">
        <f>IF(S2789="Y",IF(Q2789&lt;&gt;2,"有叫聲應為猴群",""),"")</f>
        <v/>
      </c>
      <c r="AC2789" s="3" t="str">
        <f>IF(ISBLANK(T2789),"需記錄棲地類型",IF(LEN(T2789)&lt;&gt;2,"請填最主要的棲地類型，其餘的可在備注補充說明",""))</f>
        <v/>
      </c>
      <c r="AD2789" s="5" t="str">
        <f>IF(ISBLANK(O2789),"需記錄時間",IFERROR(IF((AI2789-TIME(0,5,59))&lt;0,"需計滿6分鍾",""),""))</f>
        <v/>
      </c>
      <c r="AE2789" s="3" t="str">
        <f>IF(COUNTIF(U2789,"*搖樹*")=1,IF(Q2789&lt;&gt;2,"有搖樹行為應為猴群",""),"")</f>
        <v/>
      </c>
      <c r="AF2789" s="3"/>
      <c r="AH2789" t="e">
        <f>MATCH(ROUND(M2789,0)&amp;ROUND(N2789,0),樣點!N:N,0)</f>
        <v>#N/A</v>
      </c>
      <c r="AI2789" s="5">
        <f>IF((F2790&amp;J2790)=(F2789&amp;J2789),ABS((DATE(G2790,H2790,I2790)&amp;TIME(O2790,P2790,0))-(DATE(G2789,H2789,I2789)&amp;TIME(O2789,P2789,0))),"")</f>
        <v>1.0416665987577289E-2</v>
      </c>
    </row>
    <row r="2790" spans="3:35" hidden="1">
      <c r="C2790" s="246" t="s">
        <v>1138</v>
      </c>
      <c r="D2790" s="246" t="s">
        <v>1208</v>
      </c>
      <c r="E2790" s="246" t="s">
        <v>1212</v>
      </c>
      <c r="F2790" s="246" t="s">
        <v>1213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1214</v>
      </c>
      <c r="L2790" s="247">
        <v>6</v>
      </c>
      <c r="M2790" s="246">
        <v>325580</v>
      </c>
      <c r="N2790" s="246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90</v>
      </c>
      <c r="T2790" s="246" t="s">
        <v>32</v>
      </c>
      <c r="U2790" s="246" t="s">
        <v>1216</v>
      </c>
      <c r="V2790" t="str">
        <f>INDEX(樣區!H:H,MATCH(F2790,樣區!E:E,0))</f>
        <v>3月,5月</v>
      </c>
      <c r="W2790" s="3" t="str">
        <f>IF(ISNUMBER(AH2790),"Y","N")</f>
        <v>N</v>
      </c>
      <c r="X2790" s="3" t="str">
        <f>IF(OR(ISBLANK(H2790),ISBLANK(I2790)),"需記錄日期","")</f>
        <v/>
      </c>
      <c r="Y2790" s="3" t="str">
        <f>IF(O2790&gt;9,"時間太晚","")</f>
        <v>時間太晚</v>
      </c>
      <c r="Z2790" s="3" t="str">
        <f>IF(ISBLANK(Q2790),"需記錄數量",IF(Q2790&gt;2,"2隻以上，請記為猴群",""))</f>
        <v/>
      </c>
      <c r="AA2790" s="3" t="str">
        <f>IF(OR(Q2790=1,Q2790=2),IF(ISTEXT(R2790),"","需記錄距離"),"")</f>
        <v/>
      </c>
      <c r="AB2790" s="2" t="str">
        <f>IF(S2790="Y",IF(Q2790&lt;&gt;2,"有叫聲應為猴群",""),"")</f>
        <v/>
      </c>
      <c r="AC2790" s="3" t="str">
        <f>IF(ISBLANK(T2790),"需記錄棲地類型",IF(LEN(T2790)&lt;&gt;2,"請填最主要的棲地類型，其餘的可在備注補充說明",""))</f>
        <v/>
      </c>
      <c r="AD2790" s="5" t="str">
        <f>IF(ISBLANK(O2790),"需記錄時間",IFERROR(IF((AI2790-TIME(0,5,59))&lt;0,"需計滿6分鍾",""),""))</f>
        <v/>
      </c>
      <c r="AE2790" s="3" t="str">
        <f>IF(COUNTIF(U2790,"*搖樹*")=1,IF(Q2790&lt;&gt;2,"有搖樹行為應為猴群",""),"")</f>
        <v/>
      </c>
      <c r="AF2790" s="3"/>
      <c r="AH2790" t="e">
        <f>MATCH(ROUND(M2790,0)&amp;ROUND(N2790,0),樣點!N:N,0)</f>
        <v>#N/A</v>
      </c>
      <c r="AI2790" s="5" t="str">
        <f>IF((F2791&amp;J2791)=(F2790&amp;J2790),ABS((DATE(G2791,H2791,I2791)&amp;TIME(O2791,P2791,0))-(DATE(G2790,H2790,I2790)&amp;TIME(O2790,P2790,0))),"")</f>
        <v/>
      </c>
    </row>
    <row r="2791" spans="3:35">
      <c r="C2791" s="246" t="s">
        <v>1138</v>
      </c>
      <c r="D2791" s="246" t="s">
        <v>1208</v>
      </c>
      <c r="E2791" s="246" t="s">
        <v>1217</v>
      </c>
      <c r="F2791" s="246" t="s">
        <v>1218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1219</v>
      </c>
      <c r="L2791" s="247">
        <v>1</v>
      </c>
      <c r="M2791" s="246">
        <v>325118</v>
      </c>
      <c r="N2791" s="246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90</v>
      </c>
      <c r="T2791" s="246" t="s">
        <v>26</v>
      </c>
      <c r="U2791" s="246"/>
      <c r="V2791" t="str">
        <f>INDEX(樣區!H:H,MATCH(F2791,樣區!E:E,0))</f>
        <v>3月,5月</v>
      </c>
      <c r="W2791" s="3" t="str">
        <f>IF(ISNUMBER(AH2791),"Y","N")</f>
        <v>Y</v>
      </c>
      <c r="X2791" s="3" t="str">
        <f>IF(OR(ISBLANK(H2791),ISBLANK(I2791)),"需記錄日期","")</f>
        <v/>
      </c>
      <c r="Y2791" s="3" t="str">
        <f>IF(O2791&gt;9,"時間太晚","")</f>
        <v>時間太晚</v>
      </c>
      <c r="Z2791" s="3" t="str">
        <f>IF(ISBLANK(Q2791),"需記錄數量",IF(Q2791&gt;2,"2隻以上，請記為猴群",""))</f>
        <v/>
      </c>
      <c r="AA2791" s="3" t="str">
        <f>IF(OR(Q2791=1,Q2791=2),IF(ISTEXT(R2791),"","需記錄距離"),"")</f>
        <v/>
      </c>
      <c r="AB2791" s="249" t="str">
        <f>IF(S2791="Y",IF(Q2791&lt;&gt;2,"有叫聲應為猴群",""),"")</f>
        <v/>
      </c>
      <c r="AC2791" s="3" t="str">
        <f>IF(ISBLANK(T2791),"需記錄棲地類型",IF(LEN(T2791)&lt;&gt;2,"請填最主要的棲地類型，其餘的可在備注補充說明",""))</f>
        <v/>
      </c>
      <c r="AD2791" s="5" t="str">
        <f t="shared" ref="AD2791:AD2808" si="122">IF(ISBLANK(O2791),"需記錄時間",IFERROR(IF((AI2791-TIME(0,5,59))&lt;0,"需計滿6分鐘",""),""))</f>
        <v/>
      </c>
      <c r="AE2791" s="3" t="str">
        <f>IF(COUNTIF(U2791,"*搖樹*")=1,IF(Q2791&lt;&gt;2,"有搖樹行為應為猴群",""),"")</f>
        <v/>
      </c>
      <c r="AF2791" s="3"/>
      <c r="AH2791">
        <f>MATCH(ROUND(M2791,0)&amp;ROUND(N2791,0),樣點!N:N,0)</f>
        <v>2016</v>
      </c>
      <c r="AI2791" s="5">
        <f>IF((F2792&amp;J2792)=(F2791&amp;J2791),ABS((DATE(G2792,H2792,I2792)&amp;TIME(O2792,P2792,0))-(DATE(G2791,H2791,I2791)&amp;TIME(O2791,P2791,0))),"")</f>
        <v>5.5555560393258929E-3</v>
      </c>
    </row>
    <row r="2792" spans="3:35">
      <c r="C2792" s="246" t="s">
        <v>1138</v>
      </c>
      <c r="D2792" s="246" t="s">
        <v>1208</v>
      </c>
      <c r="E2792" s="246" t="s">
        <v>1217</v>
      </c>
      <c r="F2792" s="246" t="s">
        <v>1218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1219</v>
      </c>
      <c r="L2792" s="247">
        <v>2</v>
      </c>
      <c r="M2792" s="246">
        <v>324428</v>
      </c>
      <c r="N2792" s="246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90</v>
      </c>
      <c r="T2792" s="246" t="s">
        <v>26</v>
      </c>
      <c r="U2792" s="246"/>
      <c r="V2792" t="str">
        <f>INDEX(樣區!H:H,MATCH(F2792,樣區!E:E,0))</f>
        <v>3月,5月</v>
      </c>
      <c r="W2792" s="3" t="str">
        <f>IF(ISNUMBER(AH2792),"Y","N")</f>
        <v>Y</v>
      </c>
      <c r="X2792" s="3" t="str">
        <f>IF(OR(ISBLANK(H2792),ISBLANK(I2792)),"需記錄日期","")</f>
        <v/>
      </c>
      <c r="Y2792" s="3" t="str">
        <f>IF(O2792&gt;9,"時間太晚","")</f>
        <v>時間太晚</v>
      </c>
      <c r="Z2792" s="3" t="str">
        <f>IF(ISBLANK(Q2792),"需記錄數量",IF(Q2792&gt;2,"2隻以上，請記為猴群",""))</f>
        <v/>
      </c>
      <c r="AA2792" s="3" t="str">
        <f>IF(OR(Q2792=1,Q2792=2),IF(ISTEXT(R2792),"","需記錄距離"),"")</f>
        <v/>
      </c>
      <c r="AB2792" s="249" t="str">
        <f>IF(S2792="Y",IF(Q2792&lt;&gt;2,"有叫聲應為猴群",""),"")</f>
        <v/>
      </c>
      <c r="AC2792" s="3" t="str">
        <f>IF(ISBLANK(T2792),"需記錄棲地類型",IF(LEN(T2792)&lt;&gt;2,"請填最主要的棲地類型，其餘的可在備注補充說明",""))</f>
        <v/>
      </c>
      <c r="AD2792" s="5" t="str">
        <f t="shared" si="122"/>
        <v/>
      </c>
      <c r="AE2792" s="3" t="str">
        <f>IF(COUNTIF(U2792,"*搖樹*")=1,IF(Q2792&lt;&gt;2,"有搖樹行為應為猴群",""),"")</f>
        <v/>
      </c>
      <c r="AF2792" s="3"/>
      <c r="AH2792">
        <f>MATCH(ROUND(M2792,0)&amp;ROUND(N2792,0),樣點!N:N,0)</f>
        <v>2017</v>
      </c>
      <c r="AI2792" s="5">
        <f>IF((F2793&amp;J2793)=(F2792&amp;J2792),ABS((DATE(G2793,H2793,I2793)&amp;TIME(O2793,P2793,0))-(DATE(G2792,H2792,I2792)&amp;TIME(O2792,P2792,0))),"")</f>
        <v>8.333332953043282E-3</v>
      </c>
    </row>
    <row r="2793" spans="3:35">
      <c r="C2793" s="246" t="s">
        <v>1138</v>
      </c>
      <c r="D2793" s="246" t="s">
        <v>1208</v>
      </c>
      <c r="E2793" s="246" t="s">
        <v>1217</v>
      </c>
      <c r="F2793" s="246" t="s">
        <v>1218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1219</v>
      </c>
      <c r="L2793" s="247">
        <v>3</v>
      </c>
      <c r="M2793" s="246">
        <v>324226</v>
      </c>
      <c r="N2793" s="246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90</v>
      </c>
      <c r="T2793" s="246" t="s">
        <v>26</v>
      </c>
      <c r="U2793" s="246"/>
      <c r="V2793" t="str">
        <f>INDEX(樣區!H:H,MATCH(F2793,樣區!E:E,0))</f>
        <v>3月,5月</v>
      </c>
      <c r="W2793" s="3" t="str">
        <f>IF(ISNUMBER(AH2793),"Y","N")</f>
        <v>Y</v>
      </c>
      <c r="X2793" s="3" t="str">
        <f>IF(OR(ISBLANK(H2793),ISBLANK(I2793)),"需記錄日期","")</f>
        <v/>
      </c>
      <c r="Y2793" s="3" t="str">
        <f>IF(O2793&gt;9,"時間太晚","")</f>
        <v>時間太晚</v>
      </c>
      <c r="Z2793" s="3" t="str">
        <f>IF(ISBLANK(Q2793),"需記錄數量",IF(Q2793&gt;2,"2隻以上，請記為猴群",""))</f>
        <v/>
      </c>
      <c r="AA2793" s="3" t="str">
        <f>IF(OR(Q2793=1,Q2793=2),IF(ISTEXT(R2793),"","需記錄距離"),"")</f>
        <v/>
      </c>
      <c r="AB2793" s="249" t="str">
        <f>IF(S2793="Y",IF(Q2793&lt;&gt;2,"有叫聲應為猴群",""),"")</f>
        <v/>
      </c>
      <c r="AC2793" s="3" t="str">
        <f>IF(ISBLANK(T2793),"需記錄棲地類型",IF(LEN(T2793)&lt;&gt;2,"請填最主要的棲地類型，其餘的可在備注補充說明",""))</f>
        <v/>
      </c>
      <c r="AD2793" s="5" t="str">
        <f t="shared" si="122"/>
        <v/>
      </c>
      <c r="AE2793" s="3" t="str">
        <f>IF(COUNTIF(U2793,"*搖樹*")=1,IF(Q2793&lt;&gt;2,"有搖樹行為應為猴群",""),"")</f>
        <v/>
      </c>
      <c r="AF2793" s="3"/>
      <c r="AH2793">
        <f>MATCH(ROUND(M2793,0)&amp;ROUND(N2793,0),樣點!N:N,0)</f>
        <v>2018</v>
      </c>
      <c r="AI2793" s="5">
        <f>IF((F2794&amp;J2794)=(F2793&amp;J2793),ABS((DATE(G2794,H2794,I2794)&amp;TIME(O2794,P2794,0))-(DATE(G2793,H2793,I2793)&amp;TIME(O2793,P2793,0))),"")</f>
        <v>1.0416667035315186E-2</v>
      </c>
    </row>
    <row r="2794" spans="3:35">
      <c r="C2794" s="246" t="s">
        <v>1138</v>
      </c>
      <c r="D2794" s="246" t="s">
        <v>1208</v>
      </c>
      <c r="E2794" s="246" t="s">
        <v>1217</v>
      </c>
      <c r="F2794" s="246" t="s">
        <v>1218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1219</v>
      </c>
      <c r="L2794" s="247">
        <v>4</v>
      </c>
      <c r="M2794" s="246">
        <v>324726</v>
      </c>
      <c r="N2794" s="246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90</v>
      </c>
      <c r="T2794" s="246" t="s">
        <v>26</v>
      </c>
      <c r="U2794" s="246"/>
      <c r="V2794" t="str">
        <f>INDEX(樣區!H:H,MATCH(F2794,樣區!E:E,0))</f>
        <v>3月,5月</v>
      </c>
      <c r="W2794" s="3" t="str">
        <f>IF(ISNUMBER(AH2794),"Y","N")</f>
        <v>Y</v>
      </c>
      <c r="X2794" s="3" t="str">
        <f>IF(OR(ISBLANK(H2794),ISBLANK(I2794)),"需記錄日期","")</f>
        <v/>
      </c>
      <c r="Y2794" s="3" t="str">
        <f>IF(O2794&gt;9,"時間太晚","")</f>
        <v>時間太晚</v>
      </c>
      <c r="Z2794" s="3" t="str">
        <f>IF(ISBLANK(Q2794),"需記錄數量",IF(Q2794&gt;2,"2隻以上，請記為猴群",""))</f>
        <v/>
      </c>
      <c r="AA2794" s="3" t="str">
        <f>IF(OR(Q2794=1,Q2794=2),IF(ISTEXT(R2794),"","需記錄距離"),"")</f>
        <v/>
      </c>
      <c r="AB2794" s="249" t="str">
        <f>IF(S2794="Y",IF(Q2794&lt;&gt;2,"有叫聲應為猴群",""),"")</f>
        <v/>
      </c>
      <c r="AC2794" s="3" t="str">
        <f>IF(ISBLANK(T2794),"需記錄棲地類型",IF(LEN(T2794)&lt;&gt;2,"請填最主要的棲地類型，其餘的可在備注補充說明",""))</f>
        <v/>
      </c>
      <c r="AD2794" s="5" t="str">
        <f t="shared" si="122"/>
        <v/>
      </c>
      <c r="AE2794" s="3" t="str">
        <f>IF(COUNTIF(U2794,"*搖樹*")=1,IF(Q2794&lt;&gt;2,"有搖樹行為應為猴群",""),"")</f>
        <v/>
      </c>
      <c r="AF2794" s="3"/>
      <c r="AH2794">
        <f>MATCH(ROUND(M2794,0)&amp;ROUND(N2794,0),樣點!N:N,0)</f>
        <v>2019</v>
      </c>
      <c r="AI2794" s="5">
        <f>IF((F2795&amp;J2795)=(F2794&amp;J2794),ABS((DATE(G2795,H2795,I2795)&amp;TIME(O2795,P2795,0))-(DATE(G2794,H2794,I2794)&amp;TIME(O2794,P2794,0))),"")</f>
        <v>6.9444439723156393E-3</v>
      </c>
    </row>
    <row r="2795" spans="3:35">
      <c r="C2795" s="246" t="s">
        <v>1138</v>
      </c>
      <c r="D2795" s="246" t="s">
        <v>1208</v>
      </c>
      <c r="E2795" s="246" t="s">
        <v>1217</v>
      </c>
      <c r="F2795" s="246" t="s">
        <v>1218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1219</v>
      </c>
      <c r="L2795" s="247">
        <v>5</v>
      </c>
      <c r="M2795" s="246">
        <v>324914</v>
      </c>
      <c r="N2795" s="246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90</v>
      </c>
      <c r="T2795" s="246" t="s">
        <v>26</v>
      </c>
      <c r="U2795" s="246"/>
      <c r="V2795" t="str">
        <f>INDEX(樣區!H:H,MATCH(F2795,樣區!E:E,0))</f>
        <v>3月,5月</v>
      </c>
      <c r="W2795" s="3" t="str">
        <f>IF(ISNUMBER(AH2795),"Y","N")</f>
        <v>Y</v>
      </c>
      <c r="X2795" s="3" t="str">
        <f>IF(OR(ISBLANK(H2795),ISBLANK(I2795)),"需記錄日期","")</f>
        <v/>
      </c>
      <c r="Y2795" s="3" t="str">
        <f>IF(O2795&gt;9,"時間太晚","")</f>
        <v>時間太晚</v>
      </c>
      <c r="Z2795" s="3" t="str">
        <f>IF(ISBLANK(Q2795),"需記錄數量",IF(Q2795&gt;2,"2隻以上，請記為猴群",""))</f>
        <v/>
      </c>
      <c r="AA2795" s="3" t="str">
        <f>IF(OR(Q2795=1,Q2795=2),IF(ISTEXT(R2795),"","需記錄距離"),"")</f>
        <v/>
      </c>
      <c r="AB2795" s="249" t="str">
        <f>IF(S2795="Y",IF(Q2795&lt;&gt;2,"有叫聲應為猴群",""),"")</f>
        <v/>
      </c>
      <c r="AC2795" s="3" t="str">
        <f>IF(ISBLANK(T2795),"需記錄棲地類型",IF(LEN(T2795)&lt;&gt;2,"請填最主要的棲地類型，其餘的可在備注補充說明",""))</f>
        <v/>
      </c>
      <c r="AD2795" s="5" t="str">
        <f t="shared" si="122"/>
        <v/>
      </c>
      <c r="AE2795" s="3" t="str">
        <f>IF(COUNTIF(U2795,"*搖樹*")=1,IF(Q2795&lt;&gt;2,"有搖樹行為應為猴群",""),"")</f>
        <v/>
      </c>
      <c r="AF2795" s="3"/>
      <c r="AH2795">
        <f>MATCH(ROUND(M2795,0)&amp;ROUND(N2795,0),樣點!N:N,0)</f>
        <v>2020</v>
      </c>
      <c r="AI2795" s="5">
        <f>IF((F2796&amp;J2796)=(F2795&amp;J2795),ABS((DATE(G2796,H2796,I2796)&amp;TIME(O2796,P2796,0))-(DATE(G2795,H2795,I2795)&amp;TIME(O2795,P2795,0))),"")</f>
        <v>1.3888888992369175E-2</v>
      </c>
    </row>
    <row r="2796" spans="3:35">
      <c r="C2796" s="246" t="s">
        <v>1138</v>
      </c>
      <c r="D2796" s="246" t="s">
        <v>1208</v>
      </c>
      <c r="E2796" s="246" t="s">
        <v>1217</v>
      </c>
      <c r="F2796" s="246" t="s">
        <v>1218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1219</v>
      </c>
      <c r="L2796" s="247">
        <v>6</v>
      </c>
      <c r="M2796" s="246">
        <v>325070</v>
      </c>
      <c r="N2796" s="246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90</v>
      </c>
      <c r="T2796" s="246" t="s">
        <v>26</v>
      </c>
      <c r="U2796" s="246"/>
      <c r="V2796" t="str">
        <f>INDEX(樣區!H:H,MATCH(F2796,樣區!E:E,0))</f>
        <v>3月,5月</v>
      </c>
      <c r="W2796" s="3" t="str">
        <f>IF(ISNUMBER(AH2796),"Y","N")</f>
        <v>Y</v>
      </c>
      <c r="X2796" s="3" t="str">
        <f>IF(OR(ISBLANK(H2796),ISBLANK(I2796)),"需記錄日期","")</f>
        <v/>
      </c>
      <c r="Y2796" s="3" t="str">
        <f>IF(O2796&gt;9,"時間太晚","")</f>
        <v>時間太晚</v>
      </c>
      <c r="Z2796" s="3" t="str">
        <f>IF(ISBLANK(Q2796),"需記錄數量",IF(Q2796&gt;2,"2隻以上，請記為猴群",""))</f>
        <v/>
      </c>
      <c r="AA2796" s="3" t="str">
        <f>IF(OR(Q2796=1,Q2796=2),IF(ISTEXT(R2796),"","需記錄距離"),"")</f>
        <v/>
      </c>
      <c r="AB2796" s="249" t="str">
        <f>IF(S2796="Y",IF(Q2796&lt;&gt;2,"有叫聲應為猴群",""),"")</f>
        <v/>
      </c>
      <c r="AC2796" s="3" t="str">
        <f>IF(ISBLANK(T2796),"需記錄棲地類型",IF(LEN(T2796)&lt;&gt;2,"請填最主要的棲地類型，其餘的可在備注補充說明",""))</f>
        <v/>
      </c>
      <c r="AD2796" s="5" t="str">
        <f t="shared" si="122"/>
        <v/>
      </c>
      <c r="AE2796" s="3" t="str">
        <f>IF(COUNTIF(U2796,"*搖樹*")=1,IF(Q2796&lt;&gt;2,"有搖樹行為應為猴群",""),"")</f>
        <v/>
      </c>
      <c r="AF2796" s="3"/>
      <c r="AH2796">
        <f>MATCH(ROUND(M2796,0)&amp;ROUND(N2796,0),樣點!N:N,0)</f>
        <v>2021</v>
      </c>
      <c r="AI2796" s="5" t="str">
        <f>IF((F2797&amp;J2797)=(F2796&amp;J2796),ABS((DATE(G2797,H2797,I2797)&amp;TIME(O2797,P2797,0))-(DATE(G2796,H2796,I2796)&amp;TIME(O2796,P2796,0))),"")</f>
        <v/>
      </c>
    </row>
    <row r="2797" spans="3:35">
      <c r="C2797" s="246" t="s">
        <v>1138</v>
      </c>
      <c r="D2797" s="246" t="s">
        <v>1208</v>
      </c>
      <c r="E2797" s="246" t="s">
        <v>1220</v>
      </c>
      <c r="F2797" s="246" t="s">
        <v>1221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1222</v>
      </c>
      <c r="L2797" s="247">
        <v>1</v>
      </c>
      <c r="M2797" s="246">
        <v>323585</v>
      </c>
      <c r="N2797" s="246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90</v>
      </c>
      <c r="T2797" s="246" t="s">
        <v>26</v>
      </c>
      <c r="U2797" s="246"/>
      <c r="V2797" t="str">
        <f>INDEX(樣區!H:H,MATCH(F2797,樣區!E:E,0))</f>
        <v>3月,5月</v>
      </c>
      <c r="W2797" s="3" t="str">
        <f>IF(ISNUMBER(AH2797),"Y","N")</f>
        <v>Y</v>
      </c>
      <c r="X2797" s="3" t="str">
        <f>IF(OR(ISBLANK(H2797),ISBLANK(I2797)),"需記錄日期","")</f>
        <v/>
      </c>
      <c r="Y2797" s="3" t="str">
        <f>IF(O2797&gt;9,"時間太晚","")</f>
        <v/>
      </c>
      <c r="Z2797" s="3" t="str">
        <f>IF(ISBLANK(Q2797),"需記錄數量",IF(Q2797&gt;2,"2隻以上，請記為猴群",""))</f>
        <v/>
      </c>
      <c r="AA2797" s="3" t="str">
        <f>IF(OR(Q2797=1,Q2797=2),IF(ISTEXT(R2797),"","需記錄距離"),"")</f>
        <v/>
      </c>
      <c r="AB2797" s="249" t="str">
        <f>IF(S2797="Y",IF(Q2797&lt;&gt;2,"有叫聲應為猴群",""),"")</f>
        <v/>
      </c>
      <c r="AC2797" s="3" t="str">
        <f>IF(ISBLANK(T2797),"需記錄棲地類型",IF(LEN(T2797)&lt;&gt;2,"請填最主要的棲地類型，其餘的可在備注補充說明",""))</f>
        <v/>
      </c>
      <c r="AD2797" s="5" t="str">
        <f t="shared" si="122"/>
        <v/>
      </c>
      <c r="AE2797" s="3" t="str">
        <f>IF(COUNTIF(U2797,"*搖樹*")=1,IF(Q2797&lt;&gt;2,"有搖樹行為應為猴群",""),"")</f>
        <v/>
      </c>
      <c r="AF2797" s="3"/>
      <c r="AH2797">
        <f>MATCH(ROUND(M2797,0)&amp;ROUND(N2797,0),樣點!N:N,0)</f>
        <v>2022</v>
      </c>
      <c r="AI2797" s="5">
        <f>IF((F2798&amp;J2798)=(F2797&amp;J2797),ABS((DATE(G2798,H2798,I2798)&amp;TIME(O2798,P2798,0))-(DATE(G2797,H2797,I2797)&amp;TIME(O2797,P2797,0))),"")</f>
        <v>6.2499999767169356E-3</v>
      </c>
    </row>
    <row r="2798" spans="3:35">
      <c r="C2798" s="246" t="s">
        <v>1138</v>
      </c>
      <c r="D2798" s="246" t="s">
        <v>1208</v>
      </c>
      <c r="E2798" s="246" t="s">
        <v>1220</v>
      </c>
      <c r="F2798" s="246" t="s">
        <v>1221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1222</v>
      </c>
      <c r="L2798" s="247">
        <v>2</v>
      </c>
      <c r="M2798" s="246">
        <v>323627</v>
      </c>
      <c r="N2798" s="246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90</v>
      </c>
      <c r="T2798" s="246" t="s">
        <v>26</v>
      </c>
      <c r="U2798" s="246"/>
      <c r="V2798" t="str">
        <f>INDEX(樣區!H:H,MATCH(F2798,樣區!E:E,0))</f>
        <v>3月,5月</v>
      </c>
      <c r="W2798" s="3" t="str">
        <f>IF(ISNUMBER(AH2798),"Y","N")</f>
        <v>Y</v>
      </c>
      <c r="X2798" s="3" t="str">
        <f>IF(OR(ISBLANK(H2798),ISBLANK(I2798)),"需記錄日期","")</f>
        <v/>
      </c>
      <c r="Y2798" s="3" t="str">
        <f>IF(O2798&gt;9,"時間太晚","")</f>
        <v/>
      </c>
      <c r="Z2798" s="3" t="str">
        <f>IF(ISBLANK(Q2798),"需記錄數量",IF(Q2798&gt;2,"2隻以上，請記為猴群",""))</f>
        <v/>
      </c>
      <c r="AA2798" s="3" t="str">
        <f>IF(OR(Q2798=1,Q2798=2),IF(ISTEXT(R2798),"","需記錄距離"),"")</f>
        <v/>
      </c>
      <c r="AB2798" s="249" t="str">
        <f>IF(S2798="Y",IF(Q2798&lt;&gt;2,"有叫聲應為猴群",""),"")</f>
        <v/>
      </c>
      <c r="AC2798" s="3" t="str">
        <f>IF(ISBLANK(T2798),"需記錄棲地類型",IF(LEN(T2798)&lt;&gt;2,"請填最主要的棲地類型，其餘的可在備注補充說明",""))</f>
        <v/>
      </c>
      <c r="AD2798" s="5" t="str">
        <f t="shared" si="122"/>
        <v/>
      </c>
      <c r="AE2798" s="3" t="str">
        <f>IF(COUNTIF(U2798,"*搖樹*")=1,IF(Q2798&lt;&gt;2,"有搖樹行為應為猴群",""),"")</f>
        <v/>
      </c>
      <c r="AF2798" s="3"/>
      <c r="AH2798">
        <f>MATCH(ROUND(M2798,0)&amp;ROUND(N2798,0),樣點!N:N,0)</f>
        <v>2023</v>
      </c>
      <c r="AI2798" s="5">
        <f>IF((F2799&amp;J2799)=(F2798&amp;J2798),ABS((DATE(G2799,H2799,I2799)&amp;TIME(O2799,P2799,0))-(DATE(G2798,H2798,I2798)&amp;TIME(O2798,P2798,0))),"")</f>
        <v>6.2500000349245965E-3</v>
      </c>
    </row>
    <row r="2799" spans="3:35">
      <c r="C2799" s="246" t="s">
        <v>1138</v>
      </c>
      <c r="D2799" s="246" t="s">
        <v>1208</v>
      </c>
      <c r="E2799" s="246" t="s">
        <v>1220</v>
      </c>
      <c r="F2799" s="246" t="s">
        <v>1221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1222</v>
      </c>
      <c r="L2799" s="247">
        <v>3</v>
      </c>
      <c r="M2799" s="246">
        <v>323424</v>
      </c>
      <c r="N2799" s="246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90</v>
      </c>
      <c r="T2799" s="246" t="s">
        <v>26</v>
      </c>
      <c r="U2799" s="246"/>
      <c r="V2799" t="str">
        <f>INDEX(樣區!H:H,MATCH(F2799,樣區!E:E,0))</f>
        <v>3月,5月</v>
      </c>
      <c r="W2799" s="3" t="str">
        <f>IF(ISNUMBER(AH2799),"Y","N")</f>
        <v>Y</v>
      </c>
      <c r="X2799" s="3" t="str">
        <f>IF(OR(ISBLANK(H2799),ISBLANK(I2799)),"需記錄日期","")</f>
        <v/>
      </c>
      <c r="Y2799" s="3" t="str">
        <f>IF(O2799&gt;9,"時間太晚","")</f>
        <v>時間太晚</v>
      </c>
      <c r="Z2799" s="3" t="str">
        <f>IF(ISBLANK(Q2799),"需記錄數量",IF(Q2799&gt;2,"2隻以上，請記為猴群",""))</f>
        <v/>
      </c>
      <c r="AA2799" s="3" t="str">
        <f>IF(OR(Q2799=1,Q2799=2),IF(ISTEXT(R2799),"","需記錄距離"),"")</f>
        <v/>
      </c>
      <c r="AB2799" s="249" t="str">
        <f>IF(S2799="Y",IF(Q2799&lt;&gt;2,"有叫聲應為猴群",""),"")</f>
        <v/>
      </c>
      <c r="AC2799" s="3" t="str">
        <f>IF(ISBLANK(T2799),"需記錄棲地類型",IF(LEN(T2799)&lt;&gt;2,"請填最主要的棲地類型，其餘的可在備注補充說明",""))</f>
        <v/>
      </c>
      <c r="AD2799" s="5" t="str">
        <f t="shared" si="122"/>
        <v/>
      </c>
      <c r="AE2799" s="3" t="str">
        <f>IF(COUNTIF(U2799,"*搖樹*")=1,IF(Q2799&lt;&gt;2,"有搖樹行為應為猴群",""),"")</f>
        <v/>
      </c>
      <c r="AF2799" s="3"/>
      <c r="AH2799">
        <f>MATCH(ROUND(M2799,0)&amp;ROUND(N2799,0),樣點!N:N,0)</f>
        <v>2024</v>
      </c>
      <c r="AI2799" s="5">
        <f>IF((F2800&amp;J2800)=(F2799&amp;J2799),ABS((DATE(G2800,H2800,I2800)&amp;TIME(O2800,P2800,0))-(DATE(G2799,H2799,I2799)&amp;TIME(O2799,P2799,0))),"")</f>
        <v>6.9444439723156393E-3</v>
      </c>
    </row>
    <row r="2800" spans="3:35">
      <c r="C2800" s="246" t="s">
        <v>1138</v>
      </c>
      <c r="D2800" s="246" t="s">
        <v>1208</v>
      </c>
      <c r="E2800" s="246" t="s">
        <v>1220</v>
      </c>
      <c r="F2800" s="246" t="s">
        <v>1221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1222</v>
      </c>
      <c r="L2800" s="247">
        <v>4</v>
      </c>
      <c r="M2800" s="246">
        <v>323286</v>
      </c>
      <c r="N2800" s="246">
        <v>2689914</v>
      </c>
      <c r="O2800" s="246">
        <v>10</v>
      </c>
      <c r="P2800" s="246">
        <v>13</v>
      </c>
      <c r="Q2800" s="246">
        <v>2</v>
      </c>
      <c r="R2800" s="246" t="s">
        <v>43</v>
      </c>
      <c r="S2800" s="246" t="s">
        <v>44</v>
      </c>
      <c r="T2800" s="246" t="s">
        <v>26</v>
      </c>
      <c r="U2800" s="246"/>
      <c r="V2800" t="str">
        <f>INDEX(樣區!H:H,MATCH(F2800,樣區!E:E,0))</f>
        <v>3月,5月</v>
      </c>
      <c r="W2800" s="3" t="str">
        <f>IF(ISNUMBER(AH2800),"Y","N")</f>
        <v>Y</v>
      </c>
      <c r="X2800" s="3" t="str">
        <f>IF(OR(ISBLANK(H2800),ISBLANK(I2800)),"需記錄日期","")</f>
        <v/>
      </c>
      <c r="Y2800" s="3" t="str">
        <f>IF(O2800&gt;9,"時間太晚","")</f>
        <v>時間太晚</v>
      </c>
      <c r="Z2800" s="3" t="str">
        <f>IF(ISBLANK(Q2800),"需記錄數量",IF(Q2800&gt;2,"2隻以上，請記為猴群",""))</f>
        <v/>
      </c>
      <c r="AA2800" s="3" t="str">
        <f>IF(OR(Q2800=1,Q2800=2),IF(ISTEXT(R2800),"","需記錄距離"),"")</f>
        <v/>
      </c>
      <c r="AB2800" s="249" t="str">
        <f>IF(S2800="Y",IF(Q2800&lt;&gt;2,"有叫聲應為猴群",""),"")</f>
        <v/>
      </c>
      <c r="AC2800" s="3" t="str">
        <f>IF(ISBLANK(T2800),"需記錄棲地類型",IF(LEN(T2800)&lt;&gt;2,"請填最主要的棲地類型，其餘的可在備注補充說明",""))</f>
        <v/>
      </c>
      <c r="AD2800" s="5" t="str">
        <f t="shared" si="122"/>
        <v/>
      </c>
      <c r="AE2800" s="3" t="str">
        <f>IF(COUNTIF(U2800,"*搖樹*")=1,IF(Q2800&lt;&gt;2,"有搖樹行為應為猴群",""),"")</f>
        <v/>
      </c>
      <c r="AF2800" s="3"/>
      <c r="AH2800">
        <f>MATCH(ROUND(M2800,0)&amp;ROUND(N2800,0),樣點!N:N,0)</f>
        <v>2025</v>
      </c>
      <c r="AI2800" s="5">
        <f>IF((F2801&amp;J2801)=(F2800&amp;J2800),ABS((DATE(G2801,H2801,I2801)&amp;TIME(O2801,P2801,0))-(DATE(G2800,H2800,I2800)&amp;TIME(O2800,P2800,0))),"")</f>
        <v>8.3333330112509429E-3</v>
      </c>
    </row>
    <row r="2801" spans="3:35">
      <c r="C2801" s="246" t="s">
        <v>1138</v>
      </c>
      <c r="D2801" s="246" t="s">
        <v>1208</v>
      </c>
      <c r="E2801" s="246" t="s">
        <v>1220</v>
      </c>
      <c r="F2801" s="246" t="s">
        <v>1221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1222</v>
      </c>
      <c r="L2801" s="247">
        <v>5</v>
      </c>
      <c r="M2801" s="246">
        <v>323090</v>
      </c>
      <c r="N2801" s="246">
        <v>2689863</v>
      </c>
      <c r="O2801" s="246">
        <v>10</v>
      </c>
      <c r="P2801" s="246">
        <v>25</v>
      </c>
      <c r="Q2801" s="246">
        <v>2</v>
      </c>
      <c r="R2801" s="246" t="s">
        <v>43</v>
      </c>
      <c r="S2801" s="246" t="s">
        <v>44</v>
      </c>
      <c r="T2801" s="246" t="s">
        <v>26</v>
      </c>
      <c r="U2801" s="246"/>
      <c r="V2801" t="str">
        <f>INDEX(樣區!H:H,MATCH(F2801,樣區!E:E,0))</f>
        <v>3月,5月</v>
      </c>
      <c r="W2801" s="3" t="str">
        <f>IF(ISNUMBER(AH2801),"Y","N")</f>
        <v>Y</v>
      </c>
      <c r="X2801" s="3" t="str">
        <f>IF(OR(ISBLANK(H2801),ISBLANK(I2801)),"需記錄日期","")</f>
        <v/>
      </c>
      <c r="Y2801" s="3" t="str">
        <f>IF(O2801&gt;9,"時間太晚","")</f>
        <v>時間太晚</v>
      </c>
      <c r="Z2801" s="3" t="str">
        <f>IF(ISBLANK(Q2801),"需記錄數量",IF(Q2801&gt;2,"2隻以上，請記為猴群",""))</f>
        <v/>
      </c>
      <c r="AA2801" s="3" t="str">
        <f>IF(OR(Q2801=1,Q2801=2),IF(ISTEXT(R2801),"","需記錄距離"),"")</f>
        <v/>
      </c>
      <c r="AB2801" s="249" t="str">
        <f>IF(S2801="Y",IF(Q2801&lt;&gt;2,"有叫聲應為猴群",""),"")</f>
        <v/>
      </c>
      <c r="AC2801" s="3" t="str">
        <f>IF(ISBLANK(T2801),"需記錄棲地類型",IF(LEN(T2801)&lt;&gt;2,"請填最主要的棲地類型，其餘的可在備注補充說明",""))</f>
        <v/>
      </c>
      <c r="AD2801" s="5" t="str">
        <f t="shared" si="122"/>
        <v/>
      </c>
      <c r="AE2801" s="3" t="str">
        <f>IF(COUNTIF(U2801,"*搖樹*")=1,IF(Q2801&lt;&gt;2,"有搖樹行為應為猴群",""),"")</f>
        <v/>
      </c>
      <c r="AF2801" s="3"/>
      <c r="AH2801">
        <f>MATCH(ROUND(M2801,0)&amp;ROUND(N2801,0),樣點!N:N,0)</f>
        <v>2026</v>
      </c>
      <c r="AI2801" s="5">
        <f>IF((F2802&amp;J2802)=(F2801&amp;J2801),ABS((DATE(G2802,H2802,I2802)&amp;TIME(O2802,P2802,0))-(DATE(G2801,H2801,I2801)&amp;TIME(O2801,P2801,0))),"")</f>
        <v>6.9444450200535357E-3</v>
      </c>
    </row>
    <row r="2802" spans="3:35">
      <c r="C2802" s="246" t="s">
        <v>1138</v>
      </c>
      <c r="D2802" s="246" t="s">
        <v>1208</v>
      </c>
      <c r="E2802" s="246" t="s">
        <v>1220</v>
      </c>
      <c r="F2802" s="246" t="s">
        <v>1221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1222</v>
      </c>
      <c r="L2802" s="247">
        <v>6</v>
      </c>
      <c r="M2802" s="246">
        <v>322897</v>
      </c>
      <c r="N2802" s="246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90</v>
      </c>
      <c r="T2802" s="246" t="s">
        <v>26</v>
      </c>
      <c r="U2802" s="246"/>
      <c r="V2802" t="str">
        <f>INDEX(樣區!H:H,MATCH(F2802,樣區!E:E,0))</f>
        <v>3月,5月</v>
      </c>
      <c r="W2802" s="3" t="str">
        <f>IF(ISNUMBER(AH2802),"Y","N")</f>
        <v>Y</v>
      </c>
      <c r="X2802" s="3" t="str">
        <f>IF(OR(ISBLANK(H2802),ISBLANK(I2802)),"需記錄日期","")</f>
        <v/>
      </c>
      <c r="Y2802" s="3" t="str">
        <f>IF(O2802&gt;9,"時間太晚","")</f>
        <v>時間太晚</v>
      </c>
      <c r="Z2802" s="3" t="str">
        <f>IF(ISBLANK(Q2802),"需記錄數量",IF(Q2802&gt;2,"2隻以上，請記為猴群",""))</f>
        <v/>
      </c>
      <c r="AA2802" s="3" t="str">
        <f>IF(OR(Q2802=1,Q2802=2),IF(ISTEXT(R2802),"","需記錄距離"),"")</f>
        <v/>
      </c>
      <c r="AB2802" s="249" t="str">
        <f>IF(S2802="Y",IF(Q2802&lt;&gt;2,"有叫聲應為猴群",""),"")</f>
        <v/>
      </c>
      <c r="AC2802" s="3" t="str">
        <f>IF(ISBLANK(T2802),"需記錄棲地類型",IF(LEN(T2802)&lt;&gt;2,"請填最主要的棲地類型，其餘的可在備注補充說明",""))</f>
        <v/>
      </c>
      <c r="AD2802" s="5" t="str">
        <f t="shared" si="122"/>
        <v/>
      </c>
      <c r="AE2802" s="3" t="str">
        <f>IF(COUNTIF(U2802,"*搖樹*")=1,IF(Q2802&lt;&gt;2,"有搖樹行為應為猴群",""),"")</f>
        <v/>
      </c>
      <c r="AF2802" s="3"/>
      <c r="AH2802">
        <f>MATCH(ROUND(M2802,0)&amp;ROUND(N2802,0),樣點!N:N,0)</f>
        <v>2027</v>
      </c>
      <c r="AI2802" s="5" t="str">
        <f>IF((F2803&amp;J2803)=(F2802&amp;J2802),ABS((DATE(G2803,H2803,I2803)&amp;TIME(O2803,P2803,0))-(DATE(G2802,H2802,I2802)&amp;TIME(O2802,P2802,0))),"")</f>
        <v/>
      </c>
    </row>
    <row r="2803" spans="3:35">
      <c r="C2803" s="246" t="s">
        <v>1138</v>
      </c>
      <c r="D2803" s="246" t="s">
        <v>1208</v>
      </c>
      <c r="E2803" s="246" t="s">
        <v>1223</v>
      </c>
      <c r="F2803" s="246" t="s">
        <v>1224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1225</v>
      </c>
      <c r="L2803" s="247">
        <v>1</v>
      </c>
      <c r="M2803" s="246">
        <v>329408</v>
      </c>
      <c r="N2803" s="246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90</v>
      </c>
      <c r="T2803" s="246" t="s">
        <v>26</v>
      </c>
      <c r="U2803" s="246" t="s">
        <v>1226</v>
      </c>
      <c r="V2803" t="str">
        <f>INDEX(樣區!H:H,MATCH(F2803,樣區!E:E,0))</f>
        <v>3月,5月</v>
      </c>
      <c r="W2803" s="3" t="str">
        <f>IF(ISNUMBER(AH2803),"Y","N")</f>
        <v>Y</v>
      </c>
      <c r="X2803" s="3" t="str">
        <f>IF(OR(ISBLANK(H2803),ISBLANK(I2803)),"需記錄日期","")</f>
        <v/>
      </c>
      <c r="Y2803" s="3" t="str">
        <f>IF(O2803&gt;9,"時間太晚","")</f>
        <v/>
      </c>
      <c r="Z2803" s="3" t="str">
        <f>IF(ISBLANK(Q2803),"需記錄數量",IF(Q2803&gt;2,"2隻以上，請記為猴群",""))</f>
        <v/>
      </c>
      <c r="AA2803" s="3" t="str">
        <f>IF(OR(Q2803=1,Q2803=2),IF(ISTEXT(R2803),"","需記錄距離"),"")</f>
        <v/>
      </c>
      <c r="AB2803" s="249" t="str">
        <f>IF(S2803="Y",IF(Q2803&lt;&gt;2,"有叫聲應為猴群",""),"")</f>
        <v/>
      </c>
      <c r="AC2803" s="3" t="str">
        <f>IF(ISBLANK(T2803),"需記錄棲地類型",IF(LEN(T2803)&lt;&gt;2,"請填最主要的棲地類型，其餘的可在備注補充說明",""))</f>
        <v/>
      </c>
      <c r="AD2803" s="5" t="str">
        <f t="shared" si="122"/>
        <v/>
      </c>
      <c r="AE2803" s="3" t="str">
        <f>IF(COUNTIF(U2803,"*搖樹*")=1,IF(Q2803&lt;&gt;2,"有搖樹行為應為猴群",""),"")</f>
        <v/>
      </c>
      <c r="AF2803" s="3"/>
      <c r="AH2803">
        <f>MATCH(ROUND(M2803,0)&amp;ROUND(N2803,0),樣點!N:N,0)</f>
        <v>2028</v>
      </c>
      <c r="AI2803" s="5">
        <f>IF((F2804&amp;J2804)=(F2803&amp;J2803),ABS((DATE(G2804,H2804,I2804)&amp;TIME(O2804,P2804,0))-(DATE(G2803,H2803,I2803)&amp;TIME(O2803,P2803,0))),"")</f>
        <v>6.2499999767169356E-3</v>
      </c>
    </row>
    <row r="2804" spans="3:35">
      <c r="C2804" s="246" t="s">
        <v>1138</v>
      </c>
      <c r="D2804" s="246" t="s">
        <v>1208</v>
      </c>
      <c r="E2804" s="246" t="s">
        <v>1223</v>
      </c>
      <c r="F2804" s="246" t="s">
        <v>1224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1225</v>
      </c>
      <c r="L2804" s="247">
        <v>2</v>
      </c>
      <c r="M2804" s="246">
        <v>329467</v>
      </c>
      <c r="N2804" s="246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90</v>
      </c>
      <c r="T2804" s="246" t="s">
        <v>26</v>
      </c>
      <c r="U2804" s="246"/>
      <c r="V2804" t="str">
        <f>INDEX(樣區!H:H,MATCH(F2804,樣區!E:E,0))</f>
        <v>3月,5月</v>
      </c>
      <c r="W2804" s="3" t="str">
        <f>IF(ISNUMBER(AH2804),"Y","N")</f>
        <v>Y</v>
      </c>
      <c r="X2804" s="3" t="str">
        <f>IF(OR(ISBLANK(H2804),ISBLANK(I2804)),"需記錄日期","")</f>
        <v/>
      </c>
      <c r="Y2804" s="3" t="str">
        <f>IF(O2804&gt;9,"時間太晚","")</f>
        <v/>
      </c>
      <c r="Z2804" s="3" t="str">
        <f>IF(ISBLANK(Q2804),"需記錄數量",IF(Q2804&gt;2,"2隻以上，請記為猴群",""))</f>
        <v/>
      </c>
      <c r="AA2804" s="3" t="str">
        <f>IF(OR(Q2804=1,Q2804=2),IF(ISTEXT(R2804),"","需記錄距離"),"")</f>
        <v/>
      </c>
      <c r="AB2804" s="249" t="str">
        <f>IF(S2804="Y",IF(Q2804&lt;&gt;2,"有叫聲應為猴群",""),"")</f>
        <v/>
      </c>
      <c r="AC2804" s="3" t="str">
        <f>IF(ISBLANK(T2804),"需記錄棲地類型",IF(LEN(T2804)&lt;&gt;2,"請填最主要的棲地類型，其餘的可在備注補充說明",""))</f>
        <v/>
      </c>
      <c r="AD2804" s="5" t="str">
        <f t="shared" si="122"/>
        <v/>
      </c>
      <c r="AE2804" s="3" t="str">
        <f>IF(COUNTIF(U2804,"*搖樹*")=1,IF(Q2804&lt;&gt;2,"有搖樹行為應為猴群",""),"")</f>
        <v/>
      </c>
      <c r="AF2804" s="3"/>
      <c r="AH2804">
        <f>MATCH(ROUND(M2804,0)&amp;ROUND(N2804,0),樣點!N:N,0)</f>
        <v>2029</v>
      </c>
      <c r="AI2804" s="5">
        <f>IF((F2805&amp;J2805)=(F2804&amp;J2804),ABS((DATE(G2805,H2805,I2805)&amp;TIME(O2805,P2805,0))-(DATE(G2804,H2804,I2804)&amp;TIME(O2804,P2804,0))),"")</f>
        <v>5.5555549915879965E-3</v>
      </c>
    </row>
    <row r="2805" spans="3:35">
      <c r="C2805" s="246" t="s">
        <v>1138</v>
      </c>
      <c r="D2805" s="246" t="s">
        <v>1208</v>
      </c>
      <c r="E2805" s="246" t="s">
        <v>1223</v>
      </c>
      <c r="F2805" s="246" t="s">
        <v>1224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1225</v>
      </c>
      <c r="L2805" s="247">
        <v>3</v>
      </c>
      <c r="M2805" s="246">
        <v>329399</v>
      </c>
      <c r="N2805" s="246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90</v>
      </c>
      <c r="T2805" s="246" t="s">
        <v>26</v>
      </c>
      <c r="U2805" s="246"/>
      <c r="V2805" t="str">
        <f>INDEX(樣區!H:H,MATCH(F2805,樣區!E:E,0))</f>
        <v>3月,5月</v>
      </c>
      <c r="W2805" s="3" t="str">
        <f>IF(ISNUMBER(AH2805),"Y","N")</f>
        <v>Y</v>
      </c>
      <c r="X2805" s="3" t="str">
        <f>IF(OR(ISBLANK(H2805),ISBLANK(I2805)),"需記錄日期","")</f>
        <v/>
      </c>
      <c r="Y2805" s="3" t="str">
        <f>IF(O2805&gt;9,"時間太晚","")</f>
        <v/>
      </c>
      <c r="Z2805" s="3" t="str">
        <f>IF(ISBLANK(Q2805),"需記錄數量",IF(Q2805&gt;2,"2隻以上，請記為猴群",""))</f>
        <v/>
      </c>
      <c r="AA2805" s="3" t="str">
        <f>IF(OR(Q2805=1,Q2805=2),IF(ISTEXT(R2805),"","需記錄距離"),"")</f>
        <v/>
      </c>
      <c r="AB2805" s="249" t="str">
        <f>IF(S2805="Y",IF(Q2805&lt;&gt;2,"有叫聲應為猴群",""),"")</f>
        <v/>
      </c>
      <c r="AC2805" s="3" t="str">
        <f>IF(ISBLANK(T2805),"需記錄棲地類型",IF(LEN(T2805)&lt;&gt;2,"請填最主要的棲地類型，其餘的可在備注補充說明",""))</f>
        <v/>
      </c>
      <c r="AD2805" s="5" t="str">
        <f t="shared" si="122"/>
        <v/>
      </c>
      <c r="AE2805" s="3" t="str">
        <f>IF(COUNTIF(U2805,"*搖樹*")=1,IF(Q2805&lt;&gt;2,"有搖樹行為應為猴群",""),"")</f>
        <v/>
      </c>
      <c r="AF2805" s="3"/>
      <c r="AH2805">
        <f>MATCH(ROUND(M2805,0)&amp;ROUND(N2805,0),樣點!N:N,0)</f>
        <v>2030</v>
      </c>
      <c r="AI2805" s="5">
        <f>IF((F2806&amp;J2806)=(F2805&amp;J2805),ABS((DATE(G2806,H2806,I2806)&amp;TIME(O2806,P2806,0))-(DATE(G2805,H2805,I2805)&amp;TIME(O2805,P2805,0))),"")</f>
        <v>5.555555981118232E-3</v>
      </c>
    </row>
    <row r="2806" spans="3:35">
      <c r="C2806" s="246" t="s">
        <v>1138</v>
      </c>
      <c r="D2806" s="246" t="s">
        <v>1208</v>
      </c>
      <c r="E2806" s="246" t="s">
        <v>1223</v>
      </c>
      <c r="F2806" s="246" t="s">
        <v>1224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1225</v>
      </c>
      <c r="L2806" s="247">
        <v>4</v>
      </c>
      <c r="M2806" s="246">
        <v>329358</v>
      </c>
      <c r="N2806" s="246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90</v>
      </c>
      <c r="T2806" s="246" t="s">
        <v>26</v>
      </c>
      <c r="U2806" s="246"/>
      <c r="V2806" t="str">
        <f>INDEX(樣區!H:H,MATCH(F2806,樣區!E:E,0))</f>
        <v>3月,5月</v>
      </c>
      <c r="W2806" s="3" t="str">
        <f>IF(ISNUMBER(AH2806),"Y","N")</f>
        <v>Y</v>
      </c>
      <c r="X2806" s="3" t="str">
        <f>IF(OR(ISBLANK(H2806),ISBLANK(I2806)),"需記錄日期","")</f>
        <v/>
      </c>
      <c r="Y2806" s="3" t="str">
        <f>IF(O2806&gt;9,"時間太晚","")</f>
        <v/>
      </c>
      <c r="Z2806" s="3" t="str">
        <f>IF(ISBLANK(Q2806),"需記錄數量",IF(Q2806&gt;2,"2隻以上，請記為猴群",""))</f>
        <v/>
      </c>
      <c r="AA2806" s="3" t="str">
        <f>IF(OR(Q2806=1,Q2806=2),IF(ISTEXT(R2806),"","需記錄距離"),"")</f>
        <v/>
      </c>
      <c r="AB2806" s="249" t="str">
        <f>IF(S2806="Y",IF(Q2806&lt;&gt;2,"有叫聲應為猴群",""),"")</f>
        <v/>
      </c>
      <c r="AC2806" s="3" t="str">
        <f>IF(ISBLANK(T2806),"需記錄棲地類型",IF(LEN(T2806)&lt;&gt;2,"請填最主要的棲地類型，其餘的可在備注補充說明",""))</f>
        <v/>
      </c>
      <c r="AD2806" s="5" t="str">
        <f t="shared" si="122"/>
        <v/>
      </c>
      <c r="AE2806" s="3" t="str">
        <f>IF(COUNTIF(U2806,"*搖樹*")=1,IF(Q2806&lt;&gt;2,"有搖樹行為應為猴群",""),"")</f>
        <v/>
      </c>
      <c r="AF2806" s="3"/>
      <c r="AH2806">
        <f>MATCH(ROUND(M2806,0)&amp;ROUND(N2806,0),樣點!N:N,0)</f>
        <v>2031</v>
      </c>
      <c r="AI2806" s="5">
        <f>IF((F2807&amp;J2807)=(F2806&amp;J2806),ABS((DATE(G2807,H2807,I2807)&amp;TIME(O2807,P2807,0))-(DATE(G2806,H2806,I2806)&amp;TIME(O2806,P2806,0))),"")</f>
        <v>5.5555560393258929E-3</v>
      </c>
    </row>
    <row r="2807" spans="3:35">
      <c r="C2807" s="246" t="s">
        <v>1138</v>
      </c>
      <c r="D2807" s="246" t="s">
        <v>1208</v>
      </c>
      <c r="E2807" s="246" t="s">
        <v>1223</v>
      </c>
      <c r="F2807" s="246" t="s">
        <v>1224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1225</v>
      </c>
      <c r="L2807" s="247">
        <v>5</v>
      </c>
      <c r="M2807" s="246">
        <v>329219</v>
      </c>
      <c r="N2807" s="246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90</v>
      </c>
      <c r="T2807" s="246" t="s">
        <v>26</v>
      </c>
      <c r="U2807" s="246"/>
      <c r="V2807" t="str">
        <f>INDEX(樣區!H:H,MATCH(F2807,樣區!E:E,0))</f>
        <v>3月,5月</v>
      </c>
      <c r="W2807" s="3" t="str">
        <f>IF(ISNUMBER(AH2807),"Y","N")</f>
        <v>Y</v>
      </c>
      <c r="X2807" s="3" t="str">
        <f>IF(OR(ISBLANK(H2807),ISBLANK(I2807)),"需記錄日期","")</f>
        <v/>
      </c>
      <c r="Y2807" s="3" t="str">
        <f>IF(O2807&gt;9,"時間太晚","")</f>
        <v>時間太晚</v>
      </c>
      <c r="Z2807" s="3" t="str">
        <f>IF(ISBLANK(Q2807),"需記錄數量",IF(Q2807&gt;2,"2隻以上，請記為猴群",""))</f>
        <v/>
      </c>
      <c r="AA2807" s="3" t="str">
        <f>IF(OR(Q2807=1,Q2807=2),IF(ISTEXT(R2807),"","需記錄距離"),"")</f>
        <v/>
      </c>
      <c r="AB2807" s="249" t="str">
        <f>IF(S2807="Y",IF(Q2807&lt;&gt;2,"有叫聲應為猴群",""),"")</f>
        <v/>
      </c>
      <c r="AC2807" s="3" t="str">
        <f>IF(ISBLANK(T2807),"需記錄棲地類型",IF(LEN(T2807)&lt;&gt;2,"請填最主要的棲地類型，其餘的可在備注補充說明",""))</f>
        <v/>
      </c>
      <c r="AD2807" s="5" t="str">
        <f t="shared" si="122"/>
        <v/>
      </c>
      <c r="AE2807" s="3" t="str">
        <f>IF(COUNTIF(U2807,"*搖樹*")=1,IF(Q2807&lt;&gt;2,"有搖樹行為應為猴群",""),"")</f>
        <v/>
      </c>
      <c r="AF2807" s="3"/>
      <c r="AH2807">
        <f>MATCH(ROUND(M2807,0)&amp;ROUND(N2807,0),樣點!N:N,0)</f>
        <v>2032</v>
      </c>
      <c r="AI2807" s="5">
        <f>IF((F2808&amp;J2808)=(F2807&amp;J2807),ABS((DATE(G2808,H2808,I2808)&amp;TIME(O2808,P2808,0))-(DATE(G2807,H2807,I2807)&amp;TIME(O2807,P2807,0))),"")</f>
        <v>9.7222219919785857E-3</v>
      </c>
    </row>
    <row r="2808" spans="3:35">
      <c r="C2808" s="246" t="s">
        <v>1138</v>
      </c>
      <c r="D2808" s="246" t="s">
        <v>1208</v>
      </c>
      <c r="E2808" s="246" t="s">
        <v>1223</v>
      </c>
      <c r="F2808" s="246" t="s">
        <v>1224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1225</v>
      </c>
      <c r="L2808" s="247">
        <v>6</v>
      </c>
      <c r="M2808" s="246">
        <v>329014</v>
      </c>
      <c r="N2808" s="246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90</v>
      </c>
      <c r="T2808" s="246" t="s">
        <v>26</v>
      </c>
      <c r="U2808" s="246"/>
      <c r="V2808" t="str">
        <f>INDEX(樣區!H:H,MATCH(F2808,樣區!E:E,0))</f>
        <v>3月,5月</v>
      </c>
      <c r="W2808" s="3" t="str">
        <f>IF(ISNUMBER(AH2808),"Y","N")</f>
        <v>Y</v>
      </c>
      <c r="X2808" s="3" t="str">
        <f>IF(OR(ISBLANK(H2808),ISBLANK(I2808)),"需記錄日期","")</f>
        <v/>
      </c>
      <c r="Y2808" s="3" t="str">
        <f>IF(O2808&gt;9,"時間太晚","")</f>
        <v>時間太晚</v>
      </c>
      <c r="Z2808" s="3" t="str">
        <f>IF(ISBLANK(Q2808),"需記錄數量",IF(Q2808&gt;2,"2隻以上，請記為猴群",""))</f>
        <v/>
      </c>
      <c r="AA2808" s="3" t="str">
        <f>IF(OR(Q2808=1,Q2808=2),IF(ISTEXT(R2808),"","需記錄距離"),"")</f>
        <v/>
      </c>
      <c r="AB2808" s="249" t="str">
        <f>IF(S2808="Y",IF(Q2808&lt;&gt;2,"有叫聲應為猴群",""),"")</f>
        <v/>
      </c>
      <c r="AC2808" s="3" t="str">
        <f>IF(ISBLANK(T2808),"需記錄棲地類型",IF(LEN(T2808)&lt;&gt;2,"請填最主要的棲地類型，其餘的可在備注補充說明",""))</f>
        <v/>
      </c>
      <c r="AD2808" s="5" t="str">
        <f t="shared" si="122"/>
        <v/>
      </c>
      <c r="AE2808" s="3" t="str">
        <f>IF(COUNTIF(U2808,"*搖樹*")=1,IF(Q2808&lt;&gt;2,"有搖樹行為應為猴群",""),"")</f>
        <v/>
      </c>
      <c r="AF2808" s="3"/>
      <c r="AH2808">
        <f>MATCH(ROUND(M2808,0)&amp;ROUND(N2808,0),樣點!N:N,0)</f>
        <v>2033</v>
      </c>
      <c r="AI2808" s="5" t="str">
        <f>IF((F2809&amp;J2809)=(F2808&amp;J2808),ABS((DATE(G2809,H2809,I2809)&amp;TIME(O2809,P2809,0))-(DATE(G2808,H2808,I2808)&amp;TIME(O2808,P2808,0))),"")</f>
        <v/>
      </c>
    </row>
    <row r="2809" spans="3:35" hidden="1">
      <c r="C2809" s="246" t="s">
        <v>1138</v>
      </c>
      <c r="D2809" s="246" t="s">
        <v>1208</v>
      </c>
      <c r="E2809" s="246" t="s">
        <v>1227</v>
      </c>
      <c r="F2809" s="246" t="s">
        <v>1228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1229</v>
      </c>
      <c r="L2809" s="247">
        <v>1</v>
      </c>
      <c r="M2809" s="246">
        <v>327015</v>
      </c>
      <c r="N2809" s="246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90</v>
      </c>
      <c r="T2809" s="246" t="s">
        <v>26</v>
      </c>
      <c r="U2809" s="246" t="s">
        <v>1230</v>
      </c>
      <c r="V2809" t="str">
        <f>INDEX(樣區!H:H,MATCH(F2809,樣區!E:E,0))</f>
        <v>3月,5月</v>
      </c>
      <c r="W2809" s="3" t="str">
        <f>IF(ISNUMBER(AH2809),"Y","N")</f>
        <v>N</v>
      </c>
      <c r="X2809" s="3" t="str">
        <f>IF(OR(ISBLANK(H2809),ISBLANK(I2809)),"需記錄日期","")</f>
        <v/>
      </c>
      <c r="Y2809" s="3" t="str">
        <f>IF(O2809&gt;9,"時間太晚","")</f>
        <v>時間太晚</v>
      </c>
      <c r="Z2809" s="3" t="str">
        <f>IF(ISBLANK(Q2809),"需記錄數量",IF(Q2809&gt;2,"2隻以上，請記為猴群",""))</f>
        <v/>
      </c>
      <c r="AA2809" s="3" t="str">
        <f>IF(OR(Q2809=1,Q2809=2),IF(ISTEXT(R2809),"","需記錄距離"),"")</f>
        <v/>
      </c>
      <c r="AB2809" s="2" t="str">
        <f>IF(S2809="Y",IF(Q2809&lt;&gt;2,"有叫聲應為猴群",""),"")</f>
        <v/>
      </c>
      <c r="AC2809" s="3" t="str">
        <f>IF(ISBLANK(T2809),"需記錄棲地類型",IF(LEN(T2809)&lt;&gt;2,"請填最主要的棲地類型，其餘的可在備注補充說明",""))</f>
        <v/>
      </c>
      <c r="AD2809" s="5" t="str">
        <f>IF(ISBLANK(O2809),"需記錄時間",IFERROR(IF((AI2809-TIME(0,5,59))&lt;0,"需計滿6分鍾",""),""))</f>
        <v/>
      </c>
      <c r="AE2809" s="3" t="str">
        <f>IF(COUNTIF(U2809,"*搖樹*")=1,IF(Q2809&lt;&gt;2,"有搖樹行為應為猴群",""),"")</f>
        <v/>
      </c>
      <c r="AF2809" s="3"/>
      <c r="AH2809" t="e">
        <f>MATCH(ROUND(M2809,0)&amp;ROUND(N2809,0),樣點!N:N,0)</f>
        <v>#N/A</v>
      </c>
      <c r="AI2809" s="5">
        <f>IF((F2810&amp;J2810)=(F2809&amp;J2809),ABS((DATE(G2810,H2810,I2810)&amp;TIME(O2810,P2810,0))-(DATE(G2809,H2809,I2809)&amp;TIME(O2809,P2809,0))),"")</f>
        <v>5.555555981118232E-3</v>
      </c>
    </row>
    <row r="2810" spans="3:35">
      <c r="C2810" s="246" t="s">
        <v>1138</v>
      </c>
      <c r="D2810" s="246" t="s">
        <v>1208</v>
      </c>
      <c r="E2810" s="246" t="s">
        <v>1227</v>
      </c>
      <c r="F2810" s="246" t="s">
        <v>1228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1229</v>
      </c>
      <c r="L2810" s="247">
        <v>2</v>
      </c>
      <c r="M2810" s="246">
        <v>326986</v>
      </c>
      <c r="N2810" s="246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90</v>
      </c>
      <c r="T2810" s="246" t="s">
        <v>26</v>
      </c>
      <c r="U2810" s="246"/>
      <c r="V2810" t="str">
        <f>INDEX(樣區!H:H,MATCH(F2810,樣區!E:E,0))</f>
        <v>3月,5月</v>
      </c>
      <c r="W2810" s="3" t="str">
        <f>IF(ISNUMBER(AH2810),"Y","N")</f>
        <v>Y</v>
      </c>
      <c r="X2810" s="3" t="str">
        <f>IF(OR(ISBLANK(H2810),ISBLANK(I2810)),"需記錄日期","")</f>
        <v/>
      </c>
      <c r="Y2810" s="3" t="str">
        <f>IF(O2810&gt;9,"時間太晚","")</f>
        <v>時間太晚</v>
      </c>
      <c r="Z2810" s="3" t="str">
        <f>IF(ISBLANK(Q2810),"需記錄數量",IF(Q2810&gt;2,"2隻以上，請記為猴群",""))</f>
        <v/>
      </c>
      <c r="AA2810" s="3" t="str">
        <f>IF(OR(Q2810=1,Q2810=2),IF(ISTEXT(R2810),"","需記錄距離"),"")</f>
        <v/>
      </c>
      <c r="AB2810" s="249" t="str">
        <f>IF(S2810="Y",IF(Q2810&lt;&gt;2,"有叫聲應為猴群",""),"")</f>
        <v/>
      </c>
      <c r="AC2810" s="3" t="str">
        <f>IF(ISBLANK(T2810),"需記錄棲地類型",IF(LEN(T2810)&lt;&gt;2,"請填最主要的棲地類型，其餘的可在備注補充說明",""))</f>
        <v/>
      </c>
      <c r="AD2810" s="5" t="str">
        <f t="shared" ref="AD2810:AD2820" si="123">IF(ISBLANK(O2810),"需記錄時間",IFERROR(IF((AI2810-TIME(0,5,59))&lt;0,"需計滿6分鐘",""),""))</f>
        <v/>
      </c>
      <c r="AE2810" s="3" t="str">
        <f>IF(COUNTIF(U2810,"*搖樹*")=1,IF(Q2810&lt;&gt;2,"有搖樹行為應為猴群",""),"")</f>
        <v/>
      </c>
      <c r="AF2810" s="3"/>
      <c r="AH2810">
        <f>MATCH(ROUND(M2810,0)&amp;ROUND(N2810,0),樣點!N:N,0)</f>
        <v>2035</v>
      </c>
      <c r="AI2810" s="5">
        <f>IF((F2811&amp;J2811)=(F2810&amp;J2810),ABS((DATE(G2811,H2811,I2811)&amp;TIME(O2811,P2811,0))-(DATE(G2810,H2810,I2810)&amp;TIME(O2810,P2810,0))),"")</f>
        <v>7.6388880261220038E-3</v>
      </c>
    </row>
    <row r="2811" spans="3:35">
      <c r="C2811" s="246" t="s">
        <v>1138</v>
      </c>
      <c r="D2811" s="246" t="s">
        <v>1208</v>
      </c>
      <c r="E2811" s="246" t="s">
        <v>1227</v>
      </c>
      <c r="F2811" s="246" t="s">
        <v>1228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1229</v>
      </c>
      <c r="L2811" s="247">
        <v>3</v>
      </c>
      <c r="M2811" s="246">
        <v>326817</v>
      </c>
      <c r="N2811" s="246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90</v>
      </c>
      <c r="T2811" s="246" t="s">
        <v>26</v>
      </c>
      <c r="U2811" s="246" t="s">
        <v>31</v>
      </c>
      <c r="V2811" t="str">
        <f>INDEX(樣區!H:H,MATCH(F2811,樣區!E:E,0))</f>
        <v>3月,5月</v>
      </c>
      <c r="W2811" s="3" t="str">
        <f>IF(ISNUMBER(AH2811),"Y","N")</f>
        <v>Y</v>
      </c>
      <c r="X2811" s="3" t="str">
        <f>IF(OR(ISBLANK(H2811),ISBLANK(I2811)),"需記錄日期","")</f>
        <v/>
      </c>
      <c r="Y2811" s="3" t="str">
        <f>IF(O2811&gt;9,"時間太晚","")</f>
        <v>時間太晚</v>
      </c>
      <c r="Z2811" s="3" t="str">
        <f>IF(ISBLANK(Q2811),"需記錄數量",IF(Q2811&gt;2,"2隻以上，請記為猴群",""))</f>
        <v/>
      </c>
      <c r="AA2811" s="3" t="str">
        <f>IF(OR(Q2811=1,Q2811=2),IF(ISTEXT(R2811),"","需記錄距離"),"")</f>
        <v/>
      </c>
      <c r="AB2811" s="249" t="str">
        <f>IF(S2811="Y",IF(Q2811&lt;&gt;2,"有叫聲應為猴群",""),"")</f>
        <v/>
      </c>
      <c r="AC2811" s="3" t="str">
        <f>IF(ISBLANK(T2811),"需記錄棲地類型",IF(LEN(T2811)&lt;&gt;2,"請填最主要的棲地類型，其餘的可在備注補充說明",""))</f>
        <v/>
      </c>
      <c r="AD2811" s="5" t="str">
        <f t="shared" si="123"/>
        <v/>
      </c>
      <c r="AE2811" s="3" t="str">
        <f>IF(COUNTIF(U2811,"*搖樹*")=1,IF(Q2811&lt;&gt;2,"有搖樹行為應為猴群",""),"")</f>
        <v/>
      </c>
      <c r="AF2811" s="3"/>
      <c r="AH2811">
        <f>MATCH(ROUND(M2811,0)&amp;ROUND(N2811,0),樣點!N:N,0)</f>
        <v>2036</v>
      </c>
      <c r="AI2811" s="5">
        <f>IF((F2812&amp;J2812)=(F2811&amp;J2811),ABS((DATE(G2812,H2812,I2812)&amp;TIME(O2812,P2812,0))-(DATE(G2811,H2811,I2811)&amp;TIME(O2811,P2811,0))),"")</f>
        <v>7.6388889574445784E-3</v>
      </c>
    </row>
    <row r="2812" spans="3:35">
      <c r="C2812" s="246" t="s">
        <v>1138</v>
      </c>
      <c r="D2812" s="246" t="s">
        <v>1208</v>
      </c>
      <c r="E2812" s="246" t="s">
        <v>1227</v>
      </c>
      <c r="F2812" s="246" t="s">
        <v>1228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1229</v>
      </c>
      <c r="L2812" s="247">
        <v>4</v>
      </c>
      <c r="M2812" s="246">
        <v>326452</v>
      </c>
      <c r="N2812" s="246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90</v>
      </c>
      <c r="T2812" s="246" t="s">
        <v>26</v>
      </c>
      <c r="U2812" s="246"/>
      <c r="V2812" t="str">
        <f>INDEX(樣區!H:H,MATCH(F2812,樣區!E:E,0))</f>
        <v>3月,5月</v>
      </c>
      <c r="W2812" s="3" t="str">
        <f>IF(ISNUMBER(AH2812),"Y","N")</f>
        <v>Y</v>
      </c>
      <c r="X2812" s="3" t="str">
        <f>IF(OR(ISBLANK(H2812),ISBLANK(I2812)),"需記錄日期","")</f>
        <v/>
      </c>
      <c r="Y2812" s="3" t="str">
        <f>IF(O2812&gt;9,"時間太晚","")</f>
        <v>時間太晚</v>
      </c>
      <c r="Z2812" s="3" t="str">
        <f>IF(ISBLANK(Q2812),"需記錄數量",IF(Q2812&gt;2,"2隻以上，請記為猴群",""))</f>
        <v/>
      </c>
      <c r="AA2812" s="3" t="str">
        <f>IF(OR(Q2812=1,Q2812=2),IF(ISTEXT(R2812),"","需記錄距離"),"")</f>
        <v/>
      </c>
      <c r="AB2812" s="249" t="str">
        <f>IF(S2812="Y",IF(Q2812&lt;&gt;2,"有叫聲應為猴群",""),"")</f>
        <v/>
      </c>
      <c r="AC2812" s="3" t="str">
        <f>IF(ISBLANK(T2812),"需記錄棲地類型",IF(LEN(T2812)&lt;&gt;2,"請填最主要的棲地類型，其餘的可在備注補充說明",""))</f>
        <v/>
      </c>
      <c r="AD2812" s="5" t="str">
        <f t="shared" si="123"/>
        <v/>
      </c>
      <c r="AE2812" s="3" t="str">
        <f>IF(COUNTIF(U2812,"*搖樹*")=1,IF(Q2812&lt;&gt;2,"有搖樹行為應為猴群",""),"")</f>
        <v/>
      </c>
      <c r="AF2812" s="3"/>
      <c r="AH2812">
        <f>MATCH(ROUND(M2812,0)&amp;ROUND(N2812,0),樣點!N:N,0)</f>
        <v>2037</v>
      </c>
      <c r="AI2812" s="5">
        <f>IF((F2813&amp;J2813)=(F2812&amp;J2812),ABS((DATE(G2813,H2813,I2813)&amp;TIME(O2813,P2813,0))-(DATE(G2812,H2812,I2812)&amp;TIME(O2812,P2812,0))),"")</f>
        <v>1.2500000011641532E-2</v>
      </c>
    </row>
    <row r="2813" spans="3:35">
      <c r="C2813" s="246" t="s">
        <v>1138</v>
      </c>
      <c r="D2813" s="246" t="s">
        <v>1208</v>
      </c>
      <c r="E2813" s="246" t="s">
        <v>1227</v>
      </c>
      <c r="F2813" s="246" t="s">
        <v>1228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1229</v>
      </c>
      <c r="L2813" s="247">
        <v>5</v>
      </c>
      <c r="M2813" s="246">
        <v>326227</v>
      </c>
      <c r="N2813" s="246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90</v>
      </c>
      <c r="T2813" s="246" t="s">
        <v>26</v>
      </c>
      <c r="U2813" s="246" t="s">
        <v>50</v>
      </c>
      <c r="V2813" t="str">
        <f>INDEX(樣區!H:H,MATCH(F2813,樣區!E:E,0))</f>
        <v>3月,5月</v>
      </c>
      <c r="W2813" s="3" t="str">
        <f>IF(ISNUMBER(AH2813),"Y","N")</f>
        <v>Y</v>
      </c>
      <c r="X2813" s="3" t="str">
        <f>IF(OR(ISBLANK(H2813),ISBLANK(I2813)),"需記錄日期","")</f>
        <v/>
      </c>
      <c r="Y2813" s="3" t="str">
        <f>IF(O2813&gt;9,"時間太晚","")</f>
        <v>時間太晚</v>
      </c>
      <c r="Z2813" s="3" t="str">
        <f>IF(ISBLANK(Q2813),"需記錄數量",IF(Q2813&gt;2,"2隻以上，請記為猴群",""))</f>
        <v/>
      </c>
      <c r="AA2813" s="3" t="str">
        <f>IF(OR(Q2813=1,Q2813=2),IF(ISTEXT(R2813),"","需記錄距離"),"")</f>
        <v/>
      </c>
      <c r="AB2813" s="249" t="str">
        <f>IF(S2813="Y",IF(Q2813&lt;&gt;2,"有叫聲應為猴群",""),"")</f>
        <v/>
      </c>
      <c r="AC2813" s="3" t="str">
        <f>IF(ISBLANK(T2813),"需記錄棲地類型",IF(LEN(T2813)&lt;&gt;2,"請填最主要的棲地類型，其餘的可在備注補充說明",""))</f>
        <v/>
      </c>
      <c r="AD2813" s="5" t="str">
        <f t="shared" si="123"/>
        <v/>
      </c>
      <c r="AE2813" s="3" t="str">
        <f>IF(COUNTIF(U2813,"*搖樹*")=1,IF(Q2813&lt;&gt;2,"有搖樹行為應為猴群",""),"")</f>
        <v/>
      </c>
      <c r="AF2813" s="3"/>
      <c r="AH2813">
        <f>MATCH(ROUND(M2813,0)&amp;ROUND(N2813,0),樣點!N:N,0)</f>
        <v>2038</v>
      </c>
      <c r="AI2813" s="5">
        <f>IF((F2814&amp;J2814)=(F2813&amp;J2813),ABS((DATE(G2814,H2814,I2814)&amp;TIME(O2814,P2814,0))-(DATE(G2813,H2813,I2813)&amp;TIME(O2813,P2813,0))),"")</f>
        <v>1.9444445031695068E-2</v>
      </c>
    </row>
    <row r="2814" spans="3:35">
      <c r="C2814" s="246" t="s">
        <v>1138</v>
      </c>
      <c r="D2814" s="246" t="s">
        <v>1208</v>
      </c>
      <c r="E2814" s="246" t="s">
        <v>1227</v>
      </c>
      <c r="F2814" s="246" t="s">
        <v>1228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1229</v>
      </c>
      <c r="L2814" s="247">
        <v>6</v>
      </c>
      <c r="M2814" s="246">
        <v>326197</v>
      </c>
      <c r="N2814" s="246">
        <v>2691499</v>
      </c>
      <c r="O2814" s="246">
        <v>9</v>
      </c>
      <c r="P2814" s="246">
        <v>42</v>
      </c>
      <c r="Q2814" s="246">
        <v>2</v>
      </c>
      <c r="R2814" s="246" t="s">
        <v>43</v>
      </c>
      <c r="S2814" s="246" t="s">
        <v>44</v>
      </c>
      <c r="T2814" s="246" t="s">
        <v>31</v>
      </c>
      <c r="U2814" s="246" t="s">
        <v>61</v>
      </c>
      <c r="V2814" t="str">
        <f>INDEX(樣區!H:H,MATCH(F2814,樣區!E:E,0))</f>
        <v>3月,5月</v>
      </c>
      <c r="W2814" s="3" t="str">
        <f>IF(ISNUMBER(AH2814),"Y","N")</f>
        <v>Y</v>
      </c>
      <c r="X2814" s="3" t="str">
        <f>IF(OR(ISBLANK(H2814),ISBLANK(I2814)),"需記錄日期","")</f>
        <v/>
      </c>
      <c r="Y2814" s="3" t="str">
        <f>IF(O2814&gt;9,"時間太晚","")</f>
        <v/>
      </c>
      <c r="Z2814" s="3" t="str">
        <f>IF(ISBLANK(Q2814),"需記錄數量",IF(Q2814&gt;2,"2隻以上，請記為猴群",""))</f>
        <v/>
      </c>
      <c r="AA2814" s="3" t="str">
        <f>IF(OR(Q2814=1,Q2814=2),IF(ISTEXT(R2814),"","需記錄距離"),"")</f>
        <v/>
      </c>
      <c r="AB2814" s="249" t="str">
        <f>IF(S2814="Y",IF(Q2814&lt;&gt;2,"有叫聲應為猴群",""),"")</f>
        <v/>
      </c>
      <c r="AC2814" s="3" t="str">
        <f>IF(ISBLANK(T2814),"需記錄棲地類型",IF(LEN(T2814)&lt;&gt;2,"請填最主要的棲地類型，其餘的可在備注補充說明",""))</f>
        <v/>
      </c>
      <c r="AD2814" s="5" t="str">
        <f t="shared" si="123"/>
        <v/>
      </c>
      <c r="AE2814" s="3" t="str">
        <f>IF(COUNTIF(U2814,"*搖樹*")=1,IF(Q2814&lt;&gt;2,"有搖樹行為應為猴群",""),"")</f>
        <v/>
      </c>
      <c r="AF2814" s="3"/>
      <c r="AH2814">
        <f>MATCH(ROUND(M2814,0)&amp;ROUND(N2814,0),樣點!N:N,0)</f>
        <v>2039</v>
      </c>
      <c r="AI2814" s="5" t="str">
        <f>IF((F2815&amp;J2815)=(F2814&amp;J2814),ABS((DATE(G2815,H2815,I2815)&amp;TIME(O2815,P2815,0))-(DATE(G2814,H2814,I2814)&amp;TIME(O2814,P2814,0))),"")</f>
        <v/>
      </c>
    </row>
    <row r="2815" spans="3:35">
      <c r="C2815" s="246" t="s">
        <v>1138</v>
      </c>
      <c r="D2815" s="246" t="s">
        <v>1208</v>
      </c>
      <c r="E2815" s="246" t="s">
        <v>1231</v>
      </c>
      <c r="F2815" s="246" t="s">
        <v>1232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1233</v>
      </c>
      <c r="L2815" s="247">
        <v>1</v>
      </c>
      <c r="M2815" s="246">
        <v>327471</v>
      </c>
      <c r="N2815" s="246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90</v>
      </c>
      <c r="T2815" s="246" t="s">
        <v>26</v>
      </c>
      <c r="U2815" s="246" t="s">
        <v>230</v>
      </c>
      <c r="V2815" t="str">
        <f>INDEX(樣區!H:H,MATCH(F2815,樣區!E:E,0))</f>
        <v>3月,5月</v>
      </c>
      <c r="W2815" s="3" t="str">
        <f>IF(ISNUMBER(AH2815),"Y","N")</f>
        <v>Y</v>
      </c>
      <c r="X2815" s="3" t="str">
        <f>IF(OR(ISBLANK(H2815),ISBLANK(I2815)),"需記錄日期","")</f>
        <v/>
      </c>
      <c r="Y2815" s="3" t="str">
        <f>IF(O2815&gt;9,"時間太晚","")</f>
        <v/>
      </c>
      <c r="Z2815" s="3" t="str">
        <f>IF(ISBLANK(Q2815),"需記錄數量",IF(Q2815&gt;2,"2隻以上，請記為猴群",""))</f>
        <v/>
      </c>
      <c r="AA2815" s="3" t="str">
        <f>IF(OR(Q2815=1,Q2815=2),IF(ISTEXT(R2815),"","需記錄距離"),"")</f>
        <v/>
      </c>
      <c r="AB2815" s="249" t="str">
        <f>IF(S2815="Y",IF(Q2815&lt;&gt;2,"有叫聲應為猴群",""),"")</f>
        <v/>
      </c>
      <c r="AC2815" s="3" t="str">
        <f>IF(ISBLANK(T2815),"需記錄棲地類型",IF(LEN(T2815)&lt;&gt;2,"請填最主要的棲地類型，其餘的可在備注補充說明",""))</f>
        <v/>
      </c>
      <c r="AD2815" s="5" t="str">
        <f t="shared" si="123"/>
        <v/>
      </c>
      <c r="AE2815" s="3" t="str">
        <f>IF(COUNTIF(U2815,"*搖樹*")=1,IF(Q2815&lt;&gt;2,"有搖樹行為應為猴群",""),"")</f>
        <v/>
      </c>
      <c r="AF2815" s="3"/>
      <c r="AH2815">
        <f>MATCH(ROUND(M2815,0)&amp;ROUND(N2815,0),樣點!N:N,0)</f>
        <v>2040</v>
      </c>
      <c r="AI2815" s="5">
        <f>IF((F2816&amp;J2816)=(F2815&amp;J2815),ABS((DATE(G2816,H2816,I2816)&amp;TIME(O2816,P2816,0))-(DATE(G2815,H2815,I2815)&amp;TIME(O2815,P2815,0))),"")</f>
        <v>6.9444439723156393E-3</v>
      </c>
    </row>
    <row r="2816" spans="3:35">
      <c r="C2816" s="246" t="s">
        <v>1138</v>
      </c>
      <c r="D2816" s="246" t="s">
        <v>1208</v>
      </c>
      <c r="E2816" s="246" t="s">
        <v>1231</v>
      </c>
      <c r="F2816" s="246" t="s">
        <v>1232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1233</v>
      </c>
      <c r="L2816" s="247">
        <v>2</v>
      </c>
      <c r="M2816" s="246">
        <v>327302</v>
      </c>
      <c r="N2816" s="246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90</v>
      </c>
      <c r="T2816" s="246" t="s">
        <v>26</v>
      </c>
      <c r="U2816" s="246" t="s">
        <v>50</v>
      </c>
      <c r="V2816" t="str">
        <f>INDEX(樣區!H:H,MATCH(F2816,樣區!E:E,0))</f>
        <v>3月,5月</v>
      </c>
      <c r="W2816" s="3" t="str">
        <f>IF(ISNUMBER(AH2816),"Y","N")</f>
        <v>Y</v>
      </c>
      <c r="X2816" s="3" t="str">
        <f>IF(OR(ISBLANK(H2816),ISBLANK(I2816)),"需記錄日期","")</f>
        <v/>
      </c>
      <c r="Y2816" s="3" t="str">
        <f>IF(O2816&gt;9,"時間太晚","")</f>
        <v/>
      </c>
      <c r="Z2816" s="3" t="str">
        <f>IF(ISBLANK(Q2816),"需記錄數量",IF(Q2816&gt;2,"2隻以上，請記為猴群",""))</f>
        <v/>
      </c>
      <c r="AA2816" s="3" t="str">
        <f>IF(OR(Q2816=1,Q2816=2),IF(ISTEXT(R2816),"","需記錄距離"),"")</f>
        <v/>
      </c>
      <c r="AB2816" s="249" t="str">
        <f>IF(S2816="Y",IF(Q2816&lt;&gt;2,"有叫聲應為猴群",""),"")</f>
        <v/>
      </c>
      <c r="AC2816" s="3" t="str">
        <f>IF(ISBLANK(T2816),"需記錄棲地類型",IF(LEN(T2816)&lt;&gt;2,"請填最主要的棲地類型，其餘的可在備注補充說明",""))</f>
        <v/>
      </c>
      <c r="AD2816" s="5" t="str">
        <f t="shared" si="123"/>
        <v/>
      </c>
      <c r="AE2816" s="3" t="str">
        <f>IF(COUNTIF(U2816,"*搖樹*")=1,IF(Q2816&lt;&gt;2,"有搖樹行為應為猴群",""),"")</f>
        <v/>
      </c>
      <c r="AF2816" s="3"/>
      <c r="AH2816">
        <f>MATCH(ROUND(M2816,0)&amp;ROUND(N2816,0),樣點!N:N,0)</f>
        <v>2041</v>
      </c>
      <c r="AI2816" s="5">
        <f>IF((F2817&amp;J2817)=(F2816&amp;J2816),ABS((DATE(G2817,H2817,I2817)&amp;TIME(O2817,P2817,0))-(DATE(G2816,H2816,I2816)&amp;TIME(O2816,P2816,0))),"")</f>
        <v>5.555555981118232E-3</v>
      </c>
    </row>
    <row r="2817" spans="3:35">
      <c r="C2817" s="246" t="s">
        <v>1138</v>
      </c>
      <c r="D2817" s="246" t="s">
        <v>1208</v>
      </c>
      <c r="E2817" s="246" t="s">
        <v>1231</v>
      </c>
      <c r="F2817" s="246" t="s">
        <v>1232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1233</v>
      </c>
      <c r="L2817" s="247">
        <v>3</v>
      </c>
      <c r="M2817" s="246">
        <v>327132</v>
      </c>
      <c r="N2817" s="246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90</v>
      </c>
      <c r="T2817" s="246" t="s">
        <v>26</v>
      </c>
      <c r="U2817" s="246"/>
      <c r="V2817" t="str">
        <f>INDEX(樣區!H:H,MATCH(F2817,樣區!E:E,0))</f>
        <v>3月,5月</v>
      </c>
      <c r="W2817" s="3" t="str">
        <f>IF(ISNUMBER(AH2817),"Y","N")</f>
        <v>Y</v>
      </c>
      <c r="X2817" s="3" t="str">
        <f>IF(OR(ISBLANK(H2817),ISBLANK(I2817)),"需記錄日期","")</f>
        <v/>
      </c>
      <c r="Y2817" s="3" t="str">
        <f>IF(O2817&gt;9,"時間太晚","")</f>
        <v/>
      </c>
      <c r="Z2817" s="3" t="str">
        <f>IF(ISBLANK(Q2817),"需記錄數量",IF(Q2817&gt;2,"2隻以上，請記為猴群",""))</f>
        <v/>
      </c>
      <c r="AA2817" s="3" t="str">
        <f>IF(OR(Q2817=1,Q2817=2),IF(ISTEXT(R2817),"","需記錄距離"),"")</f>
        <v/>
      </c>
      <c r="AB2817" s="249" t="str">
        <f>IF(S2817="Y",IF(Q2817&lt;&gt;2,"有叫聲應為猴群",""),"")</f>
        <v/>
      </c>
      <c r="AC2817" s="3" t="str">
        <f>IF(ISBLANK(T2817),"需記錄棲地類型",IF(LEN(T2817)&lt;&gt;2,"請填最主要的棲地類型，其餘的可在備注補充說明",""))</f>
        <v/>
      </c>
      <c r="AD2817" s="5" t="str">
        <f t="shared" si="123"/>
        <v/>
      </c>
      <c r="AE2817" s="3" t="str">
        <f>IF(COUNTIF(U2817,"*搖樹*")=1,IF(Q2817&lt;&gt;2,"有搖樹行為應為猴群",""),"")</f>
        <v/>
      </c>
      <c r="AF2817" s="3"/>
      <c r="AH2817">
        <f>MATCH(ROUND(M2817,0)&amp;ROUND(N2817,0),樣點!N:N,0)</f>
        <v>2042</v>
      </c>
      <c r="AI2817" s="5">
        <f>IF((F2818&amp;J2818)=(F2817&amp;J2817),ABS((DATE(G2818,H2818,I2818)&amp;TIME(O2818,P2818,0))-(DATE(G2817,H2817,I2817)&amp;TIME(O2817,P2817,0))),"")</f>
        <v>6.2500000349245965E-3</v>
      </c>
    </row>
    <row r="2818" spans="3:35">
      <c r="C2818" s="246" t="s">
        <v>1138</v>
      </c>
      <c r="D2818" s="246" t="s">
        <v>1208</v>
      </c>
      <c r="E2818" s="246" t="s">
        <v>1231</v>
      </c>
      <c r="F2818" s="246" t="s">
        <v>1232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1233</v>
      </c>
      <c r="L2818" s="247">
        <v>4</v>
      </c>
      <c r="M2818" s="246">
        <v>326964</v>
      </c>
      <c r="N2818" s="246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90</v>
      </c>
      <c r="T2818" s="246" t="s">
        <v>26</v>
      </c>
      <c r="U2818" s="246"/>
      <c r="V2818" t="str">
        <f>INDEX(樣區!H:H,MATCH(F2818,樣區!E:E,0))</f>
        <v>3月,5月</v>
      </c>
      <c r="W2818" s="3" t="str">
        <f>IF(ISNUMBER(AH2818),"Y","N")</f>
        <v>Y</v>
      </c>
      <c r="X2818" s="3" t="str">
        <f>IF(OR(ISBLANK(H2818),ISBLANK(I2818)),"需記錄日期","")</f>
        <v/>
      </c>
      <c r="Y2818" s="3" t="str">
        <f>IF(O2818&gt;9,"時間太晚","")</f>
        <v/>
      </c>
      <c r="Z2818" s="3" t="str">
        <f>IF(ISBLANK(Q2818),"需記錄數量",IF(Q2818&gt;2,"2隻以上，請記為猴群",""))</f>
        <v/>
      </c>
      <c r="AA2818" s="3" t="str">
        <f>IF(OR(Q2818=1,Q2818=2),IF(ISTEXT(R2818),"","需記錄距離"),"")</f>
        <v/>
      </c>
      <c r="AB2818" s="249" t="str">
        <f>IF(S2818="Y",IF(Q2818&lt;&gt;2,"有叫聲應為猴群",""),"")</f>
        <v/>
      </c>
      <c r="AC2818" s="3" t="str">
        <f>IF(ISBLANK(T2818),"需記錄棲地類型",IF(LEN(T2818)&lt;&gt;2,"請填最主要的棲地類型，其餘的可在備注補充說明",""))</f>
        <v/>
      </c>
      <c r="AD2818" s="5" t="str">
        <f t="shared" si="123"/>
        <v/>
      </c>
      <c r="AE2818" s="3" t="str">
        <f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>IF((F2819&amp;J2819)=(F2818&amp;J2818),ABS((DATE(G2819,H2819,I2819)&amp;TIME(O2819,P2819,0))-(DATE(G2818,H2818,I2818)&amp;TIME(O2818,P2818,0))),"")</f>
        <v>9.0277779963798821E-3</v>
      </c>
    </row>
    <row r="2819" spans="3:35">
      <c r="C2819" s="246" t="s">
        <v>1138</v>
      </c>
      <c r="D2819" s="246" t="s">
        <v>1208</v>
      </c>
      <c r="E2819" s="246" t="s">
        <v>1231</v>
      </c>
      <c r="F2819" s="246" t="s">
        <v>1232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1233</v>
      </c>
      <c r="L2819" s="247">
        <v>5</v>
      </c>
      <c r="M2819" s="246">
        <v>326739</v>
      </c>
      <c r="N2819" s="246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90</v>
      </c>
      <c r="T2819" s="246" t="s">
        <v>26</v>
      </c>
      <c r="U2819" s="246" t="s">
        <v>30</v>
      </c>
      <c r="V2819" t="str">
        <f>INDEX(樣區!H:H,MATCH(F2819,樣區!E:E,0))</f>
        <v>3月,5月</v>
      </c>
      <c r="W2819" s="3" t="str">
        <f>IF(ISNUMBER(AH2819),"Y","N")</f>
        <v>Y</v>
      </c>
      <c r="X2819" s="3" t="str">
        <f>IF(OR(ISBLANK(H2819),ISBLANK(I2819)),"需記錄日期","")</f>
        <v/>
      </c>
      <c r="Y2819" s="3" t="str">
        <f>IF(O2819&gt;9,"時間太晚","")</f>
        <v>時間太晚</v>
      </c>
      <c r="Z2819" s="3" t="str">
        <f>IF(ISBLANK(Q2819),"需記錄數量",IF(Q2819&gt;2,"2隻以上，請記為猴群",""))</f>
        <v/>
      </c>
      <c r="AA2819" s="3" t="str">
        <f>IF(OR(Q2819=1,Q2819=2),IF(ISTEXT(R2819),"","需記錄距離"),"")</f>
        <v/>
      </c>
      <c r="AB2819" s="249" t="str">
        <f>IF(S2819="Y",IF(Q2819&lt;&gt;2,"有叫聲應為猴群",""),"")</f>
        <v/>
      </c>
      <c r="AC2819" s="3" t="str">
        <f>IF(ISBLANK(T2819),"需記錄棲地類型",IF(LEN(T2819)&lt;&gt;2,"請填最主要的棲地類型，其餘的可在備注補充說明",""))</f>
        <v/>
      </c>
      <c r="AD2819" s="5" t="str">
        <f t="shared" si="123"/>
        <v/>
      </c>
      <c r="AE2819" s="3" t="str">
        <f>IF(COUNTIF(U2819,"*搖樹*")=1,IF(Q2819&lt;&gt;2,"有搖樹行為應為猴群",""),"")</f>
        <v/>
      </c>
      <c r="AF2819" s="3"/>
      <c r="AH2819">
        <f>MATCH(ROUND(M2819,0)&amp;ROUND(N2819,0),樣點!N:N,0)</f>
        <v>2044</v>
      </c>
      <c r="AI2819" s="5">
        <f>IF((F2820&amp;J2820)=(F2819&amp;J2819),ABS((DATE(G2820,H2820,I2820)&amp;TIME(O2820,P2820,0))-(DATE(G2819,H2819,I2819)&amp;TIME(O2819,P2819,0))),"")</f>
        <v>6.9444439723156393E-3</v>
      </c>
    </row>
    <row r="2820" spans="3:35">
      <c r="C2820" s="246" t="s">
        <v>1138</v>
      </c>
      <c r="D2820" s="246" t="s">
        <v>1208</v>
      </c>
      <c r="E2820" s="246" t="s">
        <v>1231</v>
      </c>
      <c r="F2820" s="246" t="s">
        <v>1232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1233</v>
      </c>
      <c r="L2820" s="247">
        <v>6</v>
      </c>
      <c r="M2820" s="246">
        <v>326457</v>
      </c>
      <c r="N2820" s="246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90</v>
      </c>
      <c r="T2820" s="246" t="s">
        <v>26</v>
      </c>
      <c r="U2820" s="246"/>
      <c r="V2820" t="str">
        <f>INDEX(樣區!H:H,MATCH(F2820,樣區!E:E,0))</f>
        <v>3月,5月</v>
      </c>
      <c r="W2820" s="3" t="str">
        <f>IF(ISNUMBER(AH2820),"Y","N")</f>
        <v>Y</v>
      </c>
      <c r="X2820" s="3" t="str">
        <f>IF(OR(ISBLANK(H2820),ISBLANK(I2820)),"需記錄日期","")</f>
        <v/>
      </c>
      <c r="Y2820" s="3" t="str">
        <f>IF(O2820&gt;9,"時間太晚","")</f>
        <v>時間太晚</v>
      </c>
      <c r="Z2820" s="3" t="str">
        <f>IF(ISBLANK(Q2820),"需記錄數量",IF(Q2820&gt;2,"2隻以上，請記為猴群",""))</f>
        <v/>
      </c>
      <c r="AA2820" s="3" t="str">
        <f>IF(OR(Q2820=1,Q2820=2),IF(ISTEXT(R2820),"","需記錄距離"),"")</f>
        <v/>
      </c>
      <c r="AB2820" s="249" t="str">
        <f>IF(S2820="Y",IF(Q2820&lt;&gt;2,"有叫聲應為猴群",""),"")</f>
        <v/>
      </c>
      <c r="AC2820" s="3" t="str">
        <f>IF(ISBLANK(T2820),"需記錄棲地類型",IF(LEN(T2820)&lt;&gt;2,"請填最主要的棲地類型，其餘的可在備注補充說明",""))</f>
        <v/>
      </c>
      <c r="AD2820" s="5" t="str">
        <f t="shared" si="123"/>
        <v/>
      </c>
      <c r="AE2820" s="3" t="str">
        <f>IF(COUNTIF(U2820,"*搖樹*")=1,IF(Q2820&lt;&gt;2,"有搖樹行為應為猴群",""),"")</f>
        <v/>
      </c>
      <c r="AF2820" s="3"/>
      <c r="AH2820">
        <f>MATCH(ROUND(M2820,0)&amp;ROUND(N2820,0),樣點!N:N,0)</f>
        <v>2045</v>
      </c>
      <c r="AI2820" s="5" t="str">
        <f>IF((F2821&amp;J2821)=(F2820&amp;J2820),ABS((DATE(G2821,H2821,I2821)&amp;TIME(O2821,P2821,0))-(DATE(G2820,H2820,I2820)&amp;TIME(O2820,P2820,0))),"")</f>
        <v/>
      </c>
    </row>
    <row r="2821" spans="3:35" hidden="1">
      <c r="C2821" s="246" t="s">
        <v>1138</v>
      </c>
      <c r="D2821" s="246" t="s">
        <v>1208</v>
      </c>
      <c r="E2821" s="246" t="s">
        <v>1234</v>
      </c>
      <c r="F2821" s="246" t="s">
        <v>1235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1236</v>
      </c>
      <c r="L2821" s="247">
        <v>1</v>
      </c>
      <c r="M2821" s="246">
        <v>321166</v>
      </c>
      <c r="N2821" s="246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90</v>
      </c>
      <c r="T2821" s="246" t="s">
        <v>26</v>
      </c>
      <c r="U2821" s="246" t="s">
        <v>1237</v>
      </c>
      <c r="V2821" t="str">
        <f>INDEX(樣區!H:H,MATCH(F2821,樣區!E:E,0))</f>
        <v>3月,5月</v>
      </c>
      <c r="W2821" s="3" t="str">
        <f>IF(ISNUMBER(AH2821),"Y","N")</f>
        <v>N</v>
      </c>
      <c r="X2821" s="3" t="str">
        <f>IF(OR(ISBLANK(H2821),ISBLANK(I2821)),"需記錄日期","")</f>
        <v/>
      </c>
      <c r="Y2821" s="3" t="str">
        <f>IF(O2821&gt;9,"時間太晚","")</f>
        <v>時間太晚</v>
      </c>
      <c r="Z2821" s="3" t="str">
        <f>IF(ISBLANK(Q2821),"需記錄數量",IF(Q2821&gt;2,"2隻以上，請記為猴群",""))</f>
        <v/>
      </c>
      <c r="AA2821" s="3" t="str">
        <f>IF(OR(Q2821=1,Q2821=2),IF(ISTEXT(R2821),"","需記錄距離"),"")</f>
        <v/>
      </c>
      <c r="AB2821" s="2" t="str">
        <f>IF(S2821="Y",IF(Q2821&lt;&gt;2,"有叫聲應為猴群",""),"")</f>
        <v/>
      </c>
      <c r="AC2821" s="3" t="str">
        <f>IF(ISBLANK(T2821),"需記錄棲地類型",IF(LEN(T2821)&lt;&gt;2,"請填最主要的棲地類型，其餘的可在備注補充說明",""))</f>
        <v/>
      </c>
      <c r="AD2821" s="5" t="str">
        <f>IF(ISBLANK(O2821),"需記錄時間",IFERROR(IF((AI2821-TIME(0,5,59))&lt;0,"需計滿6分鍾",""),""))</f>
        <v/>
      </c>
      <c r="AE2821" s="3" t="str">
        <f>IF(COUNTIF(U2821,"*搖樹*")=1,IF(Q2821&lt;&gt;2,"有搖樹行為應為猴群",""),"")</f>
        <v/>
      </c>
      <c r="AF2821" s="3"/>
      <c r="AH2821" t="e">
        <f>MATCH(ROUND(M2821,0)&amp;ROUND(N2821,0),樣點!N:N,0)</f>
        <v>#N/A</v>
      </c>
      <c r="AI2821" s="5">
        <f>IF((F2822&amp;J2822)=(F2821&amp;J2821),ABS((DATE(G2822,H2822,I2822)&amp;TIME(O2822,P2822,0))-(DATE(G2821,H2821,I2821)&amp;TIME(O2821,P2821,0))),"")</f>
        <v>1.2500000011641532E-2</v>
      </c>
    </row>
    <row r="2822" spans="3:35" hidden="1">
      <c r="C2822" s="246" t="s">
        <v>1138</v>
      </c>
      <c r="D2822" s="246" t="s">
        <v>1208</v>
      </c>
      <c r="E2822" s="246" t="s">
        <v>1234</v>
      </c>
      <c r="F2822" s="246" t="s">
        <v>1235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1236</v>
      </c>
      <c r="L2822" s="247">
        <v>2</v>
      </c>
      <c r="M2822" s="246">
        <v>321253</v>
      </c>
      <c r="N2822" s="246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90</v>
      </c>
      <c r="T2822" s="246" t="s">
        <v>26</v>
      </c>
      <c r="U2822" s="246" t="s">
        <v>1238</v>
      </c>
      <c r="V2822" t="str">
        <f>INDEX(樣區!H:H,MATCH(F2822,樣區!E:E,0))</f>
        <v>3月,5月</v>
      </c>
      <c r="W2822" s="3" t="str">
        <f>IF(ISNUMBER(AH2822),"Y","N")</f>
        <v>N</v>
      </c>
      <c r="X2822" s="3" t="str">
        <f>IF(OR(ISBLANK(H2822),ISBLANK(I2822)),"需記錄日期","")</f>
        <v/>
      </c>
      <c r="Y2822" s="3" t="str">
        <f>IF(O2822&gt;9,"時間太晚","")</f>
        <v>時間太晚</v>
      </c>
      <c r="Z2822" s="3" t="str">
        <f>IF(ISBLANK(Q2822),"需記錄數量",IF(Q2822&gt;2,"2隻以上，請記為猴群",""))</f>
        <v/>
      </c>
      <c r="AA2822" s="3" t="str">
        <f>IF(OR(Q2822=1,Q2822=2),IF(ISTEXT(R2822),"","需記錄距離"),"")</f>
        <v/>
      </c>
      <c r="AB2822" s="2" t="str">
        <f>IF(S2822="Y",IF(Q2822&lt;&gt;2,"有叫聲應為猴群",""),"")</f>
        <v/>
      </c>
      <c r="AC2822" s="3" t="str">
        <f>IF(ISBLANK(T2822),"需記錄棲地類型",IF(LEN(T2822)&lt;&gt;2,"請填最主要的棲地類型，其餘的可在備注補充說明",""))</f>
        <v/>
      </c>
      <c r="AD2822" s="5" t="str">
        <f>IF(ISBLANK(O2822),"需記錄時間",IFERROR(IF((AI2822-TIME(0,5,59))&lt;0,"需計滿6分鍾",""),""))</f>
        <v/>
      </c>
      <c r="AE2822" s="3" t="str">
        <f>IF(COUNTIF(U2822,"*搖樹*")=1,IF(Q2822&lt;&gt;2,"有搖樹行為應為猴群",""),"")</f>
        <v/>
      </c>
      <c r="AF2822" s="3"/>
      <c r="AH2822" t="e">
        <f>MATCH(ROUND(M2822,0)&amp;ROUND(N2822,0),樣點!N:N,0)</f>
        <v>#N/A</v>
      </c>
      <c r="AI2822" s="5">
        <f>IF((F2823&amp;J2823)=(F2822&amp;J2822),ABS((DATE(G2823,H2823,I2823)&amp;TIME(O2823,P2823,0))-(DATE(G2822,H2822,I2822)&amp;TIME(O2822,P2822,0))),"")</f>
        <v>1.8055555003229529E-2</v>
      </c>
    </row>
    <row r="2823" spans="3:35" hidden="1">
      <c r="C2823" s="246" t="s">
        <v>1138</v>
      </c>
      <c r="D2823" s="246" t="s">
        <v>1208</v>
      </c>
      <c r="E2823" s="246" t="s">
        <v>1234</v>
      </c>
      <c r="F2823" s="246" t="s">
        <v>1235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1236</v>
      </c>
      <c r="L2823" s="247">
        <v>3</v>
      </c>
      <c r="M2823" s="246">
        <v>320971</v>
      </c>
      <c r="N2823" s="246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90</v>
      </c>
      <c r="T2823" s="246" t="s">
        <v>26</v>
      </c>
      <c r="U2823" s="246" t="s">
        <v>1239</v>
      </c>
      <c r="V2823" t="str">
        <f>INDEX(樣區!H:H,MATCH(F2823,樣區!E:E,0))</f>
        <v>3月,5月</v>
      </c>
      <c r="W2823" s="3" t="str">
        <f>IF(ISNUMBER(AH2823),"Y","N")</f>
        <v>N</v>
      </c>
      <c r="X2823" s="3" t="str">
        <f>IF(OR(ISBLANK(H2823),ISBLANK(I2823)),"需記錄日期","")</f>
        <v/>
      </c>
      <c r="Y2823" s="3" t="str">
        <f>IF(O2823&gt;9,"時間太晚","")</f>
        <v>時間太晚</v>
      </c>
      <c r="Z2823" s="3" t="str">
        <f>IF(ISBLANK(Q2823),"需記錄數量",IF(Q2823&gt;2,"2隻以上，請記為猴群",""))</f>
        <v/>
      </c>
      <c r="AA2823" s="3" t="str">
        <f>IF(OR(Q2823=1,Q2823=2),IF(ISTEXT(R2823),"","需記錄距離"),"")</f>
        <v/>
      </c>
      <c r="AB2823" s="2" t="str">
        <f>IF(S2823="Y",IF(Q2823&lt;&gt;2,"有叫聲應為猴群",""),"")</f>
        <v/>
      </c>
      <c r="AC2823" s="3" t="str">
        <f>IF(ISBLANK(T2823),"需記錄棲地類型",IF(LEN(T2823)&lt;&gt;2,"請填最主要的棲地類型，其餘的可在備注補充說明",""))</f>
        <v/>
      </c>
      <c r="AD2823" s="5" t="str">
        <f>IF(ISBLANK(O2823),"需記錄時間",IFERROR(IF((AI2823-TIME(0,5,59))&lt;0,"需計滿6分鍾",""),""))</f>
        <v/>
      </c>
      <c r="AE2823" s="3" t="str">
        <f>IF(COUNTIF(U2823,"*搖樹*")=1,IF(Q2823&lt;&gt;2,"有搖樹行為應為猴群",""),"")</f>
        <v/>
      </c>
      <c r="AF2823" s="3"/>
      <c r="AH2823" t="e">
        <f>MATCH(ROUND(M2823,0)&amp;ROUND(N2823,0),樣點!N:N,0)</f>
        <v>#N/A</v>
      </c>
      <c r="AI2823" s="5">
        <f>IF((F2824&amp;J2824)=(F2823&amp;J2823),ABS((DATE(G2824,H2824,I2824)&amp;TIME(O2824,P2824,0))-(DATE(G2823,H2823,I2823)&amp;TIME(O2823,P2823,0))),"")</f>
        <v>1.0416666977107525E-2</v>
      </c>
    </row>
    <row r="2824" spans="3:35" hidden="1">
      <c r="C2824" s="246" t="s">
        <v>1138</v>
      </c>
      <c r="D2824" s="246" t="s">
        <v>1208</v>
      </c>
      <c r="E2824" s="246" t="s">
        <v>1234</v>
      </c>
      <c r="F2824" s="246" t="s">
        <v>1235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1236</v>
      </c>
      <c r="L2824" s="247">
        <v>4</v>
      </c>
      <c r="M2824" s="246">
        <v>320986</v>
      </c>
      <c r="N2824" s="246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90</v>
      </c>
      <c r="T2824" s="246" t="s">
        <v>26</v>
      </c>
      <c r="U2824" s="246" t="s">
        <v>1240</v>
      </c>
      <c r="V2824" t="str">
        <f>INDEX(樣區!H:H,MATCH(F2824,樣區!E:E,0))</f>
        <v>3月,5月</v>
      </c>
      <c r="W2824" s="3" t="str">
        <f>IF(ISNUMBER(AH2824),"Y","N")</f>
        <v>N</v>
      </c>
      <c r="X2824" s="3" t="str">
        <f>IF(OR(ISBLANK(H2824),ISBLANK(I2824)),"需記錄日期","")</f>
        <v/>
      </c>
      <c r="Y2824" s="3" t="str">
        <f>IF(O2824&gt;9,"時間太晚","")</f>
        <v>時間太晚</v>
      </c>
      <c r="Z2824" s="3" t="str">
        <f>IF(ISBLANK(Q2824),"需記錄數量",IF(Q2824&gt;2,"2隻以上，請記為猴群",""))</f>
        <v/>
      </c>
      <c r="AA2824" s="3" t="str">
        <f>IF(OR(Q2824=1,Q2824=2),IF(ISTEXT(R2824),"","需記錄距離"),"")</f>
        <v/>
      </c>
      <c r="AB2824" s="2" t="str">
        <f>IF(S2824="Y",IF(Q2824&lt;&gt;2,"有叫聲應為猴群",""),"")</f>
        <v/>
      </c>
      <c r="AC2824" s="3" t="str">
        <f>IF(ISBLANK(T2824),"需記錄棲地類型",IF(LEN(T2824)&lt;&gt;2,"請填最主要的棲地類型，其餘的可在備注補充說明",""))</f>
        <v/>
      </c>
      <c r="AD2824" s="5" t="str">
        <f>IF(ISBLANK(O2824),"需記錄時間",IFERROR(IF((AI2824-TIME(0,5,59))&lt;0,"需計滿6分鍾",""),""))</f>
        <v/>
      </c>
      <c r="AE2824" s="3" t="str">
        <f>IF(COUNTIF(U2824,"*搖樹*")=1,IF(Q2824&lt;&gt;2,"有搖樹行為應為猴群",""),"")</f>
        <v/>
      </c>
      <c r="AF2824" s="3"/>
      <c r="AH2824" t="e">
        <f>MATCH(ROUND(M2824,0)&amp;ROUND(N2824,0),樣點!N:N,0)</f>
        <v>#N/A</v>
      </c>
      <c r="AI2824" s="5">
        <f>IF((F2825&amp;J2825)=(F2824&amp;J2824),ABS((DATE(G2825,H2825,I2825)&amp;TIME(O2825,P2825,0))-(DATE(G2824,H2824,I2824)&amp;TIME(O2824,P2824,0))),"")</f>
        <v>1.1805556016042829E-2</v>
      </c>
    </row>
    <row r="2825" spans="3:35" hidden="1">
      <c r="C2825" s="246" t="s">
        <v>1138</v>
      </c>
      <c r="D2825" s="246" t="s">
        <v>1208</v>
      </c>
      <c r="E2825" s="246" t="s">
        <v>1234</v>
      </c>
      <c r="F2825" s="246" t="s">
        <v>1235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1236</v>
      </c>
      <c r="L2825" s="247">
        <v>5</v>
      </c>
      <c r="M2825" s="246">
        <v>320894</v>
      </c>
      <c r="N2825" s="246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90</v>
      </c>
      <c r="T2825" s="246" t="s">
        <v>26</v>
      </c>
      <c r="U2825" s="246" t="s">
        <v>1241</v>
      </c>
      <c r="V2825" t="str">
        <f>INDEX(樣區!H:H,MATCH(F2825,樣區!E:E,0))</f>
        <v>3月,5月</v>
      </c>
      <c r="W2825" s="3" t="str">
        <f>IF(ISNUMBER(AH2825),"Y","N")</f>
        <v>N</v>
      </c>
      <c r="X2825" s="3" t="str">
        <f>IF(OR(ISBLANK(H2825),ISBLANK(I2825)),"需記錄日期","")</f>
        <v/>
      </c>
      <c r="Y2825" s="3" t="str">
        <f>IF(O2825&gt;9,"時間太晚","")</f>
        <v>時間太晚</v>
      </c>
      <c r="Z2825" s="3" t="str">
        <f>IF(ISBLANK(Q2825),"需記錄數量",IF(Q2825&gt;2,"2隻以上，請記為猴群",""))</f>
        <v/>
      </c>
      <c r="AA2825" s="3" t="str">
        <f>IF(OR(Q2825=1,Q2825=2),IF(ISTEXT(R2825),"","需記錄距離"),"")</f>
        <v/>
      </c>
      <c r="AB2825" s="2" t="str">
        <f>IF(S2825="Y",IF(Q2825&lt;&gt;2,"有叫聲應為猴群",""),"")</f>
        <v/>
      </c>
      <c r="AC2825" s="3" t="str">
        <f>IF(ISBLANK(T2825),"需記錄棲地類型",IF(LEN(T2825)&lt;&gt;2,"請填最主要的棲地類型，其餘的可在備注補充說明",""))</f>
        <v/>
      </c>
      <c r="AD2825" s="5" t="str">
        <f>IF(ISBLANK(O2825),"需記錄時間",IFERROR(IF((AI2825-TIME(0,5,59))&lt;0,"需計滿6分鍾",""),""))</f>
        <v/>
      </c>
      <c r="AE2825" s="3" t="str">
        <f>IF(COUNTIF(U2825,"*搖樹*")=1,IF(Q2825&lt;&gt;2,"有搖樹行為應為猴群",""),"")</f>
        <v/>
      </c>
      <c r="AF2825" s="3"/>
      <c r="AH2825" t="e">
        <f>MATCH(ROUND(M2825,0)&amp;ROUND(N2825,0),樣點!N:N,0)</f>
        <v>#N/A</v>
      </c>
      <c r="AI2825" s="5">
        <f>IF((F2826&amp;J2826)=(F2825&amp;J2825),ABS((DATE(G2826,H2826,I2826)&amp;TIME(O2826,P2826,0))-(DATE(G2825,H2825,I2825)&amp;TIME(O2825,P2825,0))),"")</f>
        <v>7.6388879679143429E-3</v>
      </c>
    </row>
    <row r="2826" spans="3:35">
      <c r="C2826" s="246" t="s">
        <v>1138</v>
      </c>
      <c r="D2826" s="246" t="s">
        <v>1208</v>
      </c>
      <c r="E2826" s="246" t="s">
        <v>1234</v>
      </c>
      <c r="F2826" s="246" t="s">
        <v>1235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1236</v>
      </c>
      <c r="L2826" s="247">
        <v>6</v>
      </c>
      <c r="M2826" s="246">
        <v>320690</v>
      </c>
      <c r="N2826" s="246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90</v>
      </c>
      <c r="T2826" s="246" t="s">
        <v>26</v>
      </c>
      <c r="U2826" s="246"/>
      <c r="V2826" t="str">
        <f>INDEX(樣區!H:H,MATCH(F2826,樣區!E:E,0))</f>
        <v>3月,5月</v>
      </c>
      <c r="W2826" s="3" t="str">
        <f>IF(ISNUMBER(AH2826),"Y","N")</f>
        <v>Y</v>
      </c>
      <c r="X2826" s="3" t="str">
        <f>IF(OR(ISBLANK(H2826),ISBLANK(I2826)),"需記錄日期","")</f>
        <v/>
      </c>
      <c r="Y2826" s="3" t="str">
        <f>IF(O2826&gt;9,"時間太晚","")</f>
        <v>時間太晚</v>
      </c>
      <c r="Z2826" s="3" t="str">
        <f>IF(ISBLANK(Q2826),"需記錄數量",IF(Q2826&gt;2,"2隻以上，請記為猴群",""))</f>
        <v/>
      </c>
      <c r="AA2826" s="3" t="str">
        <f>IF(OR(Q2826=1,Q2826=2),IF(ISTEXT(R2826),"","需記錄距離"),"")</f>
        <v/>
      </c>
      <c r="AB2826" s="249" t="str">
        <f>IF(S2826="Y",IF(Q2826&lt;&gt;2,"有叫聲應為猴群",""),"")</f>
        <v/>
      </c>
      <c r="AC2826" s="3" t="str">
        <f>IF(ISBLANK(T2826),"需記錄棲地類型",IF(LEN(T2826)&lt;&gt;2,"請填最主要的棲地類型，其餘的可在備注補充說明",""))</f>
        <v/>
      </c>
      <c r="AD2826" s="5" t="str">
        <f>IF(ISBLANK(O2826),"需記錄時間",IFERROR(IF((AI2826-TIME(0,5,59))&lt;0,"需計滿6分鐘",""),""))</f>
        <v/>
      </c>
      <c r="AE2826" s="3" t="str">
        <f>IF(COUNTIF(U2826,"*搖樹*")=1,IF(Q2826&lt;&gt;2,"有搖樹行為應為猴群",""),"")</f>
        <v/>
      </c>
      <c r="AF2826" s="3"/>
      <c r="AH2826">
        <f>MATCH(ROUND(M2826,0)&amp;ROUND(N2826,0),樣點!N:N,0)</f>
        <v>2051</v>
      </c>
      <c r="AI2826" s="5" t="str">
        <f>IF((F2827&amp;J2827)=(F2826&amp;J2826),ABS((DATE(G2827,H2827,I2827)&amp;TIME(O2827,P2827,0))-(DATE(G2826,H2826,I2826)&amp;TIME(O2826,P2826,0))),"")</f>
        <v/>
      </c>
    </row>
    <row r="2827" spans="3:35" hidden="1">
      <c r="C2827" s="246" t="s">
        <v>1138</v>
      </c>
      <c r="D2827" s="246" t="s">
        <v>1242</v>
      </c>
      <c r="E2827" s="246" t="s">
        <v>1243</v>
      </c>
      <c r="F2827" s="246" t="s">
        <v>1244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1245</v>
      </c>
      <c r="L2827" s="247">
        <v>1</v>
      </c>
      <c r="M2827" s="246">
        <v>318670</v>
      </c>
      <c r="N2827" s="246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90</v>
      </c>
      <c r="T2827" s="246" t="s">
        <v>1246</v>
      </c>
      <c r="U2827" s="246"/>
      <c r="V2827" t="str">
        <f>INDEX(樣區!H:H,MATCH(F2827,樣區!E:E,0))</f>
        <v>3月,5月</v>
      </c>
      <c r="W2827" s="3" t="str">
        <f>IF(ISNUMBER(AH2827),"Y","N")</f>
        <v>N</v>
      </c>
      <c r="X2827" s="3" t="str">
        <f>IF(OR(ISBLANK(H2827),ISBLANK(I2827)),"需記錄日期","")</f>
        <v/>
      </c>
      <c r="Y2827" s="3" t="str">
        <f>IF(O2827&gt;9,"時間太晚","")</f>
        <v/>
      </c>
      <c r="Z2827" s="3" t="str">
        <f>IF(ISBLANK(Q2827),"需記錄數量",IF(Q2827&gt;2,"2隻以上，請記為猴群",""))</f>
        <v/>
      </c>
      <c r="AA2827" s="3" t="str">
        <f>IF(OR(Q2827=1,Q2827=2),IF(ISTEXT(R2827),"","需記錄距離"),"")</f>
        <v/>
      </c>
      <c r="AB2827" s="2" t="str">
        <f>IF(S2827="Y",IF(Q2827&lt;&gt;2,"有叫聲應為猴群",""),"")</f>
        <v/>
      </c>
      <c r="AC2827" s="3" t="str">
        <f>IF(ISBLANK(T2827),"需記錄棲地類型",IF(LEN(T2827)&lt;&gt;2,"請填最主要的棲地類型，其餘的可在備注補充說明",""))</f>
        <v>請填最主要的棲地類型，其餘的可在備注補充說明</v>
      </c>
      <c r="AD2827" s="5" t="str">
        <f>IF(ISBLANK(O2827),"需記錄時間",IFERROR(IF((AI2827-TIME(0,5,59))&lt;0,"需計滿6分鍾",""),""))</f>
        <v/>
      </c>
      <c r="AE2827" s="3" t="str">
        <f>IF(COUNTIF(U2827,"*搖樹*")=1,IF(Q2827&lt;&gt;2,"有搖樹行為應為猴群",""),"")</f>
        <v/>
      </c>
      <c r="AF2827" s="3"/>
      <c r="AH2827" t="e">
        <f>MATCH(ROUND(M2827,0)&amp;ROUND(N2827,0),樣點!N:N,0)</f>
        <v>#N/A</v>
      </c>
      <c r="AI2827" s="5">
        <f>IF((F2828&amp;J2828)=(F2827&amp;J2827),ABS((DATE(G2828,H2828,I2828)&amp;TIME(O2828,P2828,0))-(DATE(G2827,H2827,I2827)&amp;TIME(O2827,P2827,0))),"")</f>
        <v>7.6388879679143429E-3</v>
      </c>
    </row>
    <row r="2828" spans="3:35" hidden="1">
      <c r="C2828" s="246" t="s">
        <v>1138</v>
      </c>
      <c r="D2828" s="246" t="s">
        <v>1242</v>
      </c>
      <c r="E2828" s="246" t="s">
        <v>1243</v>
      </c>
      <c r="F2828" s="246" t="s">
        <v>1244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1245</v>
      </c>
      <c r="L2828" s="247">
        <v>2</v>
      </c>
      <c r="M2828" s="246">
        <v>318620</v>
      </c>
      <c r="N2828" s="246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90</v>
      </c>
      <c r="T2828" s="246" t="s">
        <v>26</v>
      </c>
      <c r="U2828" s="246"/>
      <c r="V2828" t="str">
        <f>INDEX(樣區!H:H,MATCH(F2828,樣區!E:E,0))</f>
        <v>3月,5月</v>
      </c>
      <c r="W2828" s="3" t="str">
        <f>IF(ISNUMBER(AH2828),"Y","N")</f>
        <v>N</v>
      </c>
      <c r="X2828" s="3" t="str">
        <f>IF(OR(ISBLANK(H2828),ISBLANK(I2828)),"需記錄日期","")</f>
        <v/>
      </c>
      <c r="Y2828" s="3" t="str">
        <f>IF(O2828&gt;9,"時間太晚","")</f>
        <v/>
      </c>
      <c r="Z2828" s="3" t="str">
        <f>IF(ISBLANK(Q2828),"需記錄數量",IF(Q2828&gt;2,"2隻以上，請記為猴群",""))</f>
        <v/>
      </c>
      <c r="AA2828" s="3" t="str">
        <f>IF(OR(Q2828=1,Q2828=2),IF(ISTEXT(R2828),"","需記錄距離"),"")</f>
        <v/>
      </c>
      <c r="AB2828" s="2" t="str">
        <f>IF(S2828="Y",IF(Q2828&lt;&gt;2,"有叫聲應為猴群",""),"")</f>
        <v/>
      </c>
      <c r="AC2828" s="3" t="str">
        <f>IF(ISBLANK(T2828),"需記錄棲地類型",IF(LEN(T2828)&lt;&gt;2,"請填最主要的棲地類型，其餘的可在備注補充說明",""))</f>
        <v/>
      </c>
      <c r="AD2828" s="5" t="str">
        <f>IF(ISBLANK(O2828),"需記錄時間",IFERROR(IF((AI2828-TIME(0,5,59))&lt;0,"需計滿6分鍾",""),""))</f>
        <v/>
      </c>
      <c r="AE2828" s="3" t="str">
        <f>IF(COUNTIF(U2828,"*搖樹*")=1,IF(Q2828&lt;&gt;2,"有搖樹行為應為猴群",""),"")</f>
        <v/>
      </c>
      <c r="AF2828" s="3"/>
      <c r="AH2828" t="e">
        <f>MATCH(ROUND(M2828,0)&amp;ROUND(N2828,0),樣點!N:N,0)</f>
        <v>#N/A</v>
      </c>
      <c r="AI2828" s="5">
        <f>IF((F2829&amp;J2829)=(F2828&amp;J2828),ABS((DATE(G2829,H2829,I2829)&amp;TIME(O2829,P2829,0))-(DATE(G2828,H2828,I2828)&amp;TIME(O2828,P2828,0))),"")</f>
        <v>6.2500000349245965E-3</v>
      </c>
    </row>
    <row r="2829" spans="3:35" hidden="1">
      <c r="C2829" s="246" t="s">
        <v>1138</v>
      </c>
      <c r="D2829" s="246" t="s">
        <v>1242</v>
      </c>
      <c r="E2829" s="246" t="s">
        <v>1243</v>
      </c>
      <c r="F2829" s="246" t="s">
        <v>1244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1245</v>
      </c>
      <c r="L2829" s="247">
        <v>3</v>
      </c>
      <c r="M2829" s="246">
        <v>318501</v>
      </c>
      <c r="N2829" s="246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90</v>
      </c>
      <c r="T2829" s="246" t="s">
        <v>26</v>
      </c>
      <c r="U2829" s="246"/>
      <c r="V2829" t="str">
        <f>INDEX(樣區!H:H,MATCH(F2829,樣區!E:E,0))</f>
        <v>3月,5月</v>
      </c>
      <c r="W2829" s="3" t="str">
        <f>IF(ISNUMBER(AH2829),"Y","N")</f>
        <v>N</v>
      </c>
      <c r="X2829" s="3" t="str">
        <f>IF(OR(ISBLANK(H2829),ISBLANK(I2829)),"需記錄日期","")</f>
        <v/>
      </c>
      <c r="Y2829" s="3" t="str">
        <f>IF(O2829&gt;9,"時間太晚","")</f>
        <v/>
      </c>
      <c r="Z2829" s="3" t="str">
        <f>IF(ISBLANK(Q2829),"需記錄數量",IF(Q2829&gt;2,"2隻以上，請記為猴群",""))</f>
        <v/>
      </c>
      <c r="AA2829" s="3" t="str">
        <f>IF(OR(Q2829=1,Q2829=2),IF(ISTEXT(R2829),"","需記錄距離"),"")</f>
        <v/>
      </c>
      <c r="AB2829" s="2" t="str">
        <f>IF(S2829="Y",IF(Q2829&lt;&gt;2,"有叫聲應為猴群",""),"")</f>
        <v/>
      </c>
      <c r="AC2829" s="3" t="str">
        <f>IF(ISBLANK(T2829),"需記錄棲地類型",IF(LEN(T2829)&lt;&gt;2,"請填最主要的棲地類型，其餘的可在備注補充說明",""))</f>
        <v/>
      </c>
      <c r="AD2829" s="5" t="str">
        <f>IF(ISBLANK(O2829),"需記錄時間",IFERROR(IF((AI2829-TIME(0,5,59))&lt;0,"需計滿6分鍾",""),""))</f>
        <v/>
      </c>
      <c r="AE2829" s="3" t="str">
        <f>IF(COUNTIF(U2829,"*搖樹*")=1,IF(Q2829&lt;&gt;2,"有搖樹行為應為猴群",""),"")</f>
        <v/>
      </c>
      <c r="AF2829" s="3"/>
      <c r="AH2829" t="e">
        <f>MATCH(ROUND(M2829,0)&amp;ROUND(N2829,0),樣點!N:N,0)</f>
        <v>#N/A</v>
      </c>
      <c r="AI2829" s="5">
        <f>IF((F2830&amp;J2830)=(F2829&amp;J2829),ABS((DATE(G2830,H2830,I2830)&amp;TIME(O2830,P2830,0))-(DATE(G2829,H2829,I2829)&amp;TIME(O2829,P2829,0))),"")</f>
        <v>8.3333340007811785E-3</v>
      </c>
    </row>
    <row r="2830" spans="3:35" hidden="1">
      <c r="C2830" s="246" t="s">
        <v>1138</v>
      </c>
      <c r="D2830" s="246" t="s">
        <v>1242</v>
      </c>
      <c r="E2830" s="246" t="s">
        <v>1243</v>
      </c>
      <c r="F2830" s="246" t="s">
        <v>1244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1245</v>
      </c>
      <c r="L2830" s="247">
        <v>4</v>
      </c>
      <c r="M2830" s="246">
        <v>318770</v>
      </c>
      <c r="N2830" s="246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90</v>
      </c>
      <c r="T2830" s="246" t="s">
        <v>26</v>
      </c>
      <c r="U2830" s="246"/>
      <c r="V2830" t="str">
        <f>INDEX(樣區!H:H,MATCH(F2830,樣區!E:E,0))</f>
        <v>3月,5月</v>
      </c>
      <c r="W2830" s="3" t="str">
        <f>IF(ISNUMBER(AH2830),"Y","N")</f>
        <v>N</v>
      </c>
      <c r="X2830" s="3" t="str">
        <f>IF(OR(ISBLANK(H2830),ISBLANK(I2830)),"需記錄日期","")</f>
        <v/>
      </c>
      <c r="Y2830" s="3" t="str">
        <f>IF(O2830&gt;9,"時間太晚","")</f>
        <v/>
      </c>
      <c r="Z2830" s="3" t="str">
        <f>IF(ISBLANK(Q2830),"需記錄數量",IF(Q2830&gt;2,"2隻以上，請記為猴群",""))</f>
        <v/>
      </c>
      <c r="AA2830" s="3" t="str">
        <f>IF(OR(Q2830=1,Q2830=2),IF(ISTEXT(R2830),"","需記錄距離"),"")</f>
        <v/>
      </c>
      <c r="AB2830" s="2" t="str">
        <f>IF(S2830="Y",IF(Q2830&lt;&gt;2,"有叫聲應為猴群",""),"")</f>
        <v/>
      </c>
      <c r="AC2830" s="3" t="str">
        <f>IF(ISBLANK(T2830),"需記錄棲地類型",IF(LEN(T2830)&lt;&gt;2,"請填最主要的棲地類型，其餘的可在備注補充說明",""))</f>
        <v/>
      </c>
      <c r="AD2830" s="5" t="str">
        <f>IF(ISBLANK(O2830),"需記錄時間",IFERROR(IF((AI2830-TIME(0,5,59))&lt;0,"需計滿6分鍾",""),""))</f>
        <v/>
      </c>
      <c r="AE2830" s="3" t="str">
        <f>IF(COUNTIF(U2830,"*搖樹*")=1,IF(Q2830&lt;&gt;2,"有搖樹行為應為猴群",""),"")</f>
        <v/>
      </c>
      <c r="AF2830" s="3"/>
      <c r="AH2830" t="e">
        <f>MATCH(ROUND(M2830,0)&amp;ROUND(N2830,0),樣點!N:N,0)</f>
        <v>#N/A</v>
      </c>
      <c r="AI2830" s="5">
        <f>IF((F2831&amp;J2831)=(F2830&amp;J2830),ABS((DATE(G2831,H2831,I2831)&amp;TIME(O2831,P2831,0))-(DATE(G2830,H2830,I2830)&amp;TIME(O2830,P2830,0))),"")</f>
        <v>8.3333330112509429E-3</v>
      </c>
    </row>
    <row r="2831" spans="3:35" hidden="1">
      <c r="C2831" s="246" t="s">
        <v>1138</v>
      </c>
      <c r="D2831" s="246" t="s">
        <v>1242</v>
      </c>
      <c r="E2831" s="246" t="s">
        <v>1243</v>
      </c>
      <c r="F2831" s="246" t="s">
        <v>1244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1245</v>
      </c>
      <c r="L2831" s="247">
        <v>5</v>
      </c>
      <c r="M2831" s="246">
        <v>318302</v>
      </c>
      <c r="N2831" s="246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90</v>
      </c>
      <c r="T2831" s="246" t="s">
        <v>26</v>
      </c>
      <c r="U2831" s="246"/>
      <c r="V2831" t="str">
        <f>INDEX(樣區!H:H,MATCH(F2831,樣區!E:E,0))</f>
        <v>3月,5月</v>
      </c>
      <c r="W2831" s="3" t="str">
        <f>IF(ISNUMBER(AH2831),"Y","N")</f>
        <v>N</v>
      </c>
      <c r="X2831" s="3" t="str">
        <f>IF(OR(ISBLANK(H2831),ISBLANK(I2831)),"需記錄日期","")</f>
        <v/>
      </c>
      <c r="Y2831" s="3" t="str">
        <f>IF(O2831&gt;9,"時間太晚","")</f>
        <v>時間太晚</v>
      </c>
      <c r="Z2831" s="3" t="str">
        <f>IF(ISBLANK(Q2831),"需記錄數量",IF(Q2831&gt;2,"2隻以上，請記為猴群",""))</f>
        <v/>
      </c>
      <c r="AA2831" s="3" t="str">
        <f>IF(OR(Q2831=1,Q2831=2),IF(ISTEXT(R2831),"","需記錄距離"),"")</f>
        <v/>
      </c>
      <c r="AB2831" s="2" t="str">
        <f>IF(S2831="Y",IF(Q2831&lt;&gt;2,"有叫聲應為猴群",""),"")</f>
        <v/>
      </c>
      <c r="AC2831" s="3" t="str">
        <f>IF(ISBLANK(T2831),"需記錄棲地類型",IF(LEN(T2831)&lt;&gt;2,"請填最主要的棲地類型，其餘的可在備注補充說明",""))</f>
        <v/>
      </c>
      <c r="AD2831" s="5" t="str">
        <f>IF(ISBLANK(O2831),"需記錄時間",IFERROR(IF((AI2831-TIME(0,5,59))&lt;0,"需計滿6分鍾",""),""))</f>
        <v/>
      </c>
      <c r="AE2831" s="3" t="str">
        <f>IF(COUNTIF(U2831,"*搖樹*")=1,IF(Q2831&lt;&gt;2,"有搖樹行為應為猴群",""),"")</f>
        <v/>
      </c>
      <c r="AF2831" s="3"/>
      <c r="AH2831" t="e">
        <f>MATCH(ROUND(M2831,0)&amp;ROUND(N2831,0),樣點!N:N,0)</f>
        <v>#N/A</v>
      </c>
      <c r="AI2831" s="5">
        <f>IF((F2832&amp;J2832)=(F2831&amp;J2831),ABS((DATE(G2832,H2832,I2832)&amp;TIME(O2832,P2832,0))-(DATE(G2831,H2831,I2831)&amp;TIME(O2831,P2831,0))),"")</f>
        <v>9.7222219919785857E-3</v>
      </c>
    </row>
    <row r="2832" spans="3:35" hidden="1">
      <c r="C2832" s="246" t="s">
        <v>1138</v>
      </c>
      <c r="D2832" s="246" t="s">
        <v>1242</v>
      </c>
      <c r="E2832" s="246" t="s">
        <v>1243</v>
      </c>
      <c r="F2832" s="246" t="s">
        <v>1244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1245</v>
      </c>
      <c r="L2832" s="247">
        <v>6</v>
      </c>
      <c r="M2832" s="246">
        <v>318346</v>
      </c>
      <c r="N2832" s="246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90</v>
      </c>
      <c r="T2832" s="246" t="s">
        <v>26</v>
      </c>
      <c r="U2832" s="246"/>
      <c r="V2832" t="str">
        <f>INDEX(樣區!H:H,MATCH(F2832,樣區!E:E,0))</f>
        <v>3月,5月</v>
      </c>
      <c r="W2832" s="3" t="str">
        <f>IF(ISNUMBER(AH2832),"Y","N")</f>
        <v>N</v>
      </c>
      <c r="X2832" s="3" t="str">
        <f>IF(OR(ISBLANK(H2832),ISBLANK(I2832)),"需記錄日期","")</f>
        <v/>
      </c>
      <c r="Y2832" s="3" t="str">
        <f>IF(O2832&gt;9,"時間太晚","")</f>
        <v>時間太晚</v>
      </c>
      <c r="Z2832" s="3" t="str">
        <f>IF(ISBLANK(Q2832),"需記錄數量",IF(Q2832&gt;2,"2隻以上，請記為猴群",""))</f>
        <v/>
      </c>
      <c r="AA2832" s="3" t="str">
        <f>IF(OR(Q2832=1,Q2832=2),IF(ISTEXT(R2832),"","需記錄距離"),"")</f>
        <v/>
      </c>
      <c r="AB2832" s="2" t="str">
        <f>IF(S2832="Y",IF(Q2832&lt;&gt;2,"有叫聲應為猴群",""),"")</f>
        <v/>
      </c>
      <c r="AC2832" s="3" t="str">
        <f>IF(ISBLANK(T2832),"需記錄棲地類型",IF(LEN(T2832)&lt;&gt;2,"請填最主要的棲地類型，其餘的可在備注補充說明",""))</f>
        <v/>
      </c>
      <c r="AD2832" s="5" t="str">
        <f>IF(ISBLANK(O2832),"需記錄時間",IFERROR(IF((AI2832-TIME(0,5,59))&lt;0,"需計滿6分鍾",""),""))</f>
        <v/>
      </c>
      <c r="AE2832" s="3" t="str">
        <f>IF(COUNTIF(U2832,"*搖樹*")=1,IF(Q2832&lt;&gt;2,"有搖樹行為應為猴群",""),"")</f>
        <v/>
      </c>
      <c r="AF2832" s="3"/>
      <c r="AH2832" t="e">
        <f>MATCH(ROUND(M2832,0)&amp;ROUND(N2832,0),樣點!N:N,0)</f>
        <v>#N/A</v>
      </c>
      <c r="AI2832" s="5">
        <f>IF((F2833&amp;J2833)=(F2832&amp;J2832),ABS((DATE(G2833,H2833,I2833)&amp;TIME(O2833,P2833,0))-(DATE(G2832,H2832,I2832)&amp;TIME(O2832,P2832,0))),"")</f>
        <v>6.9444449618458748E-3</v>
      </c>
    </row>
    <row r="2833" spans="3:35" hidden="1">
      <c r="C2833" s="246" t="s">
        <v>1138</v>
      </c>
      <c r="D2833" s="246" t="s">
        <v>1242</v>
      </c>
      <c r="E2833" s="246" t="s">
        <v>1243</v>
      </c>
      <c r="F2833" s="246" t="s">
        <v>1244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1245</v>
      </c>
      <c r="L2833" s="247">
        <v>7</v>
      </c>
      <c r="M2833" s="246">
        <v>318393</v>
      </c>
      <c r="N2833" s="246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90</v>
      </c>
      <c r="T2833" s="246" t="s">
        <v>26</v>
      </c>
      <c r="U2833" s="246"/>
      <c r="V2833" t="str">
        <f>INDEX(樣區!H:H,MATCH(F2833,樣區!E:E,0))</f>
        <v>3月,5月</v>
      </c>
      <c r="W2833" s="3" t="str">
        <f>IF(ISNUMBER(AH2833),"Y","N")</f>
        <v>N</v>
      </c>
      <c r="X2833" s="3" t="str">
        <f>IF(OR(ISBLANK(H2833),ISBLANK(I2833)),"需記錄日期","")</f>
        <v/>
      </c>
      <c r="Y2833" s="3" t="str">
        <f>IF(O2833&gt;9,"時間太晚","")</f>
        <v>時間太晚</v>
      </c>
      <c r="Z2833" s="3" t="str">
        <f>IF(ISBLANK(Q2833),"需記錄數量",IF(Q2833&gt;2,"2隻以上，請記為猴群",""))</f>
        <v/>
      </c>
      <c r="AA2833" s="3" t="str">
        <f>IF(OR(Q2833=1,Q2833=2),IF(ISTEXT(R2833),"","需記錄距離"),"")</f>
        <v/>
      </c>
      <c r="AB2833" s="2" t="str">
        <f>IF(S2833="Y",IF(Q2833&lt;&gt;2,"有叫聲應為猴群",""),"")</f>
        <v/>
      </c>
      <c r="AC2833" s="3" t="str">
        <f>IF(ISBLANK(T2833),"需記錄棲地類型",IF(LEN(T2833)&lt;&gt;2,"請填最主要的棲地類型，其餘的可在備注補充說明",""))</f>
        <v/>
      </c>
      <c r="AD2833" s="5" t="str">
        <f>IF(ISBLANK(O2833),"需記錄時間",IFERROR(IF((AI2833-TIME(0,5,59))&lt;0,"需計滿6分鍾",""),""))</f>
        <v/>
      </c>
      <c r="AE2833" s="3" t="str">
        <f>IF(COUNTIF(U2833,"*搖樹*")=1,IF(Q2833&lt;&gt;2,"有搖樹行為應為猴群",""),"")</f>
        <v/>
      </c>
      <c r="AF2833" s="3"/>
      <c r="AH2833" t="e">
        <f>MATCH(ROUND(M2833,0)&amp;ROUND(N2833,0),樣點!N:N,0)</f>
        <v>#N/A</v>
      </c>
      <c r="AI2833" s="5">
        <f>IF((F2834&amp;J2834)=(F2833&amp;J2833),ABS((DATE(G2834,H2834,I2834)&amp;TIME(O2834,P2834,0))-(DATE(G2833,H2833,I2833)&amp;TIME(O2833,P2833,0))),"")</f>
        <v>1.1111111030913889E-2</v>
      </c>
    </row>
    <row r="2834" spans="3:35" hidden="1">
      <c r="C2834" s="246" t="s">
        <v>1138</v>
      </c>
      <c r="D2834" s="246" t="s">
        <v>1242</v>
      </c>
      <c r="E2834" s="246" t="s">
        <v>1243</v>
      </c>
      <c r="F2834" s="246" t="s">
        <v>1244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1245</v>
      </c>
      <c r="L2834" s="247">
        <v>8</v>
      </c>
      <c r="M2834" s="246">
        <v>318269</v>
      </c>
      <c r="N2834" s="246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90</v>
      </c>
      <c r="T2834" s="246" t="s">
        <v>26</v>
      </c>
      <c r="U2834" s="246"/>
      <c r="V2834" t="str">
        <f>INDEX(樣區!H:H,MATCH(F2834,樣區!E:E,0))</f>
        <v>3月,5月</v>
      </c>
      <c r="W2834" s="3" t="str">
        <f>IF(ISNUMBER(AH2834),"Y","N")</f>
        <v>N</v>
      </c>
      <c r="X2834" s="3" t="str">
        <f>IF(OR(ISBLANK(H2834),ISBLANK(I2834)),"需記錄日期","")</f>
        <v/>
      </c>
      <c r="Y2834" s="3" t="str">
        <f>IF(O2834&gt;9,"時間太晚","")</f>
        <v>時間太晚</v>
      </c>
      <c r="Z2834" s="3" t="str">
        <f>IF(ISBLANK(Q2834),"需記錄數量",IF(Q2834&gt;2,"2隻以上，請記為猴群",""))</f>
        <v/>
      </c>
      <c r="AA2834" s="3" t="str">
        <f>IF(OR(Q2834=1,Q2834=2),IF(ISTEXT(R2834),"","需記錄距離"),"")</f>
        <v/>
      </c>
      <c r="AB2834" s="2" t="str">
        <f>IF(S2834="Y",IF(Q2834&lt;&gt;2,"有叫聲應為猴群",""),"")</f>
        <v/>
      </c>
      <c r="AC2834" s="3" t="str">
        <f>IF(ISBLANK(T2834),"需記錄棲地類型",IF(LEN(T2834)&lt;&gt;2,"請填最主要的棲地類型，其餘的可在備注補充說明",""))</f>
        <v/>
      </c>
      <c r="AD2834" s="5" t="str">
        <f>IF(ISBLANK(O2834),"需記錄時間",IFERROR(IF((AI2834-TIME(0,5,59))&lt;0,"需計滿6分鍾",""),""))</f>
        <v/>
      </c>
      <c r="AE2834" s="3" t="str">
        <f>IF(COUNTIF(U2834,"*搖樹*")=1,IF(Q2834&lt;&gt;2,"有搖樹行為應為猴群",""),"")</f>
        <v/>
      </c>
      <c r="AF2834" s="3"/>
      <c r="AH2834" t="e">
        <f>MATCH(ROUND(M2834,0)&amp;ROUND(N2834,0),樣點!N:N,0)</f>
        <v>#N/A</v>
      </c>
      <c r="AI2834" s="5">
        <f>IF((F2835&amp;J2835)=(F2834&amp;J2834),ABS((DATE(G2835,H2835,I2835)&amp;TIME(O2835,P2835,0))-(DATE(G2834,H2834,I2834)&amp;TIME(O2834,P2834,0))),"")</f>
        <v>6.9444439723156393E-3</v>
      </c>
    </row>
    <row r="2835" spans="3:35" hidden="1">
      <c r="C2835" s="246" t="s">
        <v>1138</v>
      </c>
      <c r="D2835" s="246" t="s">
        <v>1242</v>
      </c>
      <c r="E2835" s="246" t="s">
        <v>1243</v>
      </c>
      <c r="F2835" s="246" t="s">
        <v>1244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1245</v>
      </c>
      <c r="L2835" s="247">
        <v>9</v>
      </c>
      <c r="M2835" s="246">
        <v>318035</v>
      </c>
      <c r="N2835" s="246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90</v>
      </c>
      <c r="T2835" s="246" t="s">
        <v>26</v>
      </c>
      <c r="U2835" s="246"/>
      <c r="V2835" t="str">
        <f>INDEX(樣區!H:H,MATCH(F2835,樣區!E:E,0))</f>
        <v>3月,5月</v>
      </c>
      <c r="W2835" s="3" t="str">
        <f>IF(ISNUMBER(AH2835),"Y","N")</f>
        <v>N</v>
      </c>
      <c r="X2835" s="3" t="str">
        <f>IF(OR(ISBLANK(H2835),ISBLANK(I2835)),"需記錄日期","")</f>
        <v/>
      </c>
      <c r="Y2835" s="3" t="str">
        <f>IF(O2835&gt;9,"時間太晚","")</f>
        <v>時間太晚</v>
      </c>
      <c r="Z2835" s="3" t="str">
        <f>IF(ISBLANK(Q2835),"需記錄數量",IF(Q2835&gt;2,"2隻以上，請記為猴群",""))</f>
        <v/>
      </c>
      <c r="AA2835" s="3" t="str">
        <f>IF(OR(Q2835=1,Q2835=2),IF(ISTEXT(R2835),"","需記錄距離"),"")</f>
        <v/>
      </c>
      <c r="AB2835" s="2" t="str">
        <f>IF(S2835="Y",IF(Q2835&lt;&gt;2,"有叫聲應為猴群",""),"")</f>
        <v/>
      </c>
      <c r="AC2835" s="3" t="str">
        <f>IF(ISBLANK(T2835),"需記錄棲地類型",IF(LEN(T2835)&lt;&gt;2,"請填最主要的棲地類型，其餘的可在備注補充說明",""))</f>
        <v/>
      </c>
      <c r="AD2835" s="5" t="str">
        <f>IF(ISBLANK(O2835),"需記錄時間",IFERROR(IF((AI2835-TIME(0,5,59))&lt;0,"需計滿6分鍾",""),""))</f>
        <v/>
      </c>
      <c r="AE2835" s="3" t="str">
        <f>IF(COUNTIF(U2835,"*搖樹*")=1,IF(Q2835&lt;&gt;2,"有搖樹行為應為猴群",""),"")</f>
        <v/>
      </c>
      <c r="AF2835" s="3"/>
      <c r="AH2835" t="e">
        <f>MATCH(ROUND(M2835,0)&amp;ROUND(N2835,0),樣點!N:N,0)</f>
        <v>#N/A</v>
      </c>
      <c r="AI2835" s="5">
        <f>IF((F2836&amp;J2836)=(F2835&amp;J2835),ABS((DATE(G2836,H2836,I2836)&amp;TIME(O2836,P2836,0))-(DATE(G2835,H2835,I2835)&amp;TIME(O2835,P2835,0))),"")</f>
        <v>9.0277779963798821E-3</v>
      </c>
    </row>
    <row r="2836" spans="3:35" hidden="1">
      <c r="C2836" s="246" t="s">
        <v>1138</v>
      </c>
      <c r="D2836" s="246" t="s">
        <v>1242</v>
      </c>
      <c r="E2836" s="246" t="s">
        <v>1243</v>
      </c>
      <c r="F2836" s="246" t="s">
        <v>1244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1245</v>
      </c>
      <c r="L2836" s="247">
        <v>10</v>
      </c>
      <c r="M2836" s="246">
        <v>317916</v>
      </c>
      <c r="N2836" s="246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90</v>
      </c>
      <c r="T2836" s="246" t="s">
        <v>26</v>
      </c>
      <c r="U2836" s="246"/>
      <c r="V2836" t="str">
        <f>INDEX(樣區!H:H,MATCH(F2836,樣區!E:E,0))</f>
        <v>3月,5月</v>
      </c>
      <c r="W2836" s="3" t="str">
        <f>IF(ISNUMBER(AH2836),"Y","N")</f>
        <v>N</v>
      </c>
      <c r="X2836" s="3" t="str">
        <f>IF(OR(ISBLANK(H2836),ISBLANK(I2836)),"需記錄日期","")</f>
        <v/>
      </c>
      <c r="Y2836" s="3" t="str">
        <f>IF(O2836&gt;9,"時間太晚","")</f>
        <v>時間太晚</v>
      </c>
      <c r="Z2836" s="3" t="str">
        <f>IF(ISBLANK(Q2836),"需記錄數量",IF(Q2836&gt;2,"2隻以上，請記為猴群",""))</f>
        <v/>
      </c>
      <c r="AA2836" s="3" t="str">
        <f>IF(OR(Q2836=1,Q2836=2),IF(ISTEXT(R2836),"","需記錄距離"),"")</f>
        <v/>
      </c>
      <c r="AB2836" s="2" t="str">
        <f>IF(S2836="Y",IF(Q2836&lt;&gt;2,"有叫聲應為猴群",""),"")</f>
        <v/>
      </c>
      <c r="AC2836" s="3" t="str">
        <f>IF(ISBLANK(T2836),"需記錄棲地類型",IF(LEN(T2836)&lt;&gt;2,"請填最主要的棲地類型，其餘的可在備注補充說明",""))</f>
        <v/>
      </c>
      <c r="AD2836" s="5" t="str">
        <f>IF(ISBLANK(O2836),"需記錄時間",IFERROR(IF((AI2836-TIME(0,5,59))&lt;0,"需計滿6分鍾",""),""))</f>
        <v/>
      </c>
      <c r="AE2836" s="3" t="str">
        <f>IF(COUNTIF(U2836,"*搖樹*")=1,IF(Q2836&lt;&gt;2,"有搖樹行為應為猴群",""),"")</f>
        <v/>
      </c>
      <c r="AF2836" s="3"/>
      <c r="AH2836" t="e">
        <f>MATCH(ROUND(M2836,0)&amp;ROUND(N2836,0),樣點!N:N,0)</f>
        <v>#N/A</v>
      </c>
      <c r="AI2836" s="5" t="str">
        <f>IF((F2837&amp;J2837)=(F2836&amp;J2836),ABS((DATE(G2837,H2837,I2837)&amp;TIME(O2837,P2837,0))-(DATE(G2836,H2836,I2836)&amp;TIME(O2836,P2836,0))),"")</f>
        <v/>
      </c>
    </row>
    <row r="2837" spans="3:35" hidden="1">
      <c r="C2837" s="246" t="s">
        <v>1138</v>
      </c>
      <c r="D2837" s="246" t="s">
        <v>1242</v>
      </c>
      <c r="E2837" s="246" t="s">
        <v>1247</v>
      </c>
      <c r="F2837" s="246" t="s">
        <v>1248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1249</v>
      </c>
      <c r="L2837" s="247">
        <v>1</v>
      </c>
      <c r="M2837" s="246">
        <v>332709</v>
      </c>
      <c r="N2837" s="246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90</v>
      </c>
      <c r="T2837" s="246" t="s">
        <v>26</v>
      </c>
      <c r="U2837" s="246"/>
      <c r="V2837" t="str">
        <f>INDEX(樣區!H:H,MATCH(F2837,樣區!E:E,0))</f>
        <v>3月,5月</v>
      </c>
      <c r="W2837" s="3" t="str">
        <f>IF(ISNUMBER(AH2837),"Y","N")</f>
        <v>N</v>
      </c>
      <c r="X2837" s="3" t="str">
        <f>IF(OR(ISBLANK(H2837),ISBLANK(I2837)),"需記錄日期","")</f>
        <v/>
      </c>
      <c r="Y2837" s="3" t="str">
        <f>IF(O2837&gt;9,"時間太晚","")</f>
        <v>時間太晚</v>
      </c>
      <c r="Z2837" s="3" t="str">
        <f>IF(ISBLANK(Q2837),"需記錄數量",IF(Q2837&gt;2,"2隻以上，請記為猴群",""))</f>
        <v/>
      </c>
      <c r="AA2837" s="3" t="str">
        <f>IF(OR(Q2837=1,Q2837=2),IF(ISTEXT(R2837),"","需記錄距離"),"")</f>
        <v/>
      </c>
      <c r="AB2837" s="2" t="str">
        <f>IF(S2837="Y",IF(Q2837&lt;&gt;2,"有叫聲應為猴群",""),"")</f>
        <v/>
      </c>
      <c r="AC2837" s="3" t="str">
        <f>IF(ISBLANK(T2837),"需記錄棲地類型",IF(LEN(T2837)&lt;&gt;2,"請填最主要的棲地類型，其餘的可在備注補充說明",""))</f>
        <v/>
      </c>
      <c r="AD2837" s="5" t="str">
        <f>IF(ISBLANK(O2837),"需記錄時間",IFERROR(IF((AI2837-TIME(0,5,59))&lt;0,"需計滿6分鍾",""),""))</f>
        <v/>
      </c>
      <c r="AE2837" s="3" t="str">
        <f>IF(COUNTIF(U2837,"*搖樹*")=1,IF(Q2837&lt;&gt;2,"有搖樹行為應為猴群",""),"")</f>
        <v/>
      </c>
      <c r="AF2837" s="3"/>
      <c r="AH2837" t="e">
        <f>MATCH(ROUND(M2837,0)&amp;ROUND(N2837,0),樣點!N:N,0)</f>
        <v>#N/A</v>
      </c>
      <c r="AI2837" s="5">
        <f>IF((F2838&amp;J2838)=(F2837&amp;J2837),ABS((DATE(G2838,H2838,I2838)&amp;TIME(O2838,P2838,0))-(DATE(G2837,H2837,I2837)&amp;TIME(O2837,P2837,0))),"")</f>
        <v>1.0416666977107525E-2</v>
      </c>
    </row>
    <row r="2838" spans="3:35" hidden="1">
      <c r="C2838" s="246" t="s">
        <v>1138</v>
      </c>
      <c r="D2838" s="246" t="s">
        <v>1242</v>
      </c>
      <c r="E2838" s="246" t="s">
        <v>1247</v>
      </c>
      <c r="F2838" s="246" t="s">
        <v>1248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1249</v>
      </c>
      <c r="L2838" s="247">
        <v>2</v>
      </c>
      <c r="M2838" s="246">
        <v>332467</v>
      </c>
      <c r="N2838" s="246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90</v>
      </c>
      <c r="T2838" s="246" t="s">
        <v>26</v>
      </c>
      <c r="U2838" s="246"/>
      <c r="V2838" t="str">
        <f>INDEX(樣區!H:H,MATCH(F2838,樣區!E:E,0))</f>
        <v>3月,5月</v>
      </c>
      <c r="W2838" s="3" t="str">
        <f>IF(ISNUMBER(AH2838),"Y","N")</f>
        <v>N</v>
      </c>
      <c r="X2838" s="3" t="str">
        <f>IF(OR(ISBLANK(H2838),ISBLANK(I2838)),"需記錄日期","")</f>
        <v/>
      </c>
      <c r="Y2838" s="3" t="str">
        <f>IF(O2838&gt;9,"時間太晚","")</f>
        <v>時間太晚</v>
      </c>
      <c r="Z2838" s="3" t="str">
        <f>IF(ISBLANK(Q2838),"需記錄數量",IF(Q2838&gt;2,"2隻以上，請記為猴群",""))</f>
        <v/>
      </c>
      <c r="AA2838" s="3" t="str">
        <f>IF(OR(Q2838=1,Q2838=2),IF(ISTEXT(R2838),"","需記錄距離"),"")</f>
        <v/>
      </c>
      <c r="AB2838" s="2" t="str">
        <f>IF(S2838="Y",IF(Q2838&lt;&gt;2,"有叫聲應為猴群",""),"")</f>
        <v/>
      </c>
      <c r="AC2838" s="3" t="str">
        <f>IF(ISBLANK(T2838),"需記錄棲地類型",IF(LEN(T2838)&lt;&gt;2,"請填最主要的棲地類型，其餘的可在備注補充說明",""))</f>
        <v/>
      </c>
      <c r="AD2838" s="5" t="str">
        <f>IF(ISBLANK(O2838),"需記錄時間",IFERROR(IF((AI2838-TIME(0,5,59))&lt;0,"需計滿6分鍾",""),""))</f>
        <v/>
      </c>
      <c r="AE2838" s="3" t="str">
        <f>IF(COUNTIF(U2838,"*搖樹*")=1,IF(Q2838&lt;&gt;2,"有搖樹行為應為猴群",""),"")</f>
        <v/>
      </c>
      <c r="AF2838" s="3"/>
      <c r="AH2838" t="e">
        <f>MATCH(ROUND(M2838,0)&amp;ROUND(N2838,0),樣點!N:N,0)</f>
        <v>#N/A</v>
      </c>
      <c r="AI2838" s="5">
        <f>IF((F2839&amp;J2839)=(F2838&amp;J2838),ABS((DATE(G2839,H2839,I2839)&amp;TIME(O2839,P2839,0))-(DATE(G2838,H2838,I2838)&amp;TIME(O2838,P2838,0))),"")</f>
        <v>6.9444450200535357E-3</v>
      </c>
    </row>
    <row r="2839" spans="3:35" hidden="1">
      <c r="C2839" s="246" t="s">
        <v>1138</v>
      </c>
      <c r="D2839" s="246" t="s">
        <v>1242</v>
      </c>
      <c r="E2839" s="246" t="s">
        <v>1247</v>
      </c>
      <c r="F2839" s="246" t="s">
        <v>1248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1249</v>
      </c>
      <c r="L2839" s="247">
        <v>3</v>
      </c>
      <c r="M2839" s="246">
        <v>331998</v>
      </c>
      <c r="N2839" s="246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90</v>
      </c>
      <c r="T2839" s="246" t="s">
        <v>26</v>
      </c>
      <c r="U2839" s="246"/>
      <c r="V2839" t="str">
        <f>INDEX(樣區!H:H,MATCH(F2839,樣區!E:E,0))</f>
        <v>3月,5月</v>
      </c>
      <c r="W2839" s="3" t="str">
        <f>IF(ISNUMBER(AH2839),"Y","N")</f>
        <v>N</v>
      </c>
      <c r="X2839" s="3" t="str">
        <f>IF(OR(ISBLANK(H2839),ISBLANK(I2839)),"需記錄日期","")</f>
        <v/>
      </c>
      <c r="Y2839" s="3" t="str">
        <f>IF(O2839&gt;9,"時間太晚","")</f>
        <v>時間太晚</v>
      </c>
      <c r="Z2839" s="3" t="str">
        <f>IF(ISBLANK(Q2839),"需記錄數量",IF(Q2839&gt;2,"2隻以上，請記為猴群",""))</f>
        <v/>
      </c>
      <c r="AA2839" s="3" t="str">
        <f>IF(OR(Q2839=1,Q2839=2),IF(ISTEXT(R2839),"","需記錄距離"),"")</f>
        <v/>
      </c>
      <c r="AB2839" s="2" t="str">
        <f>IF(S2839="Y",IF(Q2839&lt;&gt;2,"有叫聲應為猴群",""),"")</f>
        <v/>
      </c>
      <c r="AC2839" s="3" t="str">
        <f>IF(ISBLANK(T2839),"需記錄棲地類型",IF(LEN(T2839)&lt;&gt;2,"請填最主要的棲地類型，其餘的可在備注補充說明",""))</f>
        <v/>
      </c>
      <c r="AD2839" s="5" t="str">
        <f>IF(ISBLANK(O2839),"需記錄時間",IFERROR(IF((AI2839-TIME(0,5,59))&lt;0,"需計滿6分鍾",""),""))</f>
        <v/>
      </c>
      <c r="AE2839" s="3" t="str">
        <f>IF(COUNTIF(U2839,"*搖樹*")=1,IF(Q2839&lt;&gt;2,"有搖樹行為應為猴群",""),"")</f>
        <v/>
      </c>
      <c r="AF2839" s="3"/>
      <c r="AH2839" t="e">
        <f>MATCH(ROUND(M2839,0)&amp;ROUND(N2839,0),樣點!N:N,0)</f>
        <v>#N/A</v>
      </c>
      <c r="AI2839" s="5">
        <f>IF((F2840&amp;J2840)=(F2839&amp;J2839),ABS((DATE(G2840,H2840,I2840)&amp;TIME(O2840,P2840,0))-(DATE(G2839,H2839,I2839)&amp;TIME(O2839,P2839,0))),"")</f>
        <v>6.9444439723156393E-3</v>
      </c>
    </row>
    <row r="2840" spans="3:35" hidden="1">
      <c r="C2840" s="246" t="s">
        <v>1138</v>
      </c>
      <c r="D2840" s="246" t="s">
        <v>1242</v>
      </c>
      <c r="E2840" s="246" t="s">
        <v>1247</v>
      </c>
      <c r="F2840" s="246" t="s">
        <v>1248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1249</v>
      </c>
      <c r="L2840" s="247">
        <v>4</v>
      </c>
      <c r="M2840" s="246">
        <v>331943</v>
      </c>
      <c r="N2840" s="246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90</v>
      </c>
      <c r="T2840" s="246" t="s">
        <v>26</v>
      </c>
      <c r="U2840" s="246"/>
      <c r="V2840" t="str">
        <f>INDEX(樣區!H:H,MATCH(F2840,樣區!E:E,0))</f>
        <v>3月,5月</v>
      </c>
      <c r="W2840" s="3" t="str">
        <f>IF(ISNUMBER(AH2840),"Y","N")</f>
        <v>N</v>
      </c>
      <c r="X2840" s="3" t="str">
        <f>IF(OR(ISBLANK(H2840),ISBLANK(I2840)),"需記錄日期","")</f>
        <v/>
      </c>
      <c r="Y2840" s="3" t="str">
        <f>IF(O2840&gt;9,"時間太晚","")</f>
        <v>時間太晚</v>
      </c>
      <c r="Z2840" s="3" t="str">
        <f>IF(ISBLANK(Q2840),"需記錄數量",IF(Q2840&gt;2,"2隻以上，請記為猴群",""))</f>
        <v/>
      </c>
      <c r="AA2840" s="3" t="str">
        <f>IF(OR(Q2840=1,Q2840=2),IF(ISTEXT(R2840),"","需記錄距離"),"")</f>
        <v/>
      </c>
      <c r="AB2840" s="2" t="str">
        <f>IF(S2840="Y",IF(Q2840&lt;&gt;2,"有叫聲應為猴群",""),"")</f>
        <v/>
      </c>
      <c r="AC2840" s="3" t="str">
        <f>IF(ISBLANK(T2840),"需記錄棲地類型",IF(LEN(T2840)&lt;&gt;2,"請填最主要的棲地類型，其餘的可在備注補充說明",""))</f>
        <v/>
      </c>
      <c r="AD2840" s="5" t="str">
        <f>IF(ISBLANK(O2840),"需記錄時間",IFERROR(IF((AI2840-TIME(0,5,59))&lt;0,"需計滿6分鍾",""),""))</f>
        <v/>
      </c>
      <c r="AE2840" s="3" t="str">
        <f>IF(COUNTIF(U2840,"*搖樹*")=1,IF(Q2840&lt;&gt;2,"有搖樹行為應為猴群",""),"")</f>
        <v/>
      </c>
      <c r="AF2840" s="3"/>
      <c r="AH2840" t="e">
        <f>MATCH(ROUND(M2840,0)&amp;ROUND(N2840,0),樣點!N:N,0)</f>
        <v>#N/A</v>
      </c>
      <c r="AI2840" s="5">
        <f>IF((F2841&amp;J2841)=(F2840&amp;J2840),ABS((DATE(G2841,H2841,I2841)&amp;TIME(O2841,P2841,0))-(DATE(G2840,H2840,I2840)&amp;TIME(O2840,P2840,0))),"")</f>
        <v>1.0416667035315186E-2</v>
      </c>
    </row>
    <row r="2841" spans="3:35" hidden="1">
      <c r="C2841" s="246" t="s">
        <v>1138</v>
      </c>
      <c r="D2841" s="246" t="s">
        <v>1242</v>
      </c>
      <c r="E2841" s="246" t="s">
        <v>1247</v>
      </c>
      <c r="F2841" s="246" t="s">
        <v>1248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1249</v>
      </c>
      <c r="L2841" s="247">
        <v>5</v>
      </c>
      <c r="M2841" s="246">
        <v>331955</v>
      </c>
      <c r="N2841" s="246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90</v>
      </c>
      <c r="T2841" s="246" t="s">
        <v>26</v>
      </c>
      <c r="U2841" s="246"/>
      <c r="V2841" t="str">
        <f>INDEX(樣區!H:H,MATCH(F2841,樣區!E:E,0))</f>
        <v>3月,5月</v>
      </c>
      <c r="W2841" s="3" t="str">
        <f>IF(ISNUMBER(AH2841),"Y","N")</f>
        <v>N</v>
      </c>
      <c r="X2841" s="3" t="str">
        <f>IF(OR(ISBLANK(H2841),ISBLANK(I2841)),"需記錄日期","")</f>
        <v/>
      </c>
      <c r="Y2841" s="3" t="str">
        <f>IF(O2841&gt;9,"時間太晚","")</f>
        <v>時間太晚</v>
      </c>
      <c r="Z2841" s="3" t="str">
        <f>IF(ISBLANK(Q2841),"需記錄數量",IF(Q2841&gt;2,"2隻以上，請記為猴群",""))</f>
        <v/>
      </c>
      <c r="AA2841" s="3" t="str">
        <f>IF(OR(Q2841=1,Q2841=2),IF(ISTEXT(R2841),"","需記錄距離"),"")</f>
        <v/>
      </c>
      <c r="AB2841" s="2" t="str">
        <f>IF(S2841="Y",IF(Q2841&lt;&gt;2,"有叫聲應為猴群",""),"")</f>
        <v/>
      </c>
      <c r="AC2841" s="3" t="str">
        <f>IF(ISBLANK(T2841),"需記錄棲地類型",IF(LEN(T2841)&lt;&gt;2,"請填最主要的棲地類型，其餘的可在備注補充說明",""))</f>
        <v/>
      </c>
      <c r="AD2841" s="5" t="str">
        <f>IF(ISBLANK(O2841),"需記錄時間",IFERROR(IF((AI2841-TIME(0,5,59))&lt;0,"需計滿6分鍾",""),""))</f>
        <v/>
      </c>
      <c r="AE2841" s="3" t="str">
        <f>IF(COUNTIF(U2841,"*搖樹*")=1,IF(Q2841&lt;&gt;2,"有搖樹行為應為猴群",""),"")</f>
        <v/>
      </c>
      <c r="AF2841" s="3"/>
      <c r="AH2841" t="e">
        <f>MATCH(ROUND(M2841,0)&amp;ROUND(N2841,0),樣點!N:N,0)</f>
        <v>#N/A</v>
      </c>
      <c r="AI2841" s="5">
        <f>IF((F2842&amp;J2842)=(F2841&amp;J2841),ABS((DATE(G2842,H2842,I2842)&amp;TIME(O2842,P2842,0))-(DATE(G2841,H2841,I2841)&amp;TIME(O2841,P2841,0))),"")</f>
        <v>1.0416665987577289E-2</v>
      </c>
    </row>
    <row r="2842" spans="3:35" hidden="1">
      <c r="C2842" s="246" t="s">
        <v>1138</v>
      </c>
      <c r="D2842" s="246" t="s">
        <v>1242</v>
      </c>
      <c r="E2842" s="246" t="s">
        <v>1247</v>
      </c>
      <c r="F2842" s="246" t="s">
        <v>1248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1249</v>
      </c>
      <c r="L2842" s="247">
        <v>6</v>
      </c>
      <c r="M2842" s="246">
        <v>331838</v>
      </c>
      <c r="N2842" s="246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90</v>
      </c>
      <c r="T2842" s="246" t="s">
        <v>26</v>
      </c>
      <c r="U2842" s="246"/>
      <c r="V2842" t="str">
        <f>INDEX(樣區!H:H,MATCH(F2842,樣區!E:E,0))</f>
        <v>3月,5月</v>
      </c>
      <c r="W2842" s="3" t="str">
        <f>IF(ISNUMBER(AH2842),"Y","N")</f>
        <v>N</v>
      </c>
      <c r="X2842" s="3" t="str">
        <f>IF(OR(ISBLANK(H2842),ISBLANK(I2842)),"需記錄日期","")</f>
        <v/>
      </c>
      <c r="Y2842" s="3" t="str">
        <f>IF(O2842&gt;9,"時間太晚","")</f>
        <v>時間太晚</v>
      </c>
      <c r="Z2842" s="3" t="str">
        <f>IF(ISBLANK(Q2842),"需記錄數量",IF(Q2842&gt;2,"2隻以上，請記為猴群",""))</f>
        <v/>
      </c>
      <c r="AA2842" s="3" t="str">
        <f>IF(OR(Q2842=1,Q2842=2),IF(ISTEXT(R2842),"","需記錄距離"),"")</f>
        <v/>
      </c>
      <c r="AB2842" s="2" t="str">
        <f>IF(S2842="Y",IF(Q2842&lt;&gt;2,"有叫聲應為猴群",""),"")</f>
        <v/>
      </c>
      <c r="AC2842" s="3" t="str">
        <f>IF(ISBLANK(T2842),"需記錄棲地類型",IF(LEN(T2842)&lt;&gt;2,"請填最主要的棲地類型，其餘的可在備注補充說明",""))</f>
        <v/>
      </c>
      <c r="AD2842" s="5" t="str">
        <f>IF(ISBLANK(O2842),"需記錄時間",IFERROR(IF((AI2842-TIME(0,5,59))&lt;0,"需計滿6分鍾",""),""))</f>
        <v/>
      </c>
      <c r="AE2842" s="3" t="str">
        <f>IF(COUNTIF(U2842,"*搖樹*")=1,IF(Q2842&lt;&gt;2,"有搖樹行為應為猴群",""),"")</f>
        <v/>
      </c>
      <c r="AF2842" s="3"/>
      <c r="AH2842" t="e">
        <f>MATCH(ROUND(M2842,0)&amp;ROUND(N2842,0),樣點!N:N,0)</f>
        <v>#N/A</v>
      </c>
      <c r="AI2842" s="5">
        <f>IF((F2843&amp;J2843)=(F2842&amp;J2842),ABS((DATE(G2843,H2843,I2843)&amp;TIME(O2843,P2843,0))-(DATE(G2842,H2842,I2842)&amp;TIME(O2842,P2842,0))),"")</f>
        <v>1.0416666977107525E-2</v>
      </c>
    </row>
    <row r="2843" spans="3:35" hidden="1">
      <c r="C2843" s="246" t="s">
        <v>1138</v>
      </c>
      <c r="D2843" s="246" t="s">
        <v>1242</v>
      </c>
      <c r="E2843" s="246" t="s">
        <v>1247</v>
      </c>
      <c r="F2843" s="246" t="s">
        <v>1248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1249</v>
      </c>
      <c r="L2843" s="247">
        <v>7</v>
      </c>
      <c r="M2843" s="246">
        <v>332164</v>
      </c>
      <c r="N2843" s="246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90</v>
      </c>
      <c r="T2843" s="246" t="s">
        <v>26</v>
      </c>
      <c r="U2843" s="246"/>
      <c r="V2843" t="str">
        <f>INDEX(樣區!H:H,MATCH(F2843,樣區!E:E,0))</f>
        <v>3月,5月</v>
      </c>
      <c r="W2843" s="3" t="str">
        <f>IF(ISNUMBER(AH2843),"Y","N")</f>
        <v>N</v>
      </c>
      <c r="X2843" s="3" t="str">
        <f>IF(OR(ISBLANK(H2843),ISBLANK(I2843)),"需記錄日期","")</f>
        <v/>
      </c>
      <c r="Y2843" s="3" t="str">
        <f>IF(O2843&gt;9,"時間太晚","")</f>
        <v>時間太晚</v>
      </c>
      <c r="Z2843" s="3" t="str">
        <f>IF(ISBLANK(Q2843),"需記錄數量",IF(Q2843&gt;2,"2隻以上，請記為猴群",""))</f>
        <v/>
      </c>
      <c r="AA2843" s="3" t="str">
        <f>IF(OR(Q2843=1,Q2843=2),IF(ISTEXT(R2843),"","需記錄距離"),"")</f>
        <v/>
      </c>
      <c r="AB2843" s="2" t="str">
        <f>IF(S2843="Y",IF(Q2843&lt;&gt;2,"有叫聲應為猴群",""),"")</f>
        <v/>
      </c>
      <c r="AC2843" s="3" t="str">
        <f>IF(ISBLANK(T2843),"需記錄棲地類型",IF(LEN(T2843)&lt;&gt;2,"請填最主要的棲地類型，其餘的可在備注補充說明",""))</f>
        <v/>
      </c>
      <c r="AD2843" s="5" t="str">
        <f>IF(ISBLANK(O2843),"需記錄時間",IFERROR(IF((AI2843-TIME(0,5,59))&lt;0,"需計滿6分鍾",""),""))</f>
        <v/>
      </c>
      <c r="AE2843" s="3" t="str">
        <f>IF(COUNTIF(U2843,"*搖樹*")=1,IF(Q2843&lt;&gt;2,"有搖樹行為應為猴群",""),"")</f>
        <v/>
      </c>
      <c r="AF2843" s="3"/>
      <c r="AH2843" t="e">
        <f>MATCH(ROUND(M2843,0)&amp;ROUND(N2843,0),樣點!N:N,0)</f>
        <v>#N/A</v>
      </c>
      <c r="AI2843" s="5" t="str">
        <f>IF((F2844&amp;J2844)=(F2843&amp;J2843),ABS((DATE(G2844,H2844,I2844)&amp;TIME(O2844,P2844,0))-(DATE(G2843,H2843,I2843)&amp;TIME(O2843,P2843,0))),"")</f>
        <v/>
      </c>
    </row>
    <row r="2844" spans="3:35" hidden="1">
      <c r="C2844" s="246" t="s">
        <v>1138</v>
      </c>
      <c r="D2844" s="246" t="s">
        <v>1242</v>
      </c>
      <c r="E2844" s="246" t="s">
        <v>1250</v>
      </c>
      <c r="F2844" s="246" t="s">
        <v>1251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1252</v>
      </c>
      <c r="L2844" s="247">
        <v>1</v>
      </c>
      <c r="M2844" s="246">
        <v>309725</v>
      </c>
      <c r="N2844" s="246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90</v>
      </c>
      <c r="T2844" s="246" t="s">
        <v>26</v>
      </c>
      <c r="U2844" s="246"/>
      <c r="V2844" t="str">
        <f>INDEX(樣區!H:H,MATCH(F2844,樣區!E:E,0))</f>
        <v>3月,5月</v>
      </c>
      <c r="W2844" s="3" t="str">
        <f>IF(ISNUMBER(AH2844),"Y","N")</f>
        <v>N</v>
      </c>
      <c r="X2844" s="3" t="str">
        <f>IF(OR(ISBLANK(H2844),ISBLANK(I2844)),"需記錄日期","")</f>
        <v/>
      </c>
      <c r="Y2844" s="3" t="str">
        <f>IF(O2844&gt;9,"時間太晚","")</f>
        <v/>
      </c>
      <c r="Z2844" s="3" t="str">
        <f>IF(ISBLANK(Q2844),"需記錄數量",IF(Q2844&gt;2,"2隻以上，請記為猴群",""))</f>
        <v/>
      </c>
      <c r="AA2844" s="3" t="str">
        <f>IF(OR(Q2844=1,Q2844=2),IF(ISTEXT(R2844),"","需記錄距離"),"")</f>
        <v/>
      </c>
      <c r="AB2844" s="2" t="str">
        <f>IF(S2844="Y",IF(Q2844&lt;&gt;2,"有叫聲應為猴群",""),"")</f>
        <v/>
      </c>
      <c r="AC2844" s="3" t="str">
        <f>IF(ISBLANK(T2844),"需記錄棲地類型",IF(LEN(T2844)&lt;&gt;2,"請填最主要的棲地類型，其餘的可在備注補充說明",""))</f>
        <v/>
      </c>
      <c r="AD2844" s="5" t="str">
        <f>IF(ISBLANK(O2844),"需記錄時間",IFERROR(IF((AI2844-TIME(0,5,59))&lt;0,"需計滿6分鍾",""),""))</f>
        <v/>
      </c>
      <c r="AE2844" s="3" t="str">
        <f>IF(COUNTIF(U2844,"*搖樹*")=1,IF(Q2844&lt;&gt;2,"有搖樹行為應為猴群",""),"")</f>
        <v/>
      </c>
      <c r="AF2844" s="3"/>
      <c r="AH2844" t="e">
        <f>MATCH(ROUND(M2844,0)&amp;ROUND(N2844,0),樣點!N:N,0)</f>
        <v>#N/A</v>
      </c>
      <c r="AI2844" s="5">
        <f>IF((F2845&amp;J2845)=(F2844&amp;J2844),ABS((DATE(G2845,H2845,I2845)&amp;TIME(O2845,P2845,0))-(DATE(G2844,H2844,I2844)&amp;TIME(O2844,P2844,0))),"")</f>
        <v>6.9444440305233002E-3</v>
      </c>
    </row>
    <row r="2845" spans="3:35" hidden="1">
      <c r="C2845" s="246" t="s">
        <v>1138</v>
      </c>
      <c r="D2845" s="246" t="s">
        <v>1242</v>
      </c>
      <c r="E2845" s="246" t="s">
        <v>1250</v>
      </c>
      <c r="F2845" s="246" t="s">
        <v>1251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1252</v>
      </c>
      <c r="L2845" s="247">
        <v>2</v>
      </c>
      <c r="M2845" s="246">
        <v>309426</v>
      </c>
      <c r="N2845" s="246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90</v>
      </c>
      <c r="T2845" s="246" t="s">
        <v>26</v>
      </c>
      <c r="U2845" s="246"/>
      <c r="V2845" t="str">
        <f>INDEX(樣區!H:H,MATCH(F2845,樣區!E:E,0))</f>
        <v>3月,5月</v>
      </c>
      <c r="W2845" s="3" t="str">
        <f>IF(ISNUMBER(AH2845),"Y","N")</f>
        <v>N</v>
      </c>
      <c r="X2845" s="3" t="str">
        <f>IF(OR(ISBLANK(H2845),ISBLANK(I2845)),"需記錄日期","")</f>
        <v/>
      </c>
      <c r="Y2845" s="3" t="str">
        <f>IF(O2845&gt;9,"時間太晚","")</f>
        <v>時間太晚</v>
      </c>
      <c r="Z2845" s="3" t="str">
        <f>IF(ISBLANK(Q2845),"需記錄數量",IF(Q2845&gt;2,"2隻以上，請記為猴群",""))</f>
        <v/>
      </c>
      <c r="AA2845" s="3" t="str">
        <f>IF(OR(Q2845=1,Q2845=2),IF(ISTEXT(R2845),"","需記錄距離"),"")</f>
        <v/>
      </c>
      <c r="AB2845" s="2" t="str">
        <f>IF(S2845="Y",IF(Q2845&lt;&gt;2,"有叫聲應為猴群",""),"")</f>
        <v/>
      </c>
      <c r="AC2845" s="3" t="str">
        <f>IF(ISBLANK(T2845),"需記錄棲地類型",IF(LEN(T2845)&lt;&gt;2,"請填最主要的棲地類型，其餘的可在備注補充說明",""))</f>
        <v/>
      </c>
      <c r="AD2845" s="5" t="str">
        <f>IF(ISBLANK(O2845),"需記錄時間",IFERROR(IF((AI2845-TIME(0,5,59))&lt;0,"需計滿6分鍾",""),""))</f>
        <v/>
      </c>
      <c r="AE2845" s="3" t="str">
        <f>IF(COUNTIF(U2845,"*搖樹*")=1,IF(Q2845&lt;&gt;2,"有搖樹行為應為猴群",""),"")</f>
        <v/>
      </c>
      <c r="AF2845" s="3"/>
      <c r="AH2845" t="e">
        <f>MATCH(ROUND(M2845,0)&amp;ROUND(N2845,0),樣點!N:N,0)</f>
        <v>#N/A</v>
      </c>
      <c r="AI2845" s="5">
        <f>IF((F2846&amp;J2846)=(F2845&amp;J2845),ABS((DATE(G2846,H2846,I2846)&amp;TIME(O2846,P2846,0))-(DATE(G2845,H2845,I2845)&amp;TIME(O2845,P2845,0))),"")</f>
        <v>6.2499999767169356E-3</v>
      </c>
    </row>
    <row r="2846" spans="3:35" hidden="1">
      <c r="C2846" s="246" t="s">
        <v>1138</v>
      </c>
      <c r="D2846" s="246" t="s">
        <v>1242</v>
      </c>
      <c r="E2846" s="246" t="s">
        <v>1250</v>
      </c>
      <c r="F2846" s="246" t="s">
        <v>1251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1252</v>
      </c>
      <c r="L2846" s="247">
        <v>3</v>
      </c>
      <c r="M2846" s="246">
        <v>309227</v>
      </c>
      <c r="N2846" s="246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90</v>
      </c>
      <c r="T2846" s="246" t="s">
        <v>26</v>
      </c>
      <c r="U2846" s="246"/>
      <c r="V2846" t="str">
        <f>INDEX(樣區!H:H,MATCH(F2846,樣區!E:E,0))</f>
        <v>3月,5月</v>
      </c>
      <c r="W2846" s="3" t="str">
        <f>IF(ISNUMBER(AH2846),"Y","N")</f>
        <v>N</v>
      </c>
      <c r="X2846" s="3" t="str">
        <f>IF(OR(ISBLANK(H2846),ISBLANK(I2846)),"需記錄日期","")</f>
        <v/>
      </c>
      <c r="Y2846" s="3" t="str">
        <f>IF(O2846&gt;9,"時間太晚","")</f>
        <v>時間太晚</v>
      </c>
      <c r="Z2846" s="3" t="str">
        <f>IF(ISBLANK(Q2846),"需記錄數量",IF(Q2846&gt;2,"2隻以上，請記為猴群",""))</f>
        <v/>
      </c>
      <c r="AA2846" s="3" t="str">
        <f>IF(OR(Q2846=1,Q2846=2),IF(ISTEXT(R2846),"","需記錄距離"),"")</f>
        <v/>
      </c>
      <c r="AB2846" s="2" t="str">
        <f>IF(S2846="Y",IF(Q2846&lt;&gt;2,"有叫聲應為猴群",""),"")</f>
        <v/>
      </c>
      <c r="AC2846" s="3" t="str">
        <f>IF(ISBLANK(T2846),"需記錄棲地類型",IF(LEN(T2846)&lt;&gt;2,"請填最主要的棲地類型，其餘的可在備注補充說明",""))</f>
        <v/>
      </c>
      <c r="AD2846" s="5" t="str">
        <f>IF(ISBLANK(O2846),"需記錄時間",IFERROR(IF((AI2846-TIME(0,5,59))&lt;0,"需計滿6分鍾",""),""))</f>
        <v/>
      </c>
      <c r="AE2846" s="3" t="str">
        <f>IF(COUNTIF(U2846,"*搖樹*")=1,IF(Q2846&lt;&gt;2,"有搖樹行為應為猴群",""),"")</f>
        <v/>
      </c>
      <c r="AF2846" s="3"/>
      <c r="AH2846" t="e">
        <f>MATCH(ROUND(M2846,0)&amp;ROUND(N2846,0),樣點!N:N,0)</f>
        <v>#N/A</v>
      </c>
      <c r="AI2846" s="5">
        <f>IF((F2847&amp;J2847)=(F2846&amp;J2846),ABS((DATE(G2847,H2847,I2847)&amp;TIME(O2847,P2847,0))-(DATE(G2846,H2846,I2846)&amp;TIME(O2846,P2846,0))),"")</f>
        <v>1.3194444996770471E-2</v>
      </c>
    </row>
    <row r="2847" spans="3:35" hidden="1">
      <c r="C2847" s="246" t="s">
        <v>1138</v>
      </c>
      <c r="D2847" s="246" t="s">
        <v>1242</v>
      </c>
      <c r="E2847" s="246" t="s">
        <v>1250</v>
      </c>
      <c r="F2847" s="246" t="s">
        <v>1251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1252</v>
      </c>
      <c r="L2847" s="247">
        <v>4</v>
      </c>
      <c r="M2847" s="246">
        <v>308853</v>
      </c>
      <c r="N2847" s="246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90</v>
      </c>
      <c r="T2847" s="246" t="s">
        <v>26</v>
      </c>
      <c r="U2847" s="246"/>
      <c r="V2847" t="str">
        <f>INDEX(樣區!H:H,MATCH(F2847,樣區!E:E,0))</f>
        <v>3月,5月</v>
      </c>
      <c r="W2847" s="3" t="str">
        <f>IF(ISNUMBER(AH2847),"Y","N")</f>
        <v>N</v>
      </c>
      <c r="X2847" s="3" t="str">
        <f>IF(OR(ISBLANK(H2847),ISBLANK(I2847)),"需記錄日期","")</f>
        <v/>
      </c>
      <c r="Y2847" s="3" t="str">
        <f>IF(O2847&gt;9,"時間太晚","")</f>
        <v>時間太晚</v>
      </c>
      <c r="Z2847" s="3" t="str">
        <f>IF(ISBLANK(Q2847),"需記錄數量",IF(Q2847&gt;2,"2隻以上，請記為猴群",""))</f>
        <v/>
      </c>
      <c r="AA2847" s="3" t="str">
        <f>IF(OR(Q2847=1,Q2847=2),IF(ISTEXT(R2847),"","需記錄距離"),"")</f>
        <v/>
      </c>
      <c r="AB2847" s="2" t="str">
        <f>IF(S2847="Y",IF(Q2847&lt;&gt;2,"有叫聲應為猴群",""),"")</f>
        <v/>
      </c>
      <c r="AC2847" s="3" t="str">
        <f>IF(ISBLANK(T2847),"需記錄棲地類型",IF(LEN(T2847)&lt;&gt;2,"請填最主要的棲地類型，其餘的可在備注補充說明",""))</f>
        <v/>
      </c>
      <c r="AD2847" s="5" t="str">
        <f>IF(ISBLANK(O2847),"需記錄時間",IFERROR(IF((AI2847-TIME(0,5,59))&lt;0,"需計滿6分鍾",""),""))</f>
        <v/>
      </c>
      <c r="AE2847" s="3" t="str">
        <f>IF(COUNTIF(U2847,"*搖樹*")=1,IF(Q2847&lt;&gt;2,"有搖樹行為應為猴群",""),"")</f>
        <v/>
      </c>
      <c r="AF2847" s="3"/>
      <c r="AH2847" t="e">
        <f>MATCH(ROUND(M2847,0)&amp;ROUND(N2847,0),樣點!N:N,0)</f>
        <v>#N/A</v>
      </c>
      <c r="AI2847" s="5">
        <f>IF((F2848&amp;J2848)=(F2847&amp;J2847),ABS((DATE(G2848,H2848,I2848)&amp;TIME(O2848,P2848,0))-(DATE(G2847,H2847,I2847)&amp;TIME(O2847,P2847,0))),"")</f>
        <v>4.1666670003905892E-3</v>
      </c>
    </row>
    <row r="2848" spans="3:35" hidden="1">
      <c r="C2848" s="246" t="s">
        <v>1138</v>
      </c>
      <c r="D2848" s="246" t="s">
        <v>1242</v>
      </c>
      <c r="E2848" s="246" t="s">
        <v>1250</v>
      </c>
      <c r="F2848" s="246" t="s">
        <v>1251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1252</v>
      </c>
      <c r="L2848" s="247">
        <v>5</v>
      </c>
      <c r="M2848" s="246">
        <v>308664</v>
      </c>
      <c r="N2848" s="246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90</v>
      </c>
      <c r="T2848" s="246" t="s">
        <v>26</v>
      </c>
      <c r="U2848" s="246"/>
      <c r="V2848" t="str">
        <f>INDEX(樣區!H:H,MATCH(F2848,樣區!E:E,0))</f>
        <v>3月,5月</v>
      </c>
      <c r="W2848" s="3" t="str">
        <f>IF(ISNUMBER(AH2848),"Y","N")</f>
        <v>N</v>
      </c>
      <c r="X2848" s="3" t="str">
        <f>IF(OR(ISBLANK(H2848),ISBLANK(I2848)),"需記錄日期","")</f>
        <v/>
      </c>
      <c r="Y2848" s="3" t="str">
        <f>IF(O2848&gt;9,"時間太晚","")</f>
        <v>時間太晚</v>
      </c>
      <c r="Z2848" s="3" t="str">
        <f>IF(ISBLANK(Q2848),"需記錄數量",IF(Q2848&gt;2,"2隻以上，請記為猴群",""))</f>
        <v/>
      </c>
      <c r="AA2848" s="3" t="str">
        <f>IF(OR(Q2848=1,Q2848=2),IF(ISTEXT(R2848),"","需記錄距離"),"")</f>
        <v/>
      </c>
      <c r="AB2848" s="2" t="str">
        <f>IF(S2848="Y",IF(Q2848&lt;&gt;2,"有叫聲應為猴群",""),"")</f>
        <v/>
      </c>
      <c r="AC2848" s="3" t="str">
        <f>IF(ISBLANK(T2848),"需記錄棲地類型",IF(LEN(T2848)&lt;&gt;2,"請填最主要的棲地類型，其餘的可在備注補充說明",""))</f>
        <v/>
      </c>
      <c r="AD2848" s="5" t="str">
        <f>IF(ISBLANK(O2848),"需記錄時間",IFERROR(IF((AI2848-TIME(0,5,59))&lt;0,"需計滿6分鍾",""),""))</f>
        <v/>
      </c>
      <c r="AE2848" s="3" t="str">
        <f>IF(COUNTIF(U2848,"*搖樹*")=1,IF(Q2848&lt;&gt;2,"有搖樹行為應為猴群",""),"")</f>
        <v/>
      </c>
      <c r="AF2848" s="3"/>
      <c r="AH2848" t="e">
        <f>MATCH(ROUND(M2848,0)&amp;ROUND(N2848,0),樣點!N:N,0)</f>
        <v>#N/A</v>
      </c>
      <c r="AI2848" s="5">
        <f>IF((F2849&amp;J2849)=(F2848&amp;J2848),ABS((DATE(G2849,H2849,I2849)&amp;TIME(O2849,P2849,0))-(DATE(G2848,H2848,I2848)&amp;TIME(O2848,P2848,0))),"")</f>
        <v>7.6388880261220038E-3</v>
      </c>
    </row>
    <row r="2849" spans="3:35" hidden="1">
      <c r="C2849" s="246" t="s">
        <v>1138</v>
      </c>
      <c r="D2849" s="246" t="s">
        <v>1242</v>
      </c>
      <c r="E2849" s="246" t="s">
        <v>1250</v>
      </c>
      <c r="F2849" s="246" t="s">
        <v>1251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1252</v>
      </c>
      <c r="L2849" s="247">
        <v>6</v>
      </c>
      <c r="M2849" s="246">
        <v>308576</v>
      </c>
      <c r="N2849" s="246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90</v>
      </c>
      <c r="T2849" s="246" t="s">
        <v>26</v>
      </c>
      <c r="U2849" s="246"/>
      <c r="V2849" t="str">
        <f>INDEX(樣區!H:H,MATCH(F2849,樣區!E:E,0))</f>
        <v>3月,5月</v>
      </c>
      <c r="W2849" s="3" t="str">
        <f>IF(ISNUMBER(AH2849),"Y","N")</f>
        <v>N</v>
      </c>
      <c r="X2849" s="3" t="str">
        <f>IF(OR(ISBLANK(H2849),ISBLANK(I2849)),"需記錄日期","")</f>
        <v/>
      </c>
      <c r="Y2849" s="3" t="str">
        <f>IF(O2849&gt;9,"時間太晚","")</f>
        <v>時間太晚</v>
      </c>
      <c r="Z2849" s="3" t="str">
        <f>IF(ISBLANK(Q2849),"需記錄數量",IF(Q2849&gt;2,"2隻以上，請記為猴群",""))</f>
        <v/>
      </c>
      <c r="AA2849" s="3" t="str">
        <f>IF(OR(Q2849=1,Q2849=2),IF(ISTEXT(R2849),"","需記錄距離"),"")</f>
        <v/>
      </c>
      <c r="AB2849" s="2" t="str">
        <f>IF(S2849="Y",IF(Q2849&lt;&gt;2,"有叫聲應為猴群",""),"")</f>
        <v/>
      </c>
      <c r="AC2849" s="3" t="str">
        <f>IF(ISBLANK(T2849),"需記錄棲地類型",IF(LEN(T2849)&lt;&gt;2,"請填最主要的棲地類型，其餘的可在備注補充說明",""))</f>
        <v/>
      </c>
      <c r="AD2849" s="5" t="str">
        <f>IF(ISBLANK(O2849),"需記錄時間",IFERROR(IF((AI2849-TIME(0,5,59))&lt;0,"需計滿6分鍾",""),""))</f>
        <v/>
      </c>
      <c r="AE2849" s="3" t="str">
        <f>IF(COUNTIF(U2849,"*搖樹*")=1,IF(Q2849&lt;&gt;2,"有搖樹行為應為猴群",""),"")</f>
        <v/>
      </c>
      <c r="AF2849" s="3"/>
      <c r="AH2849" t="e">
        <f>MATCH(ROUND(M2849,0)&amp;ROUND(N2849,0),樣點!N:N,0)</f>
        <v>#N/A</v>
      </c>
      <c r="AI2849" s="5">
        <f>IF((F2850&amp;J2850)=(F2849&amp;J2849),ABS((DATE(G2850,H2850,I2850)&amp;TIME(O2850,P2850,0))-(DATE(G2849,H2849,I2849)&amp;TIME(O2849,P2849,0))),"")</f>
        <v>9.0277779963798821E-3</v>
      </c>
    </row>
    <row r="2850" spans="3:35" hidden="1">
      <c r="C2850" s="246" t="s">
        <v>1138</v>
      </c>
      <c r="D2850" s="246" t="s">
        <v>1242</v>
      </c>
      <c r="E2850" s="246" t="s">
        <v>1250</v>
      </c>
      <c r="F2850" s="246" t="s">
        <v>1251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1252</v>
      </c>
      <c r="L2850" s="247">
        <v>7</v>
      </c>
      <c r="M2850" s="246">
        <v>308563</v>
      </c>
      <c r="N2850" s="246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90</v>
      </c>
      <c r="T2850" s="246" t="s">
        <v>26</v>
      </c>
      <c r="U2850" s="246"/>
      <c r="V2850" t="str">
        <f>INDEX(樣區!H:H,MATCH(F2850,樣區!E:E,0))</f>
        <v>3月,5月</v>
      </c>
      <c r="W2850" s="3" t="str">
        <f>IF(ISNUMBER(AH2850),"Y","N")</f>
        <v>N</v>
      </c>
      <c r="X2850" s="3" t="str">
        <f>IF(OR(ISBLANK(H2850),ISBLANK(I2850)),"需記錄日期","")</f>
        <v/>
      </c>
      <c r="Y2850" s="3" t="str">
        <f>IF(O2850&gt;9,"時間太晚","")</f>
        <v>時間太晚</v>
      </c>
      <c r="Z2850" s="3" t="str">
        <f>IF(ISBLANK(Q2850),"需記錄數量",IF(Q2850&gt;2,"2隻以上，請記為猴群",""))</f>
        <v/>
      </c>
      <c r="AA2850" s="3" t="str">
        <f>IF(OR(Q2850=1,Q2850=2),IF(ISTEXT(R2850),"","需記錄距離"),"")</f>
        <v/>
      </c>
      <c r="AB2850" s="2" t="str">
        <f>IF(S2850="Y",IF(Q2850&lt;&gt;2,"有叫聲應為猴群",""),"")</f>
        <v/>
      </c>
      <c r="AC2850" s="3" t="str">
        <f>IF(ISBLANK(T2850),"需記錄棲地類型",IF(LEN(T2850)&lt;&gt;2,"請填最主要的棲地類型，其餘的可在備注補充說明",""))</f>
        <v/>
      </c>
      <c r="AD2850" s="5" t="str">
        <f>IF(ISBLANK(O2850),"需記錄時間",IFERROR(IF((AI2850-TIME(0,5,59))&lt;0,"需計滿6分鍾",""),""))</f>
        <v/>
      </c>
      <c r="AE2850" s="3" t="str">
        <f>IF(COUNTIF(U2850,"*搖樹*")=1,IF(Q2850&lt;&gt;2,"有搖樹行為應為猴群",""),"")</f>
        <v/>
      </c>
      <c r="AF2850" s="3"/>
      <c r="AH2850" t="e">
        <f>MATCH(ROUND(M2850,0)&amp;ROUND(N2850,0),樣點!N:N,0)</f>
        <v>#N/A</v>
      </c>
      <c r="AI2850" s="5" t="str">
        <f>IF((F2851&amp;J2851)=(F2850&amp;J2850),ABS((DATE(G2851,H2851,I2851)&amp;TIME(O2851,P2851,0))-(DATE(G2850,H2850,I2850)&amp;TIME(O2850,P2850,0))),"")</f>
        <v/>
      </c>
    </row>
    <row r="2851" spans="3:35">
      <c r="C2851" s="246" t="s">
        <v>1138</v>
      </c>
      <c r="D2851" s="246" t="s">
        <v>1242</v>
      </c>
      <c r="E2851" s="246" t="s">
        <v>1253</v>
      </c>
      <c r="F2851" s="246" t="s">
        <v>1254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1255</v>
      </c>
      <c r="L2851" s="247">
        <v>1</v>
      </c>
      <c r="M2851" s="246">
        <v>305101</v>
      </c>
      <c r="N2851" s="246">
        <v>2782360</v>
      </c>
      <c r="O2851" s="246">
        <v>9</v>
      </c>
      <c r="P2851" s="246">
        <v>4</v>
      </c>
      <c r="Q2851" s="246">
        <v>0</v>
      </c>
      <c r="R2851" s="246"/>
      <c r="S2851" s="246" t="s">
        <v>90</v>
      </c>
      <c r="T2851" s="246" t="s">
        <v>26</v>
      </c>
      <c r="U2851" s="246"/>
      <c r="V2851" t="str">
        <f>INDEX(樣區!H:H,MATCH(F2851,樣區!E:E,0))</f>
        <v>3月,5月</v>
      </c>
      <c r="W2851" s="3" t="str">
        <f>IF(ISNUMBER(AH2851),"Y","N")</f>
        <v>Y</v>
      </c>
      <c r="X2851" s="3" t="str">
        <f>IF(OR(ISBLANK(H2851),ISBLANK(I2851)),"需記錄日期","")</f>
        <v/>
      </c>
      <c r="Y2851" s="3" t="str">
        <f>IF(O2851&gt;9,"時間太晚","")</f>
        <v/>
      </c>
      <c r="Z2851" s="3" t="str">
        <f>IF(ISBLANK(Q2851),"需記錄數量",IF(Q2851&gt;2,"2隻以上，請記為猴群",""))</f>
        <v/>
      </c>
      <c r="AA2851" s="3" t="str">
        <f>IF(OR(Q2851=1,Q2851=2),IF(ISTEXT(R2851),"","需記錄距離"),"")</f>
        <v/>
      </c>
      <c r="AB2851" s="249" t="str">
        <f>IF(S2851="Y",IF(Q2851&lt;&gt;2,"有叫聲應為猴群",""),"")</f>
        <v/>
      </c>
      <c r="AC2851" s="3" t="str">
        <f>IF(ISBLANK(T2851),"需記錄棲地類型",IF(LEN(T2851)&lt;&gt;2,"請填最主要的棲地類型，其餘的可在備注補充說明",""))</f>
        <v/>
      </c>
      <c r="AD2851" s="5" t="str">
        <f t="shared" ref="AD2851:AD2857" si="124">IF(ISBLANK(O2851),"需記錄時間",IFERROR(IF((AI2851-TIME(0,5,59))&lt;0,"需計滿6分鐘",""),""))</f>
        <v/>
      </c>
      <c r="AE2851" s="3" t="str">
        <f>IF(COUNTIF(U2851,"*搖樹*")=1,IF(Q2851&lt;&gt;2,"有搖樹行為應為猴群",""),"")</f>
        <v/>
      </c>
      <c r="AF2851" s="3"/>
      <c r="AH2851">
        <f>MATCH(ROUND(M2851,0)&amp;ROUND(N2851,0),樣點!N:N,0)</f>
        <v>2076</v>
      </c>
      <c r="AI2851" s="5">
        <f>IF((F2852&amp;J2852)=(F2851&amp;J2851),ABS((DATE(G2852,H2852,I2852)&amp;TIME(O2852,P2852,0))-(DATE(G2851,H2851,I2851)&amp;TIME(O2851,P2851,0))),"")</f>
        <v>6.9444450200535357E-3</v>
      </c>
    </row>
    <row r="2852" spans="3:35">
      <c r="C2852" s="246" t="s">
        <v>1138</v>
      </c>
      <c r="D2852" s="246" t="s">
        <v>1242</v>
      </c>
      <c r="E2852" s="246" t="s">
        <v>1253</v>
      </c>
      <c r="F2852" s="246" t="s">
        <v>1254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1255</v>
      </c>
      <c r="L2852" s="247">
        <v>2</v>
      </c>
      <c r="M2852" s="246">
        <v>304763</v>
      </c>
      <c r="N2852" s="246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90</v>
      </c>
      <c r="T2852" s="246" t="s">
        <v>26</v>
      </c>
      <c r="U2852" s="246"/>
      <c r="V2852" t="str">
        <f>INDEX(樣區!H:H,MATCH(F2852,樣區!E:E,0))</f>
        <v>3月,5月</v>
      </c>
      <c r="W2852" s="3" t="str">
        <f>IF(ISNUMBER(AH2852),"Y","N")</f>
        <v>Y</v>
      </c>
      <c r="X2852" s="3" t="str">
        <f>IF(OR(ISBLANK(H2852),ISBLANK(I2852)),"需記錄日期","")</f>
        <v/>
      </c>
      <c r="Y2852" s="3" t="str">
        <f>IF(O2852&gt;9,"時間太晚","")</f>
        <v/>
      </c>
      <c r="Z2852" s="3" t="str">
        <f>IF(ISBLANK(Q2852),"需記錄數量",IF(Q2852&gt;2,"2隻以上，請記為猴群",""))</f>
        <v/>
      </c>
      <c r="AA2852" s="3" t="str">
        <f>IF(OR(Q2852=1,Q2852=2),IF(ISTEXT(R2852),"","需記錄距離"),"")</f>
        <v/>
      </c>
      <c r="AB2852" s="249" t="str">
        <f>IF(S2852="Y",IF(Q2852&lt;&gt;2,"有叫聲應為猴群",""),"")</f>
        <v/>
      </c>
      <c r="AC2852" s="3" t="str">
        <f>IF(ISBLANK(T2852),"需記錄棲地類型",IF(LEN(T2852)&lt;&gt;2,"請填最主要的棲地類型，其餘的可在備注補充說明",""))</f>
        <v/>
      </c>
      <c r="AD2852" s="5" t="str">
        <f t="shared" si="124"/>
        <v/>
      </c>
      <c r="AE2852" s="3" t="str">
        <f>IF(COUNTIF(U2852,"*搖樹*")=1,IF(Q2852&lt;&gt;2,"有搖樹行為應為猴群",""),"")</f>
        <v/>
      </c>
      <c r="AF2852" s="3"/>
      <c r="AH2852">
        <f>MATCH(ROUND(M2852,0)&amp;ROUND(N2852,0),樣點!N:N,0)</f>
        <v>2077</v>
      </c>
      <c r="AI2852" s="5">
        <f>IF((F2853&amp;J2853)=(F2852&amp;J2852),ABS((DATE(G2853,H2853,I2853)&amp;TIME(O2853,P2853,0))-(DATE(G2852,H2852,I2852)&amp;TIME(O2852,P2852,0))),"")</f>
        <v>6.9444440305233002E-3</v>
      </c>
    </row>
    <row r="2853" spans="3:35">
      <c r="C2853" s="246" t="s">
        <v>1138</v>
      </c>
      <c r="D2853" s="246" t="s">
        <v>1242</v>
      </c>
      <c r="E2853" s="246" t="s">
        <v>1253</v>
      </c>
      <c r="F2853" s="246" t="s">
        <v>1254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1255</v>
      </c>
      <c r="L2853" s="247">
        <v>3</v>
      </c>
      <c r="M2853" s="246">
        <v>304459</v>
      </c>
      <c r="N2853" s="246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90</v>
      </c>
      <c r="T2853" s="246" t="s">
        <v>26</v>
      </c>
      <c r="U2853" s="246"/>
      <c r="V2853" t="str">
        <f>INDEX(樣區!H:H,MATCH(F2853,樣區!E:E,0))</f>
        <v>3月,5月</v>
      </c>
      <c r="W2853" s="3" t="str">
        <f>IF(ISNUMBER(AH2853),"Y","N")</f>
        <v>Y</v>
      </c>
      <c r="X2853" s="3" t="str">
        <f>IF(OR(ISBLANK(H2853),ISBLANK(I2853)),"需記錄日期","")</f>
        <v/>
      </c>
      <c r="Y2853" s="3" t="str">
        <f>IF(O2853&gt;9,"時間太晚","")</f>
        <v/>
      </c>
      <c r="Z2853" s="3" t="str">
        <f>IF(ISBLANK(Q2853),"需記錄數量",IF(Q2853&gt;2,"2隻以上，請記為猴群",""))</f>
        <v/>
      </c>
      <c r="AA2853" s="3" t="str">
        <f>IF(OR(Q2853=1,Q2853=2),IF(ISTEXT(R2853),"","需記錄距離"),"")</f>
        <v/>
      </c>
      <c r="AB2853" s="249" t="str">
        <f>IF(S2853="Y",IF(Q2853&lt;&gt;2,"有叫聲應為猴群",""),"")</f>
        <v/>
      </c>
      <c r="AC2853" s="3" t="str">
        <f>IF(ISBLANK(T2853),"需記錄棲地類型",IF(LEN(T2853)&lt;&gt;2,"請填最主要的棲地類型，其餘的可在備注補充說明",""))</f>
        <v/>
      </c>
      <c r="AD2853" s="5" t="str">
        <f t="shared" si="124"/>
        <v/>
      </c>
      <c r="AE2853" s="3" t="str">
        <f>IF(COUNTIF(U2853,"*搖樹*")=1,IF(Q2853&lt;&gt;2,"有搖樹行為應為猴群",""),"")</f>
        <v/>
      </c>
      <c r="AF2853" s="3"/>
      <c r="AH2853">
        <f>MATCH(ROUND(M2853,0)&amp;ROUND(N2853,0),樣點!N:N,0)</f>
        <v>2078</v>
      </c>
      <c r="AI2853" s="5">
        <f>IF((F2854&amp;J2854)=(F2853&amp;J2853),ABS((DATE(G2854,H2854,I2854)&amp;TIME(O2854,P2854,0))-(DATE(G2853,H2853,I2853)&amp;TIME(O2853,P2853,0))),"")</f>
        <v>6.9444449618458748E-3</v>
      </c>
    </row>
    <row r="2854" spans="3:35">
      <c r="C2854" s="246" t="s">
        <v>1138</v>
      </c>
      <c r="D2854" s="246" t="s">
        <v>1242</v>
      </c>
      <c r="E2854" s="246" t="s">
        <v>1253</v>
      </c>
      <c r="F2854" s="246" t="s">
        <v>1254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1255</v>
      </c>
      <c r="L2854" s="247">
        <v>4</v>
      </c>
      <c r="M2854" s="246">
        <v>304251</v>
      </c>
      <c r="N2854" s="246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90</v>
      </c>
      <c r="T2854" s="246" t="s">
        <v>26</v>
      </c>
      <c r="U2854" s="246"/>
      <c r="V2854" t="str">
        <f>INDEX(樣區!H:H,MATCH(F2854,樣區!E:E,0))</f>
        <v>3月,5月</v>
      </c>
      <c r="W2854" s="3" t="str">
        <f>IF(ISNUMBER(AH2854),"Y","N")</f>
        <v>Y</v>
      </c>
      <c r="X2854" s="3" t="str">
        <f>IF(OR(ISBLANK(H2854),ISBLANK(I2854)),"需記錄日期","")</f>
        <v/>
      </c>
      <c r="Y2854" s="3" t="str">
        <f>IF(O2854&gt;9,"時間太晚","")</f>
        <v/>
      </c>
      <c r="Z2854" s="3" t="str">
        <f>IF(ISBLANK(Q2854),"需記錄數量",IF(Q2854&gt;2,"2隻以上，請記為猴群",""))</f>
        <v/>
      </c>
      <c r="AA2854" s="3" t="str">
        <f>IF(OR(Q2854=1,Q2854=2),IF(ISTEXT(R2854),"","需記錄距離"),"")</f>
        <v/>
      </c>
      <c r="AB2854" s="249" t="str">
        <f>IF(S2854="Y",IF(Q2854&lt;&gt;2,"有叫聲應為猴群",""),"")</f>
        <v/>
      </c>
      <c r="AC2854" s="3" t="str">
        <f>IF(ISBLANK(T2854),"需記錄棲地類型",IF(LEN(T2854)&lt;&gt;2,"請填最主要的棲地類型，其餘的可在備注補充說明",""))</f>
        <v/>
      </c>
      <c r="AD2854" s="5" t="str">
        <f t="shared" si="124"/>
        <v/>
      </c>
      <c r="AE2854" s="3" t="str">
        <f>IF(COUNTIF(U2854,"*搖樹*")=1,IF(Q2854&lt;&gt;2,"有搖樹行為應為猴群",""),"")</f>
        <v/>
      </c>
      <c r="AF2854" s="3"/>
      <c r="AH2854">
        <f>MATCH(ROUND(M2854,0)&amp;ROUND(N2854,0),樣點!N:N,0)</f>
        <v>2079</v>
      </c>
      <c r="AI2854" s="5">
        <f>IF((F2855&amp;J2855)=(F2854&amp;J2854),ABS((DATE(G2855,H2855,I2855)&amp;TIME(O2855,P2855,0))-(DATE(G2854,H2854,I2854)&amp;TIME(O2854,P2854,0))),"")</f>
        <v>6.9444440305233002E-3</v>
      </c>
    </row>
    <row r="2855" spans="3:35">
      <c r="C2855" s="246" t="s">
        <v>1138</v>
      </c>
      <c r="D2855" s="246" t="s">
        <v>1242</v>
      </c>
      <c r="E2855" s="246" t="s">
        <v>1253</v>
      </c>
      <c r="F2855" s="246" t="s">
        <v>1254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1255</v>
      </c>
      <c r="L2855" s="247">
        <v>5</v>
      </c>
      <c r="M2855" s="246">
        <v>304018</v>
      </c>
      <c r="N2855" s="246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90</v>
      </c>
      <c r="T2855" s="246" t="s">
        <v>26</v>
      </c>
      <c r="U2855" s="246"/>
      <c r="V2855" t="str">
        <f>INDEX(樣區!H:H,MATCH(F2855,樣區!E:E,0))</f>
        <v>3月,5月</v>
      </c>
      <c r="W2855" s="3" t="str">
        <f>IF(ISNUMBER(AH2855),"Y","N")</f>
        <v>Y</v>
      </c>
      <c r="X2855" s="3" t="str">
        <f>IF(OR(ISBLANK(H2855),ISBLANK(I2855)),"需記錄日期","")</f>
        <v/>
      </c>
      <c r="Y2855" s="3" t="str">
        <f>IF(O2855&gt;9,"時間太晚","")</f>
        <v/>
      </c>
      <c r="Z2855" s="3" t="str">
        <f>IF(ISBLANK(Q2855),"需記錄數量",IF(Q2855&gt;2,"2隻以上，請記為猴群",""))</f>
        <v/>
      </c>
      <c r="AA2855" s="3" t="str">
        <f>IF(OR(Q2855=1,Q2855=2),IF(ISTEXT(R2855),"","需記錄距離"),"")</f>
        <v/>
      </c>
      <c r="AB2855" s="249" t="str">
        <f>IF(S2855="Y",IF(Q2855&lt;&gt;2,"有叫聲應為猴群",""),"")</f>
        <v/>
      </c>
      <c r="AC2855" s="3" t="str">
        <f>IF(ISBLANK(T2855),"需記錄棲地類型",IF(LEN(T2855)&lt;&gt;2,"請填最主要的棲地類型，其餘的可在備注補充說明",""))</f>
        <v/>
      </c>
      <c r="AD2855" s="5" t="str">
        <f t="shared" si="124"/>
        <v/>
      </c>
      <c r="AE2855" s="3" t="str">
        <f>IF(COUNTIF(U2855,"*搖樹*")=1,IF(Q2855&lt;&gt;2,"有搖樹行為應為猴群",""),"")</f>
        <v/>
      </c>
      <c r="AF2855" s="3"/>
      <c r="AH2855">
        <f>MATCH(ROUND(M2855,0)&amp;ROUND(N2855,0),樣點!N:N,0)</f>
        <v>2080</v>
      </c>
      <c r="AI2855" s="5">
        <f>IF((F2856&amp;J2856)=(F2855&amp;J2855),ABS((DATE(G2856,H2856,I2856)&amp;TIME(O2856,P2856,0))-(DATE(G2855,H2855,I2855)&amp;TIME(O2855,P2855,0))),"")</f>
        <v>6.9444449618458748E-3</v>
      </c>
    </row>
    <row r="2856" spans="3:35">
      <c r="C2856" s="246" t="s">
        <v>1138</v>
      </c>
      <c r="D2856" s="246" t="s">
        <v>1242</v>
      </c>
      <c r="E2856" s="246" t="s">
        <v>1253</v>
      </c>
      <c r="F2856" s="246" t="s">
        <v>1254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1255</v>
      </c>
      <c r="L2856" s="247">
        <v>6</v>
      </c>
      <c r="M2856" s="246">
        <v>304271</v>
      </c>
      <c r="N2856" s="246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90</v>
      </c>
      <c r="T2856" s="246" t="s">
        <v>26</v>
      </c>
      <c r="U2856" s="246"/>
      <c r="V2856" t="str">
        <f>INDEX(樣區!H:H,MATCH(F2856,樣區!E:E,0))</f>
        <v>3月,5月</v>
      </c>
      <c r="W2856" s="3" t="str">
        <f>IF(ISNUMBER(AH2856),"Y","N")</f>
        <v>Y</v>
      </c>
      <c r="X2856" s="3" t="str">
        <f>IF(OR(ISBLANK(H2856),ISBLANK(I2856)),"需記錄日期","")</f>
        <v/>
      </c>
      <c r="Y2856" s="3" t="str">
        <f>IF(O2856&gt;9,"時間太晚","")</f>
        <v/>
      </c>
      <c r="Z2856" s="3" t="str">
        <f>IF(ISBLANK(Q2856),"需記錄數量",IF(Q2856&gt;2,"2隻以上，請記為猴群",""))</f>
        <v/>
      </c>
      <c r="AA2856" s="3" t="str">
        <f>IF(OR(Q2856=1,Q2856=2),IF(ISTEXT(R2856),"","需記錄距離"),"")</f>
        <v/>
      </c>
      <c r="AB2856" s="249" t="str">
        <f>IF(S2856="Y",IF(Q2856&lt;&gt;2,"有叫聲應為猴群",""),"")</f>
        <v/>
      </c>
      <c r="AC2856" s="3" t="str">
        <f>IF(ISBLANK(T2856),"需記錄棲地類型",IF(LEN(T2856)&lt;&gt;2,"請填最主要的棲地類型，其餘的可在備注補充說明",""))</f>
        <v/>
      </c>
      <c r="AD2856" s="5" t="str">
        <f t="shared" si="124"/>
        <v/>
      </c>
      <c r="AE2856" s="3" t="str">
        <f>IF(COUNTIF(U2856,"*搖樹*")=1,IF(Q2856&lt;&gt;2,"有搖樹行為應為猴群",""),"")</f>
        <v/>
      </c>
      <c r="AF2856" s="3"/>
      <c r="AH2856">
        <f>MATCH(ROUND(M2856,0)&amp;ROUND(N2856,0),樣點!N:N,0)</f>
        <v>2081</v>
      </c>
      <c r="AI2856" s="5">
        <f>IF((F2857&amp;J2857)=(F2856&amp;J2856),ABS((DATE(G2857,H2857,I2857)&amp;TIME(O2857,P2857,0))-(DATE(G2856,H2856,I2856)&amp;TIME(O2856,P2856,0))),"")</f>
        <v>6.9444440305233002E-3</v>
      </c>
    </row>
    <row r="2857" spans="3:35">
      <c r="C2857" s="246" t="s">
        <v>1138</v>
      </c>
      <c r="D2857" s="246" t="s">
        <v>1242</v>
      </c>
      <c r="E2857" s="246" t="s">
        <v>1253</v>
      </c>
      <c r="F2857" s="246" t="s">
        <v>1254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1255</v>
      </c>
      <c r="L2857" s="247">
        <v>7</v>
      </c>
      <c r="M2857" s="246">
        <v>303192</v>
      </c>
      <c r="N2857" s="246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90</v>
      </c>
      <c r="T2857" s="246" t="s">
        <v>26</v>
      </c>
      <c r="U2857" s="246"/>
      <c r="V2857" t="str">
        <f>INDEX(樣區!H:H,MATCH(F2857,樣區!E:E,0))</f>
        <v>3月,5月</v>
      </c>
      <c r="W2857" s="3" t="str">
        <f>IF(ISNUMBER(AH2857),"Y","N")</f>
        <v>Y</v>
      </c>
      <c r="X2857" s="3" t="str">
        <f>IF(OR(ISBLANK(H2857),ISBLANK(I2857)),"需記錄日期","")</f>
        <v/>
      </c>
      <c r="Y2857" s="3" t="str">
        <f>IF(O2857&gt;9,"時間太晚","")</f>
        <v>時間太晚</v>
      </c>
      <c r="Z2857" s="3" t="str">
        <f>IF(ISBLANK(Q2857),"需記錄數量",IF(Q2857&gt;2,"2隻以上，請記為猴群",""))</f>
        <v/>
      </c>
      <c r="AA2857" s="3" t="str">
        <f>IF(OR(Q2857=1,Q2857=2),IF(ISTEXT(R2857),"","需記錄距離"),"")</f>
        <v/>
      </c>
      <c r="AB2857" s="249" t="str">
        <f>IF(S2857="Y",IF(Q2857&lt;&gt;2,"有叫聲應為猴群",""),"")</f>
        <v/>
      </c>
      <c r="AC2857" s="3" t="str">
        <f>IF(ISBLANK(T2857),"需記錄棲地類型",IF(LEN(T2857)&lt;&gt;2,"請填最主要的棲地類型，其餘的可在備注補充說明",""))</f>
        <v/>
      </c>
      <c r="AD2857" s="5" t="str">
        <f t="shared" si="124"/>
        <v/>
      </c>
      <c r="AE2857" s="3" t="str">
        <f>IF(COUNTIF(U2857,"*搖樹*")=1,IF(Q2857&lt;&gt;2,"有搖樹行為應為猴群",""),"")</f>
        <v/>
      </c>
      <c r="AF2857" s="3"/>
      <c r="AH2857">
        <f>MATCH(ROUND(M2857,0)&amp;ROUND(N2857,0),樣點!N:N,0)</f>
        <v>2082</v>
      </c>
      <c r="AI2857" s="5" t="str">
        <f>IF((F2858&amp;J2858)=(F2857&amp;J2857),ABS((DATE(G2858,H2858,I2858)&amp;TIME(O2858,P2858,0))-(DATE(G2857,H2857,I2857)&amp;TIME(O2857,P2857,0))),"")</f>
        <v/>
      </c>
    </row>
    <row r="2858" spans="3:35" hidden="1">
      <c r="C2858" s="246" t="s">
        <v>1138</v>
      </c>
      <c r="D2858" s="246" t="s">
        <v>1242</v>
      </c>
      <c r="E2858" s="246" t="s">
        <v>1256</v>
      </c>
      <c r="F2858" s="246" t="s">
        <v>1257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1258</v>
      </c>
      <c r="L2858" s="247">
        <v>1</v>
      </c>
      <c r="M2858" s="246">
        <v>318800</v>
      </c>
      <c r="N2858" s="246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90</v>
      </c>
      <c r="T2858" s="246" t="s">
        <v>26</v>
      </c>
      <c r="U2858" s="246"/>
      <c r="V2858" t="str">
        <f>INDEX(樣區!H:H,MATCH(F2858,樣區!E:E,0))</f>
        <v>3月,5月</v>
      </c>
      <c r="W2858" s="3" t="str">
        <f>IF(ISNUMBER(AH2858),"Y","N")</f>
        <v>N</v>
      </c>
      <c r="X2858" s="3" t="str">
        <f>IF(OR(ISBLANK(H2858),ISBLANK(I2858)),"需記錄日期","")</f>
        <v/>
      </c>
      <c r="Y2858" s="3" t="str">
        <f>IF(O2858&gt;9,"時間太晚","")</f>
        <v/>
      </c>
      <c r="Z2858" s="3" t="str">
        <f>IF(ISBLANK(Q2858),"需記錄數量",IF(Q2858&gt;2,"2隻以上，請記為猴群",""))</f>
        <v/>
      </c>
      <c r="AA2858" s="3" t="str">
        <f>IF(OR(Q2858=1,Q2858=2),IF(ISTEXT(R2858),"","需記錄距離"),"")</f>
        <v/>
      </c>
      <c r="AB2858" s="2" t="str">
        <f>IF(S2858="Y",IF(Q2858&lt;&gt;2,"有叫聲應為猴群",""),"")</f>
        <v/>
      </c>
      <c r="AC2858" s="3" t="str">
        <f>IF(ISBLANK(T2858),"需記錄棲地類型",IF(LEN(T2858)&lt;&gt;2,"請填最主要的棲地類型，其餘的可在備注補充說明",""))</f>
        <v/>
      </c>
      <c r="AD2858" s="5" t="str">
        <f>IF(ISBLANK(O2858),"需記錄時間",IFERROR(IF((AI2858-TIME(0,5,59))&lt;0,"需計滿6分鍾",""),""))</f>
        <v/>
      </c>
      <c r="AE2858" s="3" t="str">
        <f>IF(COUNTIF(U2858,"*搖樹*")=1,IF(Q2858&lt;&gt;2,"有搖樹行為應為猴群",""),"")</f>
        <v/>
      </c>
      <c r="AF2858" s="3"/>
      <c r="AH2858" t="e">
        <f>MATCH(ROUND(M2858,0)&amp;ROUND(N2858,0),樣點!N:N,0)</f>
        <v>#N/A</v>
      </c>
      <c r="AI2858" s="5">
        <f>IF((F2859&amp;J2859)=(F2858&amp;J2858),ABS((DATE(G2859,H2859,I2859)&amp;TIME(O2859,P2859,0))-(DATE(G2858,H2858,I2858)&amp;TIME(O2858,P2858,0))),"")</f>
        <v>1.0416666977107525E-2</v>
      </c>
    </row>
    <row r="2859" spans="3:35" hidden="1">
      <c r="C2859" s="246" t="s">
        <v>1138</v>
      </c>
      <c r="D2859" s="246" t="s">
        <v>1242</v>
      </c>
      <c r="E2859" s="246" t="s">
        <v>1256</v>
      </c>
      <c r="F2859" s="246" t="s">
        <v>1257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1258</v>
      </c>
      <c r="L2859" s="247">
        <v>2</v>
      </c>
      <c r="M2859" s="246">
        <v>318707</v>
      </c>
      <c r="N2859" s="246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90</v>
      </c>
      <c r="T2859" s="246" t="s">
        <v>26</v>
      </c>
      <c r="U2859" s="246"/>
      <c r="V2859" t="str">
        <f>INDEX(樣區!H:H,MATCH(F2859,樣區!E:E,0))</f>
        <v>3月,5月</v>
      </c>
      <c r="W2859" s="3" t="str">
        <f>IF(ISNUMBER(AH2859),"Y","N")</f>
        <v>N</v>
      </c>
      <c r="X2859" s="3" t="str">
        <f>IF(OR(ISBLANK(H2859),ISBLANK(I2859)),"需記錄日期","")</f>
        <v/>
      </c>
      <c r="Y2859" s="3" t="str">
        <f>IF(O2859&gt;9,"時間太晚","")</f>
        <v/>
      </c>
      <c r="Z2859" s="3" t="str">
        <f>IF(ISBLANK(Q2859),"需記錄數量",IF(Q2859&gt;2,"2隻以上，請記為猴群",""))</f>
        <v/>
      </c>
      <c r="AA2859" s="3" t="str">
        <f>IF(OR(Q2859=1,Q2859=2),IF(ISTEXT(R2859),"","需記錄距離"),"")</f>
        <v/>
      </c>
      <c r="AB2859" s="2" t="str">
        <f>IF(S2859="Y",IF(Q2859&lt;&gt;2,"有叫聲應為猴群",""),"")</f>
        <v/>
      </c>
      <c r="AC2859" s="3" t="str">
        <f>IF(ISBLANK(T2859),"需記錄棲地類型",IF(LEN(T2859)&lt;&gt;2,"請填最主要的棲地類型，其餘的可在備注補充說明",""))</f>
        <v/>
      </c>
      <c r="AD2859" s="5" t="str">
        <f>IF(ISBLANK(O2859),"需記錄時間",IFERROR(IF((AI2859-TIME(0,5,59))&lt;0,"需計滿6分鍾",""),""))</f>
        <v/>
      </c>
      <c r="AE2859" s="3" t="str">
        <f>IF(COUNTIF(U2859,"*搖樹*")=1,IF(Q2859&lt;&gt;2,"有搖樹行為應為猴群",""),"")</f>
        <v/>
      </c>
      <c r="AF2859" s="3"/>
      <c r="AH2859" t="e">
        <f>MATCH(ROUND(M2859,0)&amp;ROUND(N2859,0),樣點!N:N,0)</f>
        <v>#N/A</v>
      </c>
      <c r="AI2859" s="5">
        <f>IF((F2860&amp;J2860)=(F2859&amp;J2859),ABS((DATE(G2860,H2860,I2860)&amp;TIME(O2860,P2860,0))-(DATE(G2859,H2859,I2859)&amp;TIME(O2859,P2859,0))),"")</f>
        <v>6.9444450200535357E-3</v>
      </c>
    </row>
    <row r="2860" spans="3:35">
      <c r="C2860" s="246" t="s">
        <v>1138</v>
      </c>
      <c r="D2860" s="246" t="s">
        <v>1242</v>
      </c>
      <c r="E2860" s="246" t="s">
        <v>1256</v>
      </c>
      <c r="F2860" s="246" t="s">
        <v>1257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1258</v>
      </c>
      <c r="L2860" s="247">
        <v>3</v>
      </c>
      <c r="M2860" s="246">
        <v>318818</v>
      </c>
      <c r="N2860" s="246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90</v>
      </c>
      <c r="T2860" s="246" t="s">
        <v>26</v>
      </c>
      <c r="U2860" s="246"/>
      <c r="V2860" t="str">
        <f>INDEX(樣區!H:H,MATCH(F2860,樣區!E:E,0))</f>
        <v>3月,5月</v>
      </c>
      <c r="W2860" s="3" t="str">
        <f>IF(ISNUMBER(AH2860),"Y","N")</f>
        <v>Y</v>
      </c>
      <c r="X2860" s="3" t="str">
        <f>IF(OR(ISBLANK(H2860),ISBLANK(I2860)),"需記錄日期","")</f>
        <v/>
      </c>
      <c r="Y2860" s="3" t="str">
        <f>IF(O2860&gt;9,"時間太晚","")</f>
        <v/>
      </c>
      <c r="Z2860" s="3" t="str">
        <f>IF(ISBLANK(Q2860),"需記錄數量",IF(Q2860&gt;2,"2隻以上，請記為猴群",""))</f>
        <v/>
      </c>
      <c r="AA2860" s="3" t="str">
        <f>IF(OR(Q2860=1,Q2860=2),IF(ISTEXT(R2860),"","需記錄距離"),"")</f>
        <v/>
      </c>
      <c r="AB2860" s="249" t="str">
        <f>IF(S2860="Y",IF(Q2860&lt;&gt;2,"有叫聲應為猴群",""),"")</f>
        <v/>
      </c>
      <c r="AC2860" s="3" t="str">
        <f>IF(ISBLANK(T2860),"需記錄棲地類型",IF(LEN(T2860)&lt;&gt;2,"請填最主要的棲地類型，其餘的可在備注補充說明",""))</f>
        <v/>
      </c>
      <c r="AD2860" s="5" t="str">
        <f>IF(ISBLANK(O2860),"需記錄時間",IFERROR(IF((AI2860-TIME(0,5,59))&lt;0,"需計滿6分鐘",""),""))</f>
        <v/>
      </c>
      <c r="AE2860" s="3" t="str">
        <f>IF(COUNTIF(U2860,"*搖樹*")=1,IF(Q2860&lt;&gt;2,"有搖樹行為應為猴群",""),"")</f>
        <v/>
      </c>
      <c r="AF2860" s="3"/>
      <c r="AH2860">
        <f>MATCH(ROUND(M2860,0)&amp;ROUND(N2860,0),樣點!N:N,0)</f>
        <v>2085</v>
      </c>
      <c r="AI2860" s="5">
        <f>IF((F2861&amp;J2861)=(F2860&amp;J2860),ABS((DATE(G2861,H2861,I2861)&amp;TIME(O2861,P2861,0))-(DATE(G2860,H2860,I2860)&amp;TIME(O2860,P2860,0))),"")</f>
        <v>1.0416665987577289E-2</v>
      </c>
    </row>
    <row r="2861" spans="3:35" hidden="1">
      <c r="C2861" s="246" t="s">
        <v>1138</v>
      </c>
      <c r="D2861" s="246" t="s">
        <v>1242</v>
      </c>
      <c r="E2861" s="246" t="s">
        <v>1256</v>
      </c>
      <c r="F2861" s="246" t="s">
        <v>1257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1258</v>
      </c>
      <c r="L2861" s="247">
        <v>4</v>
      </c>
      <c r="M2861" s="246">
        <v>318627</v>
      </c>
      <c r="N2861" s="246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90</v>
      </c>
      <c r="T2861" s="246" t="s">
        <v>26</v>
      </c>
      <c r="U2861" s="246"/>
      <c r="V2861" t="str">
        <f>INDEX(樣區!H:H,MATCH(F2861,樣區!E:E,0))</f>
        <v>3月,5月</v>
      </c>
      <c r="W2861" s="3" t="str">
        <f>IF(ISNUMBER(AH2861),"Y","N")</f>
        <v>N</v>
      </c>
      <c r="X2861" s="3" t="str">
        <f>IF(OR(ISBLANK(H2861),ISBLANK(I2861)),"需記錄日期","")</f>
        <v/>
      </c>
      <c r="Y2861" s="3" t="str">
        <f>IF(O2861&gt;9,"時間太晚","")</f>
        <v>時間太晚</v>
      </c>
      <c r="Z2861" s="3" t="str">
        <f>IF(ISBLANK(Q2861),"需記錄數量",IF(Q2861&gt;2,"2隻以上，請記為猴群",""))</f>
        <v/>
      </c>
      <c r="AA2861" s="3" t="str">
        <f>IF(OR(Q2861=1,Q2861=2),IF(ISTEXT(R2861),"","需記錄距離"),"")</f>
        <v/>
      </c>
      <c r="AB2861" s="2" t="str">
        <f>IF(S2861="Y",IF(Q2861&lt;&gt;2,"有叫聲應為猴群",""),"")</f>
        <v/>
      </c>
      <c r="AC2861" s="3" t="str">
        <f>IF(ISBLANK(T2861),"需記錄棲地類型",IF(LEN(T2861)&lt;&gt;2,"請填最主要的棲地類型，其餘的可在備注補充說明",""))</f>
        <v/>
      </c>
      <c r="AD2861" s="5" t="str">
        <f>IF(ISBLANK(O2861),"需記錄時間",IFERROR(IF((AI2861-TIME(0,5,59))&lt;0,"需計滿6分鍾",""),""))</f>
        <v/>
      </c>
      <c r="AE2861" s="3" t="str">
        <f>IF(COUNTIF(U2861,"*搖樹*")=1,IF(Q2861&lt;&gt;2,"有搖樹行為應為猴群",""),"")</f>
        <v/>
      </c>
      <c r="AF2861" s="3"/>
      <c r="AH2861" t="e">
        <f>MATCH(ROUND(M2861,0)&amp;ROUND(N2861,0),樣點!N:N,0)</f>
        <v>#N/A</v>
      </c>
      <c r="AI2861" s="5">
        <f>IF((F2862&amp;J2862)=(F2861&amp;J2861),ABS((DATE(G2862,H2862,I2862)&amp;TIME(O2862,P2862,0))-(DATE(G2861,H2861,I2861)&amp;TIME(O2861,P2861,0))),"")</f>
        <v>1.3888888992369175E-2</v>
      </c>
    </row>
    <row r="2862" spans="3:35" hidden="1">
      <c r="C2862" s="246" t="s">
        <v>1138</v>
      </c>
      <c r="D2862" s="246" t="s">
        <v>1242</v>
      </c>
      <c r="E2862" s="246" t="s">
        <v>1256</v>
      </c>
      <c r="F2862" s="246" t="s">
        <v>1257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1258</v>
      </c>
      <c r="L2862" s="247">
        <v>5</v>
      </c>
      <c r="M2862" s="246">
        <v>318385</v>
      </c>
      <c r="N2862" s="246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90</v>
      </c>
      <c r="T2862" s="246" t="s">
        <v>26</v>
      </c>
      <c r="U2862" s="246"/>
      <c r="V2862" t="str">
        <f>INDEX(樣區!H:H,MATCH(F2862,樣區!E:E,0))</f>
        <v>3月,5月</v>
      </c>
      <c r="W2862" s="3" t="str">
        <f>IF(ISNUMBER(AH2862),"Y","N")</f>
        <v>N</v>
      </c>
      <c r="X2862" s="3" t="str">
        <f>IF(OR(ISBLANK(H2862),ISBLANK(I2862)),"需記錄日期","")</f>
        <v/>
      </c>
      <c r="Y2862" s="3" t="str">
        <f>IF(O2862&gt;9,"時間太晚","")</f>
        <v>時間太晚</v>
      </c>
      <c r="Z2862" s="3" t="str">
        <f>IF(ISBLANK(Q2862),"需記錄數量",IF(Q2862&gt;2,"2隻以上，請記為猴群",""))</f>
        <v/>
      </c>
      <c r="AA2862" s="3" t="str">
        <f>IF(OR(Q2862=1,Q2862=2),IF(ISTEXT(R2862),"","需記錄距離"),"")</f>
        <v/>
      </c>
      <c r="AB2862" s="2" t="str">
        <f>IF(S2862="Y",IF(Q2862&lt;&gt;2,"有叫聲應為猴群",""),"")</f>
        <v/>
      </c>
      <c r="AC2862" s="3" t="str">
        <f>IF(ISBLANK(T2862),"需記錄棲地類型",IF(LEN(T2862)&lt;&gt;2,"請填最主要的棲地類型，其餘的可在備注補充說明",""))</f>
        <v/>
      </c>
      <c r="AD2862" s="5" t="str">
        <f>IF(ISBLANK(O2862),"需記錄時間",IFERROR(IF((AI2862-TIME(0,5,59))&lt;0,"需計滿6分鍾",""),""))</f>
        <v/>
      </c>
      <c r="AE2862" s="3" t="str">
        <f>IF(COUNTIF(U2862,"*搖樹*")=1,IF(Q2862&lt;&gt;2,"有搖樹行為應為猴群",""),"")</f>
        <v/>
      </c>
      <c r="AF2862" s="3"/>
      <c r="AH2862" t="e">
        <f>MATCH(ROUND(M2862,0)&amp;ROUND(N2862,0),樣點!N:N,0)</f>
        <v>#N/A</v>
      </c>
      <c r="AI2862" s="5">
        <f>IF((F2863&amp;J2863)=(F2862&amp;J2862),ABS((DATE(G2863,H2863,I2863)&amp;TIME(O2863,P2863,0))-(DATE(G2862,H2862,I2862)&amp;TIME(O2862,P2862,0))),"")</f>
        <v>6.9444450200535357E-3</v>
      </c>
    </row>
    <row r="2863" spans="3:35" hidden="1">
      <c r="C2863" s="246" t="s">
        <v>1138</v>
      </c>
      <c r="D2863" s="246" t="s">
        <v>1242</v>
      </c>
      <c r="E2863" s="246" t="s">
        <v>1256</v>
      </c>
      <c r="F2863" s="246" t="s">
        <v>1257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1258</v>
      </c>
      <c r="L2863" s="247">
        <v>6</v>
      </c>
      <c r="M2863" s="246">
        <v>318242</v>
      </c>
      <c r="N2863" s="246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90</v>
      </c>
      <c r="T2863" s="246" t="s">
        <v>26</v>
      </c>
      <c r="U2863" s="246"/>
      <c r="V2863" t="str">
        <f>INDEX(樣區!H:H,MATCH(F2863,樣區!E:E,0))</f>
        <v>3月,5月</v>
      </c>
      <c r="W2863" s="3" t="str">
        <f>IF(ISNUMBER(AH2863),"Y","N")</f>
        <v>N</v>
      </c>
      <c r="X2863" s="3" t="str">
        <f>IF(OR(ISBLANK(H2863),ISBLANK(I2863)),"需記錄日期","")</f>
        <v/>
      </c>
      <c r="Y2863" s="3" t="str">
        <f>IF(O2863&gt;9,"時間太晚","")</f>
        <v>時間太晚</v>
      </c>
      <c r="Z2863" s="3" t="str">
        <f>IF(ISBLANK(Q2863),"需記錄數量",IF(Q2863&gt;2,"2隻以上，請記為猴群",""))</f>
        <v/>
      </c>
      <c r="AA2863" s="3" t="str">
        <f>IF(OR(Q2863=1,Q2863=2),IF(ISTEXT(R2863),"","需記錄距離"),"")</f>
        <v/>
      </c>
      <c r="AB2863" s="2" t="str">
        <f>IF(S2863="Y",IF(Q2863&lt;&gt;2,"有叫聲應為猴群",""),"")</f>
        <v/>
      </c>
      <c r="AC2863" s="3" t="str">
        <f>IF(ISBLANK(T2863),"需記錄棲地類型",IF(LEN(T2863)&lt;&gt;2,"請填最主要的棲地類型，其餘的可在備注補充說明",""))</f>
        <v/>
      </c>
      <c r="AD2863" s="5" t="str">
        <f>IF(ISBLANK(O2863),"需記錄時間",IFERROR(IF((AI2863-TIME(0,5,59))&lt;0,"需計滿6分鍾",""),""))</f>
        <v/>
      </c>
      <c r="AE2863" s="3" t="str">
        <f>IF(COUNTIF(U2863,"*搖樹*")=1,IF(Q2863&lt;&gt;2,"有搖樹行為應為猴群",""),"")</f>
        <v/>
      </c>
      <c r="AF2863" s="3"/>
      <c r="AH2863" t="e">
        <f>MATCH(ROUND(M2863,0)&amp;ROUND(N2863,0),樣點!N:N,0)</f>
        <v>#N/A</v>
      </c>
      <c r="AI2863" s="5">
        <f>IF((F2864&amp;J2864)=(F2863&amp;J2863),ABS((DATE(G2864,H2864,I2864)&amp;TIME(O2864,P2864,0))-(DATE(G2863,H2863,I2863)&amp;TIME(O2863,P2863,0))),"")</f>
        <v>1.3888888002838939E-2</v>
      </c>
    </row>
    <row r="2864" spans="3:35" hidden="1">
      <c r="C2864" s="246" t="s">
        <v>1138</v>
      </c>
      <c r="D2864" s="246" t="s">
        <v>1242</v>
      </c>
      <c r="E2864" s="246" t="s">
        <v>1256</v>
      </c>
      <c r="F2864" s="246" t="s">
        <v>1257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1258</v>
      </c>
      <c r="L2864" s="247">
        <v>7</v>
      </c>
      <c r="M2864" s="246">
        <v>317941</v>
      </c>
      <c r="N2864" s="246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90</v>
      </c>
      <c r="T2864" s="246" t="s">
        <v>26</v>
      </c>
      <c r="U2864" s="246"/>
      <c r="V2864" t="str">
        <f>INDEX(樣區!H:H,MATCH(F2864,樣區!E:E,0))</f>
        <v>3月,5月</v>
      </c>
      <c r="W2864" s="3" t="str">
        <f>IF(ISNUMBER(AH2864),"Y","N")</f>
        <v>N</v>
      </c>
      <c r="X2864" s="3" t="str">
        <f>IF(OR(ISBLANK(H2864),ISBLANK(I2864)),"需記錄日期","")</f>
        <v/>
      </c>
      <c r="Y2864" s="3" t="str">
        <f>IF(O2864&gt;9,"時間太晚","")</f>
        <v>時間太晚</v>
      </c>
      <c r="Z2864" s="3" t="str">
        <f>IF(ISBLANK(Q2864),"需記錄數量",IF(Q2864&gt;2,"2隻以上，請記為猴群",""))</f>
        <v/>
      </c>
      <c r="AA2864" s="3" t="str">
        <f>IF(OR(Q2864=1,Q2864=2),IF(ISTEXT(R2864),"","需記錄距離"),"")</f>
        <v/>
      </c>
      <c r="AB2864" s="2" t="str">
        <f>IF(S2864="Y",IF(Q2864&lt;&gt;2,"有叫聲應為猴群",""),"")</f>
        <v/>
      </c>
      <c r="AC2864" s="3" t="str">
        <f>IF(ISBLANK(T2864),"需記錄棲地類型",IF(LEN(T2864)&lt;&gt;2,"請填最主要的棲地類型，其餘的可在備注補充說明",""))</f>
        <v/>
      </c>
      <c r="AD2864" s="5" t="str">
        <f>IF(ISBLANK(O2864),"需記錄時間",IFERROR(IF((AI2864-TIME(0,5,59))&lt;0,"需計滿6分鍾",""),""))</f>
        <v/>
      </c>
      <c r="AE2864" s="3" t="str">
        <f>IF(COUNTIF(U2864,"*搖樹*")=1,IF(Q2864&lt;&gt;2,"有搖樹行為應為猴群",""),"")</f>
        <v/>
      </c>
      <c r="AF2864" s="3"/>
      <c r="AH2864" t="e">
        <f>MATCH(ROUND(M2864,0)&amp;ROUND(N2864,0),樣點!N:N,0)</f>
        <v>#N/A</v>
      </c>
      <c r="AI2864" s="5" t="str">
        <f>IF((F2865&amp;J2865)=(F2864&amp;J2864),ABS((DATE(G2865,H2865,I2865)&amp;TIME(O2865,P2865,0))-(DATE(G2864,H2864,I2864)&amp;TIME(O2864,P2864,0))),"")</f>
        <v/>
      </c>
    </row>
    <row r="2865" spans="3:35" hidden="1">
      <c r="C2865" s="246" t="s">
        <v>1138</v>
      </c>
      <c r="D2865" s="246" t="s">
        <v>1242</v>
      </c>
      <c r="E2865" s="246" t="s">
        <v>1259</v>
      </c>
      <c r="F2865" s="246" t="s">
        <v>1260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1261</v>
      </c>
      <c r="L2865" s="247">
        <v>1</v>
      </c>
      <c r="M2865" s="246">
        <v>314520</v>
      </c>
      <c r="N2865" s="246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90</v>
      </c>
      <c r="T2865" s="246" t="s">
        <v>1262</v>
      </c>
      <c r="U2865" s="246"/>
      <c r="V2865" t="str">
        <f>INDEX(樣區!H:H,MATCH(F2865,樣區!E:E,0))</f>
        <v>3月,5月</v>
      </c>
      <c r="W2865" s="3" t="str">
        <f>IF(ISNUMBER(AH2865),"Y","N")</f>
        <v>N</v>
      </c>
      <c r="X2865" s="3" t="str">
        <f>IF(OR(ISBLANK(H2865),ISBLANK(I2865)),"需記錄日期","")</f>
        <v/>
      </c>
      <c r="Y2865" s="3" t="str">
        <f>IF(O2865&gt;9,"時間太晚","")</f>
        <v/>
      </c>
      <c r="Z2865" s="3" t="str">
        <f>IF(ISBLANK(Q2865),"需記錄數量",IF(Q2865&gt;2,"2隻以上，請記為猴群",""))</f>
        <v/>
      </c>
      <c r="AA2865" s="3" t="str">
        <f>IF(OR(Q2865=1,Q2865=2),IF(ISTEXT(R2865),"","需記錄距離"),"")</f>
        <v/>
      </c>
      <c r="AB2865" s="2" t="str">
        <f>IF(S2865="Y",IF(Q2865&lt;&gt;2,"有叫聲應為猴群",""),"")</f>
        <v/>
      </c>
      <c r="AC2865" s="3" t="str">
        <f>IF(ISBLANK(T2865),"需記錄棲地類型",IF(LEN(T2865)&lt;&gt;2,"請填最主要的棲地類型，其餘的可在備注補充說明",""))</f>
        <v>請填最主要的棲地類型，其餘的可在備注補充說明</v>
      </c>
      <c r="AD2865" s="5" t="str">
        <f>IF(ISBLANK(O2865),"需記錄時間",IFERROR(IF((AI2865-TIME(0,5,59))&lt;0,"需計滿6分鍾",""),""))</f>
        <v/>
      </c>
      <c r="AE2865" s="3" t="str">
        <f>IF(COUNTIF(U2865,"*搖樹*")=1,IF(Q2865&lt;&gt;2,"有搖樹行為應為猴群",""),"")</f>
        <v/>
      </c>
      <c r="AF2865" s="3"/>
      <c r="AH2865" t="e">
        <f>MATCH(ROUND(M2865,0)&amp;ROUND(N2865,0),樣點!N:N,0)</f>
        <v>#N/A</v>
      </c>
      <c r="AI2865" s="5">
        <f>IF((F2866&amp;J2866)=(F2865&amp;J2865),ABS((DATE(G2866,H2866,I2866)&amp;TIME(O2866,P2866,0))-(DATE(G2865,H2865,I2865)&amp;TIME(O2865,P2865,0))),"")</f>
        <v>1.1805554968304932E-2</v>
      </c>
    </row>
    <row r="2866" spans="3:35" hidden="1">
      <c r="C2866" s="246" t="s">
        <v>1138</v>
      </c>
      <c r="D2866" s="246" t="s">
        <v>1242</v>
      </c>
      <c r="E2866" s="246" t="s">
        <v>1259</v>
      </c>
      <c r="F2866" s="246" t="s">
        <v>1260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1261</v>
      </c>
      <c r="L2866" s="247">
        <v>2</v>
      </c>
      <c r="M2866" s="246">
        <v>314409</v>
      </c>
      <c r="N2866" s="246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90</v>
      </c>
      <c r="T2866" s="246" t="s">
        <v>26</v>
      </c>
      <c r="U2866" s="246"/>
      <c r="V2866" t="str">
        <f>INDEX(樣區!H:H,MATCH(F2866,樣區!E:E,0))</f>
        <v>3月,5月</v>
      </c>
      <c r="W2866" s="3" t="str">
        <f>IF(ISNUMBER(AH2866),"Y","N")</f>
        <v>N</v>
      </c>
      <c r="X2866" s="3" t="str">
        <f>IF(OR(ISBLANK(H2866),ISBLANK(I2866)),"需記錄日期","")</f>
        <v/>
      </c>
      <c r="Y2866" s="3" t="str">
        <f>IF(O2866&gt;9,"時間太晚","")</f>
        <v/>
      </c>
      <c r="Z2866" s="3" t="str">
        <f>IF(ISBLANK(Q2866),"需記錄數量",IF(Q2866&gt;2,"2隻以上，請記為猴群",""))</f>
        <v/>
      </c>
      <c r="AA2866" s="3" t="str">
        <f>IF(OR(Q2866=1,Q2866=2),IF(ISTEXT(R2866),"","需記錄距離"),"")</f>
        <v/>
      </c>
      <c r="AB2866" s="2" t="str">
        <f>IF(S2866="Y",IF(Q2866&lt;&gt;2,"有叫聲應為猴群",""),"")</f>
        <v/>
      </c>
      <c r="AC2866" s="3" t="str">
        <f>IF(ISBLANK(T2866),"需記錄棲地類型",IF(LEN(T2866)&lt;&gt;2,"請填最主要的棲地類型，其餘的可在備注補充說明",""))</f>
        <v/>
      </c>
      <c r="AD2866" s="5" t="str">
        <f>IF(ISBLANK(O2866),"需記錄時間",IFERROR(IF((AI2866-TIME(0,5,59))&lt;0,"需計滿6分鍾",""),""))</f>
        <v/>
      </c>
      <c r="AE2866" s="3" t="str">
        <f>IF(COUNTIF(U2866,"*搖樹*")=1,IF(Q2866&lt;&gt;2,"有搖樹行為應為猴群",""),"")</f>
        <v/>
      </c>
      <c r="AF2866" s="3"/>
      <c r="AH2866" t="e">
        <f>MATCH(ROUND(M2866,0)&amp;ROUND(N2866,0),樣點!N:N,0)</f>
        <v>#N/A</v>
      </c>
      <c r="AI2866" s="5">
        <f>IF((F2867&amp;J2867)=(F2866&amp;J2866),ABS((DATE(G2867,H2867,I2867)&amp;TIME(O2867,P2867,0))-(DATE(G2866,H2866,I2866)&amp;TIME(O2866,P2866,0))),"")</f>
        <v>7.6388890156522393E-3</v>
      </c>
    </row>
    <row r="2867" spans="3:35" hidden="1">
      <c r="C2867" s="246" t="s">
        <v>1138</v>
      </c>
      <c r="D2867" s="246" t="s">
        <v>1242</v>
      </c>
      <c r="E2867" s="246" t="s">
        <v>1325</v>
      </c>
      <c r="F2867" s="246" t="s">
        <v>1260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1261</v>
      </c>
      <c r="L2867" s="246" t="s">
        <v>1263</v>
      </c>
      <c r="M2867" s="246">
        <v>314232</v>
      </c>
      <c r="N2867" s="246">
        <v>2762586</v>
      </c>
      <c r="O2867" s="246">
        <v>9</v>
      </c>
      <c r="P2867" s="246">
        <v>51</v>
      </c>
      <c r="Q2867" s="246">
        <v>2</v>
      </c>
      <c r="R2867" s="246" t="s">
        <v>89</v>
      </c>
      <c r="S2867" s="246" t="s">
        <v>44</v>
      </c>
      <c r="T2867" s="246" t="s">
        <v>26</v>
      </c>
      <c r="U2867" s="246" t="s">
        <v>1264</v>
      </c>
      <c r="V2867" t="str">
        <f>INDEX(樣區!H:H,MATCH(F2867,樣區!E:E,0))</f>
        <v>3月,5月</v>
      </c>
      <c r="W2867" s="3" t="str">
        <f>IF(ISNUMBER(AH2867),"Y","N")</f>
        <v>N</v>
      </c>
      <c r="X2867" s="3" t="str">
        <f>IF(OR(ISBLANK(H2867),ISBLANK(I2867)),"需記錄日期","")</f>
        <v/>
      </c>
      <c r="Y2867" s="3" t="str">
        <f>IF(O2867&gt;9,"時間太晚","")</f>
        <v/>
      </c>
      <c r="Z2867" s="3" t="str">
        <f>IF(ISBLANK(Q2867),"需記錄數量",IF(Q2867&gt;2,"2隻以上，請記為猴群",""))</f>
        <v/>
      </c>
      <c r="AA2867" s="3" t="str">
        <f>IF(OR(Q2867=1,Q2867=2),IF(ISTEXT(R2867),"","需記錄距離"),"")</f>
        <v/>
      </c>
      <c r="AB2867" s="2" t="str">
        <f>IF(S2867="Y",IF(Q2867&lt;&gt;2,"有叫聲應為猴群",""),"")</f>
        <v/>
      </c>
      <c r="AC2867" s="3" t="str">
        <f>IF(ISBLANK(T2867),"需記錄棲地類型",IF(LEN(T2867)&lt;&gt;2,"請填最主要的棲地類型，其餘的可在備注補充說明",""))</f>
        <v/>
      </c>
      <c r="AD2867" s="5" t="str">
        <f>IF(ISBLANK(O2867),"需記錄時間",IFERROR(IF((AI2867-TIME(0,5,59))&lt;0,"需計滿6分鍾",""),""))</f>
        <v/>
      </c>
      <c r="AE2867" s="3" t="str">
        <f>IF(COUNTIF(U2867,"*搖樹*")=1,IF(Q2867&lt;&gt;2,"有搖樹行為應為猴群",""),"")</f>
        <v/>
      </c>
      <c r="AF2867" s="3"/>
      <c r="AH2867" t="e">
        <f>MATCH(ROUND(M2867,0)&amp;ROUND(N2867,0),樣點!N:N,0)</f>
        <v>#N/A</v>
      </c>
      <c r="AI2867" s="5">
        <f>IF((F2868&amp;J2868)=(F2867&amp;J2867),ABS((DATE(G2868,H2868,I2868)&amp;TIME(O2868,P2868,0))-(DATE(G2867,H2867,I2867)&amp;TIME(O2867,P2867,0))),"")</f>
        <v>9.0277779963798821E-3</v>
      </c>
    </row>
    <row r="2868" spans="3:35" hidden="1">
      <c r="C2868" s="246" t="s">
        <v>1138</v>
      </c>
      <c r="D2868" s="246" t="s">
        <v>1242</v>
      </c>
      <c r="E2868" s="246" t="s">
        <v>1259</v>
      </c>
      <c r="F2868" s="246" t="s">
        <v>1260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1261</v>
      </c>
      <c r="L2868" s="247">
        <v>3</v>
      </c>
      <c r="M2868" s="246">
        <v>314004</v>
      </c>
      <c r="N2868" s="246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90</v>
      </c>
      <c r="T2868" s="246" t="s">
        <v>26</v>
      </c>
      <c r="U2868" s="246"/>
      <c r="V2868" t="str">
        <f>INDEX(樣區!H:H,MATCH(F2868,樣區!E:E,0))</f>
        <v>3月,5月</v>
      </c>
      <c r="W2868" s="3" t="str">
        <f>IF(ISNUMBER(AH2868),"Y","N")</f>
        <v>N</v>
      </c>
      <c r="X2868" s="3" t="str">
        <f>IF(OR(ISBLANK(H2868),ISBLANK(I2868)),"需記錄日期","")</f>
        <v/>
      </c>
      <c r="Y2868" s="3" t="str">
        <f>IF(O2868&gt;9,"時間太晚","")</f>
        <v>時間太晚</v>
      </c>
      <c r="Z2868" s="3" t="str">
        <f>IF(ISBLANK(Q2868),"需記錄數量",IF(Q2868&gt;2,"2隻以上，請記為猴群",""))</f>
        <v/>
      </c>
      <c r="AA2868" s="3" t="str">
        <f>IF(OR(Q2868=1,Q2868=2),IF(ISTEXT(R2868),"","需記錄距離"),"")</f>
        <v/>
      </c>
      <c r="AB2868" s="2" t="str">
        <f>IF(S2868="Y",IF(Q2868&lt;&gt;2,"有叫聲應為猴群",""),"")</f>
        <v/>
      </c>
      <c r="AC2868" s="3" t="str">
        <f>IF(ISBLANK(T2868),"需記錄棲地類型",IF(LEN(T2868)&lt;&gt;2,"請填最主要的棲地類型，其餘的可在備注補充說明",""))</f>
        <v/>
      </c>
      <c r="AD2868" s="5" t="str">
        <f>IF(ISBLANK(O2868),"需記錄時間",IFERROR(IF((AI2868-TIME(0,5,59))&lt;0,"需計滿6分鍾",""),""))</f>
        <v/>
      </c>
      <c r="AE2868" s="3" t="str">
        <f>IF(COUNTIF(U2868,"*搖樹*")=1,IF(Q2868&lt;&gt;2,"有搖樹行為應為猴群",""),"")</f>
        <v/>
      </c>
      <c r="AF2868" s="3"/>
      <c r="AH2868" t="e">
        <f>MATCH(ROUND(M2868,0)&amp;ROUND(N2868,0),樣點!N:N,0)</f>
        <v>#N/A</v>
      </c>
      <c r="AI2868" s="5">
        <f>IF((F2869&amp;J2869)=(F2868&amp;J2868),ABS((DATE(G2869,H2869,I2869)&amp;TIME(O2869,P2869,0))-(DATE(G2868,H2868,I2868)&amp;TIME(O2868,P2868,0))),"")</f>
        <v>3.9583333011250943E-2</v>
      </c>
    </row>
    <row r="2869" spans="3:35" hidden="1">
      <c r="C2869" s="246" t="s">
        <v>1138</v>
      </c>
      <c r="D2869" s="246" t="s">
        <v>1242</v>
      </c>
      <c r="E2869" s="246" t="s">
        <v>1259</v>
      </c>
      <c r="F2869" s="246" t="s">
        <v>1260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1261</v>
      </c>
      <c r="L2869" s="247">
        <v>4</v>
      </c>
      <c r="M2869" s="246">
        <v>313070</v>
      </c>
      <c r="N2869" s="246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90</v>
      </c>
      <c r="T2869" s="246" t="s">
        <v>26</v>
      </c>
      <c r="U2869" s="246"/>
      <c r="V2869" t="str">
        <f>INDEX(樣區!H:H,MATCH(F2869,樣區!E:E,0))</f>
        <v>3月,5月</v>
      </c>
      <c r="W2869" s="3" t="str">
        <f>IF(ISNUMBER(AH2869),"Y","N")</f>
        <v>N</v>
      </c>
      <c r="X2869" s="3" t="str">
        <f>IF(OR(ISBLANK(H2869),ISBLANK(I2869)),"需記錄日期","")</f>
        <v/>
      </c>
      <c r="Y2869" s="3" t="str">
        <f>IF(O2869&gt;9,"時間太晚","")</f>
        <v>時間太晚</v>
      </c>
      <c r="Z2869" s="3" t="str">
        <f>IF(ISBLANK(Q2869),"需記錄數量",IF(Q2869&gt;2,"2隻以上，請記為猴群",""))</f>
        <v/>
      </c>
      <c r="AA2869" s="3" t="str">
        <f>IF(OR(Q2869=1,Q2869=2),IF(ISTEXT(R2869),"","需記錄距離"),"")</f>
        <v/>
      </c>
      <c r="AB2869" s="2" t="str">
        <f>IF(S2869="Y",IF(Q2869&lt;&gt;2,"有叫聲應為猴群",""),"")</f>
        <v/>
      </c>
      <c r="AC2869" s="3" t="str">
        <f>IF(ISBLANK(T2869),"需記錄棲地類型",IF(LEN(T2869)&lt;&gt;2,"請填最主要的棲地類型，其餘的可在備注補充說明",""))</f>
        <v/>
      </c>
      <c r="AD2869" s="5" t="str">
        <f>IF(ISBLANK(O2869),"需記錄時間",IFERROR(IF((AI2869-TIME(0,5,59))&lt;0,"需計滿6分鍾",""),""))</f>
        <v/>
      </c>
      <c r="AE2869" s="3" t="str">
        <f>IF(COUNTIF(U2869,"*搖樹*")=1,IF(Q2869&lt;&gt;2,"有搖樹行為應為猴群",""),"")</f>
        <v/>
      </c>
      <c r="AF2869" s="3"/>
      <c r="AH2869" t="e">
        <f>MATCH(ROUND(M2869,0)&amp;ROUND(N2869,0),樣點!N:N,0)</f>
        <v>#N/A</v>
      </c>
      <c r="AI2869" s="5">
        <f>IF((F2870&amp;J2870)=(F2869&amp;J2869),ABS((DATE(G2870,H2870,I2870)&amp;TIME(O2870,P2870,0))-(DATE(G2869,H2869,I2869)&amp;TIME(O2869,P2869,0))),"")</f>
        <v>7.6388889574445784E-3</v>
      </c>
    </row>
    <row r="2870" spans="3:35" hidden="1">
      <c r="C2870" s="246" t="s">
        <v>1138</v>
      </c>
      <c r="D2870" s="246" t="s">
        <v>1242</v>
      </c>
      <c r="E2870" s="246" t="s">
        <v>1259</v>
      </c>
      <c r="F2870" s="246" t="s">
        <v>1260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1261</v>
      </c>
      <c r="L2870" s="247">
        <v>5</v>
      </c>
      <c r="M2870" s="246">
        <v>312641</v>
      </c>
      <c r="N2870" s="246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90</v>
      </c>
      <c r="T2870" s="246" t="s">
        <v>26</v>
      </c>
      <c r="U2870" s="246"/>
      <c r="V2870" t="str">
        <f>INDEX(樣區!H:H,MATCH(F2870,樣區!E:E,0))</f>
        <v>3月,5月</v>
      </c>
      <c r="W2870" s="3" t="str">
        <f>IF(ISNUMBER(AH2870),"Y","N")</f>
        <v>N</v>
      </c>
      <c r="X2870" s="3" t="str">
        <f>IF(OR(ISBLANK(H2870),ISBLANK(I2870)),"需記錄日期","")</f>
        <v/>
      </c>
      <c r="Y2870" s="3" t="str">
        <f>IF(O2870&gt;9,"時間太晚","")</f>
        <v>時間太晚</v>
      </c>
      <c r="Z2870" s="3" t="str">
        <f>IF(ISBLANK(Q2870),"需記錄數量",IF(Q2870&gt;2,"2隻以上，請記為猴群",""))</f>
        <v/>
      </c>
      <c r="AA2870" s="3" t="str">
        <f>IF(OR(Q2870=1,Q2870=2),IF(ISTEXT(R2870),"","需記錄距離"),"")</f>
        <v/>
      </c>
      <c r="AB2870" s="2" t="str">
        <f>IF(S2870="Y",IF(Q2870&lt;&gt;2,"有叫聲應為猴群",""),"")</f>
        <v/>
      </c>
      <c r="AC2870" s="3" t="str">
        <f>IF(ISBLANK(T2870),"需記錄棲地類型",IF(LEN(T2870)&lt;&gt;2,"請填最主要的棲地類型，其餘的可在備注補充說明",""))</f>
        <v/>
      </c>
      <c r="AD2870" s="5" t="str">
        <f>IF(ISBLANK(O2870),"需記錄時間",IFERROR(IF((AI2870-TIME(0,5,59))&lt;0,"需計滿6分鍾",""),""))</f>
        <v/>
      </c>
      <c r="AE2870" s="3" t="str">
        <f>IF(COUNTIF(U2870,"*搖樹*")=1,IF(Q2870&lt;&gt;2,"有搖樹行為應為猴群",""),"")</f>
        <v/>
      </c>
      <c r="AF2870" s="3"/>
      <c r="AH2870" t="e">
        <f>MATCH(ROUND(M2870,0)&amp;ROUND(N2870,0),樣點!N:N,0)</f>
        <v>#N/A</v>
      </c>
      <c r="AI2870" s="5">
        <f>IF((F2871&amp;J2871)=(F2870&amp;J2870),ABS((DATE(G2871,H2871,I2871)&amp;TIME(O2871,P2871,0))-(DATE(G2870,H2870,I2870)&amp;TIME(O2870,P2870,0))),"")</f>
        <v>1.5277777973096818E-2</v>
      </c>
    </row>
    <row r="2871" spans="3:35" hidden="1">
      <c r="C2871" s="246" t="s">
        <v>1138</v>
      </c>
      <c r="D2871" s="246" t="s">
        <v>1242</v>
      </c>
      <c r="E2871" s="246" t="s">
        <v>1259</v>
      </c>
      <c r="F2871" s="246" t="s">
        <v>1260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1261</v>
      </c>
      <c r="L2871" s="247">
        <v>6</v>
      </c>
      <c r="M2871" s="246">
        <v>312777</v>
      </c>
      <c r="N2871" s="246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90</v>
      </c>
      <c r="T2871" s="246" t="s">
        <v>26</v>
      </c>
      <c r="U2871" s="246"/>
      <c r="V2871" t="str">
        <f>INDEX(樣區!H:H,MATCH(F2871,樣區!E:E,0))</f>
        <v>3月,5月</v>
      </c>
      <c r="W2871" s="3" t="str">
        <f>IF(ISNUMBER(AH2871),"Y","N")</f>
        <v>N</v>
      </c>
      <c r="X2871" s="3" t="str">
        <f>IF(OR(ISBLANK(H2871),ISBLANK(I2871)),"需記錄日期","")</f>
        <v/>
      </c>
      <c r="Y2871" s="3" t="str">
        <f>IF(O2871&gt;9,"時間太晚","")</f>
        <v>時間太晚</v>
      </c>
      <c r="Z2871" s="3" t="str">
        <f>IF(ISBLANK(Q2871),"需記錄數量",IF(Q2871&gt;2,"2隻以上，請記為猴群",""))</f>
        <v/>
      </c>
      <c r="AA2871" s="3" t="str">
        <f>IF(OR(Q2871=1,Q2871=2),IF(ISTEXT(R2871),"","需記錄距離"),"")</f>
        <v/>
      </c>
      <c r="AB2871" s="2" t="str">
        <f>IF(S2871="Y",IF(Q2871&lt;&gt;2,"有叫聲應為猴群",""),"")</f>
        <v/>
      </c>
      <c r="AC2871" s="3" t="str">
        <f>IF(ISBLANK(T2871),"需記錄棲地類型",IF(LEN(T2871)&lt;&gt;2,"請填最主要的棲地類型，其餘的可在備注補充說明",""))</f>
        <v/>
      </c>
      <c r="AD2871" s="5" t="str">
        <f>IF(ISBLANK(O2871),"需記錄時間",IFERROR(IF((AI2871-TIME(0,5,59))&lt;0,"需計滿6分鍾",""),""))</f>
        <v/>
      </c>
      <c r="AE2871" s="3" t="str">
        <f>IF(COUNTIF(U2871,"*搖樹*")=1,IF(Q2871&lt;&gt;2,"有搖樹行為應為猴群",""),"")</f>
        <v/>
      </c>
      <c r="AF2871" s="3"/>
      <c r="AH2871" t="e">
        <f>MATCH(ROUND(M2871,0)&amp;ROUND(N2871,0),樣點!N:N,0)</f>
        <v>#N/A</v>
      </c>
      <c r="AI2871" s="5">
        <f>IF((F2872&amp;J2872)=(F2871&amp;J2871),ABS((DATE(G2872,H2872,I2872)&amp;TIME(O2872,P2872,0))-(DATE(G2871,H2871,I2871)&amp;TIME(O2871,P2871,0))),"")</f>
        <v>1.1111111030913889E-2</v>
      </c>
    </row>
    <row r="2872" spans="3:35" hidden="1">
      <c r="C2872" s="246" t="s">
        <v>1138</v>
      </c>
      <c r="D2872" s="246" t="s">
        <v>1242</v>
      </c>
      <c r="E2872" s="246" t="s">
        <v>1259</v>
      </c>
      <c r="F2872" s="246" t="s">
        <v>1260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1261</v>
      </c>
      <c r="L2872" s="247">
        <v>7</v>
      </c>
      <c r="M2872" s="246">
        <v>313043</v>
      </c>
      <c r="N2872" s="246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90</v>
      </c>
      <c r="T2872" s="246" t="s">
        <v>26</v>
      </c>
      <c r="U2872" s="246"/>
      <c r="V2872" t="str">
        <f>INDEX(樣區!H:H,MATCH(F2872,樣區!E:E,0))</f>
        <v>3月,5月</v>
      </c>
      <c r="W2872" s="3" t="str">
        <f>IF(ISNUMBER(AH2872),"Y","N")</f>
        <v>N</v>
      </c>
      <c r="X2872" s="3" t="str">
        <f>IF(OR(ISBLANK(H2872),ISBLANK(I2872)),"需記錄日期","")</f>
        <v/>
      </c>
      <c r="Y2872" s="3" t="str">
        <f>IF(O2872&gt;9,"時間太晚","")</f>
        <v>時間太晚</v>
      </c>
      <c r="Z2872" s="3" t="str">
        <f>IF(ISBLANK(Q2872),"需記錄數量",IF(Q2872&gt;2,"2隻以上，請記為猴群",""))</f>
        <v/>
      </c>
      <c r="AA2872" s="3" t="str">
        <f>IF(OR(Q2872=1,Q2872=2),IF(ISTEXT(R2872),"","需記錄距離"),"")</f>
        <v/>
      </c>
      <c r="AB2872" s="2" t="str">
        <f>IF(S2872="Y",IF(Q2872&lt;&gt;2,"有叫聲應為猴群",""),"")</f>
        <v/>
      </c>
      <c r="AC2872" s="3" t="str">
        <f>IF(ISBLANK(T2872),"需記錄棲地類型",IF(LEN(T2872)&lt;&gt;2,"請填最主要的棲地類型，其餘的可在備注補充說明",""))</f>
        <v/>
      </c>
      <c r="AD2872" s="5" t="str">
        <f>IF(ISBLANK(O2872),"需記錄時間",IFERROR(IF((AI2872-TIME(0,5,59))&lt;0,"需計滿6分鍾",""),""))</f>
        <v/>
      </c>
      <c r="AE2872" s="3" t="str">
        <f>IF(COUNTIF(U2872,"*搖樹*")=1,IF(Q2872&lt;&gt;2,"有搖樹行為應為猴群",""),"")</f>
        <v/>
      </c>
      <c r="AF2872" s="3"/>
      <c r="AH2872" t="e">
        <f>MATCH(ROUND(M2872,0)&amp;ROUND(N2872,0),樣點!N:N,0)</f>
        <v>#N/A</v>
      </c>
      <c r="AI2872" s="5" t="str">
        <f>IF((F2873&amp;J2873)=(F2872&amp;J2872),ABS((DATE(G2873,H2873,I2873)&amp;TIME(O2873,P2873,0))-(DATE(G2872,H2872,I2872)&amp;TIME(O2872,P2872,0))),"")</f>
        <v/>
      </c>
    </row>
    <row r="2873" spans="3:35">
      <c r="C2873" s="246" t="s">
        <v>1138</v>
      </c>
      <c r="D2873" s="246" t="s">
        <v>1242</v>
      </c>
      <c r="E2873" s="246" t="s">
        <v>1265</v>
      </c>
      <c r="F2873" s="246" t="s">
        <v>1266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1267</v>
      </c>
      <c r="L2873" s="247">
        <v>1</v>
      </c>
      <c r="M2873" s="246">
        <v>310955</v>
      </c>
      <c r="N2873" s="246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90</v>
      </c>
      <c r="T2873" s="246" t="s">
        <v>863</v>
      </c>
      <c r="U2873" s="246"/>
      <c r="V2873" t="str">
        <f>INDEX(樣區!H:H,MATCH(F2873,樣區!E:E,0))</f>
        <v>3月,5月</v>
      </c>
      <c r="W2873" s="3" t="str">
        <f>IF(ISNUMBER(AH2873),"Y","N")</f>
        <v>Y</v>
      </c>
      <c r="X2873" s="3" t="str">
        <f>IF(OR(ISBLANK(H2873),ISBLANK(I2873)),"需記錄日期","")</f>
        <v/>
      </c>
      <c r="Y2873" s="3" t="str">
        <f>IF(O2873&gt;9,"時間太晚","")</f>
        <v/>
      </c>
      <c r="Z2873" s="3" t="str">
        <f>IF(ISBLANK(Q2873),"需記錄數量",IF(Q2873&gt;2,"2隻以上，請記為猴群",""))</f>
        <v/>
      </c>
      <c r="AA2873" s="3" t="str">
        <f>IF(OR(Q2873=1,Q2873=2),IF(ISTEXT(R2873),"","需記錄距離"),"")</f>
        <v/>
      </c>
      <c r="AB2873" s="249" t="str">
        <f>IF(S2873="Y",IF(Q2873&lt;&gt;2,"有叫聲應為猴群",""),"")</f>
        <v/>
      </c>
      <c r="AC2873" s="3" t="str">
        <f>IF(ISBLANK(T2873),"需記錄棲地類型",IF(LEN(T2873)&lt;&gt;2,"請填最主要的棲地類型，其餘的可在備注補充說明",""))</f>
        <v>請填最主要的棲地類型，其餘的可在備注補充說明</v>
      </c>
      <c r="AD2873" s="5" t="str">
        <f t="shared" ref="AD2873:AD2880" si="125">IF(ISBLANK(O2873),"需記錄時間",IFERROR(IF((AI2873-TIME(0,5,59))&lt;0,"需計滿6分鐘",""),""))</f>
        <v/>
      </c>
      <c r="AE2873" s="3" t="str">
        <f>IF(COUNTIF(U2873,"*搖樹*")=1,IF(Q2873&lt;&gt;2,"有搖樹行為應為猴群",""),"")</f>
        <v/>
      </c>
      <c r="AF2873" s="3"/>
      <c r="AH2873">
        <f>MATCH(ROUND(M2873,0)&amp;ROUND(N2873,0),樣點!N:N,0)</f>
        <v>2097</v>
      </c>
      <c r="AI2873" s="5">
        <f>IF((F2874&amp;J2874)=(F2873&amp;J2873),ABS((DATE(G2874,H2874,I2874)&amp;TIME(O2874,P2874,0))-(DATE(G2873,H2873,I2873)&amp;TIME(O2873,P2873,0))),"")</f>
        <v>6.9444450200535357E-3</v>
      </c>
    </row>
    <row r="2874" spans="3:35">
      <c r="C2874" s="246" t="s">
        <v>1138</v>
      </c>
      <c r="D2874" s="246" t="s">
        <v>1242</v>
      </c>
      <c r="E2874" s="246" t="s">
        <v>1265</v>
      </c>
      <c r="F2874" s="246" t="s">
        <v>1266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1267</v>
      </c>
      <c r="L2874" s="247">
        <v>2</v>
      </c>
      <c r="M2874" s="246">
        <v>310743</v>
      </c>
      <c r="N2874" s="246">
        <v>2759703</v>
      </c>
      <c r="O2874" s="246">
        <v>9</v>
      </c>
      <c r="P2874" s="246">
        <v>7</v>
      </c>
      <c r="Q2874" s="246">
        <v>0</v>
      </c>
      <c r="R2874" s="246"/>
      <c r="S2874" s="246" t="s">
        <v>90</v>
      </c>
      <c r="T2874" s="246" t="s">
        <v>1268</v>
      </c>
      <c r="U2874" s="246"/>
      <c r="V2874" t="str">
        <f>INDEX(樣區!H:H,MATCH(F2874,樣區!E:E,0))</f>
        <v>3月,5月</v>
      </c>
      <c r="W2874" s="3" t="str">
        <f>IF(ISNUMBER(AH2874),"Y","N")</f>
        <v>Y</v>
      </c>
      <c r="X2874" s="3" t="str">
        <f>IF(OR(ISBLANK(H2874),ISBLANK(I2874)),"需記錄日期","")</f>
        <v/>
      </c>
      <c r="Y2874" s="3" t="str">
        <f>IF(O2874&gt;9,"時間太晚","")</f>
        <v/>
      </c>
      <c r="Z2874" s="3" t="str">
        <f>IF(ISBLANK(Q2874),"需記錄數量",IF(Q2874&gt;2,"2隻以上，請記為猴群",""))</f>
        <v/>
      </c>
      <c r="AA2874" s="3" t="str">
        <f>IF(OR(Q2874=1,Q2874=2),IF(ISTEXT(R2874),"","需記錄距離"),"")</f>
        <v/>
      </c>
      <c r="AB2874" s="249" t="str">
        <f>IF(S2874="Y",IF(Q2874&lt;&gt;2,"有叫聲應為猴群",""),"")</f>
        <v/>
      </c>
      <c r="AC2874" s="3" t="str">
        <f>IF(ISBLANK(T2874),"需記錄棲地類型",IF(LEN(T2874)&lt;&gt;2,"請填最主要的棲地類型，其餘的可在備注補充說明",""))</f>
        <v>請填最主要的棲地類型，其餘的可在備注補充說明</v>
      </c>
      <c r="AD2874" s="5" t="str">
        <f t="shared" si="125"/>
        <v/>
      </c>
      <c r="AE2874" s="3" t="str">
        <f>IF(COUNTIF(U2874,"*搖樹*")=1,IF(Q2874&lt;&gt;2,"有搖樹行為應為猴群",""),"")</f>
        <v/>
      </c>
      <c r="AF2874" s="3"/>
      <c r="AH2874">
        <f>MATCH(ROUND(M2874,0)&amp;ROUND(N2874,0),樣點!N:N,0)</f>
        <v>2098</v>
      </c>
      <c r="AI2874" s="5">
        <f>IF((F2875&amp;J2875)=(F2874&amp;J2874),ABS((DATE(G2875,H2875,I2875)&amp;TIME(O2875,P2875,0))-(DATE(G2874,H2874,I2874)&amp;TIME(O2874,P2874,0))),"")</f>
        <v>6.9444440305233002E-3</v>
      </c>
    </row>
    <row r="2875" spans="3:35">
      <c r="C2875" s="246" t="s">
        <v>1138</v>
      </c>
      <c r="D2875" s="246" t="s">
        <v>1242</v>
      </c>
      <c r="E2875" s="246" t="s">
        <v>1265</v>
      </c>
      <c r="F2875" s="246" t="s">
        <v>1266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1267</v>
      </c>
      <c r="L2875" s="247">
        <v>3</v>
      </c>
      <c r="M2875" s="246">
        <v>311032</v>
      </c>
      <c r="N2875" s="246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90</v>
      </c>
      <c r="T2875" s="246" t="s">
        <v>26</v>
      </c>
      <c r="U2875" s="246"/>
      <c r="V2875" t="str">
        <f>INDEX(樣區!H:H,MATCH(F2875,樣區!E:E,0))</f>
        <v>3月,5月</v>
      </c>
      <c r="W2875" s="3" t="str">
        <f>IF(ISNUMBER(AH2875),"Y","N")</f>
        <v>Y</v>
      </c>
      <c r="X2875" s="3" t="str">
        <f>IF(OR(ISBLANK(H2875),ISBLANK(I2875)),"需記錄日期","")</f>
        <v/>
      </c>
      <c r="Y2875" s="3" t="str">
        <f>IF(O2875&gt;9,"時間太晚","")</f>
        <v/>
      </c>
      <c r="Z2875" s="3" t="str">
        <f>IF(ISBLANK(Q2875),"需記錄數量",IF(Q2875&gt;2,"2隻以上，請記為猴群",""))</f>
        <v/>
      </c>
      <c r="AA2875" s="3" t="str">
        <f>IF(OR(Q2875=1,Q2875=2),IF(ISTEXT(R2875),"","需記錄距離"),"")</f>
        <v/>
      </c>
      <c r="AB2875" s="249" t="str">
        <f>IF(S2875="Y",IF(Q2875&lt;&gt;2,"有叫聲應為猴群",""),"")</f>
        <v/>
      </c>
      <c r="AC2875" s="3" t="str">
        <f>IF(ISBLANK(T2875),"需記錄棲地類型",IF(LEN(T2875)&lt;&gt;2,"請填最主要的棲地類型，其餘的可在備注補充說明",""))</f>
        <v/>
      </c>
      <c r="AD2875" s="5" t="str">
        <f t="shared" si="125"/>
        <v/>
      </c>
      <c r="AE2875" s="3" t="str">
        <f>IF(COUNTIF(U2875,"*搖樹*")=1,IF(Q2875&lt;&gt;2,"有搖樹行為應為猴群",""),"")</f>
        <v/>
      </c>
      <c r="AF2875" s="3"/>
      <c r="AH2875">
        <f>MATCH(ROUND(M2875,0)&amp;ROUND(N2875,0),樣點!N:N,0)</f>
        <v>2099</v>
      </c>
      <c r="AI2875" s="5">
        <f>IF((F2876&amp;J2876)=(F2875&amp;J2875),ABS((DATE(G2876,H2876,I2876)&amp;TIME(O2876,P2876,0))-(DATE(G2875,H2875,I2875)&amp;TIME(O2875,P2875,0))),"")</f>
        <v>7.6388889574445784E-3</v>
      </c>
    </row>
    <row r="2876" spans="3:35">
      <c r="C2876" s="246" t="s">
        <v>1138</v>
      </c>
      <c r="D2876" s="246" t="s">
        <v>1242</v>
      </c>
      <c r="E2876" s="246" t="s">
        <v>1265</v>
      </c>
      <c r="F2876" s="246" t="s">
        <v>1266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1267</v>
      </c>
      <c r="L2876" s="247">
        <v>4</v>
      </c>
      <c r="M2876" s="246">
        <v>311161</v>
      </c>
      <c r="N2876" s="246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90</v>
      </c>
      <c r="T2876" s="246" t="s">
        <v>26</v>
      </c>
      <c r="U2876" s="246"/>
      <c r="V2876" t="str">
        <f>INDEX(樣區!H:H,MATCH(F2876,樣區!E:E,0))</f>
        <v>3月,5月</v>
      </c>
      <c r="W2876" s="3" t="str">
        <f>IF(ISNUMBER(AH2876),"Y","N")</f>
        <v>Y</v>
      </c>
      <c r="X2876" s="3" t="str">
        <f>IF(OR(ISBLANK(H2876),ISBLANK(I2876)),"需記錄日期","")</f>
        <v/>
      </c>
      <c r="Y2876" s="3" t="str">
        <f>IF(O2876&gt;9,"時間太晚","")</f>
        <v/>
      </c>
      <c r="Z2876" s="3" t="str">
        <f>IF(ISBLANK(Q2876),"需記錄數量",IF(Q2876&gt;2,"2隻以上，請記為猴群",""))</f>
        <v/>
      </c>
      <c r="AA2876" s="3" t="str">
        <f>IF(OR(Q2876=1,Q2876=2),IF(ISTEXT(R2876),"","需記錄距離"),"")</f>
        <v/>
      </c>
      <c r="AB2876" s="249" t="str">
        <f>IF(S2876="Y",IF(Q2876&lt;&gt;2,"有叫聲應為猴群",""),"")</f>
        <v/>
      </c>
      <c r="AC2876" s="3" t="str">
        <f>IF(ISBLANK(T2876),"需記錄棲地類型",IF(LEN(T2876)&lt;&gt;2,"請填最主要的棲地類型，其餘的可在備注補充說明",""))</f>
        <v/>
      </c>
      <c r="AD2876" s="5" t="str">
        <f t="shared" si="125"/>
        <v/>
      </c>
      <c r="AE2876" s="3" t="str">
        <f>IF(COUNTIF(U2876,"*搖樹*")=1,IF(Q2876&lt;&gt;2,"有搖樹行為應為猴群",""),"")</f>
        <v/>
      </c>
      <c r="AF2876" s="3"/>
      <c r="AH2876">
        <f>MATCH(ROUND(M2876,0)&amp;ROUND(N2876,0),樣點!N:N,0)</f>
        <v>2100</v>
      </c>
      <c r="AI2876" s="5">
        <f>IF((F2877&amp;J2877)=(F2876&amp;J2876),ABS((DATE(G2877,H2877,I2877)&amp;TIME(O2877,P2877,0))-(DATE(G2876,H2876,I2876)&amp;TIME(O2876,P2876,0))),"")</f>
        <v>6.2500000349245965E-3</v>
      </c>
    </row>
    <row r="2877" spans="3:35">
      <c r="C2877" s="246" t="s">
        <v>1138</v>
      </c>
      <c r="D2877" s="246" t="s">
        <v>1242</v>
      </c>
      <c r="E2877" s="246" t="s">
        <v>1265</v>
      </c>
      <c r="F2877" s="246" t="s">
        <v>1266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1267</v>
      </c>
      <c r="L2877" s="247">
        <v>5</v>
      </c>
      <c r="M2877" s="246">
        <v>310853</v>
      </c>
      <c r="N2877" s="246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90</v>
      </c>
      <c r="T2877" s="246" t="s">
        <v>26</v>
      </c>
      <c r="U2877" s="246"/>
      <c r="V2877" t="str">
        <f>INDEX(樣區!H:H,MATCH(F2877,樣區!E:E,0))</f>
        <v>3月,5月</v>
      </c>
      <c r="W2877" s="3" t="str">
        <f>IF(ISNUMBER(AH2877),"Y","N")</f>
        <v>Y</v>
      </c>
      <c r="X2877" s="3" t="str">
        <f>IF(OR(ISBLANK(H2877),ISBLANK(I2877)),"需記錄日期","")</f>
        <v/>
      </c>
      <c r="Y2877" s="3" t="str">
        <f>IF(O2877&gt;9,"時間太晚","")</f>
        <v/>
      </c>
      <c r="Z2877" s="3" t="str">
        <f>IF(ISBLANK(Q2877),"需記錄數量",IF(Q2877&gt;2,"2隻以上，請記為猴群",""))</f>
        <v/>
      </c>
      <c r="AA2877" s="3" t="str">
        <f>IF(OR(Q2877=1,Q2877=2),IF(ISTEXT(R2877),"","需記錄距離"),"")</f>
        <v/>
      </c>
      <c r="AB2877" s="249" t="str">
        <f>IF(S2877="Y",IF(Q2877&lt;&gt;2,"有叫聲應為猴群",""),"")</f>
        <v/>
      </c>
      <c r="AC2877" s="3" t="str">
        <f>IF(ISBLANK(T2877),"需記錄棲地類型",IF(LEN(T2877)&lt;&gt;2,"請填最主要的棲地類型，其餘的可在備注補充說明",""))</f>
        <v/>
      </c>
      <c r="AD2877" s="5" t="str">
        <f t="shared" si="125"/>
        <v/>
      </c>
      <c r="AE2877" s="3" t="str">
        <f>IF(COUNTIF(U2877,"*搖樹*")=1,IF(Q2877&lt;&gt;2,"有搖樹行為應為猴群",""),"")</f>
        <v/>
      </c>
      <c r="AF2877" s="3"/>
      <c r="AH2877">
        <f>MATCH(ROUND(M2877,0)&amp;ROUND(N2877,0),樣點!N:N,0)</f>
        <v>2101</v>
      </c>
      <c r="AI2877" s="5">
        <f>IF((F2878&amp;J2878)=(F2877&amp;J2877),ABS((DATE(G2878,H2878,I2878)&amp;TIME(O2878,P2878,0))-(DATE(G2877,H2877,I2877)&amp;TIME(O2877,P2877,0))),"")</f>
        <v>3.6111110995989293E-2</v>
      </c>
    </row>
    <row r="2878" spans="3:35">
      <c r="C2878" s="246" t="s">
        <v>1138</v>
      </c>
      <c r="D2878" s="246" t="s">
        <v>1242</v>
      </c>
      <c r="E2878" s="246" t="s">
        <v>1265</v>
      </c>
      <c r="F2878" s="246" t="s">
        <v>1266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1267</v>
      </c>
      <c r="L2878" s="247">
        <v>6</v>
      </c>
      <c r="M2878" s="246">
        <v>310608</v>
      </c>
      <c r="N2878" s="246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90</v>
      </c>
      <c r="T2878" s="246" t="s">
        <v>1268</v>
      </c>
      <c r="U2878" s="246"/>
      <c r="V2878" t="str">
        <f>INDEX(樣區!H:H,MATCH(F2878,樣區!E:E,0))</f>
        <v>3月,5月</v>
      </c>
      <c r="W2878" s="3" t="str">
        <f>IF(ISNUMBER(AH2878),"Y","N")</f>
        <v>Y</v>
      </c>
      <c r="X2878" s="3" t="str">
        <f>IF(OR(ISBLANK(H2878),ISBLANK(I2878)),"需記錄日期","")</f>
        <v/>
      </c>
      <c r="Y2878" s="3" t="str">
        <f>IF(O2878&gt;9,"時間太晚","")</f>
        <v>時間太晚</v>
      </c>
      <c r="Z2878" s="3" t="str">
        <f>IF(ISBLANK(Q2878),"需記錄數量",IF(Q2878&gt;2,"2隻以上，請記為猴群",""))</f>
        <v/>
      </c>
      <c r="AA2878" s="3" t="str">
        <f>IF(OR(Q2878=1,Q2878=2),IF(ISTEXT(R2878),"","需記錄距離"),"")</f>
        <v/>
      </c>
      <c r="AB2878" s="249" t="str">
        <f>IF(S2878="Y",IF(Q2878&lt;&gt;2,"有叫聲應為猴群",""),"")</f>
        <v/>
      </c>
      <c r="AC2878" s="3" t="str">
        <f>IF(ISBLANK(T2878),"需記錄棲地類型",IF(LEN(T2878)&lt;&gt;2,"請填最主要的棲地類型，其餘的可在備注補充說明",""))</f>
        <v>請填最主要的棲地類型，其餘的可在備注補充說明</v>
      </c>
      <c r="AD2878" s="5" t="str">
        <f t="shared" si="125"/>
        <v/>
      </c>
      <c r="AE2878" s="3" t="str">
        <f>IF(COUNTIF(U2878,"*搖樹*")=1,IF(Q2878&lt;&gt;2,"有搖樹行為應為猴群",""),"")</f>
        <v/>
      </c>
      <c r="AF2878" s="3"/>
      <c r="AH2878">
        <f>MATCH(ROUND(M2878,0)&amp;ROUND(N2878,0),樣點!N:N,0)</f>
        <v>2102</v>
      </c>
      <c r="AI2878" s="5">
        <f>IF((F2879&amp;J2879)=(F2878&amp;J2878),ABS((DATE(G2879,H2879,I2879)&amp;TIME(O2879,P2879,0))-(DATE(G2878,H2878,I2878)&amp;TIME(O2878,P2878,0))),"")</f>
        <v>9.0277779963798821E-3</v>
      </c>
    </row>
    <row r="2879" spans="3:35">
      <c r="C2879" s="246" t="s">
        <v>1138</v>
      </c>
      <c r="D2879" s="246" t="s">
        <v>1242</v>
      </c>
      <c r="E2879" s="246" t="s">
        <v>1265</v>
      </c>
      <c r="F2879" s="246" t="s">
        <v>1266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1267</v>
      </c>
      <c r="L2879" s="247">
        <v>7</v>
      </c>
      <c r="M2879" s="246">
        <v>310329</v>
      </c>
      <c r="N2879" s="246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90</v>
      </c>
      <c r="T2879" s="246" t="s">
        <v>26</v>
      </c>
      <c r="U2879" s="246"/>
      <c r="V2879" t="str">
        <f>INDEX(樣區!H:H,MATCH(F2879,樣區!E:E,0))</f>
        <v>3月,5月</v>
      </c>
      <c r="W2879" s="3" t="str">
        <f>IF(ISNUMBER(AH2879),"Y","N")</f>
        <v>Y</v>
      </c>
      <c r="X2879" s="3" t="str">
        <f>IF(OR(ISBLANK(H2879),ISBLANK(I2879)),"需記錄日期","")</f>
        <v/>
      </c>
      <c r="Y2879" s="3" t="str">
        <f>IF(O2879&gt;9,"時間太晚","")</f>
        <v>時間太晚</v>
      </c>
      <c r="Z2879" s="3" t="str">
        <f>IF(ISBLANK(Q2879),"需記錄數量",IF(Q2879&gt;2,"2隻以上，請記為猴群",""))</f>
        <v/>
      </c>
      <c r="AA2879" s="3" t="str">
        <f>IF(OR(Q2879=1,Q2879=2),IF(ISTEXT(R2879),"","需記錄距離"),"")</f>
        <v/>
      </c>
      <c r="AB2879" s="249" t="str">
        <f>IF(S2879="Y",IF(Q2879&lt;&gt;2,"有叫聲應為猴群",""),"")</f>
        <v/>
      </c>
      <c r="AC2879" s="3" t="str">
        <f>IF(ISBLANK(T2879),"需記錄棲地類型",IF(LEN(T2879)&lt;&gt;2,"請填最主要的棲地類型，其餘的可在備注補充說明",""))</f>
        <v/>
      </c>
      <c r="AD2879" s="5" t="str">
        <f t="shared" si="125"/>
        <v/>
      </c>
      <c r="AE2879" s="3" t="str">
        <f>IF(COUNTIF(U2879,"*搖樹*")=1,IF(Q2879&lt;&gt;2,"有搖樹行為應為猴群",""),"")</f>
        <v/>
      </c>
      <c r="AF2879" s="3"/>
      <c r="AH2879">
        <f>MATCH(ROUND(M2879,0)&amp;ROUND(N2879,0),樣點!N:N,0)</f>
        <v>2103</v>
      </c>
      <c r="AI2879" s="5">
        <f>IF((F2880&amp;J2880)=(F2879&amp;J2879),ABS((DATE(G2880,H2880,I2880)&amp;TIME(O2880,P2880,0))-(DATE(G2879,H2879,I2879)&amp;TIME(O2879,P2879,0))),"")</f>
        <v>7.6388890156522393E-3</v>
      </c>
    </row>
    <row r="2880" spans="3:35">
      <c r="C2880" s="246" t="s">
        <v>1138</v>
      </c>
      <c r="D2880" s="246" t="s">
        <v>1242</v>
      </c>
      <c r="E2880" s="246" t="s">
        <v>1265</v>
      </c>
      <c r="F2880" s="246" t="s">
        <v>1266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1267</v>
      </c>
      <c r="L2880" s="247">
        <v>8</v>
      </c>
      <c r="M2880" s="246">
        <v>310131</v>
      </c>
      <c r="N2880" s="246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90</v>
      </c>
      <c r="T2880" s="246" t="s">
        <v>26</v>
      </c>
      <c r="U2880" s="246"/>
      <c r="V2880" t="str">
        <f>INDEX(樣區!H:H,MATCH(F2880,樣區!E:E,0))</f>
        <v>3月,5月</v>
      </c>
      <c r="W2880" s="3" t="str">
        <f>IF(ISNUMBER(AH2880),"Y","N")</f>
        <v>Y</v>
      </c>
      <c r="X2880" s="3" t="str">
        <f>IF(OR(ISBLANK(H2880),ISBLANK(I2880)),"需記錄日期","")</f>
        <v/>
      </c>
      <c r="Y2880" s="3" t="str">
        <f>IF(O2880&gt;9,"時間太晚","")</f>
        <v>時間太晚</v>
      </c>
      <c r="Z2880" s="3" t="str">
        <f>IF(ISBLANK(Q2880),"需記錄數量",IF(Q2880&gt;2,"2隻以上，請記為猴群",""))</f>
        <v/>
      </c>
      <c r="AA2880" s="3" t="str">
        <f>IF(OR(Q2880=1,Q2880=2),IF(ISTEXT(R2880),"","需記錄距離"),"")</f>
        <v/>
      </c>
      <c r="AB2880" s="249" t="str">
        <f>IF(S2880="Y",IF(Q2880&lt;&gt;2,"有叫聲應為猴群",""),"")</f>
        <v/>
      </c>
      <c r="AC2880" s="3" t="str">
        <f>IF(ISBLANK(T2880),"需記錄棲地類型",IF(LEN(T2880)&lt;&gt;2,"請填最主要的棲地類型，其餘的可在備注補充說明",""))</f>
        <v/>
      </c>
      <c r="AD2880" s="5" t="str">
        <f t="shared" si="125"/>
        <v/>
      </c>
      <c r="AE2880" s="3" t="str">
        <f>IF(COUNTIF(U2880,"*搖樹*")=1,IF(Q2880&lt;&gt;2,"有搖樹行為應為猴群",""),"")</f>
        <v/>
      </c>
      <c r="AF2880" s="3"/>
      <c r="AH2880">
        <f>MATCH(ROUND(M2880,0)&amp;ROUND(N2880,0),樣點!N:N,0)</f>
        <v>2104</v>
      </c>
      <c r="AI2880" s="5" t="str">
        <f>IF((F2881&amp;J2881)=(F2880&amp;J2880),ABS((DATE(G2881,H2881,I2881)&amp;TIME(O2881,P2881,0))-(DATE(G2880,H2880,I2880)&amp;TIME(O2880,P2880,0))),"")</f>
        <v/>
      </c>
    </row>
    <row r="2881" spans="3:35" hidden="1">
      <c r="C2881" s="246" t="s">
        <v>1138</v>
      </c>
      <c r="D2881" s="246" t="s">
        <v>1242</v>
      </c>
      <c r="E2881" s="246" t="s">
        <v>1269</v>
      </c>
      <c r="F2881" s="246" t="s">
        <v>1270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1271</v>
      </c>
      <c r="L2881" s="247">
        <v>1</v>
      </c>
      <c r="M2881" s="246">
        <v>323502</v>
      </c>
      <c r="N2881" s="246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90</v>
      </c>
      <c r="T2881" s="246" t="s">
        <v>26</v>
      </c>
      <c r="U2881" s="246"/>
      <c r="V2881" t="str">
        <f>INDEX(樣區!H:H,MATCH(F2881,樣區!E:E,0))</f>
        <v>3月,5月</v>
      </c>
      <c r="W2881" s="3" t="str">
        <f>IF(ISNUMBER(AH2881),"Y","N")</f>
        <v>N</v>
      </c>
      <c r="X2881" s="3" t="str">
        <f>IF(OR(ISBLANK(H2881),ISBLANK(I2881)),"需記錄日期","")</f>
        <v/>
      </c>
      <c r="Y2881" s="3" t="str">
        <f>IF(O2881&gt;9,"時間太晚","")</f>
        <v>時間太晚</v>
      </c>
      <c r="Z2881" s="3" t="str">
        <f>IF(ISBLANK(Q2881),"需記錄數量",IF(Q2881&gt;2,"2隻以上，請記為猴群",""))</f>
        <v/>
      </c>
      <c r="AA2881" s="3" t="str">
        <f>IF(OR(Q2881=1,Q2881=2),IF(ISTEXT(R2881),"","需記錄距離"),"")</f>
        <v/>
      </c>
      <c r="AB2881" s="2" t="str">
        <f>IF(S2881="Y",IF(Q2881&lt;&gt;2,"有叫聲應為猴群",""),"")</f>
        <v/>
      </c>
      <c r="AC2881" s="3" t="str">
        <f>IF(ISBLANK(T2881),"需記錄棲地類型",IF(LEN(T2881)&lt;&gt;2,"請填最主要的棲地類型，其餘的可在備注補充說明",""))</f>
        <v/>
      </c>
      <c r="AD2881" s="5" t="str">
        <f>IF(ISBLANK(O2881),"需記錄時間",IFERROR(IF((AI2881-TIME(0,5,59))&lt;0,"需計滿6分鍾",""),""))</f>
        <v/>
      </c>
      <c r="AE2881" s="3" t="str">
        <f>IF(COUNTIF(U2881,"*搖樹*")=1,IF(Q2881&lt;&gt;2,"有搖樹行為應為猴群",""),"")</f>
        <v/>
      </c>
      <c r="AF2881" s="3"/>
      <c r="AH2881" t="e">
        <f>MATCH(ROUND(M2881,0)&amp;ROUND(N2881,0),樣點!N:N,0)</f>
        <v>#N/A</v>
      </c>
      <c r="AI2881" s="5">
        <f>IF((F2882&amp;J2882)=(F2881&amp;J2881),ABS((DATE(G2882,H2882,I2882)&amp;TIME(O2882,P2882,0))-(DATE(G2881,H2881,I2881)&amp;TIME(O2881,P2881,0))),"")</f>
        <v>6.9444439723156393E-3</v>
      </c>
    </row>
    <row r="2882" spans="3:35" hidden="1">
      <c r="C2882" s="246" t="s">
        <v>1138</v>
      </c>
      <c r="D2882" s="246" t="s">
        <v>1242</v>
      </c>
      <c r="E2882" s="246" t="s">
        <v>1269</v>
      </c>
      <c r="F2882" s="246" t="s">
        <v>1270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1271</v>
      </c>
      <c r="L2882" s="247">
        <v>2</v>
      </c>
      <c r="M2882" s="246">
        <v>323840</v>
      </c>
      <c r="N2882" s="246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90</v>
      </c>
      <c r="T2882" s="246" t="s">
        <v>26</v>
      </c>
      <c r="U2882" s="246"/>
      <c r="V2882" t="str">
        <f>INDEX(樣區!H:H,MATCH(F2882,樣區!E:E,0))</f>
        <v>3月,5月</v>
      </c>
      <c r="W2882" s="3" t="str">
        <f>IF(ISNUMBER(AH2882),"Y","N")</f>
        <v>N</v>
      </c>
      <c r="X2882" s="3" t="str">
        <f>IF(OR(ISBLANK(H2882),ISBLANK(I2882)),"需記錄日期","")</f>
        <v/>
      </c>
      <c r="Y2882" s="3" t="str">
        <f>IF(O2882&gt;9,"時間太晚","")</f>
        <v>時間太晚</v>
      </c>
      <c r="Z2882" s="3" t="str">
        <f>IF(ISBLANK(Q2882),"需記錄數量",IF(Q2882&gt;2,"2隻以上，請記為猴群",""))</f>
        <v/>
      </c>
      <c r="AA2882" s="3" t="str">
        <f>IF(OR(Q2882=1,Q2882=2),IF(ISTEXT(R2882),"","需記錄距離"),"")</f>
        <v/>
      </c>
      <c r="AB2882" s="2" t="str">
        <f>IF(S2882="Y",IF(Q2882&lt;&gt;2,"有叫聲應為猴群",""),"")</f>
        <v/>
      </c>
      <c r="AC2882" s="3" t="str">
        <f>IF(ISBLANK(T2882),"需記錄棲地類型",IF(LEN(T2882)&lt;&gt;2,"請填最主要的棲地類型，其餘的可在備注補充說明",""))</f>
        <v/>
      </c>
      <c r="AD2882" s="5" t="str">
        <f>IF(ISBLANK(O2882),"需記錄時間",IFERROR(IF((AI2882-TIME(0,5,59))&lt;0,"需計滿6分鍾",""),""))</f>
        <v/>
      </c>
      <c r="AE2882" s="3" t="str">
        <f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>IF((F2883&amp;J2883)=(F2882&amp;J2882),ABS((DATE(G2883,H2883,I2883)&amp;TIME(O2883,P2883,0))-(DATE(G2882,H2882,I2882)&amp;TIME(O2882,P2882,0))),"")</f>
        <v>1.0416667035315186E-2</v>
      </c>
    </row>
    <row r="2883" spans="3:35" hidden="1">
      <c r="C2883" s="246" t="s">
        <v>1138</v>
      </c>
      <c r="D2883" s="246" t="s">
        <v>1242</v>
      </c>
      <c r="E2883" s="246" t="s">
        <v>1269</v>
      </c>
      <c r="F2883" s="246" t="s">
        <v>1270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1271</v>
      </c>
      <c r="L2883" s="247">
        <v>3</v>
      </c>
      <c r="M2883" s="246">
        <v>324102</v>
      </c>
      <c r="N2883" s="246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90</v>
      </c>
      <c r="T2883" s="246" t="s">
        <v>32</v>
      </c>
      <c r="U2883" s="246"/>
      <c r="V2883" t="str">
        <f>INDEX(樣區!H:H,MATCH(F2883,樣區!E:E,0))</f>
        <v>3月,5月</v>
      </c>
      <c r="W2883" s="3" t="str">
        <f>IF(ISNUMBER(AH2883),"Y","N")</f>
        <v>N</v>
      </c>
      <c r="X2883" s="3" t="str">
        <f>IF(OR(ISBLANK(H2883),ISBLANK(I2883)),"需記錄日期","")</f>
        <v/>
      </c>
      <c r="Y2883" s="3" t="str">
        <f>IF(O2883&gt;9,"時間太晚","")</f>
        <v>時間太晚</v>
      </c>
      <c r="Z2883" s="3" t="str">
        <f>IF(ISBLANK(Q2883),"需記錄數量",IF(Q2883&gt;2,"2隻以上，請記為猴群",""))</f>
        <v/>
      </c>
      <c r="AA2883" s="3" t="str">
        <f>IF(OR(Q2883=1,Q2883=2),IF(ISTEXT(R2883),"","需記錄距離"),"")</f>
        <v/>
      </c>
      <c r="AB2883" s="2" t="str">
        <f>IF(S2883="Y",IF(Q2883&lt;&gt;2,"有叫聲應為猴群",""),"")</f>
        <v/>
      </c>
      <c r="AC2883" s="3" t="str">
        <f>IF(ISBLANK(T2883),"需記錄棲地類型",IF(LEN(T2883)&lt;&gt;2,"請填最主要的棲地類型，其餘的可在備注補充說明",""))</f>
        <v/>
      </c>
      <c r="AD2883" s="5" t="str">
        <f>IF(ISBLANK(O2883),"需記錄時間",IFERROR(IF((AI2883-TIME(0,5,59))&lt;0,"需計滿6分鍾",""),""))</f>
        <v/>
      </c>
      <c r="AE2883" s="3" t="str">
        <f>IF(COUNTIF(U2883,"*搖樹*")=1,IF(Q2883&lt;&gt;2,"有搖樹行為應為猴群",""),"")</f>
        <v/>
      </c>
      <c r="AF2883" s="3"/>
      <c r="AH2883" t="e">
        <f>MATCH(ROUND(M2883,0)&amp;ROUND(N2883,0),樣點!N:N,0)</f>
        <v>#N/A</v>
      </c>
      <c r="AI2883" s="5">
        <f>IF((F2884&amp;J2884)=(F2883&amp;J2883),ABS((DATE(G2884,H2884,I2884)&amp;TIME(O2884,P2884,0))-(DATE(G2883,H2883,I2883)&amp;TIME(O2883,P2883,0))),"")</f>
        <v>2.0833332964684814E-2</v>
      </c>
    </row>
    <row r="2884" spans="3:35" hidden="1">
      <c r="C2884" s="246" t="s">
        <v>1138</v>
      </c>
      <c r="D2884" s="246" t="s">
        <v>1242</v>
      </c>
      <c r="E2884" s="246" t="s">
        <v>1269</v>
      </c>
      <c r="F2884" s="246" t="s">
        <v>1270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1271</v>
      </c>
      <c r="L2884" s="247">
        <v>4</v>
      </c>
      <c r="M2884" s="246">
        <v>324330</v>
      </c>
      <c r="N2884" s="246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90</v>
      </c>
      <c r="T2884" s="246" t="s">
        <v>230</v>
      </c>
      <c r="U2884" s="246"/>
      <c r="V2884" t="str">
        <f>INDEX(樣區!H:H,MATCH(F2884,樣區!E:E,0))</f>
        <v>3月,5月</v>
      </c>
      <c r="W2884" s="3" t="str">
        <f>IF(ISNUMBER(AH2884),"Y","N")</f>
        <v>N</v>
      </c>
      <c r="X2884" s="3" t="str">
        <f>IF(OR(ISBLANK(H2884),ISBLANK(I2884)),"需記錄日期","")</f>
        <v/>
      </c>
      <c r="Y2884" s="3" t="str">
        <f>IF(O2884&gt;9,"時間太晚","")</f>
        <v/>
      </c>
      <c r="Z2884" s="3" t="str">
        <f>IF(ISBLANK(Q2884),"需記錄數量",IF(Q2884&gt;2,"2隻以上，請記為猴群",""))</f>
        <v/>
      </c>
      <c r="AA2884" s="3" t="str">
        <f>IF(OR(Q2884=1,Q2884=2),IF(ISTEXT(R2884),"","需記錄距離"),"")</f>
        <v/>
      </c>
      <c r="AB2884" s="2" t="str">
        <f>IF(S2884="Y",IF(Q2884&lt;&gt;2,"有叫聲應為猴群",""),"")</f>
        <v/>
      </c>
      <c r="AC2884" s="3" t="str">
        <f>IF(ISBLANK(T2884),"需記錄棲地類型",IF(LEN(T2884)&lt;&gt;2,"請填最主要的棲地類型，其餘的可在備注補充說明",""))</f>
        <v/>
      </c>
      <c r="AD2884" s="5" t="str">
        <f>IF(ISBLANK(O2884),"需記錄時間",IFERROR(IF((AI2884-TIME(0,5,59))&lt;0,"需計滿6分鍾",""),""))</f>
        <v/>
      </c>
      <c r="AE2884" s="3" t="str">
        <f>IF(COUNTIF(U2884,"*搖樹*")=1,IF(Q2884&lt;&gt;2,"有搖樹行為應為猴群",""),"")</f>
        <v/>
      </c>
      <c r="AF2884" s="3"/>
      <c r="AH2884" t="e">
        <f>MATCH(ROUND(M2884,0)&amp;ROUND(N2884,0),樣點!N:N,0)</f>
        <v>#N/A</v>
      </c>
      <c r="AI2884" s="5">
        <f>IF((F2885&amp;J2885)=(F2884&amp;J2884),ABS((DATE(G2885,H2885,I2885)&amp;TIME(O2885,P2885,0))-(DATE(G2884,H2884,I2884)&amp;TIME(O2884,P2884,0))),"")</f>
        <v>1.3888889050576836E-2</v>
      </c>
    </row>
    <row r="2885" spans="3:35" hidden="1">
      <c r="C2885" s="246" t="s">
        <v>1138</v>
      </c>
      <c r="D2885" s="246" t="s">
        <v>1242</v>
      </c>
      <c r="E2885" s="246" t="s">
        <v>1269</v>
      </c>
      <c r="F2885" s="246" t="s">
        <v>1270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1271</v>
      </c>
      <c r="L2885" s="247">
        <v>5</v>
      </c>
      <c r="M2885" s="246">
        <v>324420</v>
      </c>
      <c r="N2885" s="246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90</v>
      </c>
      <c r="T2885" s="246" t="s">
        <v>32</v>
      </c>
      <c r="U2885" s="246"/>
      <c r="V2885" t="str">
        <f>INDEX(樣區!H:H,MATCH(F2885,樣區!E:E,0))</f>
        <v>3月,5月</v>
      </c>
      <c r="W2885" s="3" t="str">
        <f>IF(ISNUMBER(AH2885),"Y","N")</f>
        <v>N</v>
      </c>
      <c r="X2885" s="3" t="str">
        <f>IF(OR(ISBLANK(H2885),ISBLANK(I2885)),"需記錄日期","")</f>
        <v/>
      </c>
      <c r="Y2885" s="3" t="str">
        <f>IF(O2885&gt;9,"時間太晚","")</f>
        <v/>
      </c>
      <c r="Z2885" s="3" t="str">
        <f>IF(ISBLANK(Q2885),"需記錄數量",IF(Q2885&gt;2,"2隻以上，請記為猴群",""))</f>
        <v/>
      </c>
      <c r="AA2885" s="3" t="str">
        <f>IF(OR(Q2885=1,Q2885=2),IF(ISTEXT(R2885),"","需記錄距離"),"")</f>
        <v/>
      </c>
      <c r="AB2885" s="2" t="str">
        <f>IF(S2885="Y",IF(Q2885&lt;&gt;2,"有叫聲應為猴群",""),"")</f>
        <v/>
      </c>
      <c r="AC2885" s="3" t="str">
        <f>IF(ISBLANK(T2885),"需記錄棲地類型",IF(LEN(T2885)&lt;&gt;2,"請填最主要的棲地類型，其餘的可在備注補充說明",""))</f>
        <v/>
      </c>
      <c r="AD2885" s="5" t="str">
        <f>IF(ISBLANK(O2885),"需記錄時間",IFERROR(IF((AI2885-TIME(0,5,59))&lt;0,"需計滿6分鍾",""),""))</f>
        <v/>
      </c>
      <c r="AE2885" s="3" t="str">
        <f>IF(COUNTIF(U2885,"*搖樹*")=1,IF(Q2885&lt;&gt;2,"有搖樹行為應為猴群",""),"")</f>
        <v/>
      </c>
      <c r="AF2885" s="3"/>
      <c r="AH2885" t="e">
        <f>MATCH(ROUND(M2885,0)&amp;ROUND(N2885,0),樣點!N:N,0)</f>
        <v>#N/A</v>
      </c>
      <c r="AI2885" s="5">
        <f>IF((F2886&amp;J2886)=(F2885&amp;J2885),ABS((DATE(G2886,H2886,I2886)&amp;TIME(O2886,P2886,0))-(DATE(G2885,H2885,I2885)&amp;TIME(O2885,P2885,0))),"")</f>
        <v>1.2499999953433871E-2</v>
      </c>
    </row>
    <row r="2886" spans="3:35" hidden="1">
      <c r="C2886" s="246" t="s">
        <v>1138</v>
      </c>
      <c r="D2886" s="246" t="s">
        <v>1242</v>
      </c>
      <c r="E2886" s="246" t="s">
        <v>1269</v>
      </c>
      <c r="F2886" s="246" t="s">
        <v>1270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1271</v>
      </c>
      <c r="L2886" s="247">
        <v>6</v>
      </c>
      <c r="M2886" s="246">
        <v>324322</v>
      </c>
      <c r="N2886" s="246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90</v>
      </c>
      <c r="T2886" s="246" t="s">
        <v>26</v>
      </c>
      <c r="U2886" s="246"/>
      <c r="V2886" t="str">
        <f>INDEX(樣區!H:H,MATCH(F2886,樣區!E:E,0))</f>
        <v>3月,5月</v>
      </c>
      <c r="W2886" s="3" t="str">
        <f>IF(ISNUMBER(AH2886),"Y","N")</f>
        <v>N</v>
      </c>
      <c r="X2886" s="3" t="str">
        <f>IF(OR(ISBLANK(H2886),ISBLANK(I2886)),"需記錄日期","")</f>
        <v/>
      </c>
      <c r="Y2886" s="3" t="str">
        <f>IF(O2886&gt;9,"時間太晚","")</f>
        <v/>
      </c>
      <c r="Z2886" s="3" t="str">
        <f>IF(ISBLANK(Q2886),"需記錄數量",IF(Q2886&gt;2,"2隻以上，請記為猴群",""))</f>
        <v/>
      </c>
      <c r="AA2886" s="3" t="str">
        <f>IF(OR(Q2886=1,Q2886=2),IF(ISTEXT(R2886),"","需記錄距離"),"")</f>
        <v/>
      </c>
      <c r="AB2886" s="2" t="str">
        <f>IF(S2886="Y",IF(Q2886&lt;&gt;2,"有叫聲應為猴群",""),"")</f>
        <v/>
      </c>
      <c r="AC2886" s="3" t="str">
        <f>IF(ISBLANK(T2886),"需記錄棲地類型",IF(LEN(T2886)&lt;&gt;2,"請填最主要的棲地類型，其餘的可在備注補充說明",""))</f>
        <v/>
      </c>
      <c r="AD2886" s="5" t="str">
        <f>IF(ISBLANK(O2886),"需記錄時間",IFERROR(IF((AI2886-TIME(0,5,59))&lt;0,"需計滿6分鍾",""),""))</f>
        <v/>
      </c>
      <c r="AE2886" s="3" t="str">
        <f>IF(COUNTIF(U2886,"*搖樹*")=1,IF(Q2886&lt;&gt;2,"有搖樹行為應為猴群",""),"")</f>
        <v/>
      </c>
      <c r="AF2886" s="3"/>
      <c r="AH2886" t="e">
        <f>MATCH(ROUND(M2886,0)&amp;ROUND(N2886,0),樣點!N:N,0)</f>
        <v>#N/A</v>
      </c>
      <c r="AI2886" s="5">
        <f>IF((F2887&amp;J2887)=(F2886&amp;J2886),ABS((DATE(G2887,H2887,I2887)&amp;TIME(O2887,P2887,0))-(DATE(G2886,H2886,I2886)&amp;TIME(O2886,P2886,0))),"")</f>
        <v>1.1111111030913889E-2</v>
      </c>
    </row>
    <row r="2887" spans="3:35" hidden="1">
      <c r="C2887" s="246" t="s">
        <v>1138</v>
      </c>
      <c r="D2887" s="246" t="s">
        <v>1242</v>
      </c>
      <c r="E2887" s="246" t="s">
        <v>1269</v>
      </c>
      <c r="F2887" s="246" t="s">
        <v>1270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1271</v>
      </c>
      <c r="L2887" s="247">
        <v>7</v>
      </c>
      <c r="M2887" s="246">
        <v>324739</v>
      </c>
      <c r="N2887" s="246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90</v>
      </c>
      <c r="T2887" s="246" t="s">
        <v>32</v>
      </c>
      <c r="U2887" s="246"/>
      <c r="V2887" t="str">
        <f>INDEX(樣區!H:H,MATCH(F2887,樣區!E:E,0))</f>
        <v>3月,5月</v>
      </c>
      <c r="W2887" s="3" t="str">
        <f>IF(ISNUMBER(AH2887),"Y","N")</f>
        <v>N</v>
      </c>
      <c r="X2887" s="3" t="str">
        <f>IF(OR(ISBLANK(H2887),ISBLANK(I2887)),"需記錄日期","")</f>
        <v/>
      </c>
      <c r="Y2887" s="3" t="str">
        <f>IF(O2887&gt;9,"時間太晚","")</f>
        <v/>
      </c>
      <c r="Z2887" s="3" t="str">
        <f>IF(ISBLANK(Q2887),"需記錄數量",IF(Q2887&gt;2,"2隻以上，請記為猴群",""))</f>
        <v/>
      </c>
      <c r="AA2887" s="3" t="str">
        <f>IF(OR(Q2887=1,Q2887=2),IF(ISTEXT(R2887),"","需記錄距離"),"")</f>
        <v/>
      </c>
      <c r="AB2887" s="2" t="str">
        <f>IF(S2887="Y",IF(Q2887&lt;&gt;2,"有叫聲應為猴群",""),"")</f>
        <v/>
      </c>
      <c r="AC2887" s="3" t="str">
        <f>IF(ISBLANK(T2887),"需記錄棲地類型",IF(LEN(T2887)&lt;&gt;2,"請填最主要的棲地類型，其餘的可在備注補充說明",""))</f>
        <v/>
      </c>
      <c r="AD2887" s="5" t="str">
        <f>IF(ISBLANK(O2887),"需記錄時間",IFERROR(IF((AI2887-TIME(0,5,59))&lt;0,"需計滿6分鍾",""),""))</f>
        <v/>
      </c>
      <c r="AE2887" s="3" t="str">
        <f>IF(COUNTIF(U2887,"*搖樹*")=1,IF(Q2887&lt;&gt;2,"有搖樹行為應為猴群",""),"")</f>
        <v/>
      </c>
      <c r="AF2887" s="3"/>
      <c r="AH2887" t="e">
        <f>MATCH(ROUND(M2887,0)&amp;ROUND(N2887,0),樣點!N:N,0)</f>
        <v>#N/A</v>
      </c>
      <c r="AI2887" s="5">
        <f>IF((F2888&amp;J2888)=(F2887&amp;J2887),ABS((DATE(G2888,H2888,I2888)&amp;TIME(O2888,P2888,0))-(DATE(G2887,H2887,I2887)&amp;TIME(O2887,P2887,0))),"")</f>
        <v>1.4583332987967879E-2</v>
      </c>
    </row>
    <row r="2888" spans="3:35" hidden="1">
      <c r="C2888" s="246" t="s">
        <v>1138</v>
      </c>
      <c r="D2888" s="246" t="s">
        <v>1242</v>
      </c>
      <c r="E2888" s="246" t="s">
        <v>1269</v>
      </c>
      <c r="F2888" s="246" t="s">
        <v>1270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1271</v>
      </c>
      <c r="L2888" s="247">
        <v>8</v>
      </c>
      <c r="M2888" s="246">
        <v>324871</v>
      </c>
      <c r="N2888" s="246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90</v>
      </c>
      <c r="T2888" s="246" t="s">
        <v>26</v>
      </c>
      <c r="U2888" s="246"/>
      <c r="V2888" t="str">
        <f>INDEX(樣區!H:H,MATCH(F2888,樣區!E:E,0))</f>
        <v>3月,5月</v>
      </c>
      <c r="W2888" s="3" t="str">
        <f>IF(ISNUMBER(AH2888),"Y","N")</f>
        <v>N</v>
      </c>
      <c r="X2888" s="3" t="str">
        <f>IF(OR(ISBLANK(H2888),ISBLANK(I2888)),"需記錄日期","")</f>
        <v/>
      </c>
      <c r="Y2888" s="3" t="str">
        <f>IF(O2888&gt;9,"時間太晚","")</f>
        <v/>
      </c>
      <c r="Z2888" s="3" t="str">
        <f>IF(ISBLANK(Q2888),"需記錄數量",IF(Q2888&gt;2,"2隻以上，請記為猴群",""))</f>
        <v/>
      </c>
      <c r="AA2888" s="3" t="str">
        <f>IF(OR(Q2888=1,Q2888=2),IF(ISTEXT(R2888),"","需記錄距離"),"")</f>
        <v/>
      </c>
      <c r="AB2888" s="2" t="str">
        <f>IF(S2888="Y",IF(Q2888&lt;&gt;2,"有叫聲應為猴群",""),"")</f>
        <v/>
      </c>
      <c r="AC2888" s="3" t="str">
        <f>IF(ISBLANK(T2888),"需記錄棲地類型",IF(LEN(T2888)&lt;&gt;2,"請填最主要的棲地類型，其餘的可在備注補充說明",""))</f>
        <v/>
      </c>
      <c r="AD2888" s="5" t="str">
        <f>IF(ISBLANK(O2888),"需記錄時間",IFERROR(IF((AI2888-TIME(0,5,59))&lt;0,"需計滿6分鍾",""),""))</f>
        <v/>
      </c>
      <c r="AE2888" s="3" t="str">
        <f>IF(COUNTIF(U2888,"*搖樹*")=1,IF(Q2888&lt;&gt;2,"有搖樹行為應為猴群",""),"")</f>
        <v/>
      </c>
      <c r="AF2888" s="3"/>
      <c r="AH2888" t="e">
        <f>MATCH(ROUND(M2888,0)&amp;ROUND(N2888,0),樣點!N:N,0)</f>
        <v>#N/A</v>
      </c>
      <c r="AI2888" s="5" t="str">
        <f>IF((F2889&amp;J2889)=(F2888&amp;J2888),ABS((DATE(G2889,H2889,I2889)&amp;TIME(O2889,P2889,0))-(DATE(G2888,H2888,I2888)&amp;TIME(O2888,P2888,0))),"")</f>
        <v/>
      </c>
    </row>
    <row r="2889" spans="3:35" hidden="1">
      <c r="C2889" s="246" t="s">
        <v>1138</v>
      </c>
      <c r="D2889" s="246" t="s">
        <v>1272</v>
      </c>
      <c r="E2889" s="246" t="s">
        <v>1273</v>
      </c>
      <c r="F2889" s="246" t="s">
        <v>1274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1275</v>
      </c>
      <c r="L2889" s="247">
        <v>1</v>
      </c>
      <c r="M2889" s="246">
        <v>320908</v>
      </c>
      <c r="N2889" s="246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90</v>
      </c>
      <c r="T2889" s="246" t="s">
        <v>26</v>
      </c>
      <c r="U2889" s="246" t="s">
        <v>1276</v>
      </c>
      <c r="V2889" t="str">
        <f>INDEX(樣區!H:H,MATCH(F2889,樣區!E:E,0))</f>
        <v>3月,5月</v>
      </c>
      <c r="W2889" s="3" t="str">
        <f>IF(ISNUMBER(AH2889),"Y","N")</f>
        <v>N</v>
      </c>
      <c r="X2889" s="3" t="str">
        <f>IF(OR(ISBLANK(H2889),ISBLANK(I2889)),"需記錄日期","")</f>
        <v/>
      </c>
      <c r="Y2889" s="3" t="str">
        <f>IF(O2889&gt;9,"時間太晚","")</f>
        <v>時間太晚</v>
      </c>
      <c r="Z2889" s="3" t="str">
        <f>IF(ISBLANK(Q2889),"需記錄數量",IF(Q2889&gt;2,"2隻以上，請記為猴群",""))</f>
        <v/>
      </c>
      <c r="AA2889" s="3" t="str">
        <f>IF(OR(Q2889=1,Q2889=2),IF(ISTEXT(R2889),"","需記錄距離"),"")</f>
        <v/>
      </c>
      <c r="AB2889" s="2" t="str">
        <f>IF(S2889="Y",IF(Q2889&lt;&gt;2,"有叫聲應為猴群",""),"")</f>
        <v/>
      </c>
      <c r="AC2889" s="3" t="str">
        <f>IF(ISBLANK(T2889),"需記錄棲地類型",IF(LEN(T2889)&lt;&gt;2,"請填最主要的棲地類型，其餘的可在備注補充說明",""))</f>
        <v/>
      </c>
      <c r="AD2889" s="5" t="str">
        <f>IF(ISBLANK(O2889),"需記錄時間",IFERROR(IF((AI2889-TIME(0,5,59))&lt;0,"需計滿6分鍾",""),""))</f>
        <v/>
      </c>
      <c r="AE2889" s="3" t="str">
        <f>IF(COUNTIF(U2889,"*搖樹*")=1,IF(Q2889&lt;&gt;2,"有搖樹行為應為猴群",""),"")</f>
        <v/>
      </c>
      <c r="AF2889" s="3"/>
      <c r="AH2889" t="e">
        <f>MATCH(ROUND(M2889,0)&amp;ROUND(N2889,0),樣點!N:N,0)</f>
        <v>#N/A</v>
      </c>
      <c r="AI2889" s="5">
        <f>IF((F2890&amp;J2890)=(F2889&amp;J2889),ABS((DATE(G2890,H2890,I2890)&amp;TIME(O2890,P2890,0))-(DATE(G2889,H2889,I2889)&amp;TIME(O2889,P2889,0))),"")</f>
        <v>8.3333330112509429E-3</v>
      </c>
    </row>
    <row r="2890" spans="3:35" hidden="1">
      <c r="C2890" s="246" t="s">
        <v>1138</v>
      </c>
      <c r="D2890" s="246" t="s">
        <v>1272</v>
      </c>
      <c r="E2890" s="246" t="s">
        <v>1273</v>
      </c>
      <c r="F2890" s="246" t="s">
        <v>1274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1275</v>
      </c>
      <c r="L2890" s="247">
        <v>2</v>
      </c>
      <c r="M2890" s="246">
        <v>320716</v>
      </c>
      <c r="N2890" s="246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90</v>
      </c>
      <c r="T2890" s="246" t="s">
        <v>26</v>
      </c>
      <c r="U2890" s="246"/>
      <c r="V2890" t="str">
        <f>INDEX(樣區!H:H,MATCH(F2890,樣區!E:E,0))</f>
        <v>3月,5月</v>
      </c>
      <c r="W2890" s="3" t="str">
        <f>IF(ISNUMBER(AH2890),"Y","N")</f>
        <v>N</v>
      </c>
      <c r="X2890" s="3" t="str">
        <f>IF(OR(ISBLANK(H2890),ISBLANK(I2890)),"需記錄日期","")</f>
        <v/>
      </c>
      <c r="Y2890" s="3" t="str">
        <f>IF(O2890&gt;9,"時間太晚","")</f>
        <v>時間太晚</v>
      </c>
      <c r="Z2890" s="3" t="str">
        <f>IF(ISBLANK(Q2890),"需記錄數量",IF(Q2890&gt;2,"2隻以上，請記為猴群",""))</f>
        <v/>
      </c>
      <c r="AA2890" s="3" t="str">
        <f>IF(OR(Q2890=1,Q2890=2),IF(ISTEXT(R2890),"","需記錄距離"),"")</f>
        <v/>
      </c>
      <c r="AB2890" s="2" t="str">
        <f>IF(S2890="Y",IF(Q2890&lt;&gt;2,"有叫聲應為猴群",""),"")</f>
        <v/>
      </c>
      <c r="AC2890" s="3" t="str">
        <f>IF(ISBLANK(T2890),"需記錄棲地類型",IF(LEN(T2890)&lt;&gt;2,"請填最主要的棲地類型，其餘的可在備注補充說明",""))</f>
        <v/>
      </c>
      <c r="AD2890" s="5" t="str">
        <f>IF(ISBLANK(O2890),"需記錄時間",IFERROR(IF((AI2890-TIME(0,5,59))&lt;0,"需計滿6分鍾",""),""))</f>
        <v/>
      </c>
      <c r="AE2890" s="3" t="str">
        <f>IF(COUNTIF(U2890,"*搖樹*")=1,IF(Q2890&lt;&gt;2,"有搖樹行為應為猴群",""),"")</f>
        <v/>
      </c>
      <c r="AF2890" s="3"/>
      <c r="AH2890" t="e">
        <f>MATCH(ROUND(M2890,0)&amp;ROUND(N2890,0),樣點!N:N,0)</f>
        <v>#N/A</v>
      </c>
      <c r="AI2890" s="5">
        <f>IF((F2891&amp;J2891)=(F2890&amp;J2890),ABS((DATE(G2891,H2891,I2891)&amp;TIME(O2891,P2891,0))-(DATE(G2890,H2890,I2890)&amp;TIME(O2890,P2890,0))),"")</f>
        <v>7.6388889574445784E-3</v>
      </c>
    </row>
    <row r="2891" spans="3:35" hidden="1">
      <c r="C2891" s="246" t="s">
        <v>1138</v>
      </c>
      <c r="D2891" s="246" t="s">
        <v>1272</v>
      </c>
      <c r="E2891" s="246" t="s">
        <v>1273</v>
      </c>
      <c r="F2891" s="246" t="s">
        <v>1274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1275</v>
      </c>
      <c r="L2891" s="247">
        <v>3</v>
      </c>
      <c r="M2891" s="246">
        <v>320508</v>
      </c>
      <c r="N2891" s="246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90</v>
      </c>
      <c r="T2891" s="246" t="s">
        <v>26</v>
      </c>
      <c r="U2891" s="246"/>
      <c r="V2891" t="str">
        <f>INDEX(樣區!H:H,MATCH(F2891,樣區!E:E,0))</f>
        <v>3月,5月</v>
      </c>
      <c r="W2891" s="3" t="str">
        <f>IF(ISNUMBER(AH2891),"Y","N")</f>
        <v>N</v>
      </c>
      <c r="X2891" s="3" t="str">
        <f>IF(OR(ISBLANK(H2891),ISBLANK(I2891)),"需記錄日期","")</f>
        <v/>
      </c>
      <c r="Y2891" s="3" t="str">
        <f>IF(O2891&gt;9,"時間太晚","")</f>
        <v>時間太晚</v>
      </c>
      <c r="Z2891" s="3" t="str">
        <f>IF(ISBLANK(Q2891),"需記錄數量",IF(Q2891&gt;2,"2隻以上，請記為猴群",""))</f>
        <v/>
      </c>
      <c r="AA2891" s="3" t="str">
        <f>IF(OR(Q2891=1,Q2891=2),IF(ISTEXT(R2891),"","需記錄距離"),"")</f>
        <v/>
      </c>
      <c r="AB2891" s="2" t="str">
        <f>IF(S2891="Y",IF(Q2891&lt;&gt;2,"有叫聲應為猴群",""),"")</f>
        <v/>
      </c>
      <c r="AC2891" s="3" t="str">
        <f>IF(ISBLANK(T2891),"需記錄棲地類型",IF(LEN(T2891)&lt;&gt;2,"請填最主要的棲地類型，其餘的可在備注補充說明",""))</f>
        <v/>
      </c>
      <c r="AD2891" s="5" t="str">
        <f>IF(ISBLANK(O2891),"需記錄時間",IFERROR(IF((AI2891-TIME(0,5,59))&lt;0,"需計滿6分鍾",""),""))</f>
        <v/>
      </c>
      <c r="AE2891" s="3" t="str">
        <f>IF(COUNTIF(U2891,"*搖樹*")=1,IF(Q2891&lt;&gt;2,"有搖樹行為應為猴群",""),"")</f>
        <v/>
      </c>
      <c r="AF2891" s="3"/>
      <c r="AH2891" t="e">
        <f>MATCH(ROUND(M2891,0)&amp;ROUND(N2891,0),樣點!N:N,0)</f>
        <v>#N/A</v>
      </c>
      <c r="AI2891" s="5">
        <f>IF((F2892&amp;J2892)=(F2891&amp;J2891),ABS((DATE(G2892,H2892,I2892)&amp;TIME(O2892,P2892,0))-(DATE(G2891,H2891,I2891)&amp;TIME(O2891,P2891,0))),"")</f>
        <v>1.1805556016042829E-2</v>
      </c>
    </row>
    <row r="2892" spans="3:35" hidden="1">
      <c r="C2892" s="246" t="s">
        <v>1138</v>
      </c>
      <c r="D2892" s="246" t="s">
        <v>1272</v>
      </c>
      <c r="E2892" s="246" t="s">
        <v>1273</v>
      </c>
      <c r="F2892" s="246" t="s">
        <v>1274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1275</v>
      </c>
      <c r="L2892" s="247">
        <v>4</v>
      </c>
      <c r="M2892" s="246">
        <v>320425</v>
      </c>
      <c r="N2892" s="246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90</v>
      </c>
      <c r="T2892" s="246" t="s">
        <v>32</v>
      </c>
      <c r="U2892" s="246"/>
      <c r="V2892" t="str">
        <f>INDEX(樣區!H:H,MATCH(F2892,樣區!E:E,0))</f>
        <v>3月,5月</v>
      </c>
      <c r="W2892" s="3" t="str">
        <f>IF(ISNUMBER(AH2892),"Y","N")</f>
        <v>N</v>
      </c>
      <c r="X2892" s="3" t="str">
        <f>IF(OR(ISBLANK(H2892),ISBLANK(I2892)),"需記錄日期","")</f>
        <v/>
      </c>
      <c r="Y2892" s="3" t="str">
        <f>IF(O2892&gt;9,"時間太晚","")</f>
        <v>時間太晚</v>
      </c>
      <c r="Z2892" s="3" t="str">
        <f>IF(ISBLANK(Q2892),"需記錄數量",IF(Q2892&gt;2,"2隻以上，請記為猴群",""))</f>
        <v/>
      </c>
      <c r="AA2892" s="3" t="str">
        <f>IF(OR(Q2892=1,Q2892=2),IF(ISTEXT(R2892),"","需記錄距離"),"")</f>
        <v/>
      </c>
      <c r="AB2892" s="2" t="str">
        <f>IF(S2892="Y",IF(Q2892&lt;&gt;2,"有叫聲應為猴群",""),"")</f>
        <v/>
      </c>
      <c r="AC2892" s="3" t="str">
        <f>IF(ISBLANK(T2892),"需記錄棲地類型",IF(LEN(T2892)&lt;&gt;2,"請填最主要的棲地類型，其餘的可在備注補充說明",""))</f>
        <v/>
      </c>
      <c r="AD2892" s="5" t="str">
        <f>IF(ISBLANK(O2892),"需記錄時間",IFERROR(IF((AI2892-TIME(0,5,59))&lt;0,"需計滿6分鍾",""),""))</f>
        <v/>
      </c>
      <c r="AE2892" s="3" t="str">
        <f>IF(COUNTIF(U2892,"*搖樹*")=1,IF(Q2892&lt;&gt;2,"有搖樹行為應為猴群",""),"")</f>
        <v/>
      </c>
      <c r="AF2892" s="3"/>
      <c r="AH2892" t="e">
        <f>MATCH(ROUND(M2892,0)&amp;ROUND(N2892,0),樣點!N:N,0)</f>
        <v>#N/A</v>
      </c>
      <c r="AI2892" s="5">
        <f>IF((F2893&amp;J2893)=(F2892&amp;J2892),ABS((DATE(G2893,H2893,I2893)&amp;TIME(O2893,P2893,0))-(DATE(G2892,H2892,I2892)&amp;TIME(O2892,P2892,0))),"")</f>
        <v>6.2499999767169356E-3</v>
      </c>
    </row>
    <row r="2893" spans="3:35" hidden="1">
      <c r="C2893" s="246" t="s">
        <v>1138</v>
      </c>
      <c r="D2893" s="246" t="s">
        <v>1272</v>
      </c>
      <c r="E2893" s="246" t="s">
        <v>1273</v>
      </c>
      <c r="F2893" s="246" t="s">
        <v>1274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1275</v>
      </c>
      <c r="L2893" s="247">
        <v>5</v>
      </c>
      <c r="M2893" s="246">
        <v>320250</v>
      </c>
      <c r="N2893" s="246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90</v>
      </c>
      <c r="T2893" s="246" t="s">
        <v>32</v>
      </c>
      <c r="U2893" s="246"/>
      <c r="V2893" t="str">
        <f>INDEX(樣區!H:H,MATCH(F2893,樣區!E:E,0))</f>
        <v>3月,5月</v>
      </c>
      <c r="W2893" s="3" t="str">
        <f>IF(ISNUMBER(AH2893),"Y","N")</f>
        <v>N</v>
      </c>
      <c r="X2893" s="3" t="str">
        <f>IF(OR(ISBLANK(H2893),ISBLANK(I2893)),"需記錄日期","")</f>
        <v/>
      </c>
      <c r="Y2893" s="3" t="str">
        <f>IF(O2893&gt;9,"時間太晚","")</f>
        <v>時間太晚</v>
      </c>
      <c r="Z2893" s="3" t="str">
        <f>IF(ISBLANK(Q2893),"需記錄數量",IF(Q2893&gt;2,"2隻以上，請記為猴群",""))</f>
        <v/>
      </c>
      <c r="AA2893" s="3" t="str">
        <f>IF(OR(Q2893=1,Q2893=2),IF(ISTEXT(R2893),"","需記錄距離"),"")</f>
        <v/>
      </c>
      <c r="AB2893" s="2" t="str">
        <f>IF(S2893="Y",IF(Q2893&lt;&gt;2,"有叫聲應為猴群",""),"")</f>
        <v/>
      </c>
      <c r="AC2893" s="3" t="str">
        <f>IF(ISBLANK(T2893),"需記錄棲地類型",IF(LEN(T2893)&lt;&gt;2,"請填最主要的棲地類型，其餘的可在備注補充說明",""))</f>
        <v/>
      </c>
      <c r="AD2893" s="5" t="str">
        <f>IF(ISBLANK(O2893),"需記錄時間",IFERROR(IF((AI2893-TIME(0,5,59))&lt;0,"需計滿6分鍾",""),""))</f>
        <v/>
      </c>
      <c r="AE2893" s="3" t="str">
        <f>IF(COUNTIF(U2893,"*搖樹*")=1,IF(Q2893&lt;&gt;2,"有搖樹行為應為猴群",""),"")</f>
        <v/>
      </c>
      <c r="AF2893" s="3"/>
      <c r="AH2893" t="e">
        <f>MATCH(ROUND(M2893,0)&amp;ROUND(N2893,0),樣點!N:N,0)</f>
        <v>#N/A</v>
      </c>
      <c r="AI2893" s="5">
        <f>IF((F2894&amp;J2894)=(F2893&amp;J2893),ABS((DATE(G2894,H2894,I2894)&amp;TIME(O2894,P2894,0))-(DATE(G2893,H2893,I2893)&amp;TIME(O2893,P2893,0))),"")</f>
        <v>6.2500000349245965E-3</v>
      </c>
    </row>
    <row r="2894" spans="3:35" hidden="1">
      <c r="C2894" s="246" t="s">
        <v>1138</v>
      </c>
      <c r="D2894" s="246" t="s">
        <v>1272</v>
      </c>
      <c r="E2894" s="246" t="s">
        <v>1273</v>
      </c>
      <c r="F2894" s="246" t="s">
        <v>1274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1275</v>
      </c>
      <c r="L2894" s="247">
        <v>6</v>
      </c>
      <c r="M2894" s="246">
        <v>319971</v>
      </c>
      <c r="N2894" s="246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90</v>
      </c>
      <c r="T2894" s="246" t="s">
        <v>32</v>
      </c>
      <c r="U2894" s="246"/>
      <c r="V2894" t="str">
        <f>INDEX(樣區!H:H,MATCH(F2894,樣區!E:E,0))</f>
        <v>3月,5月</v>
      </c>
      <c r="W2894" s="3" t="str">
        <f>IF(ISNUMBER(AH2894),"Y","N")</f>
        <v>N</v>
      </c>
      <c r="X2894" s="3" t="str">
        <f>IF(OR(ISBLANK(H2894),ISBLANK(I2894)),"需記錄日期","")</f>
        <v/>
      </c>
      <c r="Y2894" s="3" t="str">
        <f>IF(O2894&gt;9,"時間太晚","")</f>
        <v>時間太晚</v>
      </c>
      <c r="Z2894" s="3" t="str">
        <f>IF(ISBLANK(Q2894),"需記錄數量",IF(Q2894&gt;2,"2隻以上，請記為猴群",""))</f>
        <v/>
      </c>
      <c r="AA2894" s="3" t="str">
        <f>IF(OR(Q2894=1,Q2894=2),IF(ISTEXT(R2894),"","需記錄距離"),"")</f>
        <v/>
      </c>
      <c r="AB2894" s="2" t="str">
        <f>IF(S2894="Y",IF(Q2894&lt;&gt;2,"有叫聲應為猴群",""),"")</f>
        <v/>
      </c>
      <c r="AC2894" s="3" t="str">
        <f>IF(ISBLANK(T2894),"需記錄棲地類型",IF(LEN(T2894)&lt;&gt;2,"請填最主要的棲地類型，其餘的可在備注補充說明",""))</f>
        <v/>
      </c>
      <c r="AD2894" s="5" t="str">
        <f>IF(ISBLANK(O2894),"需記錄時間",IFERROR(IF((AI2894-TIME(0,5,59))&lt;0,"需計滿6分鍾",""),""))</f>
        <v/>
      </c>
      <c r="AE2894" s="3" t="str">
        <f>IF(COUNTIF(U2894,"*搖樹*")=1,IF(Q2894&lt;&gt;2,"有搖樹行為應為猴群",""),"")</f>
        <v/>
      </c>
      <c r="AF2894" s="3"/>
      <c r="AH2894" t="e">
        <f>MATCH(ROUND(M2894,0)&amp;ROUND(N2894,0),樣點!N:N,0)</f>
        <v>#N/A</v>
      </c>
      <c r="AI2894" s="5" t="str">
        <f>IF((F2895&amp;J2895)=(F2894&amp;J2894),ABS((DATE(G2895,H2895,I2895)&amp;TIME(O2895,P2895,0))-(DATE(G2894,H2894,I2894)&amp;TIME(O2894,P2894,0))),"")</f>
        <v/>
      </c>
    </row>
    <row r="2895" spans="3:35" hidden="1">
      <c r="C2895" s="246" t="s">
        <v>1138</v>
      </c>
      <c r="D2895" s="246" t="s">
        <v>1272</v>
      </c>
      <c r="E2895" s="246" t="s">
        <v>1277</v>
      </c>
      <c r="F2895" s="246" t="s">
        <v>1278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1279</v>
      </c>
      <c r="L2895" s="247">
        <v>1</v>
      </c>
      <c r="M2895" s="246">
        <v>317076</v>
      </c>
      <c r="N2895" s="246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90</v>
      </c>
      <c r="T2895" s="246" t="s">
        <v>26</v>
      </c>
      <c r="U2895" s="246" t="s">
        <v>1280</v>
      </c>
      <c r="V2895" t="str">
        <f>INDEX(樣區!H:H,MATCH(F2895,樣區!E:E,0))</f>
        <v>3月,5月</v>
      </c>
      <c r="W2895" s="3" t="str">
        <f>IF(ISNUMBER(AH2895),"Y","N")</f>
        <v>N</v>
      </c>
      <c r="X2895" s="3" t="str">
        <f>IF(OR(ISBLANK(H2895),ISBLANK(I2895)),"需記錄日期","")</f>
        <v/>
      </c>
      <c r="Y2895" s="3" t="str">
        <f>IF(O2895&gt;9,"時間太晚","")</f>
        <v/>
      </c>
      <c r="Z2895" s="3" t="str">
        <f>IF(ISBLANK(Q2895),"需記錄數量",IF(Q2895&gt;2,"2隻以上，請記為猴群",""))</f>
        <v/>
      </c>
      <c r="AA2895" s="3" t="str">
        <f>IF(OR(Q2895=1,Q2895=2),IF(ISTEXT(R2895),"","需記錄距離"),"")</f>
        <v/>
      </c>
      <c r="AB2895" s="2" t="str">
        <f>IF(S2895="Y",IF(Q2895&lt;&gt;2,"有叫聲應為猴群",""),"")</f>
        <v/>
      </c>
      <c r="AC2895" s="3" t="str">
        <f>IF(ISBLANK(T2895),"需記錄棲地類型",IF(LEN(T2895)&lt;&gt;2,"請填最主要的棲地類型，其餘的可在備注補充說明",""))</f>
        <v/>
      </c>
      <c r="AD2895" s="5" t="str">
        <f>IF(ISBLANK(O2895),"需記錄時間",IFERROR(IF((AI2895-TIME(0,5,59))&lt;0,"需計滿6分鍾",""),""))</f>
        <v/>
      </c>
      <c r="AE2895" s="3" t="str">
        <f>IF(COUNTIF(U2895,"*搖樹*")=1,IF(Q2895&lt;&gt;2,"有搖樹行為應為猴群",""),"")</f>
        <v/>
      </c>
      <c r="AF2895" s="3"/>
      <c r="AH2895" t="e">
        <f>MATCH(ROUND(M2895,0)&amp;ROUND(N2895,0),樣點!N:N,0)</f>
        <v>#N/A</v>
      </c>
      <c r="AI2895" s="5">
        <f>IF((F2896&amp;J2896)=(F2895&amp;J2895),ABS((DATE(G2896,H2896,I2896)&amp;TIME(O2896,P2896,0))-(DATE(G2895,H2895,I2895)&amp;TIME(O2895,P2895,0))),"")</f>
        <v>6.2499999767169356E-3</v>
      </c>
    </row>
    <row r="2896" spans="3:35" hidden="1">
      <c r="C2896" s="246" t="s">
        <v>1138</v>
      </c>
      <c r="D2896" s="246" t="s">
        <v>1272</v>
      </c>
      <c r="E2896" s="246" t="s">
        <v>1277</v>
      </c>
      <c r="F2896" s="246" t="s">
        <v>1278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1279</v>
      </c>
      <c r="L2896" s="247">
        <v>2</v>
      </c>
      <c r="M2896" s="246">
        <v>316857</v>
      </c>
      <c r="N2896" s="246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90</v>
      </c>
      <c r="T2896" s="246" t="s">
        <v>26</v>
      </c>
      <c r="U2896" s="246"/>
      <c r="V2896" t="str">
        <f>INDEX(樣區!H:H,MATCH(F2896,樣區!E:E,0))</f>
        <v>3月,5月</v>
      </c>
      <c r="W2896" s="3" t="str">
        <f>IF(ISNUMBER(AH2896),"Y","N")</f>
        <v>N</v>
      </c>
      <c r="X2896" s="3" t="str">
        <f>IF(OR(ISBLANK(H2896),ISBLANK(I2896)),"需記錄日期","")</f>
        <v/>
      </c>
      <c r="Y2896" s="3" t="str">
        <f>IF(O2896&gt;9,"時間太晚","")</f>
        <v/>
      </c>
      <c r="Z2896" s="3" t="str">
        <f>IF(ISBLANK(Q2896),"需記錄數量",IF(Q2896&gt;2,"2隻以上，請記為猴群",""))</f>
        <v/>
      </c>
      <c r="AA2896" s="3" t="str">
        <f>IF(OR(Q2896=1,Q2896=2),IF(ISTEXT(R2896),"","需記錄距離"),"")</f>
        <v/>
      </c>
      <c r="AB2896" s="2" t="str">
        <f>IF(S2896="Y",IF(Q2896&lt;&gt;2,"有叫聲應為猴群",""),"")</f>
        <v/>
      </c>
      <c r="AC2896" s="3" t="str">
        <f>IF(ISBLANK(T2896),"需記錄棲地類型",IF(LEN(T2896)&lt;&gt;2,"請填最主要的棲地類型，其餘的可在備注補充說明",""))</f>
        <v/>
      </c>
      <c r="AD2896" s="5" t="str">
        <f>IF(ISBLANK(O2896),"需記錄時間",IFERROR(IF((AI2896-TIME(0,5,59))&lt;0,"需計滿6分鍾",""),""))</f>
        <v/>
      </c>
      <c r="AE2896" s="3" t="str">
        <f>IF(COUNTIF(U2896,"*搖樹*")=1,IF(Q2896&lt;&gt;2,"有搖樹行為應為猴群",""),"")</f>
        <v/>
      </c>
      <c r="AF2896" s="3"/>
      <c r="AH2896" t="e">
        <f>MATCH(ROUND(M2896,0)&amp;ROUND(N2896,0),樣點!N:N,0)</f>
        <v>#N/A</v>
      </c>
      <c r="AI2896" s="5">
        <f>IF((F2897&amp;J2897)=(F2896&amp;J2896),ABS((DATE(G2897,H2897,I2897)&amp;TIME(O2897,P2897,0))-(DATE(G2896,H2896,I2896)&amp;TIME(O2896,P2896,0))),"")</f>
        <v>6.9444440305233002E-3</v>
      </c>
    </row>
    <row r="2897" spans="3:35" hidden="1">
      <c r="C2897" s="246" t="s">
        <v>1138</v>
      </c>
      <c r="D2897" s="246" t="s">
        <v>1272</v>
      </c>
      <c r="E2897" s="246" t="s">
        <v>1277</v>
      </c>
      <c r="F2897" s="246" t="s">
        <v>1278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1279</v>
      </c>
      <c r="L2897" s="247">
        <v>3</v>
      </c>
      <c r="M2897" s="246">
        <v>316958</v>
      </c>
      <c r="N2897" s="246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90</v>
      </c>
      <c r="T2897" s="246" t="s">
        <v>26</v>
      </c>
      <c r="U2897" s="246" t="s">
        <v>1281</v>
      </c>
      <c r="V2897" t="str">
        <f>INDEX(樣區!H:H,MATCH(F2897,樣區!E:E,0))</f>
        <v>3月,5月</v>
      </c>
      <c r="W2897" s="3" t="str">
        <f>IF(ISNUMBER(AH2897),"Y","N")</f>
        <v>N</v>
      </c>
      <c r="X2897" s="3" t="str">
        <f>IF(OR(ISBLANK(H2897),ISBLANK(I2897)),"需記錄日期","")</f>
        <v/>
      </c>
      <c r="Y2897" s="3" t="str">
        <f>IF(O2897&gt;9,"時間太晚","")</f>
        <v/>
      </c>
      <c r="Z2897" s="3" t="str">
        <f>IF(ISBLANK(Q2897),"需記錄數量",IF(Q2897&gt;2,"2隻以上，請記為猴群",""))</f>
        <v/>
      </c>
      <c r="AA2897" s="3" t="str">
        <f>IF(OR(Q2897=1,Q2897=2),IF(ISTEXT(R2897),"","需記錄距離"),"")</f>
        <v/>
      </c>
      <c r="AB2897" s="2" t="str">
        <f>IF(S2897="Y",IF(Q2897&lt;&gt;2,"有叫聲應為猴群",""),"")</f>
        <v/>
      </c>
      <c r="AC2897" s="3" t="str">
        <f>IF(ISBLANK(T2897),"需記錄棲地類型",IF(LEN(T2897)&lt;&gt;2,"請填最主要的棲地類型，其餘的可在備注補充說明",""))</f>
        <v/>
      </c>
      <c r="AD2897" s="5" t="str">
        <f>IF(ISBLANK(O2897),"需記錄時間",IFERROR(IF((AI2897-TIME(0,5,59))&lt;0,"需計滿6分鍾",""),""))</f>
        <v/>
      </c>
      <c r="AE2897" s="3" t="str">
        <f>IF(COUNTIF(U2897,"*搖樹*")=1,IF(Q2897&lt;&gt;2,"有搖樹行為應為猴群",""),"")</f>
        <v/>
      </c>
      <c r="AF2897" s="3" t="s">
        <v>1320</v>
      </c>
      <c r="AH2897" t="e">
        <f>MATCH(ROUND(M2897,0)&amp;ROUND(N2897,0),樣點!N:N,0)</f>
        <v>#N/A</v>
      </c>
      <c r="AI2897" s="5">
        <f>IF((F2898&amp;J2898)=(F2897&amp;J2897),ABS((DATE(G2898,H2898,I2898)&amp;TIME(O2898,P2898,0))-(DATE(G2897,H2897,I2897)&amp;TIME(O2897,P2897,0))),"")</f>
        <v>9.0277779963798821E-3</v>
      </c>
    </row>
    <row r="2898" spans="3:35" hidden="1">
      <c r="C2898" s="246" t="s">
        <v>1138</v>
      </c>
      <c r="D2898" s="246" t="s">
        <v>1272</v>
      </c>
      <c r="E2898" s="246" t="s">
        <v>1277</v>
      </c>
      <c r="F2898" s="246" t="s">
        <v>1278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1279</v>
      </c>
      <c r="L2898" s="247">
        <v>4</v>
      </c>
      <c r="M2898" s="246">
        <v>316952</v>
      </c>
      <c r="N2898" s="246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90</v>
      </c>
      <c r="T2898" s="246" t="s">
        <v>26</v>
      </c>
      <c r="U2898" s="246"/>
      <c r="V2898" t="str">
        <f>INDEX(樣區!H:H,MATCH(F2898,樣區!E:E,0))</f>
        <v>3月,5月</v>
      </c>
      <c r="W2898" s="3" t="str">
        <f>IF(ISNUMBER(AH2898),"Y","N")</f>
        <v>N</v>
      </c>
      <c r="X2898" s="3" t="str">
        <f>IF(OR(ISBLANK(H2898),ISBLANK(I2898)),"需記錄日期","")</f>
        <v/>
      </c>
      <c r="Y2898" s="3" t="str">
        <f>IF(O2898&gt;9,"時間太晚","")</f>
        <v/>
      </c>
      <c r="Z2898" s="3" t="str">
        <f>IF(ISBLANK(Q2898),"需記錄數量",IF(Q2898&gt;2,"2隻以上，請記為猴群",""))</f>
        <v/>
      </c>
      <c r="AA2898" s="3" t="str">
        <f>IF(OR(Q2898=1,Q2898=2),IF(ISTEXT(R2898),"","需記錄距離"),"")</f>
        <v/>
      </c>
      <c r="AB2898" s="2" t="str">
        <f>IF(S2898="Y",IF(Q2898&lt;&gt;2,"有叫聲應為猴群",""),"")</f>
        <v/>
      </c>
      <c r="AC2898" s="3" t="str">
        <f>IF(ISBLANK(T2898),"需記錄棲地類型",IF(LEN(T2898)&lt;&gt;2,"請填最主要的棲地類型，其餘的可在備注補充說明",""))</f>
        <v/>
      </c>
      <c r="AD2898" s="5" t="str">
        <f>IF(ISBLANK(O2898),"需記錄時間",IFERROR(IF((AI2898-TIME(0,5,59))&lt;0,"需計滿6分鍾",""),""))</f>
        <v/>
      </c>
      <c r="AE2898" s="3" t="str">
        <f>IF(COUNTIF(U2898,"*搖樹*")=1,IF(Q2898&lt;&gt;2,"有搖樹行為應為猴群",""),"")</f>
        <v/>
      </c>
      <c r="AF2898" s="3"/>
      <c r="AH2898" t="e">
        <f>MATCH(ROUND(M2898,0)&amp;ROUND(N2898,0),樣點!N:N,0)</f>
        <v>#N/A</v>
      </c>
      <c r="AI2898" s="5">
        <f>IF((F2899&amp;J2899)=(F2898&amp;J2898),ABS((DATE(G2899,H2899,I2899)&amp;TIME(O2899,P2899,0))-(DATE(G2898,H2898,I2898)&amp;TIME(O2898,P2898,0))),"")</f>
        <v>1.0416666977107525E-2</v>
      </c>
    </row>
    <row r="2899" spans="3:35" hidden="1">
      <c r="C2899" s="246" t="s">
        <v>1138</v>
      </c>
      <c r="D2899" s="246" t="s">
        <v>1272</v>
      </c>
      <c r="E2899" s="246" t="s">
        <v>1277</v>
      </c>
      <c r="F2899" s="246" t="s">
        <v>1278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1279</v>
      </c>
      <c r="L2899" s="247">
        <v>5</v>
      </c>
      <c r="M2899" s="246">
        <v>316952</v>
      </c>
      <c r="N2899" s="246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90</v>
      </c>
      <c r="T2899" s="246" t="s">
        <v>26</v>
      </c>
      <c r="U2899" s="246" t="s">
        <v>1282</v>
      </c>
      <c r="V2899" t="str">
        <f>INDEX(樣區!H:H,MATCH(F2899,樣區!E:E,0))</f>
        <v>3月,5月</v>
      </c>
      <c r="W2899" s="3" t="str">
        <f>IF(ISNUMBER(AH2899),"Y","N")</f>
        <v>N</v>
      </c>
      <c r="X2899" s="3" t="str">
        <f>IF(OR(ISBLANK(H2899),ISBLANK(I2899)),"需記錄日期","")</f>
        <v/>
      </c>
      <c r="Y2899" s="3" t="str">
        <f>IF(O2899&gt;9,"時間太晚","")</f>
        <v/>
      </c>
      <c r="Z2899" s="3" t="str">
        <f>IF(ISBLANK(Q2899),"需記錄數量",IF(Q2899&gt;2,"2隻以上，請記為猴群",""))</f>
        <v/>
      </c>
      <c r="AA2899" s="3" t="str">
        <f>IF(OR(Q2899=1,Q2899=2),IF(ISTEXT(R2899),"","需記錄距離"),"")</f>
        <v/>
      </c>
      <c r="AB2899" s="2" t="str">
        <f>IF(S2899="Y",IF(Q2899&lt;&gt;2,"有叫聲應為猴群",""),"")</f>
        <v/>
      </c>
      <c r="AC2899" s="3" t="str">
        <f>IF(ISBLANK(T2899),"需記錄棲地類型",IF(LEN(T2899)&lt;&gt;2,"請填最主要的棲地類型，其餘的可在備注補充說明",""))</f>
        <v/>
      </c>
      <c r="AD2899" s="5" t="str">
        <f>IF(ISBLANK(O2899),"需記錄時間",IFERROR(IF((AI2899-TIME(0,5,59))&lt;0,"需計滿6分鍾",""),""))</f>
        <v/>
      </c>
      <c r="AE2899" s="3" t="str">
        <f>IF(COUNTIF(U2899,"*搖樹*")=1,IF(Q2899&lt;&gt;2,"有搖樹行為應為猴群",""),"")</f>
        <v/>
      </c>
      <c r="AF2899" s="3"/>
      <c r="AH2899" t="e">
        <f>MATCH(ROUND(M2899,0)&amp;ROUND(N2899,0),樣點!N:N,0)</f>
        <v>#N/A</v>
      </c>
      <c r="AI2899" s="5">
        <f>IF((F2900&amp;J2900)=(F2899&amp;J2899),ABS((DATE(G2900,H2900,I2900)&amp;TIME(O2900,P2900,0))-(DATE(G2899,H2899,I2899)&amp;TIME(O2899,P2899,0))),"")</f>
        <v>6.2500000349245965E-3</v>
      </c>
    </row>
    <row r="2900" spans="3:35" hidden="1">
      <c r="C2900" s="246" t="s">
        <v>1138</v>
      </c>
      <c r="D2900" s="246" t="s">
        <v>1272</v>
      </c>
      <c r="E2900" s="246" t="s">
        <v>1277</v>
      </c>
      <c r="F2900" s="246" t="s">
        <v>1278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1279</v>
      </c>
      <c r="L2900" s="247">
        <v>6</v>
      </c>
      <c r="M2900" s="246">
        <v>316380</v>
      </c>
      <c r="N2900" s="246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90</v>
      </c>
      <c r="T2900" s="246" t="s">
        <v>26</v>
      </c>
      <c r="U2900" s="246" t="s">
        <v>1282</v>
      </c>
      <c r="V2900" t="str">
        <f>INDEX(樣區!H:H,MATCH(F2900,樣區!E:E,0))</f>
        <v>3月,5月</v>
      </c>
      <c r="W2900" s="3" t="str">
        <f>IF(ISNUMBER(AH2900),"Y","N")</f>
        <v>N</v>
      </c>
      <c r="X2900" s="3" t="str">
        <f>IF(OR(ISBLANK(H2900),ISBLANK(I2900)),"需記錄日期","")</f>
        <v/>
      </c>
      <c r="Y2900" s="3" t="str">
        <f>IF(O2900&gt;9,"時間太晚","")</f>
        <v/>
      </c>
      <c r="Z2900" s="3" t="str">
        <f>IF(ISBLANK(Q2900),"需記錄數量",IF(Q2900&gt;2,"2隻以上，請記為猴群",""))</f>
        <v/>
      </c>
      <c r="AA2900" s="3" t="str">
        <f>IF(OR(Q2900=1,Q2900=2),IF(ISTEXT(R2900),"","需記錄距離"),"")</f>
        <v/>
      </c>
      <c r="AB2900" s="2" t="str">
        <f>IF(S2900="Y",IF(Q2900&lt;&gt;2,"有叫聲應為猴群",""),"")</f>
        <v/>
      </c>
      <c r="AC2900" s="3" t="str">
        <f>IF(ISBLANK(T2900),"需記錄棲地類型",IF(LEN(T2900)&lt;&gt;2,"請填最主要的棲地類型，其餘的可在備注補充說明",""))</f>
        <v/>
      </c>
      <c r="AD2900" s="5" t="str">
        <f>IF(ISBLANK(O2900),"需記錄時間",IFERROR(IF((AI2900-TIME(0,5,59))&lt;0,"需計滿6分鍾",""),""))</f>
        <v/>
      </c>
      <c r="AE2900" s="3" t="str">
        <f>IF(COUNTIF(U2900,"*搖樹*")=1,IF(Q2900&lt;&gt;2,"有搖樹行為應為猴群",""),"")</f>
        <v/>
      </c>
      <c r="AF2900" s="3"/>
      <c r="AH2900" t="e">
        <f>MATCH(ROUND(M2900,0)&amp;ROUND(N2900,0),樣點!N:N,0)</f>
        <v>#N/A</v>
      </c>
      <c r="AI2900" s="5" t="str">
        <f>IF((F2901&amp;J2901)=(F2900&amp;J2900),ABS((DATE(G2901,H2901,I2901)&amp;TIME(O2901,P2901,0))-(DATE(G2900,H2900,I2900)&amp;TIME(O2900,P2900,0))),"")</f>
        <v/>
      </c>
    </row>
    <row r="2901" spans="3:35" hidden="1">
      <c r="C2901" s="246" t="s">
        <v>1138</v>
      </c>
      <c r="D2901" s="246" t="s">
        <v>1272</v>
      </c>
      <c r="E2901" s="246" t="s">
        <v>1283</v>
      </c>
      <c r="F2901" s="246" t="s">
        <v>1284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1285</v>
      </c>
      <c r="L2901" s="247">
        <v>1</v>
      </c>
      <c r="M2901" s="246">
        <v>313033</v>
      </c>
      <c r="N2901" s="246">
        <v>2738769</v>
      </c>
      <c r="O2901" s="246">
        <v>9</v>
      </c>
      <c r="P2901" s="246">
        <v>1</v>
      </c>
      <c r="Q2901" s="246">
        <v>0</v>
      </c>
      <c r="R2901" s="246"/>
      <c r="S2901" s="246" t="s">
        <v>90</v>
      </c>
      <c r="T2901" s="246" t="s">
        <v>32</v>
      </c>
      <c r="U2901" s="246" t="s">
        <v>1286</v>
      </c>
      <c r="V2901" t="str">
        <f>INDEX(樣區!H:H,MATCH(F2901,樣區!E:E,0))</f>
        <v>3月,5月</v>
      </c>
      <c r="W2901" s="3" t="str">
        <f>IF(ISNUMBER(AH2901),"Y","N")</f>
        <v>N</v>
      </c>
      <c r="X2901" s="3" t="str">
        <f>IF(OR(ISBLANK(H2901),ISBLANK(I2901)),"需記錄日期","")</f>
        <v/>
      </c>
      <c r="Y2901" s="3" t="str">
        <f>IF(O2901&gt;9,"時間太晚","")</f>
        <v/>
      </c>
      <c r="Z2901" s="3" t="str">
        <f>IF(ISBLANK(Q2901),"需記錄數量",IF(Q2901&gt;2,"2隻以上，請記為猴群",""))</f>
        <v/>
      </c>
      <c r="AA2901" s="3" t="str">
        <f>IF(OR(Q2901=1,Q2901=2),IF(ISTEXT(R2901),"","需記錄距離"),"")</f>
        <v/>
      </c>
      <c r="AB2901" s="2" t="str">
        <f>IF(S2901="Y",IF(Q2901&lt;&gt;2,"有叫聲應為猴群",""),"")</f>
        <v/>
      </c>
      <c r="AC2901" s="3" t="str">
        <f>IF(ISBLANK(T2901),"需記錄棲地類型",IF(LEN(T2901)&lt;&gt;2,"請填最主要的棲地類型，其餘的可在備注補充說明",""))</f>
        <v/>
      </c>
      <c r="AD2901" s="5" t="str">
        <f>IF(ISBLANK(O2901),"需記錄時間",IFERROR(IF((AI2901-TIME(0,5,59))&lt;0,"需計滿6分鍾",""),""))</f>
        <v/>
      </c>
      <c r="AE2901" s="3" t="str">
        <f>IF(COUNTIF(U2901,"*搖樹*")=1,IF(Q2901&lt;&gt;2,"有搖樹行為應為猴群",""),"")</f>
        <v/>
      </c>
      <c r="AF2901" s="3"/>
      <c r="AH2901" t="e">
        <f>MATCH(ROUND(M2901,0)&amp;ROUND(N2901,0),樣點!N:N,0)</f>
        <v>#N/A</v>
      </c>
      <c r="AI2901" s="5">
        <f>IF((F2902&amp;J2902)=(F2901&amp;J2901),ABS((DATE(G2902,H2902,I2902)&amp;TIME(O2902,P2902,0))-(DATE(G2901,H2901,I2901)&amp;TIME(O2901,P2901,0))),"")</f>
        <v>7.6388890156522393E-3</v>
      </c>
    </row>
    <row r="2902" spans="3:35" hidden="1">
      <c r="C2902" s="246" t="s">
        <v>1138</v>
      </c>
      <c r="D2902" s="246" t="s">
        <v>1272</v>
      </c>
      <c r="E2902" s="246" t="s">
        <v>1283</v>
      </c>
      <c r="F2902" s="246" t="s">
        <v>1284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1285</v>
      </c>
      <c r="L2902" s="247">
        <v>2</v>
      </c>
      <c r="M2902" s="246">
        <v>312977</v>
      </c>
      <c r="N2902" s="246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90</v>
      </c>
      <c r="T2902" s="246" t="s">
        <v>26</v>
      </c>
      <c r="U2902" s="246" t="s">
        <v>1287</v>
      </c>
      <c r="V2902" t="str">
        <f>INDEX(樣區!H:H,MATCH(F2902,樣區!E:E,0))</f>
        <v>3月,5月</v>
      </c>
      <c r="W2902" s="3" t="str">
        <f>IF(ISNUMBER(AH2902),"Y","N")</f>
        <v>N</v>
      </c>
      <c r="X2902" s="3" t="str">
        <f>IF(OR(ISBLANK(H2902),ISBLANK(I2902)),"需記錄日期","")</f>
        <v/>
      </c>
      <c r="Y2902" s="3" t="str">
        <f>IF(O2902&gt;9,"時間太晚","")</f>
        <v/>
      </c>
      <c r="Z2902" s="3" t="str">
        <f>IF(ISBLANK(Q2902),"需記錄數量",IF(Q2902&gt;2,"2隻以上，請記為猴群",""))</f>
        <v/>
      </c>
      <c r="AA2902" s="3" t="str">
        <f>IF(OR(Q2902=1,Q2902=2),IF(ISTEXT(R2902),"","需記錄距離"),"")</f>
        <v/>
      </c>
      <c r="AB2902" s="2" t="str">
        <f>IF(S2902="Y",IF(Q2902&lt;&gt;2,"有叫聲應為猴群",""),"")</f>
        <v/>
      </c>
      <c r="AC2902" s="3" t="str">
        <f>IF(ISBLANK(T2902),"需記錄棲地類型",IF(LEN(T2902)&lt;&gt;2,"請填最主要的棲地類型，其餘的可在備注補充說明",""))</f>
        <v/>
      </c>
      <c r="AD2902" s="5" t="str">
        <f>IF(ISBLANK(O2902),"需記錄時間",IFERROR(IF((AI2902-TIME(0,5,59))&lt;0,"需計滿6分鍾",""),""))</f>
        <v/>
      </c>
      <c r="AE2902" s="3" t="str">
        <f>IF(COUNTIF(U2902,"*搖樹*")=1,IF(Q2902&lt;&gt;2,"有搖樹行為應為猴群",""),"")</f>
        <v/>
      </c>
      <c r="AF2902" s="3"/>
      <c r="AH2902" t="e">
        <f>MATCH(ROUND(M2902,0)&amp;ROUND(N2902,0),樣點!N:N,0)</f>
        <v>#N/A</v>
      </c>
      <c r="AI2902" s="5">
        <f>IF((F2903&amp;J2903)=(F2902&amp;J2902),ABS((DATE(G2903,H2903,I2903)&amp;TIME(O2903,P2903,0))-(DATE(G2902,H2902,I2902)&amp;TIME(O2902,P2902,0))),"")</f>
        <v>5.5555549915879965E-3</v>
      </c>
    </row>
    <row r="2903" spans="3:35" hidden="1">
      <c r="C2903" s="246" t="s">
        <v>1138</v>
      </c>
      <c r="D2903" s="246" t="s">
        <v>1272</v>
      </c>
      <c r="E2903" s="246" t="s">
        <v>1283</v>
      </c>
      <c r="F2903" s="246" t="s">
        <v>1284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1285</v>
      </c>
      <c r="L2903" s="247">
        <v>3</v>
      </c>
      <c r="M2903" s="246">
        <v>312809</v>
      </c>
      <c r="N2903" s="246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90</v>
      </c>
      <c r="T2903" s="246" t="s">
        <v>26</v>
      </c>
      <c r="U2903" s="246" t="s">
        <v>1079</v>
      </c>
      <c r="V2903" t="str">
        <f>INDEX(樣區!H:H,MATCH(F2903,樣區!E:E,0))</f>
        <v>3月,5月</v>
      </c>
      <c r="W2903" s="3" t="str">
        <f>IF(ISNUMBER(AH2903),"Y","N")</f>
        <v>N</v>
      </c>
      <c r="X2903" s="3" t="str">
        <f>IF(OR(ISBLANK(H2903),ISBLANK(I2903)),"需記錄日期","")</f>
        <v/>
      </c>
      <c r="Y2903" s="3" t="str">
        <f>IF(O2903&gt;9,"時間太晚","")</f>
        <v/>
      </c>
      <c r="Z2903" s="3" t="str">
        <f>IF(ISBLANK(Q2903),"需記錄數量",IF(Q2903&gt;2,"2隻以上，請記為猴群",""))</f>
        <v/>
      </c>
      <c r="AA2903" s="3" t="str">
        <f>IF(OR(Q2903=1,Q2903=2),IF(ISTEXT(R2903),"","需記錄距離"),"")</f>
        <v/>
      </c>
      <c r="AB2903" s="2" t="str">
        <f>IF(S2903="Y",IF(Q2903&lt;&gt;2,"有叫聲應為猴群",""),"")</f>
        <v/>
      </c>
      <c r="AC2903" s="3" t="str">
        <f>IF(ISBLANK(T2903),"需記錄棲地類型",IF(LEN(T2903)&lt;&gt;2,"請填最主要的棲地類型，其餘的可在備注補充說明",""))</f>
        <v/>
      </c>
      <c r="AD2903" s="5" t="str">
        <f>IF(ISBLANK(O2903),"需記錄時間",IFERROR(IF((AI2903-TIME(0,5,59))&lt;0,"需計滿6分鍾",""),""))</f>
        <v/>
      </c>
      <c r="AE2903" s="3" t="str">
        <f>IF(COUNTIF(U2903,"*搖樹*")=1,IF(Q2903&lt;&gt;2,"有搖樹行為應為猴群",""),"")</f>
        <v/>
      </c>
      <c r="AF2903" s="3"/>
      <c r="AH2903" t="e">
        <f>MATCH(ROUND(M2903,0)&amp;ROUND(N2903,0),樣點!N:N,0)</f>
        <v>#N/A</v>
      </c>
      <c r="AI2903" s="5">
        <f>IF((F2904&amp;J2904)=(F2903&amp;J2903),ABS((DATE(G2904,H2904,I2904)&amp;TIME(O2904,P2904,0))-(DATE(G2903,H2903,I2903)&amp;TIME(O2903,P2903,0))),"")</f>
        <v>1.2500000011641532E-2</v>
      </c>
    </row>
    <row r="2904" spans="3:35" hidden="1">
      <c r="C2904" s="246" t="s">
        <v>1138</v>
      </c>
      <c r="D2904" s="246" t="s">
        <v>1272</v>
      </c>
      <c r="E2904" s="246" t="s">
        <v>1283</v>
      </c>
      <c r="F2904" s="246" t="s">
        <v>1284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1285</v>
      </c>
      <c r="L2904" s="247">
        <v>4</v>
      </c>
      <c r="M2904" s="246">
        <v>312614</v>
      </c>
      <c r="N2904" s="246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90</v>
      </c>
      <c r="T2904" s="246" t="s">
        <v>26</v>
      </c>
      <c r="U2904" s="246" t="s">
        <v>1079</v>
      </c>
      <c r="V2904" t="str">
        <f>INDEX(樣區!H:H,MATCH(F2904,樣區!E:E,0))</f>
        <v>3月,5月</v>
      </c>
      <c r="W2904" s="3" t="str">
        <f>IF(ISNUMBER(AH2904),"Y","N")</f>
        <v>N</v>
      </c>
      <c r="X2904" s="3" t="str">
        <f>IF(OR(ISBLANK(H2904),ISBLANK(I2904)),"需記錄日期","")</f>
        <v/>
      </c>
      <c r="Y2904" s="3" t="str">
        <f>IF(O2904&gt;9,"時間太晚","")</f>
        <v/>
      </c>
      <c r="Z2904" s="3" t="str">
        <f>IF(ISBLANK(Q2904),"需記錄數量",IF(Q2904&gt;2,"2隻以上，請記為猴群",""))</f>
        <v/>
      </c>
      <c r="AA2904" s="3" t="str">
        <f>IF(OR(Q2904=1,Q2904=2),IF(ISTEXT(R2904),"","需記錄距離"),"")</f>
        <v/>
      </c>
      <c r="AB2904" s="2" t="str">
        <f>IF(S2904="Y",IF(Q2904&lt;&gt;2,"有叫聲應為猴群",""),"")</f>
        <v/>
      </c>
      <c r="AC2904" s="3" t="str">
        <f>IF(ISBLANK(T2904),"需記錄棲地類型",IF(LEN(T2904)&lt;&gt;2,"請填最主要的棲地類型，其餘的可在備注補充說明",""))</f>
        <v/>
      </c>
      <c r="AD2904" s="5" t="str">
        <f>IF(ISBLANK(O2904),"需記錄時間",IFERROR(IF((AI2904-TIME(0,5,59))&lt;0,"需計滿6分鍾",""),""))</f>
        <v/>
      </c>
      <c r="AE2904" s="3" t="str">
        <f>IF(COUNTIF(U2904,"*搖樹*")=1,IF(Q2904&lt;&gt;2,"有搖樹行為應為猴群",""),"")</f>
        <v/>
      </c>
      <c r="AF2904" s="3"/>
      <c r="AH2904" t="e">
        <f>MATCH(ROUND(M2904,0)&amp;ROUND(N2904,0),樣點!N:N,0)</f>
        <v>#N/A</v>
      </c>
      <c r="AI2904" s="5">
        <f>IF((F2905&amp;J2905)=(F2904&amp;J2904),ABS((DATE(G2905,H2905,I2905)&amp;TIME(O2905,P2905,0))-(DATE(G2904,H2904,I2904)&amp;TIME(O2904,P2904,0))),"")</f>
        <v>4.8611119855195284E-3</v>
      </c>
    </row>
    <row r="2905" spans="3:35" hidden="1">
      <c r="C2905" s="246" t="s">
        <v>1138</v>
      </c>
      <c r="D2905" s="246" t="s">
        <v>1272</v>
      </c>
      <c r="E2905" s="246" t="s">
        <v>1283</v>
      </c>
      <c r="F2905" s="246" t="s">
        <v>1284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1285</v>
      </c>
      <c r="L2905" s="247">
        <v>5</v>
      </c>
      <c r="M2905" s="246">
        <v>312373</v>
      </c>
      <c r="N2905" s="246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90</v>
      </c>
      <c r="T2905" s="246" t="s">
        <v>26</v>
      </c>
      <c r="U2905" s="246" t="s">
        <v>1288</v>
      </c>
      <c r="V2905" t="str">
        <f>INDEX(樣區!H:H,MATCH(F2905,樣區!E:E,0))</f>
        <v>3月,5月</v>
      </c>
      <c r="W2905" s="3" t="str">
        <f>IF(ISNUMBER(AH2905),"Y","N")</f>
        <v>N</v>
      </c>
      <c r="X2905" s="3" t="str">
        <f>IF(OR(ISBLANK(H2905),ISBLANK(I2905)),"需記錄日期","")</f>
        <v/>
      </c>
      <c r="Y2905" s="3" t="str">
        <f>IF(O2905&gt;9,"時間太晚","")</f>
        <v/>
      </c>
      <c r="Z2905" s="3" t="str">
        <f>IF(ISBLANK(Q2905),"需記錄數量",IF(Q2905&gt;2,"2隻以上，請記為猴群",""))</f>
        <v/>
      </c>
      <c r="AA2905" s="3" t="str">
        <f>IF(OR(Q2905=1,Q2905=2),IF(ISTEXT(R2905),"","需記錄距離"),"")</f>
        <v/>
      </c>
      <c r="AB2905" s="2" t="str">
        <f>IF(S2905="Y",IF(Q2905&lt;&gt;2,"有叫聲應為猴群",""),"")</f>
        <v/>
      </c>
      <c r="AC2905" s="3" t="str">
        <f>IF(ISBLANK(T2905),"需記錄棲地類型",IF(LEN(T2905)&lt;&gt;2,"請填最主要的棲地類型，其餘的可在備注補充說明",""))</f>
        <v/>
      </c>
      <c r="AD2905" s="5" t="str">
        <f>IF(ISBLANK(O2905),"需記錄時間",IFERROR(IF((AI2905-TIME(0,5,59))&lt;0,"需計滿6分鍾",""),""))</f>
        <v/>
      </c>
      <c r="AE2905" s="3" t="str">
        <f>IF(COUNTIF(U2905,"*搖樹*")=1,IF(Q2905&lt;&gt;2,"有搖樹行為應為猴群",""),"")</f>
        <v/>
      </c>
      <c r="AF2905" s="3"/>
      <c r="AH2905" t="e">
        <f>MATCH(ROUND(M2905,0)&amp;ROUND(N2905,0),樣點!N:N,0)</f>
        <v>#N/A</v>
      </c>
      <c r="AI2905" s="5">
        <f>IF((F2906&amp;J2906)=(F2905&amp;J2905),ABS((DATE(G2906,H2906,I2906)&amp;TIME(O2906,P2906,0))-(DATE(G2905,H2905,I2905)&amp;TIME(O2905,P2905,0))),"")</f>
        <v>5.5555549915879965E-3</v>
      </c>
    </row>
    <row r="2906" spans="3:35" hidden="1">
      <c r="C2906" s="246" t="s">
        <v>1138</v>
      </c>
      <c r="D2906" s="246" t="s">
        <v>1272</v>
      </c>
      <c r="E2906" s="246" t="s">
        <v>1283</v>
      </c>
      <c r="F2906" s="246" t="s">
        <v>1284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1285</v>
      </c>
      <c r="L2906" s="247">
        <v>6</v>
      </c>
      <c r="M2906" s="246">
        <v>312074</v>
      </c>
      <c r="N2906" s="246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90</v>
      </c>
      <c r="T2906" s="246" t="s">
        <v>26</v>
      </c>
      <c r="U2906" s="246" t="s">
        <v>1287</v>
      </c>
      <c r="V2906" t="str">
        <f>INDEX(樣區!H:H,MATCH(F2906,樣區!E:E,0))</f>
        <v>3月,5月</v>
      </c>
      <c r="W2906" s="3" t="str">
        <f>IF(ISNUMBER(AH2906),"Y","N")</f>
        <v>N</v>
      </c>
      <c r="X2906" s="3" t="str">
        <f>IF(OR(ISBLANK(H2906),ISBLANK(I2906)),"需記錄日期","")</f>
        <v/>
      </c>
      <c r="Y2906" s="3" t="str">
        <f>IF(O2906&gt;9,"時間太晚","")</f>
        <v/>
      </c>
      <c r="Z2906" s="3" t="str">
        <f>IF(ISBLANK(Q2906),"需記錄數量",IF(Q2906&gt;2,"2隻以上，請記為猴群",""))</f>
        <v/>
      </c>
      <c r="AA2906" s="3" t="str">
        <f>IF(OR(Q2906=1,Q2906=2),IF(ISTEXT(R2906),"","需記錄距離"),"")</f>
        <v/>
      </c>
      <c r="AB2906" s="2" t="str">
        <f>IF(S2906="Y",IF(Q2906&lt;&gt;2,"有叫聲應為猴群",""),"")</f>
        <v/>
      </c>
      <c r="AC2906" s="3" t="str">
        <f>IF(ISBLANK(T2906),"需記錄棲地類型",IF(LEN(T2906)&lt;&gt;2,"請填最主要的棲地類型，其餘的可在備注補充說明",""))</f>
        <v/>
      </c>
      <c r="AD2906" s="5" t="str">
        <f>IF(ISBLANK(O2906),"需記錄時間",IFERROR(IF((AI2906-TIME(0,5,59))&lt;0,"需計滿6分鍾",""),""))</f>
        <v/>
      </c>
      <c r="AE2906" s="3" t="str">
        <f>IF(COUNTIF(U2906,"*搖樹*")=1,IF(Q2906&lt;&gt;2,"有搖樹行為應為猴群",""),"")</f>
        <v/>
      </c>
      <c r="AF2906" s="3"/>
      <c r="AH2906" t="e">
        <f>MATCH(ROUND(M2906,0)&amp;ROUND(N2906,0),樣點!N:N,0)</f>
        <v>#N/A</v>
      </c>
      <c r="AI2906" s="5" t="str">
        <f>IF((F2907&amp;J2907)=(F2906&amp;J2906),ABS((DATE(G2907,H2907,I2907)&amp;TIME(O2907,P2907,0))-(DATE(G2906,H2906,I2906)&amp;TIME(O2906,P2906,0))),"")</f>
        <v/>
      </c>
    </row>
    <row r="2907" spans="3:35" hidden="1">
      <c r="C2907" s="246" t="s">
        <v>1138</v>
      </c>
      <c r="D2907" s="246" t="s">
        <v>1272</v>
      </c>
      <c r="E2907" s="246" t="s">
        <v>1289</v>
      </c>
      <c r="F2907" s="246" t="s">
        <v>1290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1291</v>
      </c>
      <c r="L2907" s="247">
        <v>1</v>
      </c>
      <c r="M2907" s="246">
        <v>314813</v>
      </c>
      <c r="N2907" s="246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90</v>
      </c>
      <c r="T2907" s="246" t="s">
        <v>26</v>
      </c>
      <c r="U2907" s="246"/>
      <c r="V2907" t="str">
        <f>INDEX(樣區!H:H,MATCH(F2907,樣區!E:E,0))</f>
        <v>3月,5月</v>
      </c>
      <c r="W2907" s="3" t="str">
        <f>IF(ISNUMBER(AH2907),"Y","N")</f>
        <v>N</v>
      </c>
      <c r="X2907" s="3" t="str">
        <f>IF(OR(ISBLANK(H2907),ISBLANK(I2907)),"需記錄日期","")</f>
        <v/>
      </c>
      <c r="Y2907" s="3" t="str">
        <f>IF(O2907&gt;9,"時間太晚","")</f>
        <v/>
      </c>
      <c r="Z2907" s="3" t="str">
        <f>IF(ISBLANK(Q2907),"需記錄數量",IF(Q2907&gt;2,"2隻以上，請記為猴群",""))</f>
        <v/>
      </c>
      <c r="AA2907" s="3" t="str">
        <f>IF(OR(Q2907=1,Q2907=2),IF(ISTEXT(R2907),"","需記錄距離"),"")</f>
        <v/>
      </c>
      <c r="AB2907" s="2" t="str">
        <f>IF(S2907="Y",IF(Q2907&lt;&gt;2,"有叫聲應為猴群",""),"")</f>
        <v/>
      </c>
      <c r="AC2907" s="3" t="str">
        <f>IF(ISBLANK(T2907),"需記錄棲地類型",IF(LEN(T2907)&lt;&gt;2,"請填最主要的棲地類型，其餘的可在備注補充說明",""))</f>
        <v/>
      </c>
      <c r="AD2907" s="5" t="str">
        <f>IF(ISBLANK(O2907),"需記錄時間",IFERROR(IF((AI2907-TIME(0,5,59))&lt;0,"需計滿6分鍾",""),""))</f>
        <v/>
      </c>
      <c r="AE2907" s="3" t="str">
        <f>IF(COUNTIF(U2907,"*搖樹*")=1,IF(Q2907&lt;&gt;2,"有搖樹行為應為猴群",""),"")</f>
        <v/>
      </c>
      <c r="AF2907" s="3"/>
      <c r="AH2907" t="e">
        <f>MATCH(ROUND(M2907,0)&amp;ROUND(N2907,0),樣點!N:N,0)</f>
        <v>#N/A</v>
      </c>
      <c r="AI2907" s="5">
        <f>IF((F2908&amp;J2908)=(F2907&amp;J2907),ABS((DATE(G2908,H2908,I2908)&amp;TIME(O2908,P2908,0))-(DATE(G2907,H2907,I2907)&amp;TIME(O2907,P2907,0))),"")</f>
        <v>1.0416667035315186E-2</v>
      </c>
    </row>
    <row r="2908" spans="3:35" hidden="1">
      <c r="C2908" s="246" t="s">
        <v>1138</v>
      </c>
      <c r="D2908" s="246" t="s">
        <v>1272</v>
      </c>
      <c r="E2908" s="246" t="s">
        <v>1289</v>
      </c>
      <c r="F2908" s="246" t="s">
        <v>1290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1291</v>
      </c>
      <c r="L2908" s="247">
        <v>2</v>
      </c>
      <c r="M2908" s="246">
        <v>314846</v>
      </c>
      <c r="N2908" s="246">
        <v>2734669</v>
      </c>
      <c r="O2908" s="246">
        <v>9</v>
      </c>
      <c r="P2908" s="246">
        <v>5</v>
      </c>
      <c r="Q2908" s="246">
        <v>0</v>
      </c>
      <c r="R2908" s="246"/>
      <c r="S2908" s="246" t="s">
        <v>90</v>
      </c>
      <c r="T2908" s="246" t="s">
        <v>26</v>
      </c>
      <c r="U2908" s="246"/>
      <c r="V2908" t="str">
        <f>INDEX(樣區!H:H,MATCH(F2908,樣區!E:E,0))</f>
        <v>3月,5月</v>
      </c>
      <c r="W2908" s="3" t="str">
        <f>IF(ISNUMBER(AH2908),"Y","N")</f>
        <v>N</v>
      </c>
      <c r="X2908" s="3" t="str">
        <f>IF(OR(ISBLANK(H2908),ISBLANK(I2908)),"需記錄日期","")</f>
        <v/>
      </c>
      <c r="Y2908" s="3" t="str">
        <f>IF(O2908&gt;9,"時間太晚","")</f>
        <v/>
      </c>
      <c r="Z2908" s="3" t="str">
        <f>IF(ISBLANK(Q2908),"需記錄數量",IF(Q2908&gt;2,"2隻以上，請記為猴群",""))</f>
        <v/>
      </c>
      <c r="AA2908" s="3" t="str">
        <f>IF(OR(Q2908=1,Q2908=2),IF(ISTEXT(R2908),"","需記錄距離"),"")</f>
        <v/>
      </c>
      <c r="AB2908" s="2" t="str">
        <f>IF(S2908="Y",IF(Q2908&lt;&gt;2,"有叫聲應為猴群",""),"")</f>
        <v/>
      </c>
      <c r="AC2908" s="3" t="str">
        <f>IF(ISBLANK(T2908),"需記錄棲地類型",IF(LEN(T2908)&lt;&gt;2,"請填最主要的棲地類型，其餘的可在備注補充說明",""))</f>
        <v/>
      </c>
      <c r="AD2908" s="5" t="str">
        <f>IF(ISBLANK(O2908),"需記錄時間",IFERROR(IF((AI2908-TIME(0,5,59))&lt;0,"需計滿6分鍾",""),""))</f>
        <v/>
      </c>
      <c r="AE2908" s="3" t="str">
        <f>IF(COUNTIF(U2908,"*搖樹*")=1,IF(Q2908&lt;&gt;2,"有搖樹行為應為猴群",""),"")</f>
        <v/>
      </c>
      <c r="AF2908" s="3"/>
      <c r="AH2908" t="e">
        <f>MATCH(ROUND(M2908,0)&amp;ROUND(N2908,0),樣點!N:N,0)</f>
        <v>#N/A</v>
      </c>
      <c r="AI2908" s="5">
        <f>IF((F2909&amp;J2909)=(F2908&amp;J2908),ABS((DATE(G2909,H2909,I2909)&amp;TIME(O2909,P2909,0))-(DATE(G2908,H2908,I2908)&amp;TIME(O2908,P2908,0))),"")</f>
        <v>6.9444439723156393E-3</v>
      </c>
    </row>
    <row r="2909" spans="3:35" hidden="1">
      <c r="C2909" s="246" t="s">
        <v>1138</v>
      </c>
      <c r="D2909" s="246" t="s">
        <v>1272</v>
      </c>
      <c r="E2909" s="246" t="s">
        <v>1289</v>
      </c>
      <c r="F2909" s="246" t="s">
        <v>1290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1291</v>
      </c>
      <c r="L2909" s="247">
        <v>3</v>
      </c>
      <c r="M2909" s="246">
        <v>314863</v>
      </c>
      <c r="N2909" s="246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90</v>
      </c>
      <c r="T2909" s="246" t="s">
        <v>26</v>
      </c>
      <c r="U2909" s="246"/>
      <c r="V2909" t="str">
        <f>INDEX(樣區!H:H,MATCH(F2909,樣區!E:E,0))</f>
        <v>3月,5月</v>
      </c>
      <c r="W2909" s="3" t="str">
        <f>IF(ISNUMBER(AH2909),"Y","N")</f>
        <v>N</v>
      </c>
      <c r="X2909" s="3" t="str">
        <f>IF(OR(ISBLANK(H2909),ISBLANK(I2909)),"需記錄日期","")</f>
        <v/>
      </c>
      <c r="Y2909" s="3" t="str">
        <f>IF(O2909&gt;9,"時間太晚","")</f>
        <v/>
      </c>
      <c r="Z2909" s="3" t="str">
        <f>IF(ISBLANK(Q2909),"需記錄數量",IF(Q2909&gt;2,"2隻以上，請記為猴群",""))</f>
        <v/>
      </c>
      <c r="AA2909" s="3" t="str">
        <f>IF(OR(Q2909=1,Q2909=2),IF(ISTEXT(R2909),"","需記錄距離"),"")</f>
        <v/>
      </c>
      <c r="AB2909" s="2" t="str">
        <f>IF(S2909="Y",IF(Q2909&lt;&gt;2,"有叫聲應為猴群",""),"")</f>
        <v/>
      </c>
      <c r="AC2909" s="3" t="str">
        <f>IF(ISBLANK(T2909),"需記錄棲地類型",IF(LEN(T2909)&lt;&gt;2,"請填最主要的棲地類型，其餘的可在備注補充說明",""))</f>
        <v/>
      </c>
      <c r="AD2909" s="5" t="str">
        <f>IF(ISBLANK(O2909),"需記錄時間",IFERROR(IF((AI2909-TIME(0,5,59))&lt;0,"需計滿6分鍾",""),""))</f>
        <v/>
      </c>
      <c r="AE2909" s="3" t="str">
        <f>IF(COUNTIF(U2909,"*搖樹*")=1,IF(Q2909&lt;&gt;2,"有搖樹行為應為猴群",""),"")</f>
        <v/>
      </c>
      <c r="AF2909" s="3"/>
      <c r="AH2909" t="e">
        <f>MATCH(ROUND(M2909,0)&amp;ROUND(N2909,0),樣點!N:N,0)</f>
        <v>#N/A</v>
      </c>
      <c r="AI2909" s="5">
        <f>IF((F2910&amp;J2910)=(F2909&amp;J2909),ABS((DATE(G2910,H2910,I2910)&amp;TIME(O2910,P2910,0))-(DATE(G2909,H2909,I2909)&amp;TIME(O2909,P2909,0))),"")</f>
        <v>8.3333340007811785E-3</v>
      </c>
    </row>
    <row r="2910" spans="3:35" hidden="1">
      <c r="C2910" s="246" t="s">
        <v>1138</v>
      </c>
      <c r="D2910" s="246" t="s">
        <v>1272</v>
      </c>
      <c r="E2910" s="246" t="s">
        <v>1289</v>
      </c>
      <c r="F2910" s="246" t="s">
        <v>1290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1291</v>
      </c>
      <c r="L2910" s="247">
        <v>4</v>
      </c>
      <c r="M2910" s="246">
        <v>314742</v>
      </c>
      <c r="N2910" s="246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90</v>
      </c>
      <c r="T2910" s="246" t="s">
        <v>26</v>
      </c>
      <c r="U2910" s="246"/>
      <c r="V2910" t="str">
        <f>INDEX(樣區!H:H,MATCH(F2910,樣區!E:E,0))</f>
        <v>3月,5月</v>
      </c>
      <c r="W2910" s="3" t="str">
        <f>IF(ISNUMBER(AH2910),"Y","N")</f>
        <v>N</v>
      </c>
      <c r="X2910" s="3" t="str">
        <f>IF(OR(ISBLANK(H2910),ISBLANK(I2910)),"需記錄日期","")</f>
        <v/>
      </c>
      <c r="Y2910" s="3" t="str">
        <f>IF(O2910&gt;9,"時間太晚","")</f>
        <v/>
      </c>
      <c r="Z2910" s="3" t="str">
        <f>IF(ISBLANK(Q2910),"需記錄數量",IF(Q2910&gt;2,"2隻以上，請記為猴群",""))</f>
        <v/>
      </c>
      <c r="AA2910" s="3" t="str">
        <f>IF(OR(Q2910=1,Q2910=2),IF(ISTEXT(R2910),"","需記錄距離"),"")</f>
        <v/>
      </c>
      <c r="AB2910" s="2" t="str">
        <f>IF(S2910="Y",IF(Q2910&lt;&gt;2,"有叫聲應為猴群",""),"")</f>
        <v/>
      </c>
      <c r="AC2910" s="3" t="str">
        <f>IF(ISBLANK(T2910),"需記錄棲地類型",IF(LEN(T2910)&lt;&gt;2,"請填最主要的棲地類型，其餘的可在備注補充說明",""))</f>
        <v/>
      </c>
      <c r="AD2910" s="5" t="str">
        <f>IF(ISBLANK(O2910),"需記錄時間",IFERROR(IF((AI2910-TIME(0,5,59))&lt;0,"需計滿6分鍾",""),""))</f>
        <v/>
      </c>
      <c r="AE2910" s="3" t="str">
        <f>IF(COUNTIF(U2910,"*搖樹*")=1,IF(Q2910&lt;&gt;2,"有搖樹行為應為猴群",""),"")</f>
        <v/>
      </c>
      <c r="AF2910" s="3"/>
      <c r="AH2910" t="e">
        <f>MATCH(ROUND(M2910,0)&amp;ROUND(N2910,0),樣點!N:N,0)</f>
        <v>#N/A</v>
      </c>
      <c r="AI2910" s="5">
        <f>IF((F2911&amp;J2911)=(F2910&amp;J2910),ABS((DATE(G2911,H2911,I2911)&amp;TIME(O2911,P2911,0))-(DATE(G2910,H2910,I2910)&amp;TIME(O2910,P2910,0))),"")</f>
        <v>6.9444440305233002E-3</v>
      </c>
    </row>
    <row r="2911" spans="3:35" hidden="1">
      <c r="C2911" s="246" t="s">
        <v>1138</v>
      </c>
      <c r="D2911" s="246" t="s">
        <v>1272</v>
      </c>
      <c r="E2911" s="246" t="s">
        <v>1289</v>
      </c>
      <c r="F2911" s="246" t="s">
        <v>1290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1291</v>
      </c>
      <c r="L2911" s="247">
        <v>5</v>
      </c>
      <c r="M2911" s="246">
        <v>314639</v>
      </c>
      <c r="N2911" s="246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90</v>
      </c>
      <c r="T2911" s="246" t="s">
        <v>26</v>
      </c>
      <c r="U2911" s="246"/>
      <c r="V2911" t="str">
        <f>INDEX(樣區!H:H,MATCH(F2911,樣區!E:E,0))</f>
        <v>3月,5月</v>
      </c>
      <c r="W2911" s="3" t="str">
        <f>IF(ISNUMBER(AH2911),"Y","N")</f>
        <v>N</v>
      </c>
      <c r="X2911" s="3" t="str">
        <f>IF(OR(ISBLANK(H2911),ISBLANK(I2911)),"需記錄日期","")</f>
        <v/>
      </c>
      <c r="Y2911" s="3" t="str">
        <f>IF(O2911&gt;9,"時間太晚","")</f>
        <v/>
      </c>
      <c r="Z2911" s="3" t="str">
        <f>IF(ISBLANK(Q2911),"需記錄數量",IF(Q2911&gt;2,"2隻以上，請記為猴群",""))</f>
        <v/>
      </c>
      <c r="AA2911" s="3" t="str">
        <f>IF(OR(Q2911=1,Q2911=2),IF(ISTEXT(R2911),"","需記錄距離"),"")</f>
        <v/>
      </c>
      <c r="AB2911" s="2" t="str">
        <f>IF(S2911="Y",IF(Q2911&lt;&gt;2,"有叫聲應為猴群",""),"")</f>
        <v/>
      </c>
      <c r="AC2911" s="3" t="str">
        <f>IF(ISBLANK(T2911),"需記錄棲地類型",IF(LEN(T2911)&lt;&gt;2,"請填最主要的棲地類型，其餘的可在備注補充說明",""))</f>
        <v/>
      </c>
      <c r="AD2911" s="5" t="str">
        <f>IF(ISBLANK(O2911),"需記錄時間",IFERROR(IF((AI2911-TIME(0,5,59))&lt;0,"需計滿6分鍾",""),""))</f>
        <v/>
      </c>
      <c r="AE2911" s="3" t="str">
        <f>IF(COUNTIF(U2911,"*搖樹*")=1,IF(Q2911&lt;&gt;2,"有搖樹行為應為猴群",""),"")</f>
        <v/>
      </c>
      <c r="AF2911" s="3"/>
      <c r="AH2911" t="e">
        <f>MATCH(ROUND(M2911,0)&amp;ROUND(N2911,0),樣點!N:N,0)</f>
        <v>#N/A</v>
      </c>
      <c r="AI2911" s="5">
        <f>IF((F2912&amp;J2912)=(F2911&amp;J2911),ABS((DATE(G2912,H2912,I2912)&amp;TIME(O2912,P2912,0))-(DATE(G2911,H2911,I2911)&amp;TIME(O2911,P2911,0))),"")</f>
        <v>1.2499999953433871E-2</v>
      </c>
    </row>
    <row r="2912" spans="3:35" hidden="1">
      <c r="C2912" s="246" t="s">
        <v>1138</v>
      </c>
      <c r="D2912" s="246" t="s">
        <v>1272</v>
      </c>
      <c r="E2912" s="246" t="s">
        <v>1289</v>
      </c>
      <c r="F2912" s="246" t="s">
        <v>1290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1291</v>
      </c>
      <c r="L2912" s="247">
        <v>6</v>
      </c>
      <c r="M2912" s="246">
        <v>314329</v>
      </c>
      <c r="N2912" s="246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90</v>
      </c>
      <c r="T2912" s="246" t="s">
        <v>26</v>
      </c>
      <c r="U2912" s="246"/>
      <c r="V2912" t="str">
        <f>INDEX(樣區!H:H,MATCH(F2912,樣區!E:E,0))</f>
        <v>3月,5月</v>
      </c>
      <c r="W2912" s="3" t="str">
        <f>IF(ISNUMBER(AH2912),"Y","N")</f>
        <v>N</v>
      </c>
      <c r="X2912" s="3" t="str">
        <f>IF(OR(ISBLANK(H2912),ISBLANK(I2912)),"需記錄日期","")</f>
        <v/>
      </c>
      <c r="Y2912" s="3" t="str">
        <f>IF(O2912&gt;9,"時間太晚","")</f>
        <v/>
      </c>
      <c r="Z2912" s="3" t="str">
        <f>IF(ISBLANK(Q2912),"需記錄數量",IF(Q2912&gt;2,"2隻以上，請記為猴群",""))</f>
        <v/>
      </c>
      <c r="AA2912" s="3" t="str">
        <f>IF(OR(Q2912=1,Q2912=2),IF(ISTEXT(R2912),"","需記錄距離"),"")</f>
        <v/>
      </c>
      <c r="AB2912" s="2" t="str">
        <f>IF(S2912="Y",IF(Q2912&lt;&gt;2,"有叫聲應為猴群",""),"")</f>
        <v/>
      </c>
      <c r="AC2912" s="3" t="str">
        <f>IF(ISBLANK(T2912),"需記錄棲地類型",IF(LEN(T2912)&lt;&gt;2,"請填最主要的棲地類型，其餘的可在備注補充說明",""))</f>
        <v/>
      </c>
      <c r="AD2912" s="5" t="str">
        <f>IF(ISBLANK(O2912),"需記錄時間",IFERROR(IF((AI2912-TIME(0,5,59))&lt;0,"需計滿6分鍾",""),""))</f>
        <v/>
      </c>
      <c r="AE2912" s="3" t="str">
        <f>IF(COUNTIF(U2912,"*搖樹*")=1,IF(Q2912&lt;&gt;2,"有搖樹行為應為猴群",""),"")</f>
        <v/>
      </c>
      <c r="AF2912" s="3"/>
      <c r="AH2912" t="e">
        <f>MATCH(ROUND(M2912,0)&amp;ROUND(N2912,0),樣點!N:N,0)</f>
        <v>#N/A</v>
      </c>
      <c r="AI2912" s="5" t="str">
        <f>IF((F2913&amp;J2913)=(F2912&amp;J2912),ABS((DATE(G2913,H2913,I2913)&amp;TIME(O2913,P2913,0))-(DATE(G2912,H2912,I2912)&amp;TIME(O2912,P2912,0))),"")</f>
        <v/>
      </c>
    </row>
    <row r="2913" spans="3:35">
      <c r="C2913" s="246" t="s">
        <v>1138</v>
      </c>
      <c r="D2913" s="246" t="s">
        <v>1272</v>
      </c>
      <c r="E2913" s="246" t="s">
        <v>1292</v>
      </c>
      <c r="F2913" s="246" t="s">
        <v>1293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1294</v>
      </c>
      <c r="L2913" s="247">
        <v>1</v>
      </c>
      <c r="M2913" s="246">
        <v>328840</v>
      </c>
      <c r="N2913" s="246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90</v>
      </c>
      <c r="T2913" s="246" t="s">
        <v>26</v>
      </c>
      <c r="U2913" s="246"/>
      <c r="V2913" t="str">
        <f>INDEX(樣區!H:H,MATCH(F2913,樣區!E:E,0))</f>
        <v>3月,5月</v>
      </c>
      <c r="W2913" s="3" t="str">
        <f>IF(ISNUMBER(AH2913),"Y","N")</f>
        <v>Y</v>
      </c>
      <c r="X2913" s="3" t="str">
        <f>IF(OR(ISBLANK(H2913),ISBLANK(I2913)),"需記錄日期","")</f>
        <v/>
      </c>
      <c r="Y2913" s="3" t="str">
        <f>IF(O2913&gt;9,"時間太晚","")</f>
        <v/>
      </c>
      <c r="Z2913" s="3" t="str">
        <f>IF(ISBLANK(Q2913),"需記錄數量",IF(Q2913&gt;2,"2隻以上，請記為猴群",""))</f>
        <v/>
      </c>
      <c r="AA2913" s="3" t="str">
        <f>IF(OR(Q2913=1,Q2913=2),IF(ISTEXT(R2913),"","需記錄距離"),"")</f>
        <v/>
      </c>
      <c r="AB2913" s="249" t="str">
        <f>IF(S2913="Y",IF(Q2913&lt;&gt;2,"有叫聲應為猴群",""),"")</f>
        <v/>
      </c>
      <c r="AC2913" s="3" t="str">
        <f>IF(ISBLANK(T2913),"需記錄棲地類型",IF(LEN(T2913)&lt;&gt;2,"請填最主要的棲地類型，其餘的可在備注補充說明",""))</f>
        <v/>
      </c>
      <c r="AD2913" s="5" t="str">
        <f t="shared" ref="AD2913:AD2918" si="126">IF(ISBLANK(O2913),"需記錄時間",IFERROR(IF((AI2913-TIME(0,5,59))&lt;0,"需計滿6分鐘",""),""))</f>
        <v/>
      </c>
      <c r="AE2913" s="3" t="str">
        <f>IF(COUNTIF(U2913,"*搖樹*")=1,IF(Q2913&lt;&gt;2,"有搖樹行為應為猴群",""),"")</f>
        <v/>
      </c>
      <c r="AF2913" s="3"/>
      <c r="AH2913">
        <f>MATCH(ROUND(M2913,0)&amp;ROUND(N2913,0),樣點!N:N,0)</f>
        <v>1915</v>
      </c>
      <c r="AI2913" s="5">
        <f>IF((F2914&amp;J2914)=(F2913&amp;J2913),ABS((DATE(G2914,H2914,I2914)&amp;TIME(O2914,P2914,0))-(DATE(G2913,H2913,I2913)&amp;TIME(O2913,P2913,0))),"")</f>
        <v>1.9444443983957171E-2</v>
      </c>
    </row>
    <row r="2914" spans="3:35">
      <c r="C2914" s="246" t="s">
        <v>1138</v>
      </c>
      <c r="D2914" s="246" t="s">
        <v>1272</v>
      </c>
      <c r="E2914" s="246" t="s">
        <v>1292</v>
      </c>
      <c r="F2914" s="246" t="s">
        <v>1293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1294</v>
      </c>
      <c r="L2914" s="247">
        <v>2</v>
      </c>
      <c r="M2914" s="246">
        <v>329062</v>
      </c>
      <c r="N2914" s="246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90</v>
      </c>
      <c r="T2914" s="246" t="s">
        <v>26</v>
      </c>
      <c r="U2914" s="246"/>
      <c r="V2914" t="str">
        <f>INDEX(樣區!H:H,MATCH(F2914,樣區!E:E,0))</f>
        <v>3月,5月</v>
      </c>
      <c r="W2914" s="3" t="str">
        <f>IF(ISNUMBER(AH2914),"Y","N")</f>
        <v>Y</v>
      </c>
      <c r="X2914" s="3" t="str">
        <f>IF(OR(ISBLANK(H2914),ISBLANK(I2914)),"需記錄日期","")</f>
        <v/>
      </c>
      <c r="Y2914" s="3" t="str">
        <f>IF(O2914&gt;9,"時間太晚","")</f>
        <v>時間太晚</v>
      </c>
      <c r="Z2914" s="3" t="str">
        <f>IF(ISBLANK(Q2914),"需記錄數量",IF(Q2914&gt;2,"2隻以上，請記為猴群",""))</f>
        <v/>
      </c>
      <c r="AA2914" s="3" t="str">
        <f>IF(OR(Q2914=1,Q2914=2),IF(ISTEXT(R2914),"","需記錄距離"),"")</f>
        <v/>
      </c>
      <c r="AB2914" s="249" t="str">
        <f>IF(S2914="Y",IF(Q2914&lt;&gt;2,"有叫聲應為猴群",""),"")</f>
        <v/>
      </c>
      <c r="AC2914" s="3" t="str">
        <f>IF(ISBLANK(T2914),"需記錄棲地類型",IF(LEN(T2914)&lt;&gt;2,"請填最主要的棲地類型，其餘的可在備注補充說明",""))</f>
        <v/>
      </c>
      <c r="AD2914" s="5" t="str">
        <f t="shared" si="126"/>
        <v/>
      </c>
      <c r="AE2914" s="3" t="str">
        <f>IF(COUNTIF(U2914,"*搖樹*")=1,IF(Q2914&lt;&gt;2,"有搖樹行為應為猴群",""),"")</f>
        <v/>
      </c>
      <c r="AF2914" s="3"/>
      <c r="AH2914">
        <f>MATCH(ROUND(M2914,0)&amp;ROUND(N2914,0),樣點!N:N,0)</f>
        <v>1916</v>
      </c>
      <c r="AI2914" s="5">
        <f>IF((F2915&amp;J2915)=(F2914&amp;J2914),ABS((DATE(G2915,H2915,I2915)&amp;TIME(O2915,P2915,0))-(DATE(G2914,H2914,I2914)&amp;TIME(O2914,P2914,0))),"")</f>
        <v>7.6388890156522393E-3</v>
      </c>
    </row>
    <row r="2915" spans="3:35">
      <c r="C2915" s="246" t="s">
        <v>1138</v>
      </c>
      <c r="D2915" s="246" t="s">
        <v>1272</v>
      </c>
      <c r="E2915" s="246" t="s">
        <v>1292</v>
      </c>
      <c r="F2915" s="246" t="s">
        <v>1293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1294</v>
      </c>
      <c r="L2915" s="247">
        <v>3</v>
      </c>
      <c r="M2915" s="246">
        <v>329236</v>
      </c>
      <c r="N2915" s="246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90</v>
      </c>
      <c r="T2915" s="246" t="s">
        <v>26</v>
      </c>
      <c r="U2915" s="246"/>
      <c r="V2915" t="str">
        <f>INDEX(樣區!H:H,MATCH(F2915,樣區!E:E,0))</f>
        <v>3月,5月</v>
      </c>
      <c r="W2915" s="3" t="str">
        <f>IF(ISNUMBER(AH2915),"Y","N")</f>
        <v>Y</v>
      </c>
      <c r="X2915" s="3" t="str">
        <f>IF(OR(ISBLANK(H2915),ISBLANK(I2915)),"需記錄日期","")</f>
        <v/>
      </c>
      <c r="Y2915" s="3" t="str">
        <f>IF(O2915&gt;9,"時間太晚","")</f>
        <v>時間太晚</v>
      </c>
      <c r="Z2915" s="3" t="str">
        <f>IF(ISBLANK(Q2915),"需記錄數量",IF(Q2915&gt;2,"2隻以上，請記為猴群",""))</f>
        <v/>
      </c>
      <c r="AA2915" s="3" t="str">
        <f>IF(OR(Q2915=1,Q2915=2),IF(ISTEXT(R2915),"","需記錄距離"),"")</f>
        <v/>
      </c>
      <c r="AB2915" s="249" t="str">
        <f>IF(S2915="Y",IF(Q2915&lt;&gt;2,"有叫聲應為猴群",""),"")</f>
        <v/>
      </c>
      <c r="AC2915" s="3" t="str">
        <f>IF(ISBLANK(T2915),"需記錄棲地類型",IF(LEN(T2915)&lt;&gt;2,"請填最主要的棲地類型，其餘的可在備注補充說明",""))</f>
        <v/>
      </c>
      <c r="AD2915" s="5" t="str">
        <f t="shared" si="126"/>
        <v/>
      </c>
      <c r="AE2915" s="3" t="str">
        <f>IF(COUNTIF(U2915,"*搖樹*")=1,IF(Q2915&lt;&gt;2,"有搖樹行為應為猴群",""),"")</f>
        <v/>
      </c>
      <c r="AF2915" s="3"/>
      <c r="AH2915">
        <f>MATCH(ROUND(M2915,0)&amp;ROUND(N2915,0),樣點!N:N,0)</f>
        <v>1917</v>
      </c>
      <c r="AI2915" s="5">
        <f>IF((F2916&amp;J2916)=(F2915&amp;J2915),ABS((DATE(G2916,H2916,I2916)&amp;TIME(O2916,P2916,0))-(DATE(G2915,H2915,I2915)&amp;TIME(O2915,P2915,0))),"")</f>
        <v>7.6388889574445784E-3</v>
      </c>
    </row>
    <row r="2916" spans="3:35">
      <c r="C2916" s="246" t="s">
        <v>1138</v>
      </c>
      <c r="D2916" s="246" t="s">
        <v>1272</v>
      </c>
      <c r="E2916" s="246" t="s">
        <v>1292</v>
      </c>
      <c r="F2916" s="246" t="s">
        <v>1293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1294</v>
      </c>
      <c r="L2916" s="247">
        <v>4</v>
      </c>
      <c r="M2916" s="246">
        <v>329128</v>
      </c>
      <c r="N2916" s="246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90</v>
      </c>
      <c r="T2916" s="246" t="s">
        <v>26</v>
      </c>
      <c r="U2916" s="246"/>
      <c r="V2916" t="str">
        <f>INDEX(樣區!H:H,MATCH(F2916,樣區!E:E,0))</f>
        <v>3月,5月</v>
      </c>
      <c r="W2916" s="3" t="str">
        <f>IF(ISNUMBER(AH2916),"Y","N")</f>
        <v>Y</v>
      </c>
      <c r="X2916" s="3" t="str">
        <f>IF(OR(ISBLANK(H2916),ISBLANK(I2916)),"需記錄日期","")</f>
        <v/>
      </c>
      <c r="Y2916" s="3" t="str">
        <f>IF(O2916&gt;9,"時間太晚","")</f>
        <v>時間太晚</v>
      </c>
      <c r="Z2916" s="3" t="str">
        <f>IF(ISBLANK(Q2916),"需記錄數量",IF(Q2916&gt;2,"2隻以上，請記為猴群",""))</f>
        <v/>
      </c>
      <c r="AA2916" s="3" t="str">
        <f>IF(OR(Q2916=1,Q2916=2),IF(ISTEXT(R2916),"","需記錄距離"),"")</f>
        <v/>
      </c>
      <c r="AB2916" s="249" t="str">
        <f>IF(S2916="Y",IF(Q2916&lt;&gt;2,"有叫聲應為猴群",""),"")</f>
        <v/>
      </c>
      <c r="AC2916" s="3" t="str">
        <f>IF(ISBLANK(T2916),"需記錄棲地類型",IF(LEN(T2916)&lt;&gt;2,"請填最主要的棲地類型，其餘的可在備注補充說明",""))</f>
        <v/>
      </c>
      <c r="AD2916" s="5" t="str">
        <f t="shared" si="126"/>
        <v/>
      </c>
      <c r="AE2916" s="3" t="str">
        <f>IF(COUNTIF(U2916,"*搖樹*")=1,IF(Q2916&lt;&gt;2,"有搖樹行為應為猴群",""),"")</f>
        <v/>
      </c>
      <c r="AF2916" s="3"/>
      <c r="AH2916">
        <f>MATCH(ROUND(M2916,0)&amp;ROUND(N2916,0),樣點!N:N,0)</f>
        <v>1918</v>
      </c>
      <c r="AI2916" s="5">
        <f>IF((F2917&amp;J2917)=(F2916&amp;J2916),ABS((DATE(G2917,H2917,I2917)&amp;TIME(O2917,P2917,0))-(DATE(G2916,H2916,I2916)&amp;TIME(O2916,P2916,0))),"")</f>
        <v>7.6388890156522393E-3</v>
      </c>
    </row>
    <row r="2917" spans="3:35">
      <c r="C2917" s="246" t="s">
        <v>1138</v>
      </c>
      <c r="D2917" s="246" t="s">
        <v>1272</v>
      </c>
      <c r="E2917" s="246" t="s">
        <v>1292</v>
      </c>
      <c r="F2917" s="246" t="s">
        <v>1293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1294</v>
      </c>
      <c r="L2917" s="247">
        <v>5</v>
      </c>
      <c r="M2917" s="246">
        <v>329114</v>
      </c>
      <c r="N2917" s="246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90</v>
      </c>
      <c r="T2917" s="246" t="s">
        <v>26</v>
      </c>
      <c r="U2917" s="246"/>
      <c r="V2917" t="str">
        <f>INDEX(樣區!H:H,MATCH(F2917,樣區!E:E,0))</f>
        <v>3月,5月</v>
      </c>
      <c r="W2917" s="3" t="str">
        <f>IF(ISNUMBER(AH2917),"Y","N")</f>
        <v>Y</v>
      </c>
      <c r="X2917" s="3" t="str">
        <f>IF(OR(ISBLANK(H2917),ISBLANK(I2917)),"需記錄日期","")</f>
        <v/>
      </c>
      <c r="Y2917" s="3" t="str">
        <f>IF(O2917&gt;9,"時間太晚","")</f>
        <v>時間太晚</v>
      </c>
      <c r="Z2917" s="3" t="str">
        <f>IF(ISBLANK(Q2917),"需記錄數量",IF(Q2917&gt;2,"2隻以上，請記為猴群",""))</f>
        <v/>
      </c>
      <c r="AA2917" s="3" t="str">
        <f>IF(OR(Q2917=1,Q2917=2),IF(ISTEXT(R2917),"","需記錄距離"),"")</f>
        <v/>
      </c>
      <c r="AB2917" s="249" t="str">
        <f>IF(S2917="Y",IF(Q2917&lt;&gt;2,"有叫聲應為猴群",""),"")</f>
        <v/>
      </c>
      <c r="AC2917" s="3" t="str">
        <f>IF(ISBLANK(T2917),"需記錄棲地類型",IF(LEN(T2917)&lt;&gt;2,"請填最主要的棲地類型，其餘的可在備注補充說明",""))</f>
        <v/>
      </c>
      <c r="AD2917" s="5" t="str">
        <f t="shared" si="126"/>
        <v/>
      </c>
      <c r="AE2917" s="3" t="str">
        <f>IF(COUNTIF(U2917,"*搖樹*")=1,IF(Q2917&lt;&gt;2,"有搖樹行為應為猴群",""),"")</f>
        <v/>
      </c>
      <c r="AF2917" s="3"/>
      <c r="AH2917">
        <f>MATCH(ROUND(M2917,0)&amp;ROUND(N2917,0),樣點!N:N,0)</f>
        <v>1919</v>
      </c>
      <c r="AI2917" s="5">
        <f>IF((F2918&amp;J2918)=(F2917&amp;J2917),ABS((DATE(G2918,H2918,I2918)&amp;TIME(O2918,P2918,0))-(DATE(G2917,H2917,I2917)&amp;TIME(O2917,P2917,0))),"")</f>
        <v>1.4583332987967879E-2</v>
      </c>
    </row>
    <row r="2918" spans="3:35">
      <c r="C2918" s="246" t="s">
        <v>1138</v>
      </c>
      <c r="D2918" s="246" t="s">
        <v>1272</v>
      </c>
      <c r="E2918" s="246" t="s">
        <v>1292</v>
      </c>
      <c r="F2918" s="246" t="s">
        <v>1293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1294</v>
      </c>
      <c r="L2918" s="247">
        <v>6</v>
      </c>
      <c r="M2918" s="246">
        <v>329042</v>
      </c>
      <c r="N2918" s="246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90</v>
      </c>
      <c r="T2918" s="246" t="s">
        <v>26</v>
      </c>
      <c r="U2918" s="246"/>
      <c r="V2918" t="str">
        <f>INDEX(樣區!H:H,MATCH(F2918,樣區!E:E,0))</f>
        <v>3月,5月</v>
      </c>
      <c r="W2918" s="3" t="str">
        <f>IF(ISNUMBER(AH2918),"Y","N")</f>
        <v>Y</v>
      </c>
      <c r="X2918" s="3" t="str">
        <f>IF(OR(ISBLANK(H2918),ISBLANK(I2918)),"需記錄日期","")</f>
        <v/>
      </c>
      <c r="Y2918" s="3" t="str">
        <f>IF(O2918&gt;9,"時間太晚","")</f>
        <v>時間太晚</v>
      </c>
      <c r="Z2918" s="3" t="str">
        <f>IF(ISBLANK(Q2918),"需記錄數量",IF(Q2918&gt;2,"2隻以上，請記為猴群",""))</f>
        <v/>
      </c>
      <c r="AA2918" s="3" t="str">
        <f>IF(OR(Q2918=1,Q2918=2),IF(ISTEXT(R2918),"","需記錄距離"),"")</f>
        <v/>
      </c>
      <c r="AB2918" s="249" t="str">
        <f>IF(S2918="Y",IF(Q2918&lt;&gt;2,"有叫聲應為猴群",""),"")</f>
        <v/>
      </c>
      <c r="AC2918" s="3" t="str">
        <f>IF(ISBLANK(T2918),"需記錄棲地類型",IF(LEN(T2918)&lt;&gt;2,"請填最主要的棲地類型，其餘的可在備注補充說明",""))</f>
        <v/>
      </c>
      <c r="AD2918" s="5" t="str">
        <f t="shared" si="126"/>
        <v/>
      </c>
      <c r="AE2918" s="3" t="str">
        <f>IF(COUNTIF(U2918,"*搖樹*")=1,IF(Q2918&lt;&gt;2,"有搖樹行為應為猴群",""),"")</f>
        <v/>
      </c>
      <c r="AF2918" s="3"/>
      <c r="AH2918">
        <f>MATCH(ROUND(M2918,0)&amp;ROUND(N2918,0),樣點!N:N,0)</f>
        <v>1920</v>
      </c>
      <c r="AI2918" s="5" t="str">
        <f>IF((F2919&amp;J2919)=(F2918&amp;J2918),ABS((DATE(G2919,H2919,I2919)&amp;TIME(O2919,P2919,0))-(DATE(G2918,H2918,I2918)&amp;TIME(O2918,P2918,0))),"")</f>
        <v/>
      </c>
    </row>
    <row r="2919" spans="3:35" hidden="1">
      <c r="C2919" s="246" t="s">
        <v>1138</v>
      </c>
      <c r="D2919" s="246" t="s">
        <v>1272</v>
      </c>
      <c r="E2919" s="246" t="s">
        <v>1295</v>
      </c>
      <c r="F2919" s="246" t="s">
        <v>1296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1297</v>
      </c>
      <c r="L2919" s="247">
        <v>1</v>
      </c>
      <c r="M2919" s="246">
        <v>324270</v>
      </c>
      <c r="N2919" s="246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90</v>
      </c>
      <c r="T2919" s="246" t="s">
        <v>26</v>
      </c>
      <c r="U2919" s="246"/>
      <c r="V2919" t="str">
        <f>INDEX(樣區!H:H,MATCH(F2919,樣區!E:E,0))</f>
        <v>3月,5月</v>
      </c>
      <c r="W2919" s="3" t="str">
        <f>IF(ISNUMBER(AH2919),"Y","N")</f>
        <v>N</v>
      </c>
      <c r="X2919" s="3" t="str">
        <f>IF(OR(ISBLANK(H2919),ISBLANK(I2919)),"需記錄日期","")</f>
        <v/>
      </c>
      <c r="Y2919" s="3" t="str">
        <f>IF(O2919&gt;9,"時間太晚","")</f>
        <v/>
      </c>
      <c r="Z2919" s="3" t="str">
        <f>IF(ISBLANK(Q2919),"需記錄數量",IF(Q2919&gt;2,"2隻以上，請記為猴群",""))</f>
        <v/>
      </c>
      <c r="AA2919" s="3" t="str">
        <f>IF(OR(Q2919=1,Q2919=2),IF(ISTEXT(R2919),"","需記錄距離"),"")</f>
        <v/>
      </c>
      <c r="AB2919" s="2" t="str">
        <f>IF(S2919="Y",IF(Q2919&lt;&gt;2,"有叫聲應為猴群",""),"")</f>
        <v/>
      </c>
      <c r="AC2919" s="3" t="str">
        <f>IF(ISBLANK(T2919),"需記錄棲地類型",IF(LEN(T2919)&lt;&gt;2,"請填最主要的棲地類型，其餘的可在備注補充說明",""))</f>
        <v/>
      </c>
      <c r="AD2919" s="5" t="str">
        <f>IF(ISBLANK(O2919),"需記錄時間",IFERROR(IF((AI2919-TIME(0,5,59))&lt;0,"需計滿6分鍾",""),""))</f>
        <v/>
      </c>
      <c r="AE2919" s="3" t="str">
        <f>IF(COUNTIF(U2919,"*搖樹*")=1,IF(Q2919&lt;&gt;2,"有搖樹行為應為猴群",""),"")</f>
        <v/>
      </c>
      <c r="AF2919" s="3"/>
      <c r="AH2919" t="e">
        <f>MATCH(ROUND(M2919,0)&amp;ROUND(N2919,0),樣點!N:N,0)</f>
        <v>#N/A</v>
      </c>
      <c r="AI2919" s="5">
        <f>IF((F2920&amp;J2920)=(F2919&amp;J2919),ABS((DATE(G2920,H2920,I2920)&amp;TIME(O2920,P2920,0))-(DATE(G2919,H2919,I2919)&amp;TIME(O2919,P2919,0))),"")</f>
        <v>9.7222219919785857E-3</v>
      </c>
    </row>
    <row r="2920" spans="3:35" hidden="1">
      <c r="C2920" s="246" t="s">
        <v>1138</v>
      </c>
      <c r="D2920" s="246" t="s">
        <v>1272</v>
      </c>
      <c r="E2920" s="246" t="s">
        <v>1295</v>
      </c>
      <c r="F2920" s="246" t="s">
        <v>1296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1297</v>
      </c>
      <c r="L2920" s="247">
        <v>2</v>
      </c>
      <c r="M2920" s="246">
        <v>324288</v>
      </c>
      <c r="N2920" s="246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90</v>
      </c>
      <c r="T2920" s="246" t="s">
        <v>26</v>
      </c>
      <c r="U2920" s="246" t="s">
        <v>1298</v>
      </c>
      <c r="V2920" t="str">
        <f>INDEX(樣區!H:H,MATCH(F2920,樣區!E:E,0))</f>
        <v>3月,5月</v>
      </c>
      <c r="W2920" s="3" t="str">
        <f>IF(ISNUMBER(AH2920),"Y","N")</f>
        <v>N</v>
      </c>
      <c r="X2920" s="3" t="str">
        <f>IF(OR(ISBLANK(H2920),ISBLANK(I2920)),"需記錄日期","")</f>
        <v/>
      </c>
      <c r="Y2920" s="3" t="str">
        <f>IF(O2920&gt;9,"時間太晚","")</f>
        <v/>
      </c>
      <c r="Z2920" s="3" t="str">
        <f>IF(ISBLANK(Q2920),"需記錄數量",IF(Q2920&gt;2,"2隻以上，請記為猴群",""))</f>
        <v/>
      </c>
      <c r="AA2920" s="3" t="str">
        <f>IF(OR(Q2920=1,Q2920=2),IF(ISTEXT(R2920),"","需記錄距離"),"")</f>
        <v/>
      </c>
      <c r="AB2920" s="2" t="str">
        <f>IF(S2920="Y",IF(Q2920&lt;&gt;2,"有叫聲應為猴群",""),"")</f>
        <v/>
      </c>
      <c r="AC2920" s="3" t="str">
        <f>IF(ISBLANK(T2920),"需記錄棲地類型",IF(LEN(T2920)&lt;&gt;2,"請填最主要的棲地類型，其餘的可在備注補充說明",""))</f>
        <v/>
      </c>
      <c r="AD2920" s="5" t="str">
        <f>IF(ISBLANK(O2920),"需記錄時間",IFERROR(IF((AI2920-TIME(0,5,59))&lt;0,"需計滿6分鍾",""),""))</f>
        <v/>
      </c>
      <c r="AE2920" s="3" t="str">
        <f>IF(COUNTIF(U2920,"*搖樹*")=1,IF(Q2920&lt;&gt;2,"有搖樹行為應為猴群",""),"")</f>
        <v/>
      </c>
      <c r="AF2920" s="3"/>
      <c r="AH2920" t="e">
        <f>MATCH(ROUND(M2920,0)&amp;ROUND(N2920,0),樣點!N:N,0)</f>
        <v>#N/A</v>
      </c>
      <c r="AI2920" s="5">
        <f>IF((F2921&amp;J2921)=(F2920&amp;J2920),ABS((DATE(G2921,H2921,I2921)&amp;TIME(O2921,P2921,0))-(DATE(G2920,H2920,I2920)&amp;TIME(O2920,P2920,0))),"")</f>
        <v>9.0277779963798821E-3</v>
      </c>
    </row>
    <row r="2921" spans="3:35" hidden="1">
      <c r="C2921" s="246" t="s">
        <v>1138</v>
      </c>
      <c r="D2921" s="246" t="s">
        <v>1272</v>
      </c>
      <c r="E2921" s="246" t="s">
        <v>1295</v>
      </c>
      <c r="F2921" s="246" t="s">
        <v>1296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1297</v>
      </c>
      <c r="L2921" s="247">
        <v>3</v>
      </c>
      <c r="M2921" s="246">
        <v>324268</v>
      </c>
      <c r="N2921" s="246">
        <v>2749390</v>
      </c>
      <c r="O2921" s="246">
        <v>9</v>
      </c>
      <c r="P2921" s="246">
        <v>3</v>
      </c>
      <c r="Q2921" s="246">
        <v>0</v>
      </c>
      <c r="R2921" s="246"/>
      <c r="S2921" s="246" t="s">
        <v>90</v>
      </c>
      <c r="T2921" s="246" t="s">
        <v>26</v>
      </c>
      <c r="U2921" s="246" t="s">
        <v>1299</v>
      </c>
      <c r="V2921" t="str">
        <f>INDEX(樣區!H:H,MATCH(F2921,樣區!E:E,0))</f>
        <v>3月,5月</v>
      </c>
      <c r="W2921" s="3" t="str">
        <f>IF(ISNUMBER(AH2921),"Y","N")</f>
        <v>N</v>
      </c>
      <c r="X2921" s="3" t="str">
        <f>IF(OR(ISBLANK(H2921),ISBLANK(I2921)),"需記錄日期","")</f>
        <v/>
      </c>
      <c r="Y2921" s="3" t="str">
        <f>IF(O2921&gt;9,"時間太晚","")</f>
        <v/>
      </c>
      <c r="Z2921" s="3" t="str">
        <f>IF(ISBLANK(Q2921),"需記錄數量",IF(Q2921&gt;2,"2隻以上，請記為猴群",""))</f>
        <v/>
      </c>
      <c r="AA2921" s="3" t="str">
        <f>IF(OR(Q2921=1,Q2921=2),IF(ISTEXT(R2921),"","需記錄距離"),"")</f>
        <v/>
      </c>
      <c r="AB2921" s="2" t="str">
        <f>IF(S2921="Y",IF(Q2921&lt;&gt;2,"有叫聲應為猴群",""),"")</f>
        <v/>
      </c>
      <c r="AC2921" s="3" t="str">
        <f>IF(ISBLANK(T2921),"需記錄棲地類型",IF(LEN(T2921)&lt;&gt;2,"請填最主要的棲地類型，其餘的可在備注補充說明",""))</f>
        <v/>
      </c>
      <c r="AD2921" s="5" t="str">
        <f>IF(ISBLANK(O2921),"需記錄時間",IFERROR(IF((AI2921-TIME(0,5,59))&lt;0,"需計滿6分鍾",""),""))</f>
        <v/>
      </c>
      <c r="AE2921" s="3" t="str">
        <f>IF(COUNTIF(U2921,"*搖樹*")=1,IF(Q2921&lt;&gt;2,"有搖樹行為應為猴群",""),"")</f>
        <v/>
      </c>
      <c r="AF2921" s="3"/>
      <c r="AH2921" t="e">
        <f>MATCH(ROUND(M2921,0)&amp;ROUND(N2921,0),樣點!N:N,0)</f>
        <v>#N/A</v>
      </c>
      <c r="AI2921" s="5">
        <f>IF((F2922&amp;J2922)=(F2921&amp;J2921),ABS((DATE(G2922,H2922,I2922)&amp;TIME(O2922,P2922,0))-(DATE(G2921,H2921,I2921)&amp;TIME(O2921,P2921,0))),"")</f>
        <v>1.6666667012032121E-2</v>
      </c>
    </row>
    <row r="2922" spans="3:35" hidden="1">
      <c r="C2922" s="246" t="s">
        <v>1138</v>
      </c>
      <c r="D2922" s="246" t="s">
        <v>1272</v>
      </c>
      <c r="E2922" s="246" t="s">
        <v>1295</v>
      </c>
      <c r="F2922" s="246" t="s">
        <v>1296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1297</v>
      </c>
      <c r="L2922" s="247">
        <v>4</v>
      </c>
      <c r="M2922" s="246">
        <v>324071</v>
      </c>
      <c r="N2922" s="246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90</v>
      </c>
      <c r="T2922" s="246" t="s">
        <v>26</v>
      </c>
      <c r="U2922" s="246" t="s">
        <v>1300</v>
      </c>
      <c r="V2922" t="str">
        <f>INDEX(樣區!H:H,MATCH(F2922,樣區!E:E,0))</f>
        <v>3月,5月</v>
      </c>
      <c r="W2922" s="3" t="str">
        <f>IF(ISNUMBER(AH2922),"Y","N")</f>
        <v>N</v>
      </c>
      <c r="X2922" s="3" t="str">
        <f>IF(OR(ISBLANK(H2922),ISBLANK(I2922)),"需記錄日期","")</f>
        <v/>
      </c>
      <c r="Y2922" s="3" t="str">
        <f>IF(O2922&gt;9,"時間太晚","")</f>
        <v/>
      </c>
      <c r="Z2922" s="3" t="str">
        <f>IF(ISBLANK(Q2922),"需記錄數量",IF(Q2922&gt;2,"2隻以上，請記為猴群",""))</f>
        <v/>
      </c>
      <c r="AA2922" s="3" t="str">
        <f>IF(OR(Q2922=1,Q2922=2),IF(ISTEXT(R2922),"","需記錄距離"),"")</f>
        <v/>
      </c>
      <c r="AB2922" s="2" t="str">
        <f>IF(S2922="Y",IF(Q2922&lt;&gt;2,"有叫聲應為猴群",""),"")</f>
        <v/>
      </c>
      <c r="AC2922" s="3" t="str">
        <f>IF(ISBLANK(T2922),"需記錄棲地類型",IF(LEN(T2922)&lt;&gt;2,"請填最主要的棲地類型，其餘的可在備注補充說明",""))</f>
        <v/>
      </c>
      <c r="AD2922" s="5" t="str">
        <f>IF(ISBLANK(O2922),"需記錄時間",IFERROR(IF((AI2922-TIME(0,5,59))&lt;0,"需計滿6分鍾",""),""))</f>
        <v/>
      </c>
      <c r="AE2922" s="3" t="str">
        <f>IF(COUNTIF(U2922,"*搖樹*")=1,IF(Q2922&lt;&gt;2,"有搖樹行為應為猴群",""),"")</f>
        <v/>
      </c>
      <c r="AF2922" s="3"/>
      <c r="AH2922" t="e">
        <f>MATCH(ROUND(M2922,0)&amp;ROUND(N2922,0),樣點!N:N,0)</f>
        <v>#N/A</v>
      </c>
      <c r="AI2922" s="5">
        <f>IF((F2923&amp;J2923)=(F2922&amp;J2922),ABS((DATE(G2923,H2923,I2923)&amp;TIME(O2923,P2923,0))-(DATE(G2922,H2922,I2922)&amp;TIME(O2922,P2922,0))),"")</f>
        <v>1.3194444007240236E-2</v>
      </c>
    </row>
    <row r="2923" spans="3:35" hidden="1">
      <c r="C2923" s="246" t="s">
        <v>1138</v>
      </c>
      <c r="D2923" s="246" t="s">
        <v>1272</v>
      </c>
      <c r="E2923" s="246" t="s">
        <v>1295</v>
      </c>
      <c r="F2923" s="246" t="s">
        <v>1296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1297</v>
      </c>
      <c r="L2923" s="247">
        <v>5</v>
      </c>
      <c r="M2923" s="246">
        <v>324010</v>
      </c>
      <c r="N2923" s="246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90</v>
      </c>
      <c r="T2923" s="246" t="s">
        <v>26</v>
      </c>
      <c r="U2923" s="246" t="s">
        <v>1301</v>
      </c>
      <c r="V2923" t="str">
        <f>INDEX(樣區!H:H,MATCH(F2923,樣區!E:E,0))</f>
        <v>3月,5月</v>
      </c>
      <c r="W2923" s="3" t="str">
        <f>IF(ISNUMBER(AH2923),"Y","N")</f>
        <v>N</v>
      </c>
      <c r="X2923" s="3" t="str">
        <f>IF(OR(ISBLANK(H2923),ISBLANK(I2923)),"需記錄日期","")</f>
        <v/>
      </c>
      <c r="Y2923" s="3" t="str">
        <f>IF(O2923&gt;9,"時間太晚","")</f>
        <v/>
      </c>
      <c r="Z2923" s="3" t="str">
        <f>IF(ISBLANK(Q2923),"需記錄數量",IF(Q2923&gt;2,"2隻以上，請記為猴群",""))</f>
        <v/>
      </c>
      <c r="AA2923" s="3" t="str">
        <f>IF(OR(Q2923=1,Q2923=2),IF(ISTEXT(R2923),"","需記錄距離"),"")</f>
        <v/>
      </c>
      <c r="AB2923" s="2" t="str">
        <f>IF(S2923="Y",IF(Q2923&lt;&gt;2,"有叫聲應為猴群",""),"")</f>
        <v/>
      </c>
      <c r="AC2923" s="3" t="str">
        <f>IF(ISBLANK(T2923),"需記錄棲地類型",IF(LEN(T2923)&lt;&gt;2,"請填最主要的棲地類型，其餘的可在備注補充說明",""))</f>
        <v/>
      </c>
      <c r="AD2923" s="5" t="str">
        <f>IF(ISBLANK(O2923),"需記錄時間",IFERROR(IF((AI2923-TIME(0,5,59))&lt;0,"需計滿6分鍾",""),""))</f>
        <v/>
      </c>
      <c r="AE2923" s="3" t="str">
        <f>IF(COUNTIF(U2923,"*搖樹*")=1,IF(Q2923&lt;&gt;2,"有搖樹行為應為猴群",""),"")</f>
        <v/>
      </c>
      <c r="AF2923" s="3"/>
      <c r="AH2923" t="e">
        <f>MATCH(ROUND(M2923,0)&amp;ROUND(N2923,0),樣點!N:N,0)</f>
        <v>#N/A</v>
      </c>
      <c r="AI2923" s="5">
        <f>IF((F2924&amp;J2924)=(F2923&amp;J2923),ABS((DATE(G2924,H2924,I2924)&amp;TIME(O2924,P2924,0))-(DATE(G2923,H2923,I2923)&amp;TIME(O2923,P2923,0))),"")</f>
        <v>1.5277778031304479E-2</v>
      </c>
    </row>
    <row r="2924" spans="3:35">
      <c r="C2924" s="246" t="s">
        <v>1138</v>
      </c>
      <c r="D2924" s="246" t="s">
        <v>1272</v>
      </c>
      <c r="E2924" s="246" t="s">
        <v>1295</v>
      </c>
      <c r="F2924" s="246" t="s">
        <v>1296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1297</v>
      </c>
      <c r="L2924" s="247">
        <v>6</v>
      </c>
      <c r="M2924" s="246">
        <v>324321</v>
      </c>
      <c r="N2924" s="246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90</v>
      </c>
      <c r="T2924" s="246" t="s">
        <v>26</v>
      </c>
      <c r="U2924" s="246" t="s">
        <v>1302</v>
      </c>
      <c r="V2924" t="str">
        <f>INDEX(樣區!H:H,MATCH(F2924,樣區!E:E,0))</f>
        <v>3月,5月</v>
      </c>
      <c r="W2924" s="3" t="str">
        <f>IF(ISNUMBER(AH2924),"Y","N")</f>
        <v>Y</v>
      </c>
      <c r="X2924" s="3" t="str">
        <f>IF(OR(ISBLANK(H2924),ISBLANK(I2924)),"需記錄日期","")</f>
        <v/>
      </c>
      <c r="Y2924" s="3" t="str">
        <f>IF(O2924&gt;9,"時間太晚","")</f>
        <v>時間太晚</v>
      </c>
      <c r="Z2924" s="3" t="str">
        <f>IF(ISBLANK(Q2924),"需記錄數量",IF(Q2924&gt;2,"2隻以上，請記為猴群",""))</f>
        <v/>
      </c>
      <c r="AA2924" s="3" t="str">
        <f>IF(OR(Q2924=1,Q2924=2),IF(ISTEXT(R2924),"","需記錄距離"),"")</f>
        <v/>
      </c>
      <c r="AB2924" s="249" t="str">
        <f>IF(S2924="Y",IF(Q2924&lt;&gt;2,"有叫聲應為猴群",""),"")</f>
        <v/>
      </c>
      <c r="AC2924" s="3" t="str">
        <f>IF(ISBLANK(T2924),"需記錄棲地類型",IF(LEN(T2924)&lt;&gt;2,"請填最主要的棲地類型，其餘的可在備注補充說明",""))</f>
        <v/>
      </c>
      <c r="AD2924" s="5" t="str">
        <f t="shared" ref="AD2924:AD2929" si="127">IF(ISBLANK(O2924),"需記錄時間",IFERROR(IF((AI2924-TIME(0,5,59))&lt;0,"需計滿6分鐘",""),""))</f>
        <v/>
      </c>
      <c r="AE2924" s="3" t="str">
        <f>IF(COUNTIF(U2924,"*搖樹*")=1,IF(Q2924&lt;&gt;2,"有搖樹行為應為猴群",""),"")</f>
        <v/>
      </c>
      <c r="AF2924" s="3"/>
      <c r="AH2924">
        <f>MATCH(ROUND(M2924,0)&amp;ROUND(N2924,0),樣點!N:N,0)</f>
        <v>1921</v>
      </c>
      <c r="AI2924" s="5" t="str">
        <f>IF((F2925&amp;J2925)=(F2924&amp;J2924),ABS((DATE(G2925,H2925,I2925)&amp;TIME(O2925,P2925,0))-(DATE(G2924,H2924,I2924)&amp;TIME(O2924,P2924,0))),"")</f>
        <v/>
      </c>
    </row>
    <row r="2925" spans="3:35">
      <c r="C2925" s="246" t="s">
        <v>1138</v>
      </c>
      <c r="D2925" s="246" t="s">
        <v>1272</v>
      </c>
      <c r="E2925" s="246" t="s">
        <v>1272</v>
      </c>
      <c r="F2925" s="246" t="s">
        <v>1303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1304</v>
      </c>
      <c r="L2925" s="247">
        <v>1</v>
      </c>
      <c r="M2925" s="246">
        <v>328258</v>
      </c>
      <c r="N2925" s="246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90</v>
      </c>
      <c r="T2925" s="246" t="s">
        <v>26</v>
      </c>
      <c r="U2925" s="246" t="s">
        <v>1305</v>
      </c>
      <c r="V2925" t="str">
        <f>INDEX(樣區!H:H,MATCH(F2925,樣區!E:E,0))</f>
        <v>3月,5月</v>
      </c>
      <c r="W2925" s="3" t="str">
        <f>IF(ISNUMBER(AH2925),"Y","N")</f>
        <v>Y</v>
      </c>
      <c r="X2925" s="3" t="str">
        <f>IF(OR(ISBLANK(H2925),ISBLANK(I2925)),"需記錄日期","")</f>
        <v/>
      </c>
      <c r="Y2925" s="3" t="str">
        <f>IF(O2925&gt;9,"時間太晚","")</f>
        <v/>
      </c>
      <c r="Z2925" s="3" t="str">
        <f>IF(ISBLANK(Q2925),"需記錄數量",IF(Q2925&gt;2,"2隻以上，請記為猴群",""))</f>
        <v/>
      </c>
      <c r="AA2925" s="3" t="str">
        <f>IF(OR(Q2925=1,Q2925=2),IF(ISTEXT(R2925),"","需記錄距離"),"")</f>
        <v/>
      </c>
      <c r="AB2925" s="249" t="str">
        <f>IF(S2925="Y",IF(Q2925&lt;&gt;2,"有叫聲應為猴群",""),"")</f>
        <v/>
      </c>
      <c r="AC2925" s="3" t="str">
        <f>IF(ISBLANK(T2925),"需記錄棲地類型",IF(LEN(T2925)&lt;&gt;2,"請填最主要的棲地類型，其餘的可在備注補充說明",""))</f>
        <v/>
      </c>
      <c r="AD2925" s="5" t="str">
        <f t="shared" si="127"/>
        <v/>
      </c>
      <c r="AE2925" s="3" t="str">
        <f>IF(COUNTIF(U2925,"*搖樹*")=1,IF(Q2925&lt;&gt;2,"有搖樹行為應為猴群",""),"")</f>
        <v/>
      </c>
      <c r="AF2925" s="3"/>
      <c r="AH2925">
        <f>MATCH(ROUND(M2925,0)&amp;ROUND(N2925,0),樣點!N:N,0)</f>
        <v>1927</v>
      </c>
      <c r="AI2925" s="5">
        <f>IF((F2926&amp;J2926)=(F2925&amp;J2925),ABS((DATE(G2926,H2926,I2926)&amp;TIME(O2926,P2926,0))-(DATE(G2925,H2925,I2925)&amp;TIME(O2925,P2925,0))),"")</f>
        <v>5.555555981118232E-3</v>
      </c>
    </row>
    <row r="2926" spans="3:35">
      <c r="C2926" s="246" t="s">
        <v>1138</v>
      </c>
      <c r="D2926" s="246" t="s">
        <v>1272</v>
      </c>
      <c r="E2926" s="246" t="s">
        <v>1272</v>
      </c>
      <c r="F2926" s="246" t="s">
        <v>1303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1304</v>
      </c>
      <c r="L2926" s="247">
        <v>2</v>
      </c>
      <c r="M2926" s="246">
        <v>328210</v>
      </c>
      <c r="N2926" s="246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90</v>
      </c>
      <c r="T2926" s="246" t="s">
        <v>26</v>
      </c>
      <c r="U2926" s="246"/>
      <c r="V2926" t="str">
        <f>INDEX(樣區!H:H,MATCH(F2926,樣區!E:E,0))</f>
        <v>3月,5月</v>
      </c>
      <c r="W2926" s="3" t="str">
        <f>IF(ISNUMBER(AH2926),"Y","N")</f>
        <v>Y</v>
      </c>
      <c r="X2926" s="3" t="str">
        <f>IF(OR(ISBLANK(H2926),ISBLANK(I2926)),"需記錄日期","")</f>
        <v/>
      </c>
      <c r="Y2926" s="3" t="str">
        <f>IF(O2926&gt;9,"時間太晚","")</f>
        <v/>
      </c>
      <c r="Z2926" s="3" t="str">
        <f>IF(ISBLANK(Q2926),"需記錄數量",IF(Q2926&gt;2,"2隻以上，請記為猴群",""))</f>
        <v/>
      </c>
      <c r="AA2926" s="3" t="str">
        <f>IF(OR(Q2926=1,Q2926=2),IF(ISTEXT(R2926),"","需記錄距離"),"")</f>
        <v/>
      </c>
      <c r="AB2926" s="249" t="str">
        <f>IF(S2926="Y",IF(Q2926&lt;&gt;2,"有叫聲應為猴群",""),"")</f>
        <v/>
      </c>
      <c r="AC2926" s="3" t="str">
        <f>IF(ISBLANK(T2926),"需記錄棲地類型",IF(LEN(T2926)&lt;&gt;2,"請填最主要的棲地類型，其餘的可在備注補充說明",""))</f>
        <v/>
      </c>
      <c r="AD2926" s="5" t="str">
        <f t="shared" si="127"/>
        <v/>
      </c>
      <c r="AE2926" s="3" t="str">
        <f>IF(COUNTIF(U2926,"*搖樹*")=1,IF(Q2926&lt;&gt;2,"有搖樹行為應為猴群",""),"")</f>
        <v/>
      </c>
      <c r="AF2926" s="3"/>
      <c r="AH2926">
        <f>MATCH(ROUND(M2926,0)&amp;ROUND(N2926,0),樣點!N:N,0)</f>
        <v>1928</v>
      </c>
      <c r="AI2926" s="5">
        <f>IF((F2927&amp;J2927)=(F2926&amp;J2926),ABS((DATE(G2927,H2927,I2927)&amp;TIME(O2927,P2927,0))-(DATE(G2926,H2926,I2926)&amp;TIME(O2926,P2926,0))),"")</f>
        <v>6.9444440305233002E-3</v>
      </c>
    </row>
    <row r="2927" spans="3:35">
      <c r="C2927" s="246" t="s">
        <v>1138</v>
      </c>
      <c r="D2927" s="246" t="s">
        <v>1272</v>
      </c>
      <c r="E2927" s="246" t="s">
        <v>1272</v>
      </c>
      <c r="F2927" s="246" t="s">
        <v>1303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1304</v>
      </c>
      <c r="L2927" s="247">
        <v>3</v>
      </c>
      <c r="M2927" s="246">
        <v>328292</v>
      </c>
      <c r="N2927" s="246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90</v>
      </c>
      <c r="T2927" s="246" t="s">
        <v>26</v>
      </c>
      <c r="U2927" s="246"/>
      <c r="V2927" t="str">
        <f>INDEX(樣區!H:H,MATCH(F2927,樣區!E:E,0))</f>
        <v>3月,5月</v>
      </c>
      <c r="W2927" s="3" t="str">
        <f>IF(ISNUMBER(AH2927),"Y","N")</f>
        <v>Y</v>
      </c>
      <c r="X2927" s="3" t="str">
        <f>IF(OR(ISBLANK(H2927),ISBLANK(I2927)),"需記錄日期","")</f>
        <v/>
      </c>
      <c r="Y2927" s="3" t="str">
        <f>IF(O2927&gt;9,"時間太晚","")</f>
        <v/>
      </c>
      <c r="Z2927" s="3" t="str">
        <f>IF(ISBLANK(Q2927),"需記錄數量",IF(Q2927&gt;2,"2隻以上，請記為猴群",""))</f>
        <v/>
      </c>
      <c r="AA2927" s="3" t="str">
        <f>IF(OR(Q2927=1,Q2927=2),IF(ISTEXT(R2927),"","需記錄距離"),"")</f>
        <v/>
      </c>
      <c r="AB2927" s="249" t="str">
        <f>IF(S2927="Y",IF(Q2927&lt;&gt;2,"有叫聲應為猴群",""),"")</f>
        <v/>
      </c>
      <c r="AC2927" s="3" t="str">
        <f>IF(ISBLANK(T2927),"需記錄棲地類型",IF(LEN(T2927)&lt;&gt;2,"請填最主要的棲地類型，其餘的可在備注補充說明",""))</f>
        <v/>
      </c>
      <c r="AD2927" s="5" t="str">
        <f t="shared" si="127"/>
        <v/>
      </c>
      <c r="AE2927" s="3" t="str">
        <f>IF(COUNTIF(U2927,"*搖樹*")=1,IF(Q2927&lt;&gt;2,"有搖樹行為應為猴群",""),"")</f>
        <v/>
      </c>
      <c r="AF2927" s="3"/>
      <c r="AH2927">
        <f>MATCH(ROUND(M2927,0)&amp;ROUND(N2927,0),樣點!N:N,0)</f>
        <v>1929</v>
      </c>
      <c r="AI2927" s="5">
        <f>IF((F2928&amp;J2928)=(F2927&amp;J2927),ABS((DATE(G2928,H2928,I2928)&amp;TIME(O2928,P2928,0))-(DATE(G2927,H2927,I2927)&amp;TIME(O2927,P2927,0))),"")</f>
        <v>6.2499999767169356E-3</v>
      </c>
    </row>
    <row r="2928" spans="3:35">
      <c r="C2928" s="246" t="s">
        <v>1138</v>
      </c>
      <c r="D2928" s="246" t="s">
        <v>1272</v>
      </c>
      <c r="E2928" s="246" t="s">
        <v>1272</v>
      </c>
      <c r="F2928" s="246" t="s">
        <v>1303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1304</v>
      </c>
      <c r="L2928" s="247">
        <v>4</v>
      </c>
      <c r="M2928" s="246">
        <v>328378</v>
      </c>
      <c r="N2928" s="246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90</v>
      </c>
      <c r="T2928" s="246" t="s">
        <v>26</v>
      </c>
      <c r="U2928" s="246"/>
      <c r="V2928" t="str">
        <f>INDEX(樣區!H:H,MATCH(F2928,樣區!E:E,0))</f>
        <v>3月,5月</v>
      </c>
      <c r="W2928" s="3" t="str">
        <f>IF(ISNUMBER(AH2928),"Y","N")</f>
        <v>Y</v>
      </c>
      <c r="X2928" s="3" t="str">
        <f>IF(OR(ISBLANK(H2928),ISBLANK(I2928)),"需記錄日期","")</f>
        <v/>
      </c>
      <c r="Y2928" s="3" t="str">
        <f>IF(O2928&gt;9,"時間太晚","")</f>
        <v/>
      </c>
      <c r="Z2928" s="3" t="str">
        <f>IF(ISBLANK(Q2928),"需記錄數量",IF(Q2928&gt;2,"2隻以上，請記為猴群",""))</f>
        <v/>
      </c>
      <c r="AA2928" s="3" t="str">
        <f>IF(OR(Q2928=1,Q2928=2),IF(ISTEXT(R2928),"","需記錄距離"),"")</f>
        <v/>
      </c>
      <c r="AB2928" s="249" t="str">
        <f>IF(S2928="Y",IF(Q2928&lt;&gt;2,"有叫聲應為猴群",""),"")</f>
        <v/>
      </c>
      <c r="AC2928" s="3" t="str">
        <f>IF(ISBLANK(T2928),"需記錄棲地類型",IF(LEN(T2928)&lt;&gt;2,"請填最主要的棲地類型，其餘的可在備注補充說明",""))</f>
        <v/>
      </c>
      <c r="AD2928" s="5" t="str">
        <f t="shared" si="127"/>
        <v/>
      </c>
      <c r="AE2928" s="3" t="str">
        <f>IF(COUNTIF(U2928,"*搖樹*")=1,IF(Q2928&lt;&gt;2,"有搖樹行為應為猴群",""),"")</f>
        <v/>
      </c>
      <c r="AF2928" s="3"/>
      <c r="AH2928">
        <f>MATCH(ROUND(M2928,0)&amp;ROUND(N2928,0),樣點!N:N,0)</f>
        <v>1930</v>
      </c>
      <c r="AI2928" s="5">
        <f>IF((F2929&amp;J2929)=(F2928&amp;J2928),ABS((DATE(G2929,H2929,I2929)&amp;TIME(O2929,P2929,0))-(DATE(G2928,H2928,I2928)&amp;TIME(O2928,P2928,0))),"")</f>
        <v>6.2500000349245965E-3</v>
      </c>
    </row>
    <row r="2929" spans="3:35">
      <c r="C2929" s="246" t="s">
        <v>1138</v>
      </c>
      <c r="D2929" s="246" t="s">
        <v>1272</v>
      </c>
      <c r="E2929" s="246" t="s">
        <v>1272</v>
      </c>
      <c r="F2929" s="246" t="s">
        <v>1303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1304</v>
      </c>
      <c r="L2929" s="247">
        <v>5</v>
      </c>
      <c r="M2929" s="246">
        <v>328466</v>
      </c>
      <c r="N2929" s="246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90</v>
      </c>
      <c r="T2929" s="246" t="s">
        <v>26</v>
      </c>
      <c r="U2929" s="246"/>
      <c r="V2929" t="str">
        <f>INDEX(樣區!H:H,MATCH(F2929,樣區!E:E,0))</f>
        <v>3月,5月</v>
      </c>
      <c r="W2929" s="3" t="str">
        <f>IF(ISNUMBER(AH2929),"Y","N")</f>
        <v>Y</v>
      </c>
      <c r="X2929" s="3" t="str">
        <f>IF(OR(ISBLANK(H2929),ISBLANK(I2929)),"需記錄日期","")</f>
        <v/>
      </c>
      <c r="Y2929" s="3" t="str">
        <f>IF(O2929&gt;9,"時間太晚","")</f>
        <v/>
      </c>
      <c r="Z2929" s="3" t="str">
        <f>IF(ISBLANK(Q2929),"需記錄數量",IF(Q2929&gt;2,"2隻以上，請記為猴群",""))</f>
        <v/>
      </c>
      <c r="AA2929" s="3" t="str">
        <f>IF(OR(Q2929=1,Q2929=2),IF(ISTEXT(R2929),"","需記錄距離"),"")</f>
        <v/>
      </c>
      <c r="AB2929" s="249" t="str">
        <f>IF(S2929="Y",IF(Q2929&lt;&gt;2,"有叫聲應為猴群",""),"")</f>
        <v/>
      </c>
      <c r="AC2929" s="3" t="str">
        <f>IF(ISBLANK(T2929),"需記錄棲地類型",IF(LEN(T2929)&lt;&gt;2,"請填最主要的棲地類型，其餘的可在備注補充說明",""))</f>
        <v/>
      </c>
      <c r="AD2929" s="5" t="str">
        <f t="shared" si="127"/>
        <v/>
      </c>
      <c r="AE2929" s="3" t="str">
        <f>IF(COUNTIF(U2929,"*搖樹*")=1,IF(Q2929&lt;&gt;2,"有搖樹行為應為猴群",""),"")</f>
        <v/>
      </c>
      <c r="AF2929" s="3"/>
      <c r="AH2929">
        <f>MATCH(ROUND(M2929,0)&amp;ROUND(N2929,0),樣點!N:N,0)</f>
        <v>1931</v>
      </c>
      <c r="AI2929" s="5">
        <f>IF((F2930&amp;J2930)=(F2929&amp;J2929),ABS((DATE(G2930,H2930,I2930)&amp;TIME(O2930,P2930,0))-(DATE(G2929,H2929,I2929)&amp;TIME(O2929,P2929,0))),"")</f>
        <v>6.2499999767169356E-3</v>
      </c>
    </row>
    <row r="2930" spans="3:35" hidden="1">
      <c r="C2930" s="246" t="s">
        <v>1138</v>
      </c>
      <c r="D2930" s="246" t="s">
        <v>1272</v>
      </c>
      <c r="E2930" s="246" t="s">
        <v>1272</v>
      </c>
      <c r="F2930" s="246" t="s">
        <v>1303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1304</v>
      </c>
      <c r="L2930" s="247">
        <v>6</v>
      </c>
      <c r="M2930" s="246">
        <v>328632</v>
      </c>
      <c r="N2930" s="246">
        <v>2748696</v>
      </c>
      <c r="O2930" s="246">
        <v>9</v>
      </c>
      <c r="P2930" s="246">
        <v>7</v>
      </c>
      <c r="Q2930" s="246">
        <v>0</v>
      </c>
      <c r="R2930" s="246"/>
      <c r="S2930" s="246" t="s">
        <v>90</v>
      </c>
      <c r="T2930" s="246" t="s">
        <v>26</v>
      </c>
      <c r="U2930" s="246"/>
      <c r="V2930" t="str">
        <f>INDEX(樣區!H:H,MATCH(F2930,樣區!E:E,0))</f>
        <v>3月,5月</v>
      </c>
      <c r="W2930" s="3" t="str">
        <f>IF(ISNUMBER(AH2930),"Y","N")</f>
        <v>N</v>
      </c>
      <c r="X2930" s="3" t="str">
        <f>IF(OR(ISBLANK(H2930),ISBLANK(I2930)),"需記錄日期","")</f>
        <v/>
      </c>
      <c r="Y2930" s="3" t="str">
        <f>IF(O2930&gt;9,"時間太晚","")</f>
        <v/>
      </c>
      <c r="Z2930" s="3" t="str">
        <f>IF(ISBLANK(Q2930),"需記錄數量",IF(Q2930&gt;2,"2隻以上，請記為猴群",""))</f>
        <v/>
      </c>
      <c r="AA2930" s="3" t="str">
        <f>IF(OR(Q2930=1,Q2930=2),IF(ISTEXT(R2930),"","需記錄距離"),"")</f>
        <v/>
      </c>
      <c r="AB2930" s="2" t="str">
        <f>IF(S2930="Y",IF(Q2930&lt;&gt;2,"有叫聲應為猴群",""),"")</f>
        <v/>
      </c>
      <c r="AC2930" s="3" t="str">
        <f>IF(ISBLANK(T2930),"需記錄棲地類型",IF(LEN(T2930)&lt;&gt;2,"請填最主要的棲地類型，其餘的可在備注補充說明",""))</f>
        <v/>
      </c>
      <c r="AD2930" s="5" t="str">
        <f>IF(ISBLANK(O2930),"需記錄時間",IFERROR(IF((AI2930-TIME(0,5,59))&lt;0,"需計滿6分鍾",""),""))</f>
        <v/>
      </c>
      <c r="AE2930" s="3" t="str">
        <f>IF(COUNTIF(U2930,"*搖樹*")=1,IF(Q2930&lt;&gt;2,"有搖樹行為應為猴群",""),"")</f>
        <v/>
      </c>
      <c r="AF2930" s="3"/>
      <c r="AH2930" t="e">
        <f>MATCH(ROUND(M2930,0)&amp;ROUND(N2930,0),樣點!N:N,0)</f>
        <v>#N/A</v>
      </c>
      <c r="AI2930" s="5" t="str">
        <f>IF((F2931&amp;J2931)=(F2930&amp;J2930),ABS((DATE(G2931,H2931,I2931)&amp;TIME(O2931,P2931,0))-(DATE(G2930,H2930,I2930)&amp;TIME(O2930,P2930,0))),"")</f>
        <v/>
      </c>
    </row>
    <row r="2931" spans="3:35" hidden="1">
      <c r="C2931" s="246" t="s">
        <v>1138</v>
      </c>
      <c r="D2931" s="246" t="s">
        <v>1272</v>
      </c>
      <c r="E2931" s="246" t="s">
        <v>1306</v>
      </c>
      <c r="F2931" s="246" t="s">
        <v>1307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1308</v>
      </c>
      <c r="L2931" s="247">
        <v>1</v>
      </c>
      <c r="M2931" s="246">
        <v>306770</v>
      </c>
      <c r="N2931" s="246">
        <v>2729163</v>
      </c>
      <c r="O2931" s="246">
        <v>8</v>
      </c>
      <c r="P2931" s="246">
        <v>5</v>
      </c>
      <c r="Q2931" s="246">
        <v>0</v>
      </c>
      <c r="R2931" s="246"/>
      <c r="S2931" s="246" t="s">
        <v>90</v>
      </c>
      <c r="T2931" s="246" t="s">
        <v>26</v>
      </c>
      <c r="U2931" s="246"/>
      <c r="V2931" t="str">
        <f>INDEX(樣區!H:H,MATCH(F2931,樣區!E:E,0))</f>
        <v>3月,5月</v>
      </c>
      <c r="W2931" s="3" t="str">
        <f>IF(ISNUMBER(AH2931),"Y","N")</f>
        <v>N</v>
      </c>
      <c r="X2931" s="3" t="str">
        <f>IF(OR(ISBLANK(H2931),ISBLANK(I2931)),"需記錄日期","")</f>
        <v/>
      </c>
      <c r="Y2931" s="3" t="str">
        <f>IF(O2931&gt;9,"時間太晚","")</f>
        <v/>
      </c>
      <c r="Z2931" s="3" t="str">
        <f>IF(ISBLANK(Q2931),"需記錄數量",IF(Q2931&gt;2,"2隻以上，請記為猴群",""))</f>
        <v/>
      </c>
      <c r="AA2931" s="3" t="str">
        <f>IF(OR(Q2931=1,Q2931=2),IF(ISTEXT(R2931),"","需記錄距離"),"")</f>
        <v/>
      </c>
      <c r="AB2931" s="2" t="str">
        <f>IF(S2931="Y",IF(Q2931&lt;&gt;2,"有叫聲應為猴群",""),"")</f>
        <v/>
      </c>
      <c r="AC2931" s="3" t="str">
        <f>IF(ISBLANK(T2931),"需記錄棲地類型",IF(LEN(T2931)&lt;&gt;2,"請填最主要的棲地類型，其餘的可在備注補充說明",""))</f>
        <v/>
      </c>
      <c r="AD2931" s="5" t="str">
        <f>IF(ISBLANK(O2931),"需記錄時間",IFERROR(IF((AI2931-TIME(0,5,59))&lt;0,"需計滿6分鍾",""),""))</f>
        <v/>
      </c>
      <c r="AE2931" s="3" t="str">
        <f>IF(COUNTIF(U2931,"*搖樹*")=1,IF(Q2931&lt;&gt;2,"有搖樹行為應為猴群",""),"")</f>
        <v/>
      </c>
      <c r="AF2931" s="3"/>
      <c r="AH2931" t="e">
        <f>MATCH(ROUND(M2931,0)&amp;ROUND(N2931,0),樣點!N:N,0)</f>
        <v>#N/A</v>
      </c>
      <c r="AI2931" s="5">
        <f>IF((F2932&amp;J2932)=(F2931&amp;J2931),ABS((DATE(G2932,H2932,I2932)&amp;TIME(O2932,P2932,0))-(DATE(G2931,H2931,I2931)&amp;TIME(O2931,P2931,0))),"")</f>
        <v>1.0416667035315186E-2</v>
      </c>
    </row>
    <row r="2932" spans="3:35" hidden="1">
      <c r="C2932" s="246" t="s">
        <v>1138</v>
      </c>
      <c r="D2932" s="246" t="s">
        <v>1272</v>
      </c>
      <c r="E2932" s="246" t="s">
        <v>1306</v>
      </c>
      <c r="F2932" s="246" t="s">
        <v>1307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1308</v>
      </c>
      <c r="L2932" s="247">
        <v>2</v>
      </c>
      <c r="M2932" s="246">
        <v>306920</v>
      </c>
      <c r="N2932" s="246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90</v>
      </c>
      <c r="T2932" s="246" t="s">
        <v>26</v>
      </c>
      <c r="U2932" s="246"/>
      <c r="V2932" t="str">
        <f>INDEX(樣區!H:H,MATCH(F2932,樣區!E:E,0))</f>
        <v>3月,5月</v>
      </c>
      <c r="W2932" s="3" t="str">
        <f>IF(ISNUMBER(AH2932),"Y","N")</f>
        <v>N</v>
      </c>
      <c r="X2932" s="3" t="str">
        <f>IF(OR(ISBLANK(H2932),ISBLANK(I2932)),"需記錄日期","")</f>
        <v/>
      </c>
      <c r="Y2932" s="3" t="str">
        <f>IF(O2932&gt;9,"時間太晚","")</f>
        <v/>
      </c>
      <c r="Z2932" s="3" t="str">
        <f>IF(ISBLANK(Q2932),"需記錄數量",IF(Q2932&gt;2,"2隻以上，請記為猴群",""))</f>
        <v/>
      </c>
      <c r="AA2932" s="3" t="str">
        <f>IF(OR(Q2932=1,Q2932=2),IF(ISTEXT(R2932),"","需記錄距離"),"")</f>
        <v/>
      </c>
      <c r="AB2932" s="2" t="str">
        <f>IF(S2932="Y",IF(Q2932&lt;&gt;2,"有叫聲應為猴群",""),"")</f>
        <v/>
      </c>
      <c r="AC2932" s="3" t="str">
        <f>IF(ISBLANK(T2932),"需記錄棲地類型",IF(LEN(T2932)&lt;&gt;2,"請填最主要的棲地類型，其餘的可在備注補充說明",""))</f>
        <v/>
      </c>
      <c r="AD2932" s="5" t="str">
        <f>IF(ISBLANK(O2932),"需記錄時間",IFERROR(IF((AI2932-TIME(0,5,59))&lt;0,"需計滿6分鍾",""),""))</f>
        <v/>
      </c>
      <c r="AE2932" s="3" t="str">
        <f>IF(COUNTIF(U2932,"*搖樹*")=1,IF(Q2932&lt;&gt;2,"有搖樹行為應為猴群",""),"")</f>
        <v/>
      </c>
      <c r="AF2932" s="3"/>
      <c r="AH2932" t="e">
        <f>MATCH(ROUND(M2932,0)&amp;ROUND(N2932,0),樣點!N:N,0)</f>
        <v>#N/A</v>
      </c>
      <c r="AI2932" s="5">
        <f>IF((F2933&amp;J2933)=(F2932&amp;J2932),ABS((DATE(G2933,H2933,I2933)&amp;TIME(O2933,P2933,0))-(DATE(G2932,H2932,I2932)&amp;TIME(O2932,P2932,0))),"")</f>
        <v>1.0416665987577289E-2</v>
      </c>
    </row>
    <row r="2933" spans="3:35" hidden="1">
      <c r="C2933" s="246" t="s">
        <v>1138</v>
      </c>
      <c r="D2933" s="246" t="s">
        <v>1272</v>
      </c>
      <c r="E2933" s="246" t="s">
        <v>1306</v>
      </c>
      <c r="F2933" s="246" t="s">
        <v>1307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1308</v>
      </c>
      <c r="L2933" s="247">
        <v>3</v>
      </c>
      <c r="M2933" s="246">
        <v>306380</v>
      </c>
      <c r="N2933" s="246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90</v>
      </c>
      <c r="T2933" s="246" t="s">
        <v>26</v>
      </c>
      <c r="U2933" s="246"/>
      <c r="V2933" t="str">
        <f>INDEX(樣區!H:H,MATCH(F2933,樣區!E:E,0))</f>
        <v>3月,5月</v>
      </c>
      <c r="W2933" s="3" t="str">
        <f>IF(ISNUMBER(AH2933),"Y","N")</f>
        <v>N</v>
      </c>
      <c r="X2933" s="3" t="str">
        <f>IF(OR(ISBLANK(H2933),ISBLANK(I2933)),"需記錄日期","")</f>
        <v/>
      </c>
      <c r="Y2933" s="3" t="str">
        <f>IF(O2933&gt;9,"時間太晚","")</f>
        <v/>
      </c>
      <c r="Z2933" s="3" t="str">
        <f>IF(ISBLANK(Q2933),"需記錄數量",IF(Q2933&gt;2,"2隻以上，請記為猴群",""))</f>
        <v/>
      </c>
      <c r="AA2933" s="3" t="str">
        <f>IF(OR(Q2933=1,Q2933=2),IF(ISTEXT(R2933),"","需記錄距離"),"")</f>
        <v/>
      </c>
      <c r="AB2933" s="2" t="str">
        <f>IF(S2933="Y",IF(Q2933&lt;&gt;2,"有叫聲應為猴群",""),"")</f>
        <v/>
      </c>
      <c r="AC2933" s="3" t="str">
        <f>IF(ISBLANK(T2933),"需記錄棲地類型",IF(LEN(T2933)&lt;&gt;2,"請填最主要的棲地類型，其餘的可在備注補充說明",""))</f>
        <v/>
      </c>
      <c r="AD2933" s="5" t="str">
        <f>IF(ISBLANK(O2933),"需記錄時間",IFERROR(IF((AI2933-TIME(0,5,59))&lt;0,"需計滿6分鍾",""),""))</f>
        <v/>
      </c>
      <c r="AE2933" s="3" t="str">
        <f>IF(COUNTIF(U2933,"*搖樹*")=1,IF(Q2933&lt;&gt;2,"有搖樹行為應為猴群",""),"")</f>
        <v/>
      </c>
      <c r="AF2933" s="3"/>
      <c r="AH2933" t="e">
        <f>MATCH(ROUND(M2933,0)&amp;ROUND(N2933,0),樣點!N:N,0)</f>
        <v>#N/A</v>
      </c>
      <c r="AI2933" s="5">
        <f>IF((F2934&amp;J2934)=(F2933&amp;J2933),ABS((DATE(G2934,H2934,I2934)&amp;TIME(O2934,P2934,0))-(DATE(G2933,H2933,I2933)&amp;TIME(O2933,P2933,0))),"")</f>
        <v>1.1805556016042829E-2</v>
      </c>
    </row>
    <row r="2934" spans="3:35" hidden="1">
      <c r="C2934" s="246" t="s">
        <v>1138</v>
      </c>
      <c r="D2934" s="246" t="s">
        <v>1272</v>
      </c>
      <c r="E2934" s="246" t="s">
        <v>1306</v>
      </c>
      <c r="F2934" s="246" t="s">
        <v>1307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1308</v>
      </c>
      <c r="L2934" s="247">
        <v>4</v>
      </c>
      <c r="M2934" s="246">
        <v>309269</v>
      </c>
      <c r="N2934" s="246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90</v>
      </c>
      <c r="T2934" s="246" t="s">
        <v>26</v>
      </c>
      <c r="U2934" s="246"/>
      <c r="V2934" t="str">
        <f>INDEX(樣區!H:H,MATCH(F2934,樣區!E:E,0))</f>
        <v>3月,5月</v>
      </c>
      <c r="W2934" s="3" t="str">
        <f>IF(ISNUMBER(AH2934),"Y","N")</f>
        <v>N</v>
      </c>
      <c r="X2934" s="3" t="str">
        <f>IF(OR(ISBLANK(H2934),ISBLANK(I2934)),"需記錄日期","")</f>
        <v/>
      </c>
      <c r="Y2934" s="3" t="str">
        <f>IF(O2934&gt;9,"時間太晚","")</f>
        <v/>
      </c>
      <c r="Z2934" s="3" t="str">
        <f>IF(ISBLANK(Q2934),"需記錄數量",IF(Q2934&gt;2,"2隻以上，請記為猴群",""))</f>
        <v/>
      </c>
      <c r="AA2934" s="3" t="str">
        <f>IF(OR(Q2934=1,Q2934=2),IF(ISTEXT(R2934),"","需記錄距離"),"")</f>
        <v/>
      </c>
      <c r="AB2934" s="2" t="str">
        <f>IF(S2934="Y",IF(Q2934&lt;&gt;2,"有叫聲應為猴群",""),"")</f>
        <v/>
      </c>
      <c r="AC2934" s="3" t="str">
        <f>IF(ISBLANK(T2934),"需記錄棲地類型",IF(LEN(T2934)&lt;&gt;2,"請填最主要的棲地類型，其餘的可在備注補充說明",""))</f>
        <v/>
      </c>
      <c r="AD2934" s="5" t="str">
        <f>IF(ISBLANK(O2934),"需記錄時間",IFERROR(IF((AI2934-TIME(0,5,59))&lt;0,"需計滿6分鍾",""),""))</f>
        <v/>
      </c>
      <c r="AE2934" s="3" t="str">
        <f>IF(COUNTIF(U2934,"*搖樹*")=1,IF(Q2934&lt;&gt;2,"有搖樹行為應為猴群",""),"")</f>
        <v/>
      </c>
      <c r="AF2934" s="3"/>
      <c r="AH2934" t="e">
        <f>MATCH(ROUND(M2934,0)&amp;ROUND(N2934,0),樣點!N:N,0)</f>
        <v>#N/A</v>
      </c>
      <c r="AI2934" s="5">
        <f>IF((F2935&amp;J2935)=(F2934&amp;J2934),ABS((DATE(G2935,H2935,I2935)&amp;TIME(O2935,P2935,0))-(DATE(G2934,H2934,I2934)&amp;TIME(O2934,P2934,0))),"")</f>
        <v>9.0277779963798821E-3</v>
      </c>
    </row>
    <row r="2935" spans="3:35" hidden="1">
      <c r="C2935" s="246" t="s">
        <v>1138</v>
      </c>
      <c r="D2935" s="246" t="s">
        <v>1272</v>
      </c>
      <c r="E2935" s="246" t="s">
        <v>1306</v>
      </c>
      <c r="F2935" s="246" t="s">
        <v>1307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1308</v>
      </c>
      <c r="L2935" s="247">
        <v>5</v>
      </c>
      <c r="M2935" s="246">
        <v>306007</v>
      </c>
      <c r="N2935" s="246">
        <v>2729296</v>
      </c>
      <c r="O2935" s="246">
        <v>9</v>
      </c>
      <c r="P2935" s="246">
        <v>5</v>
      </c>
      <c r="Q2935" s="246">
        <v>0</v>
      </c>
      <c r="R2935" s="246"/>
      <c r="S2935" s="246" t="s">
        <v>90</v>
      </c>
      <c r="T2935" s="246" t="s">
        <v>26</v>
      </c>
      <c r="U2935" s="246"/>
      <c r="V2935" t="str">
        <f>INDEX(樣區!H:H,MATCH(F2935,樣區!E:E,0))</f>
        <v>3月,5月</v>
      </c>
      <c r="W2935" s="3" t="str">
        <f>IF(ISNUMBER(AH2935),"Y","N")</f>
        <v>N</v>
      </c>
      <c r="X2935" s="3" t="str">
        <f>IF(OR(ISBLANK(H2935),ISBLANK(I2935)),"需記錄日期","")</f>
        <v/>
      </c>
      <c r="Y2935" s="3" t="str">
        <f>IF(O2935&gt;9,"時間太晚","")</f>
        <v/>
      </c>
      <c r="Z2935" s="3" t="str">
        <f>IF(ISBLANK(Q2935),"需記錄數量",IF(Q2935&gt;2,"2隻以上，請記為猴群",""))</f>
        <v/>
      </c>
      <c r="AA2935" s="3" t="str">
        <f>IF(OR(Q2935=1,Q2935=2),IF(ISTEXT(R2935),"","需記錄距離"),"")</f>
        <v/>
      </c>
      <c r="AB2935" s="2" t="str">
        <f>IF(S2935="Y",IF(Q2935&lt;&gt;2,"有叫聲應為猴群",""),"")</f>
        <v/>
      </c>
      <c r="AC2935" s="3" t="str">
        <f>IF(ISBLANK(T2935),"需記錄棲地類型",IF(LEN(T2935)&lt;&gt;2,"請填最主要的棲地類型，其餘的可在備注補充說明",""))</f>
        <v/>
      </c>
      <c r="AD2935" s="5" t="str">
        <f>IF(ISBLANK(O2935),"需記錄時間",IFERROR(IF((AI2935-TIME(0,5,59))&lt;0,"需計滿6分鍾",""),""))</f>
        <v/>
      </c>
      <c r="AE2935" s="3" t="str">
        <f>IF(COUNTIF(U2935,"*搖樹*")=1,IF(Q2935&lt;&gt;2,"有搖樹行為應為猴群",""),"")</f>
        <v/>
      </c>
      <c r="AF2935" s="3"/>
      <c r="AH2935" t="e">
        <f>MATCH(ROUND(M2935,0)&amp;ROUND(N2935,0),樣點!N:N,0)</f>
        <v>#N/A</v>
      </c>
      <c r="AI2935" s="5">
        <f>IF((F2936&amp;J2936)=(F2935&amp;J2935),ABS((DATE(G2936,H2936,I2936)&amp;TIME(O2936,P2936,0))-(DATE(G2935,H2935,I2935)&amp;TIME(O2935,P2935,0))),"")</f>
        <v>1.3888888992369175E-2</v>
      </c>
    </row>
    <row r="2936" spans="3:35" hidden="1">
      <c r="C2936" s="246" t="s">
        <v>1138</v>
      </c>
      <c r="D2936" s="246" t="s">
        <v>1272</v>
      </c>
      <c r="E2936" s="246" t="s">
        <v>1306</v>
      </c>
      <c r="F2936" s="246" t="s">
        <v>1307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1308</v>
      </c>
      <c r="L2936" s="247">
        <v>6</v>
      </c>
      <c r="M2936" s="246">
        <v>305840</v>
      </c>
      <c r="N2936" s="246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90</v>
      </c>
      <c r="T2936" s="246" t="s">
        <v>26</v>
      </c>
      <c r="U2936" s="246"/>
      <c r="V2936" t="str">
        <f>INDEX(樣區!H:H,MATCH(F2936,樣區!E:E,0))</f>
        <v>3月,5月</v>
      </c>
      <c r="W2936" s="3" t="str">
        <f>IF(ISNUMBER(AH2936),"Y","N")</f>
        <v>N</v>
      </c>
      <c r="X2936" s="3" t="str">
        <f>IF(OR(ISBLANK(H2936),ISBLANK(I2936)),"需記錄日期","")</f>
        <v/>
      </c>
      <c r="Y2936" s="3" t="str">
        <f>IF(O2936&gt;9,"時間太晚","")</f>
        <v/>
      </c>
      <c r="Z2936" s="3" t="str">
        <f>IF(ISBLANK(Q2936),"需記錄數量",IF(Q2936&gt;2,"2隻以上，請記為猴群",""))</f>
        <v/>
      </c>
      <c r="AA2936" s="3" t="str">
        <f>IF(OR(Q2936=1,Q2936=2),IF(ISTEXT(R2936),"","需記錄距離"),"")</f>
        <v/>
      </c>
      <c r="AB2936" s="2" t="str">
        <f>IF(S2936="Y",IF(Q2936&lt;&gt;2,"有叫聲應為猴群",""),"")</f>
        <v/>
      </c>
      <c r="AC2936" s="3" t="str">
        <f>IF(ISBLANK(T2936),"需記錄棲地類型",IF(LEN(T2936)&lt;&gt;2,"請填最主要的棲地類型，其餘的可在備注補充說明",""))</f>
        <v/>
      </c>
      <c r="AD2936" s="5" t="str">
        <f>IF(ISBLANK(O2936),"需記錄時間",IFERROR(IF((AI2936-TIME(0,5,59))&lt;0,"需計滿6分鍾",""),""))</f>
        <v/>
      </c>
      <c r="AE2936" s="3" t="str">
        <f>IF(COUNTIF(U2936,"*搖樹*")=1,IF(Q2936&lt;&gt;2,"有搖樹行為應為猴群",""),"")</f>
        <v/>
      </c>
      <c r="AF2936" s="3"/>
      <c r="AH2936" t="e">
        <f>MATCH(ROUND(M2936,0)&amp;ROUND(N2936,0),樣點!N:N,0)</f>
        <v>#N/A</v>
      </c>
      <c r="AI2936" s="5" t="str">
        <f>IF((F2937&amp;J2937)=(F2936&amp;J2936),ABS((DATE(G2937,H2937,I2937)&amp;TIME(O2937,P2937,0))-(DATE(G2936,H2936,I2936)&amp;TIME(O2936,P2936,0))),"")</f>
        <v/>
      </c>
    </row>
    <row r="2937" spans="3:35" hidden="1">
      <c r="C2937" s="246" t="s">
        <v>1138</v>
      </c>
      <c r="D2937" s="246" t="s">
        <v>1272</v>
      </c>
      <c r="E2937" s="246" t="s">
        <v>1309</v>
      </c>
      <c r="F2937" s="246" t="s">
        <v>1310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1311</v>
      </c>
      <c r="L2937" s="247">
        <v>1</v>
      </c>
      <c r="M2937" s="246">
        <v>309175</v>
      </c>
      <c r="N2937" s="246">
        <v>2730781</v>
      </c>
      <c r="O2937" s="246">
        <v>9</v>
      </c>
      <c r="P2937" s="246">
        <v>8</v>
      </c>
      <c r="Q2937" s="246">
        <v>0</v>
      </c>
      <c r="R2937" s="246"/>
      <c r="S2937" s="246" t="s">
        <v>90</v>
      </c>
      <c r="T2937" s="246" t="s">
        <v>26</v>
      </c>
      <c r="U2937" s="246"/>
      <c r="V2937" t="str">
        <f>INDEX(樣區!H:H,MATCH(F2937,樣區!E:E,0))</f>
        <v>3月,5月</v>
      </c>
      <c r="W2937" s="3" t="str">
        <f>IF(ISNUMBER(AH2937),"Y","N")</f>
        <v>N</v>
      </c>
      <c r="X2937" s="3" t="str">
        <f>IF(OR(ISBLANK(H2937),ISBLANK(I2937)),"需記錄日期","")</f>
        <v/>
      </c>
      <c r="Y2937" s="3" t="str">
        <f>IF(O2937&gt;9,"時間太晚","")</f>
        <v/>
      </c>
      <c r="Z2937" s="3" t="str">
        <f>IF(ISBLANK(Q2937),"需記錄數量",IF(Q2937&gt;2,"2隻以上，請記為猴群",""))</f>
        <v/>
      </c>
      <c r="AA2937" s="3" t="str">
        <f>IF(OR(Q2937=1,Q2937=2),IF(ISTEXT(R2937),"","需記錄距離"),"")</f>
        <v/>
      </c>
      <c r="AB2937" s="2" t="str">
        <f>IF(S2937="Y",IF(Q2937&lt;&gt;2,"有叫聲應為猴群",""),"")</f>
        <v/>
      </c>
      <c r="AC2937" s="3" t="str">
        <f>IF(ISBLANK(T2937),"需記錄棲地類型",IF(LEN(T2937)&lt;&gt;2,"請填最主要的棲地類型，其餘的可在備注補充說明",""))</f>
        <v/>
      </c>
      <c r="AD2937" s="5" t="str">
        <f>IF(ISBLANK(O2937),"需記錄時間",IFERROR(IF((AI2937-TIME(0,5,59))&lt;0,"需計滿6分鍾",""),""))</f>
        <v/>
      </c>
      <c r="AE2937" s="3" t="str">
        <f>IF(COUNTIF(U2937,"*搖樹*")=1,IF(Q2937&lt;&gt;2,"有搖樹行為應為猴群",""),"")</f>
        <v/>
      </c>
      <c r="AF2937" s="3"/>
      <c r="AH2937" t="e">
        <f>MATCH(ROUND(M2937,0)&amp;ROUND(N2937,0),樣點!N:N,0)</f>
        <v>#N/A</v>
      </c>
      <c r="AI2937" s="5">
        <f>IF((F2938&amp;J2938)=(F2937&amp;J2937),ABS((DATE(G2938,H2938,I2938)&amp;TIME(O2938,P2938,0))-(DATE(G2937,H2937,I2937)&amp;TIME(O2937,P2937,0))),"")</f>
        <v>7.6388890156522393E-3</v>
      </c>
    </row>
    <row r="2938" spans="3:35" hidden="1">
      <c r="C2938" s="246" t="s">
        <v>1138</v>
      </c>
      <c r="D2938" s="246" t="s">
        <v>1272</v>
      </c>
      <c r="E2938" s="246" t="s">
        <v>1309</v>
      </c>
      <c r="F2938" s="246" t="s">
        <v>1310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1311</v>
      </c>
      <c r="L2938" s="247">
        <v>2</v>
      </c>
      <c r="M2938" s="246">
        <v>309046</v>
      </c>
      <c r="N2938" s="246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90</v>
      </c>
      <c r="T2938" s="246" t="s">
        <v>26</v>
      </c>
      <c r="U2938" s="246"/>
      <c r="V2938" t="str">
        <f>INDEX(樣區!H:H,MATCH(F2938,樣區!E:E,0))</f>
        <v>3月,5月</v>
      </c>
      <c r="W2938" s="3" t="str">
        <f>IF(ISNUMBER(AH2938),"Y","N")</f>
        <v>N</v>
      </c>
      <c r="X2938" s="3" t="str">
        <f>IF(OR(ISBLANK(H2938),ISBLANK(I2938)),"需記錄日期","")</f>
        <v/>
      </c>
      <c r="Y2938" s="3" t="str">
        <f>IF(O2938&gt;9,"時間太晚","")</f>
        <v/>
      </c>
      <c r="Z2938" s="3" t="str">
        <f>IF(ISBLANK(Q2938),"需記錄數量",IF(Q2938&gt;2,"2隻以上，請記為猴群",""))</f>
        <v/>
      </c>
      <c r="AA2938" s="3" t="str">
        <f>IF(OR(Q2938=1,Q2938=2),IF(ISTEXT(R2938),"","需記錄距離"),"")</f>
        <v/>
      </c>
      <c r="AB2938" s="2" t="str">
        <f>IF(S2938="Y",IF(Q2938&lt;&gt;2,"有叫聲應為猴群",""),"")</f>
        <v/>
      </c>
      <c r="AC2938" s="3" t="str">
        <f>IF(ISBLANK(T2938),"需記錄棲地類型",IF(LEN(T2938)&lt;&gt;2,"請填最主要的棲地類型，其餘的可在備注補充說明",""))</f>
        <v/>
      </c>
      <c r="AD2938" s="5" t="str">
        <f>IF(ISBLANK(O2938),"需記錄時間",IFERROR(IF((AI2938-TIME(0,5,59))&lt;0,"需計滿6分鍾",""),""))</f>
        <v/>
      </c>
      <c r="AE2938" s="3" t="str">
        <f>IF(COUNTIF(U2938,"*搖樹*")=1,IF(Q2938&lt;&gt;2,"有搖樹行為應為猴群",""),"")</f>
        <v/>
      </c>
      <c r="AF2938" s="3"/>
      <c r="AH2938" t="e">
        <f>MATCH(ROUND(M2938,0)&amp;ROUND(N2938,0),樣點!N:N,0)</f>
        <v>#N/A</v>
      </c>
      <c r="AI2938" s="5">
        <f>IF((F2939&amp;J2939)=(F2938&amp;J2938),ABS((DATE(G2939,H2939,I2939)&amp;TIME(O2939,P2939,0))-(DATE(G2938,H2938,I2938)&amp;TIME(O2938,P2938,0))),"")</f>
        <v>6.9444439723156393E-3</v>
      </c>
    </row>
    <row r="2939" spans="3:35" hidden="1">
      <c r="C2939" s="246" t="s">
        <v>1138</v>
      </c>
      <c r="D2939" s="246" t="s">
        <v>1272</v>
      </c>
      <c r="E2939" s="246" t="s">
        <v>1309</v>
      </c>
      <c r="F2939" s="246" t="s">
        <v>1310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1311</v>
      </c>
      <c r="L2939" s="247">
        <v>3</v>
      </c>
      <c r="M2939" s="246">
        <v>308866</v>
      </c>
      <c r="N2939" s="246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90</v>
      </c>
      <c r="T2939" s="246" t="s">
        <v>26</v>
      </c>
      <c r="U2939" s="246"/>
      <c r="V2939" t="str">
        <f>INDEX(樣區!H:H,MATCH(F2939,樣區!E:E,0))</f>
        <v>3月,5月</v>
      </c>
      <c r="W2939" s="3" t="str">
        <f>IF(ISNUMBER(AH2939),"Y","N")</f>
        <v>N</v>
      </c>
      <c r="X2939" s="3" t="str">
        <f>IF(OR(ISBLANK(H2939),ISBLANK(I2939)),"需記錄日期","")</f>
        <v/>
      </c>
      <c r="Y2939" s="3" t="str">
        <f>IF(O2939&gt;9,"時間太晚","")</f>
        <v/>
      </c>
      <c r="Z2939" s="3" t="str">
        <f>IF(ISBLANK(Q2939),"需記錄數量",IF(Q2939&gt;2,"2隻以上，請記為猴群",""))</f>
        <v/>
      </c>
      <c r="AA2939" s="3" t="str">
        <f>IF(OR(Q2939=1,Q2939=2),IF(ISTEXT(R2939),"","需記錄距離"),"")</f>
        <v/>
      </c>
      <c r="AB2939" s="2" t="str">
        <f>IF(S2939="Y",IF(Q2939&lt;&gt;2,"有叫聲應為猴群",""),"")</f>
        <v/>
      </c>
      <c r="AC2939" s="3" t="str">
        <f>IF(ISBLANK(T2939),"需記錄棲地類型",IF(LEN(T2939)&lt;&gt;2,"請填最主要的棲地類型，其餘的可在備注補充說明",""))</f>
        <v/>
      </c>
      <c r="AD2939" s="5" t="str">
        <f>IF(ISBLANK(O2939),"需記錄時間",IFERROR(IF((AI2939-TIME(0,5,59))&lt;0,"需計滿6分鍾",""),""))</f>
        <v/>
      </c>
      <c r="AE2939" s="3" t="str">
        <f>IF(COUNTIF(U2939,"*搖樹*")=1,IF(Q2939&lt;&gt;2,"有搖樹行為應為猴群",""),"")</f>
        <v/>
      </c>
      <c r="AF2939" s="3"/>
      <c r="AH2939" t="e">
        <f>MATCH(ROUND(M2939,0)&amp;ROUND(N2939,0),樣點!N:N,0)</f>
        <v>#N/A</v>
      </c>
      <c r="AI2939" s="5">
        <f>IF((F2940&amp;J2940)=(F2939&amp;J2939),ABS((DATE(G2940,H2940,I2940)&amp;TIME(O2940,P2940,0))-(DATE(G2939,H2939,I2939)&amp;TIME(O2939,P2939,0))),"")</f>
        <v>6.2500000349245965E-3</v>
      </c>
    </row>
    <row r="2940" spans="3:35" hidden="1">
      <c r="C2940" s="246" t="s">
        <v>1138</v>
      </c>
      <c r="D2940" s="246" t="s">
        <v>1272</v>
      </c>
      <c r="E2940" s="246" t="s">
        <v>1309</v>
      </c>
      <c r="F2940" s="246" t="s">
        <v>1310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1311</v>
      </c>
      <c r="L2940" s="247">
        <v>4</v>
      </c>
      <c r="M2940" s="246">
        <v>308699</v>
      </c>
      <c r="N2940" s="246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90</v>
      </c>
      <c r="T2940" s="246" t="s">
        <v>26</v>
      </c>
      <c r="U2940" s="246"/>
      <c r="V2940" t="str">
        <f>INDEX(樣區!H:H,MATCH(F2940,樣區!E:E,0))</f>
        <v>3月,5月</v>
      </c>
      <c r="W2940" s="3" t="str">
        <f>IF(ISNUMBER(AH2940),"Y","N")</f>
        <v>N</v>
      </c>
      <c r="X2940" s="3" t="str">
        <f>IF(OR(ISBLANK(H2940),ISBLANK(I2940)),"需記錄日期","")</f>
        <v/>
      </c>
      <c r="Y2940" s="3" t="str">
        <f>IF(O2940&gt;9,"時間太晚","")</f>
        <v/>
      </c>
      <c r="Z2940" s="3" t="str">
        <f>IF(ISBLANK(Q2940),"需記錄數量",IF(Q2940&gt;2,"2隻以上，請記為猴群",""))</f>
        <v/>
      </c>
      <c r="AA2940" s="3" t="str">
        <f>IF(OR(Q2940=1,Q2940=2),IF(ISTEXT(R2940),"","需記錄距離"),"")</f>
        <v/>
      </c>
      <c r="AB2940" s="2" t="str">
        <f>IF(S2940="Y",IF(Q2940&lt;&gt;2,"有叫聲應為猴群",""),"")</f>
        <v/>
      </c>
      <c r="AC2940" s="3" t="str">
        <f>IF(ISBLANK(T2940),"需記錄棲地類型",IF(LEN(T2940)&lt;&gt;2,"請填最主要的棲地類型，其餘的可在備注補充說明",""))</f>
        <v/>
      </c>
      <c r="AD2940" s="5" t="str">
        <f>IF(ISBLANK(O2940),"需記錄時間",IFERROR(IF((AI2940-TIME(0,5,59))&lt;0,"需計滿6分鍾",""),""))</f>
        <v/>
      </c>
      <c r="AE2940" s="3" t="str">
        <f>IF(COUNTIF(U2940,"*搖樹*")=1,IF(Q2940&lt;&gt;2,"有搖樹行為應為猴群",""),"")</f>
        <v/>
      </c>
      <c r="AF2940" s="3"/>
      <c r="AH2940" t="e">
        <f>MATCH(ROUND(M2940,0)&amp;ROUND(N2940,0),樣點!N:N,0)</f>
        <v>#N/A</v>
      </c>
      <c r="AI2940" s="5">
        <f>IF((F2941&amp;J2941)=(F2940&amp;J2940),ABS((DATE(G2941,H2941,I2941)&amp;TIME(O2941,P2941,0))-(DATE(G2940,H2940,I2940)&amp;TIME(O2940,P2940,0))),"")</f>
        <v>6.2499999767169356E-3</v>
      </c>
    </row>
    <row r="2941" spans="3:35" hidden="1">
      <c r="C2941" s="246" t="s">
        <v>1138</v>
      </c>
      <c r="D2941" s="246" t="s">
        <v>1272</v>
      </c>
      <c r="E2941" s="246" t="s">
        <v>1309</v>
      </c>
      <c r="F2941" s="246" t="s">
        <v>1310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1311</v>
      </c>
      <c r="L2941" s="247">
        <v>5</v>
      </c>
      <c r="M2941" s="246">
        <v>308426</v>
      </c>
      <c r="N2941" s="246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90</v>
      </c>
      <c r="T2941" s="246" t="s">
        <v>26</v>
      </c>
      <c r="U2941" s="246"/>
      <c r="V2941" t="str">
        <f>INDEX(樣區!H:H,MATCH(F2941,樣區!E:E,0))</f>
        <v>3月,5月</v>
      </c>
      <c r="W2941" s="3" t="str">
        <f>IF(ISNUMBER(AH2941),"Y","N")</f>
        <v>N</v>
      </c>
      <c r="X2941" s="3" t="str">
        <f>IF(OR(ISBLANK(H2941),ISBLANK(I2941)),"需記錄日期","")</f>
        <v/>
      </c>
      <c r="Y2941" s="3" t="str">
        <f>IF(O2941&gt;9,"時間太晚","")</f>
        <v/>
      </c>
      <c r="Z2941" s="3" t="str">
        <f>IF(ISBLANK(Q2941),"需記錄數量",IF(Q2941&gt;2,"2隻以上，請記為猴群",""))</f>
        <v/>
      </c>
      <c r="AA2941" s="3" t="str">
        <f>IF(OR(Q2941=1,Q2941=2),IF(ISTEXT(R2941),"","需記錄距離"),"")</f>
        <v/>
      </c>
      <c r="AB2941" s="2" t="str">
        <f>IF(S2941="Y",IF(Q2941&lt;&gt;2,"有叫聲應為猴群",""),"")</f>
        <v/>
      </c>
      <c r="AC2941" s="3" t="str">
        <f>IF(ISBLANK(T2941),"需記錄棲地類型",IF(LEN(T2941)&lt;&gt;2,"請填最主要的棲地類型，其餘的可在備注補充說明",""))</f>
        <v/>
      </c>
      <c r="AD2941" s="5" t="str">
        <f>IF(ISBLANK(O2941),"需記錄時間",IFERROR(IF((AI2941-TIME(0,5,59))&lt;0,"需計滿6分鍾",""),""))</f>
        <v/>
      </c>
      <c r="AE2941" s="3" t="str">
        <f>IF(COUNTIF(U2941,"*搖樹*")=1,IF(Q2941&lt;&gt;2,"有搖樹行為應為猴群",""),"")</f>
        <v/>
      </c>
      <c r="AF2941" s="3"/>
      <c r="AH2941" t="e">
        <f>MATCH(ROUND(M2941,0)&amp;ROUND(N2941,0),樣點!N:N,0)</f>
        <v>#N/A</v>
      </c>
      <c r="AI2941" s="5">
        <f>IF((F2942&amp;J2942)=(F2941&amp;J2941),ABS((DATE(G2942,H2942,I2942)&amp;TIME(O2942,P2942,0))-(DATE(G2941,H2941,I2941)&amp;TIME(O2941,P2941,0))),"")</f>
        <v>6.9444450200535357E-3</v>
      </c>
    </row>
    <row r="2942" spans="3:35" hidden="1">
      <c r="C2942" s="246" t="s">
        <v>1138</v>
      </c>
      <c r="D2942" s="246" t="s">
        <v>1272</v>
      </c>
      <c r="E2942" s="246" t="s">
        <v>1309</v>
      </c>
      <c r="F2942" s="246" t="s">
        <v>1310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1311</v>
      </c>
      <c r="L2942" s="247">
        <v>6</v>
      </c>
      <c r="M2942" s="246">
        <v>308200</v>
      </c>
      <c r="N2942" s="246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90</v>
      </c>
      <c r="T2942" s="246" t="s">
        <v>26</v>
      </c>
      <c r="U2942" s="246"/>
      <c r="V2942" t="str">
        <f>INDEX(樣區!H:H,MATCH(F2942,樣區!E:E,0))</f>
        <v>3月,5月</v>
      </c>
      <c r="W2942" s="3" t="str">
        <f>IF(ISNUMBER(AH2942),"Y","N")</f>
        <v>N</v>
      </c>
      <c r="X2942" s="3" t="str">
        <f>IF(OR(ISBLANK(H2942),ISBLANK(I2942)),"需記錄日期","")</f>
        <v/>
      </c>
      <c r="Y2942" s="3" t="str">
        <f>IF(O2942&gt;9,"時間太晚","")</f>
        <v/>
      </c>
      <c r="Z2942" s="3" t="str">
        <f>IF(ISBLANK(Q2942),"需記錄數量",IF(Q2942&gt;2,"2隻以上，請記為猴群",""))</f>
        <v/>
      </c>
      <c r="AA2942" s="3" t="str">
        <f>IF(OR(Q2942=1,Q2942=2),IF(ISTEXT(R2942),"","需記錄距離"),"")</f>
        <v/>
      </c>
      <c r="AB2942" s="2" t="str">
        <f>IF(S2942="Y",IF(Q2942&lt;&gt;2,"有叫聲應為猴群",""),"")</f>
        <v/>
      </c>
      <c r="AC2942" s="3" t="str">
        <f>IF(ISBLANK(T2942),"需記錄棲地類型",IF(LEN(T2942)&lt;&gt;2,"請填最主要的棲地類型，其餘的可在備注補充說明",""))</f>
        <v/>
      </c>
      <c r="AD2942" s="5" t="str">
        <f>IF(ISBLANK(O2942),"需記錄時間",IFERROR(IF((AI2942-TIME(0,5,59))&lt;0,"需計滿6分鍾",""),""))</f>
        <v/>
      </c>
      <c r="AE2942" s="3" t="str">
        <f>IF(COUNTIF(U2942,"*搖樹*")=1,IF(Q2942&lt;&gt;2,"有搖樹行為應為猴群",""),"")</f>
        <v/>
      </c>
      <c r="AF2942" s="3"/>
      <c r="AH2942" t="e">
        <f>MATCH(ROUND(M2942,0)&amp;ROUND(N2942,0),樣點!N:N,0)</f>
        <v>#N/A</v>
      </c>
      <c r="AI2942" s="5" t="str">
        <f>IF((F2943&amp;J2943)=(F2942&amp;J2942),ABS((DATE(G2943,H2943,I2943)&amp;TIME(O2943,P2943,0))-(DATE(G2942,H2942,I2942)&amp;TIME(O2942,P2942,0))),"")</f>
        <v/>
      </c>
    </row>
    <row r="2943" spans="3:35">
      <c r="C2943" s="246" t="s">
        <v>209</v>
      </c>
      <c r="D2943" s="246" t="s">
        <v>343</v>
      </c>
      <c r="E2943" s="246" t="s">
        <v>344</v>
      </c>
      <c r="F2943" s="246" t="s">
        <v>345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346</v>
      </c>
      <c r="L2943" s="246">
        <v>1</v>
      </c>
      <c r="M2943" s="246">
        <v>283109</v>
      </c>
      <c r="N2943" s="246">
        <v>2675631</v>
      </c>
      <c r="O2943" s="246">
        <v>6</v>
      </c>
      <c r="P2943" s="246">
        <v>25</v>
      </c>
      <c r="Q2943" s="246">
        <v>2</v>
      </c>
      <c r="R2943" s="246" t="s">
        <v>43</v>
      </c>
      <c r="S2943" s="246" t="s">
        <v>44</v>
      </c>
      <c r="T2943" s="246" t="s">
        <v>32</v>
      </c>
      <c r="U2943" s="246" t="s">
        <v>4478</v>
      </c>
      <c r="V2943" t="str">
        <f>INDEX(樣區!H:H,MATCH(F2943,樣區!E:E,0))</f>
        <v>4月,6月</v>
      </c>
      <c r="W2943" s="3" t="str">
        <f>IF(ISNUMBER(AH2943),"Y","N")</f>
        <v>Y</v>
      </c>
      <c r="X2943" s="3" t="str">
        <f t="shared" ref="X2943:X3004" si="128">IF(OR(ISBLANK(H2943),ISBLANK(I2943)),"需記錄日期","")</f>
        <v/>
      </c>
      <c r="Y2943" s="3" t="str">
        <f t="shared" ref="Y2943:Y3004" si="129">IF(O2943&gt;9,"時間太晚","")</f>
        <v/>
      </c>
      <c r="Z2943" s="3" t="str">
        <f t="shared" ref="Z2943:Z3004" si="130">IF(ISBLANK(Q2943),"需記錄數量",IF(Q2943&gt;2,"2隻以上，請記為猴群",""))</f>
        <v/>
      </c>
      <c r="AA2943" s="3" t="str">
        <f t="shared" ref="AA2943:AA3004" si="131">IF(OR(Q2943=1,Q2943=2),IF(ISTEXT(R2943),"","需記錄距離"),"")</f>
        <v/>
      </c>
      <c r="AB2943" s="249" t="str">
        <f t="shared" ref="AB2943:AB3004" si="132">IF(S2943="Y",IF(Q2943&lt;&gt;2,"有叫聲應為猴群",""),"")</f>
        <v/>
      </c>
      <c r="AC2943" s="3" t="str">
        <f>IF(ISBLANK(T2943),"需記錄棲地類型",IF(LEN(T2943)&lt;&gt;2,"請填最主要的棲地類型，其餘的可在備注補充說明",""))</f>
        <v/>
      </c>
      <c r="AD2943" s="5" t="str">
        <f t="shared" ref="AD2943:AD2992" si="133">IF(ISBLANK(O2943),"需記錄時間",IFERROR(IF((AI2943-TIME(0,5,59))&lt;0,"需計滿6分鐘",""),""))</f>
        <v/>
      </c>
      <c r="AE2943" s="3" t="str">
        <f t="shared" ref="AE2943:AE3004" si="134">IF(COUNTIF(U2943,"*搖樹*")=1,IF(Q2943&lt;&gt;2,"有搖樹行為應為猴群",""),"")</f>
        <v/>
      </c>
      <c r="AF2943" s="3"/>
      <c r="AH2943">
        <f>MATCH(ROUND(M2943,0)&amp;ROUND(N2943,0),樣點!N:N,0)</f>
        <v>1777</v>
      </c>
      <c r="AI2943" s="5">
        <f>IF((F2944&amp;J2944)=(F2943&amp;J2943),ABS((DATE(G2944,H2944,I2944)&amp;TIME(O2944,P2944,0))-(DATE(G2943,H2943,I2943)&amp;TIME(O2943,P2943,0))),"")</f>
        <v>7.6388890156522393E-3</v>
      </c>
    </row>
    <row r="2944" spans="3:35">
      <c r="C2944" s="246" t="s">
        <v>209</v>
      </c>
      <c r="D2944" s="246" t="s">
        <v>343</v>
      </c>
      <c r="E2944" s="246" t="s">
        <v>344</v>
      </c>
      <c r="F2944" s="246" t="s">
        <v>345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346</v>
      </c>
      <c r="L2944" s="246">
        <v>2</v>
      </c>
      <c r="M2944" s="246">
        <v>283187</v>
      </c>
      <c r="N2944" s="246">
        <v>2675315</v>
      </c>
      <c r="O2944" s="246">
        <v>6</v>
      </c>
      <c r="P2944" s="246">
        <v>36</v>
      </c>
      <c r="Q2944" s="246">
        <v>2</v>
      </c>
      <c r="R2944" s="246" t="s">
        <v>43</v>
      </c>
      <c r="S2944" s="246" t="s">
        <v>44</v>
      </c>
      <c r="T2944" s="246" t="s">
        <v>32</v>
      </c>
      <c r="U2944" s="246" t="s">
        <v>4479</v>
      </c>
      <c r="V2944" t="str">
        <f>INDEX(樣區!H:H,MATCH(F2944,樣區!E:E,0))</f>
        <v>4月,6月</v>
      </c>
      <c r="W2944" s="3" t="str">
        <f>IF(ISNUMBER(AH2944),"Y","N")</f>
        <v>Y</v>
      </c>
      <c r="X2944" s="3" t="str">
        <f t="shared" si="128"/>
        <v/>
      </c>
      <c r="Y2944" s="3" t="str">
        <f t="shared" si="129"/>
        <v/>
      </c>
      <c r="Z2944" s="3" t="str">
        <f t="shared" si="130"/>
        <v/>
      </c>
      <c r="AA2944" s="3" t="str">
        <f t="shared" si="131"/>
        <v/>
      </c>
      <c r="AB2944" s="249" t="str">
        <f t="shared" si="132"/>
        <v/>
      </c>
      <c r="AC2944" s="3" t="str">
        <f>IF(ISBLANK(T2944),"需記錄棲地類型",IF(LEN(T2944)&lt;&gt;2,"請填最主要的棲地類型，其餘的可在備注補充說明",""))</f>
        <v/>
      </c>
      <c r="AD2944" s="5" t="str">
        <f t="shared" si="133"/>
        <v/>
      </c>
      <c r="AE2944" s="3" t="str">
        <f t="shared" si="134"/>
        <v/>
      </c>
      <c r="AF2944" s="3"/>
      <c r="AH2944">
        <f>MATCH(ROUND(M2944,0)&amp;ROUND(N2944,0),樣點!N:N,0)</f>
        <v>1778</v>
      </c>
      <c r="AI2944" s="5">
        <f>IF((F2945&amp;J2945)=(F2944&amp;J2944),ABS((DATE(G2945,H2945,I2945)&amp;TIME(O2945,P2945,0))-(DATE(G2944,H2944,I2944)&amp;TIME(O2944,P2944,0))),"")</f>
        <v>8.333332953043282E-3</v>
      </c>
    </row>
    <row r="2945" spans="3:35">
      <c r="C2945" s="246" t="s">
        <v>209</v>
      </c>
      <c r="D2945" s="246" t="s">
        <v>343</v>
      </c>
      <c r="E2945" s="246" t="s">
        <v>344</v>
      </c>
      <c r="F2945" s="246" t="s">
        <v>345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346</v>
      </c>
      <c r="L2945" s="246">
        <v>3</v>
      </c>
      <c r="M2945" s="246">
        <v>282820</v>
      </c>
      <c r="N2945" s="246">
        <v>2675148</v>
      </c>
      <c r="O2945" s="246">
        <v>6</v>
      </c>
      <c r="P2945" s="246">
        <v>48</v>
      </c>
      <c r="Q2945" s="246">
        <v>2</v>
      </c>
      <c r="R2945" s="246" t="s">
        <v>43</v>
      </c>
      <c r="S2945" s="246" t="s">
        <v>44</v>
      </c>
      <c r="T2945" s="246" t="s">
        <v>32</v>
      </c>
      <c r="U2945" s="246" t="s">
        <v>4480</v>
      </c>
      <c r="V2945" t="str">
        <f>INDEX(樣區!H:H,MATCH(F2945,樣區!E:E,0))</f>
        <v>4月,6月</v>
      </c>
      <c r="W2945" s="3" t="str">
        <f>IF(ISNUMBER(AH2945),"Y","N")</f>
        <v>Y</v>
      </c>
      <c r="X2945" s="3" t="str">
        <f t="shared" si="128"/>
        <v/>
      </c>
      <c r="Y2945" s="3" t="str">
        <f t="shared" si="129"/>
        <v/>
      </c>
      <c r="Z2945" s="3" t="str">
        <f t="shared" si="130"/>
        <v/>
      </c>
      <c r="AA2945" s="3" t="str">
        <f t="shared" si="131"/>
        <v/>
      </c>
      <c r="AB2945" s="249" t="str">
        <f t="shared" si="132"/>
        <v/>
      </c>
      <c r="AC2945" s="3" t="str">
        <f>IF(ISBLANK(T2945),"需記錄棲地類型",IF(LEN(T2945)&lt;&gt;2,"請填最主要的棲地類型，其餘的可在備注補充說明",""))</f>
        <v/>
      </c>
      <c r="AD2945" s="5" t="str">
        <f t="shared" si="133"/>
        <v/>
      </c>
      <c r="AE2945" s="3" t="str">
        <f t="shared" si="134"/>
        <v/>
      </c>
      <c r="AF2945" s="3"/>
      <c r="AH2945">
        <f>MATCH(ROUND(M2945,0)&amp;ROUND(N2945,0),樣點!N:N,0)</f>
        <v>1779</v>
      </c>
      <c r="AI2945" s="5">
        <f>IF((F2946&amp;J2946)=(F2945&amp;J2945),ABS((DATE(G2946,H2946,I2946)&amp;TIME(O2946,P2946,0))-(DATE(G2945,H2945,I2945)&amp;TIME(O2945,P2945,0))),"")</f>
        <v>8.3333330112509429E-3</v>
      </c>
    </row>
    <row r="2946" spans="3:35">
      <c r="C2946" s="246" t="s">
        <v>209</v>
      </c>
      <c r="D2946" s="246" t="s">
        <v>343</v>
      </c>
      <c r="E2946" s="246" t="s">
        <v>344</v>
      </c>
      <c r="F2946" s="246" t="s">
        <v>345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346</v>
      </c>
      <c r="L2946" s="246">
        <v>4</v>
      </c>
      <c r="M2946" s="246">
        <v>282292</v>
      </c>
      <c r="N2946" s="246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32</v>
      </c>
      <c r="U2946" s="246" t="s">
        <v>4481</v>
      </c>
      <c r="V2946" t="str">
        <f>INDEX(樣區!H:H,MATCH(F2946,樣區!E:E,0))</f>
        <v>4月,6月</v>
      </c>
      <c r="W2946" s="3" t="str">
        <f>IF(ISNUMBER(AH2946),"Y","N")</f>
        <v>Y</v>
      </c>
      <c r="X2946" s="3" t="str">
        <f t="shared" si="128"/>
        <v/>
      </c>
      <c r="Y2946" s="3" t="str">
        <f t="shared" si="129"/>
        <v/>
      </c>
      <c r="Z2946" s="3" t="str">
        <f t="shared" si="130"/>
        <v/>
      </c>
      <c r="AA2946" s="3" t="str">
        <f t="shared" si="131"/>
        <v/>
      </c>
      <c r="AB2946" s="249" t="str">
        <f t="shared" si="132"/>
        <v/>
      </c>
      <c r="AC2946" s="3" t="str">
        <f>IF(ISBLANK(T2946),"需記錄棲地類型",IF(LEN(T2946)&lt;&gt;2,"請填最主要的棲地類型，其餘的可在備注補充說明",""))</f>
        <v/>
      </c>
      <c r="AD2946" s="5" t="str">
        <f t="shared" si="133"/>
        <v/>
      </c>
      <c r="AE2946" s="3" t="str">
        <f t="shared" si="134"/>
        <v/>
      </c>
      <c r="AF2946" s="3"/>
      <c r="AH2946">
        <f>MATCH(ROUND(M2946,0)&amp;ROUND(N2946,0),樣點!N:N,0)</f>
        <v>1780</v>
      </c>
      <c r="AI2946" s="5">
        <f>IF((F2947&amp;J2947)=(F2946&amp;J2946),ABS((DATE(G2947,H2947,I2947)&amp;TIME(O2947,P2947,0))-(DATE(G2946,H2946,I2946)&amp;TIME(O2946,P2946,0))),"")</f>
        <v>6.9444450200535357E-3</v>
      </c>
    </row>
    <row r="2947" spans="3:35">
      <c r="C2947" s="246" t="s">
        <v>209</v>
      </c>
      <c r="D2947" s="246" t="s">
        <v>343</v>
      </c>
      <c r="E2947" s="246" t="s">
        <v>344</v>
      </c>
      <c r="F2947" s="246" t="s">
        <v>345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346</v>
      </c>
      <c r="L2947" s="246">
        <v>5</v>
      </c>
      <c r="M2947" s="246">
        <v>281935</v>
      </c>
      <c r="N2947" s="246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32</v>
      </c>
      <c r="U2947" s="246" t="s">
        <v>4482</v>
      </c>
      <c r="V2947" t="str">
        <f>INDEX(樣區!H:H,MATCH(F2947,樣區!E:E,0))</f>
        <v>4月,6月</v>
      </c>
      <c r="W2947" s="3" t="str">
        <f>IF(ISNUMBER(AH2947),"Y","N")</f>
        <v>Y</v>
      </c>
      <c r="X2947" s="3" t="str">
        <f t="shared" si="128"/>
        <v/>
      </c>
      <c r="Y2947" s="3" t="str">
        <f t="shared" si="129"/>
        <v/>
      </c>
      <c r="Z2947" s="3" t="str">
        <f t="shared" si="130"/>
        <v/>
      </c>
      <c r="AA2947" s="3" t="str">
        <f t="shared" si="131"/>
        <v/>
      </c>
      <c r="AB2947" s="249" t="str">
        <f t="shared" si="132"/>
        <v/>
      </c>
      <c r="AC2947" s="3" t="str">
        <f>IF(ISBLANK(T2947),"需記錄棲地類型",IF(LEN(T2947)&lt;&gt;2,"請填最主要的棲地類型，其餘的可在備注補充說明",""))</f>
        <v/>
      </c>
      <c r="AD2947" s="5" t="str">
        <f t="shared" si="133"/>
        <v/>
      </c>
      <c r="AE2947" s="3" t="str">
        <f t="shared" si="134"/>
        <v/>
      </c>
      <c r="AF2947" s="3"/>
      <c r="AH2947">
        <f>MATCH(ROUND(M2947,0)&amp;ROUND(N2947,0),樣點!N:N,0)</f>
        <v>1781</v>
      </c>
      <c r="AI2947" s="5">
        <f>IF((F2948&amp;J2948)=(F2947&amp;J2947),ABS((DATE(G2948,H2948,I2948)&amp;TIME(O2948,P2948,0))-(DATE(G2947,H2947,I2947)&amp;TIME(O2947,P2947,0))),"")</f>
        <v>8.3333330112509429E-3</v>
      </c>
    </row>
    <row r="2948" spans="3:35">
      <c r="C2948" s="246" t="s">
        <v>209</v>
      </c>
      <c r="D2948" s="246" t="s">
        <v>343</v>
      </c>
      <c r="E2948" s="246" t="s">
        <v>344</v>
      </c>
      <c r="F2948" s="246" t="s">
        <v>345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346</v>
      </c>
      <c r="L2948" s="246">
        <v>6</v>
      </c>
      <c r="M2948" s="246">
        <v>281466</v>
      </c>
      <c r="N2948" s="246">
        <v>2675077</v>
      </c>
      <c r="O2948" s="246">
        <v>7</v>
      </c>
      <c r="P2948" s="246">
        <v>22</v>
      </c>
      <c r="Q2948" s="246">
        <v>1</v>
      </c>
      <c r="R2948" s="246" t="s">
        <v>43</v>
      </c>
      <c r="S2948" s="246" t="s">
        <v>90</v>
      </c>
      <c r="T2948" s="246" t="s">
        <v>32</v>
      </c>
      <c r="U2948" s="246" t="s">
        <v>4483</v>
      </c>
      <c r="V2948" t="str">
        <f>INDEX(樣區!H:H,MATCH(F2948,樣區!E:E,0))</f>
        <v>4月,6月</v>
      </c>
      <c r="W2948" s="3" t="str">
        <f>IF(ISNUMBER(AH2948),"Y","N")</f>
        <v>Y</v>
      </c>
      <c r="X2948" s="3" t="str">
        <f t="shared" si="128"/>
        <v/>
      </c>
      <c r="Y2948" s="3" t="str">
        <f t="shared" si="129"/>
        <v/>
      </c>
      <c r="Z2948" s="3" t="str">
        <f t="shared" si="130"/>
        <v/>
      </c>
      <c r="AA2948" s="3" t="str">
        <f t="shared" si="131"/>
        <v/>
      </c>
      <c r="AB2948" s="249" t="str">
        <f t="shared" si="132"/>
        <v/>
      </c>
      <c r="AC2948" s="3" t="str">
        <f>IF(ISBLANK(T2948),"需記錄棲地類型",IF(LEN(T2948)&lt;&gt;2,"請填最主要的棲地類型，其餘的可在備注補充說明",""))</f>
        <v/>
      </c>
      <c r="AD2948" s="5" t="str">
        <f t="shared" si="133"/>
        <v/>
      </c>
      <c r="AE2948" s="3" t="str">
        <f t="shared" si="134"/>
        <v/>
      </c>
      <c r="AF2948" s="3"/>
      <c r="AH2948">
        <f>MATCH(ROUND(M2948,0)&amp;ROUND(N2948,0),樣點!N:N,0)</f>
        <v>1782</v>
      </c>
      <c r="AI2948" s="5" t="str">
        <f>IF((F2949&amp;J2949)=(F2948&amp;J2948),ABS((DATE(G2949,H2949,I2949)&amp;TIME(O2949,P2949,0))-(DATE(G2948,H2948,I2948)&amp;TIME(O2948,P2948,0))),"")</f>
        <v/>
      </c>
    </row>
    <row r="2949" spans="3:35">
      <c r="C2949" s="246" t="s">
        <v>209</v>
      </c>
      <c r="D2949" s="246" t="s">
        <v>343</v>
      </c>
      <c r="E2949" s="246" t="s">
        <v>347</v>
      </c>
      <c r="F2949" s="246" t="s">
        <v>4537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346</v>
      </c>
      <c r="L2949" s="246">
        <v>1</v>
      </c>
      <c r="M2949" s="246">
        <v>286766</v>
      </c>
      <c r="N2949" s="246">
        <v>2674971</v>
      </c>
      <c r="O2949" s="246">
        <v>7</v>
      </c>
      <c r="P2949" s="246">
        <v>15</v>
      </c>
      <c r="Q2949" s="246">
        <v>2</v>
      </c>
      <c r="R2949" s="246" t="s">
        <v>43</v>
      </c>
      <c r="S2949" s="246" t="s">
        <v>44</v>
      </c>
      <c r="T2949" s="246" t="s">
        <v>32</v>
      </c>
      <c r="U2949" s="246" t="s">
        <v>4484</v>
      </c>
      <c r="V2949" t="str">
        <f>INDEX(樣區!H:H,MATCH(F2949,樣區!E:E,0))</f>
        <v>4月,6月</v>
      </c>
      <c r="W2949" s="3" t="str">
        <f>IF(ISNUMBER(AH2949),"Y","N")</f>
        <v>Y</v>
      </c>
      <c r="X2949" s="3" t="str">
        <f t="shared" si="128"/>
        <v/>
      </c>
      <c r="Y2949" s="3" t="str">
        <f t="shared" si="129"/>
        <v/>
      </c>
      <c r="Z2949" s="3" t="str">
        <f t="shared" si="130"/>
        <v/>
      </c>
      <c r="AA2949" s="3" t="str">
        <f t="shared" si="131"/>
        <v/>
      </c>
      <c r="AB2949" s="249" t="str">
        <f t="shared" si="132"/>
        <v/>
      </c>
      <c r="AC2949" s="3" t="str">
        <f>IF(ISBLANK(T2949),"需記錄棲地類型",IF(LEN(T2949)&lt;&gt;2,"請填最主要的棲地類型，其餘的可在備注補充說明",""))</f>
        <v/>
      </c>
      <c r="AD2949" s="5" t="str">
        <f t="shared" si="133"/>
        <v/>
      </c>
      <c r="AE2949" s="3" t="str">
        <f t="shared" si="134"/>
        <v/>
      </c>
      <c r="AF2949" s="3"/>
      <c r="AH2949">
        <f>MATCH(ROUND(M2949,0)&amp;ROUND(N2949,0),樣點!N:N,0)</f>
        <v>1783</v>
      </c>
      <c r="AI2949" s="5">
        <f>IF((F2950&amp;J2950)=(F2949&amp;J2949),ABS((DATE(G2950,H2950,I2950)&amp;TIME(O2950,P2950,0))-(DATE(G2949,H2949,I2949)&amp;TIME(O2949,P2949,0))),"")</f>
        <v>1.8750000046566129E-2</v>
      </c>
    </row>
    <row r="2950" spans="3:35">
      <c r="C2950" s="246" t="s">
        <v>209</v>
      </c>
      <c r="D2950" s="246" t="s">
        <v>343</v>
      </c>
      <c r="E2950" s="246" t="s">
        <v>347</v>
      </c>
      <c r="F2950" s="246" t="s">
        <v>4537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346</v>
      </c>
      <c r="L2950" s="246">
        <v>2</v>
      </c>
      <c r="M2950" s="246">
        <v>284954</v>
      </c>
      <c r="N2950" s="246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32</v>
      </c>
      <c r="U2950" s="246" t="s">
        <v>4485</v>
      </c>
      <c r="V2950" t="str">
        <f>INDEX(樣區!H:H,MATCH(F2950,樣區!E:E,0))</f>
        <v>4月,6月</v>
      </c>
      <c r="W2950" s="3" t="str">
        <f>IF(ISNUMBER(AH2950),"Y","N")</f>
        <v>Y</v>
      </c>
      <c r="X2950" s="3" t="str">
        <f t="shared" si="128"/>
        <v/>
      </c>
      <c r="Y2950" s="3" t="str">
        <f t="shared" si="129"/>
        <v/>
      </c>
      <c r="Z2950" s="3" t="str">
        <f t="shared" si="130"/>
        <v/>
      </c>
      <c r="AA2950" s="3" t="str">
        <f t="shared" si="131"/>
        <v/>
      </c>
      <c r="AB2950" s="249" t="str">
        <f t="shared" si="132"/>
        <v/>
      </c>
      <c r="AC2950" s="3" t="str">
        <f>IF(ISBLANK(T2950),"需記錄棲地類型",IF(LEN(T2950)&lt;&gt;2,"請填最主要的棲地類型，其餘的可在備注補充說明",""))</f>
        <v/>
      </c>
      <c r="AD2950" s="5" t="str">
        <f t="shared" si="133"/>
        <v/>
      </c>
      <c r="AE2950" s="3" t="str">
        <f t="shared" si="134"/>
        <v/>
      </c>
      <c r="AF2950" s="3"/>
      <c r="AH2950">
        <f>MATCH(ROUND(M2950,0)&amp;ROUND(N2950,0),樣點!N:N,0)</f>
        <v>1784</v>
      </c>
      <c r="AI2950" s="5">
        <f>IF((F2951&amp;J2951)=(F2950&amp;J2950),ABS((DATE(G2951,H2951,I2951)&amp;TIME(O2951,P2951,0))-(DATE(G2950,H2950,I2950)&amp;TIME(O2950,P2950,0))),"")</f>
        <v>8.333332953043282E-3</v>
      </c>
    </row>
    <row r="2951" spans="3:35">
      <c r="C2951" s="246" t="s">
        <v>209</v>
      </c>
      <c r="D2951" s="246" t="s">
        <v>343</v>
      </c>
      <c r="E2951" s="246" t="s">
        <v>347</v>
      </c>
      <c r="F2951" s="246" t="s">
        <v>4537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346</v>
      </c>
      <c r="L2951" s="246">
        <v>3</v>
      </c>
      <c r="M2951" s="246">
        <v>284774</v>
      </c>
      <c r="N2951" s="246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32</v>
      </c>
      <c r="U2951" s="246" t="s">
        <v>4486</v>
      </c>
      <c r="V2951" t="str">
        <f>INDEX(樣區!H:H,MATCH(F2951,樣區!E:E,0))</f>
        <v>4月,6月</v>
      </c>
      <c r="W2951" s="3" t="str">
        <f>IF(ISNUMBER(AH2951),"Y","N")</f>
        <v>Y</v>
      </c>
      <c r="X2951" s="3" t="str">
        <f t="shared" si="128"/>
        <v/>
      </c>
      <c r="Y2951" s="3" t="str">
        <f t="shared" si="129"/>
        <v/>
      </c>
      <c r="Z2951" s="3" t="str">
        <f t="shared" si="130"/>
        <v/>
      </c>
      <c r="AA2951" s="3" t="str">
        <f t="shared" si="131"/>
        <v/>
      </c>
      <c r="AB2951" s="249" t="str">
        <f t="shared" si="132"/>
        <v/>
      </c>
      <c r="AC2951" s="3" t="str">
        <f>IF(ISBLANK(T2951),"需記錄棲地類型",IF(LEN(T2951)&lt;&gt;2,"請填最主要的棲地類型，其餘的可在備注補充說明",""))</f>
        <v/>
      </c>
      <c r="AD2951" s="5" t="str">
        <f t="shared" si="133"/>
        <v/>
      </c>
      <c r="AE2951" s="3" t="str">
        <f t="shared" si="134"/>
        <v/>
      </c>
      <c r="AF2951" s="3"/>
      <c r="AH2951">
        <f>MATCH(ROUND(M2951,0)&amp;ROUND(N2951,0),樣點!N:N,0)</f>
        <v>1785</v>
      </c>
      <c r="AI2951" s="5">
        <f>IF((F2952&amp;J2952)=(F2951&amp;J2951),ABS((DATE(G2952,H2952,I2952)&amp;TIME(O2952,P2952,0))-(DATE(G2951,H2951,I2951)&amp;TIME(O2951,P2951,0))),"")</f>
        <v>1.4583334035705775E-2</v>
      </c>
    </row>
    <row r="2952" spans="3:35">
      <c r="C2952" s="246" t="s">
        <v>209</v>
      </c>
      <c r="D2952" s="246" t="s">
        <v>343</v>
      </c>
      <c r="E2952" s="246" t="s">
        <v>347</v>
      </c>
      <c r="F2952" s="246" t="s">
        <v>4537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346</v>
      </c>
      <c r="L2952" s="246">
        <v>4</v>
      </c>
      <c r="M2952" s="246">
        <v>284402</v>
      </c>
      <c r="N2952" s="246">
        <v>2675787</v>
      </c>
      <c r="O2952" s="246">
        <v>6</v>
      </c>
      <c r="P2952" s="246">
        <v>15</v>
      </c>
      <c r="Q2952" s="246">
        <v>1</v>
      </c>
      <c r="R2952" s="246" t="s">
        <v>89</v>
      </c>
      <c r="S2952" s="246" t="s">
        <v>90</v>
      </c>
      <c r="T2952" s="246" t="s">
        <v>32</v>
      </c>
      <c r="U2952" s="246" t="s">
        <v>4487</v>
      </c>
      <c r="V2952" t="str">
        <f>INDEX(樣區!H:H,MATCH(F2952,樣區!E:E,0))</f>
        <v>4月,6月</v>
      </c>
      <c r="W2952" s="3" t="str">
        <f>IF(ISNUMBER(AH2952),"Y","N")</f>
        <v>Y</v>
      </c>
      <c r="X2952" s="3" t="str">
        <f t="shared" si="128"/>
        <v/>
      </c>
      <c r="Y2952" s="3" t="str">
        <f t="shared" si="129"/>
        <v/>
      </c>
      <c r="Z2952" s="3" t="str">
        <f t="shared" si="130"/>
        <v/>
      </c>
      <c r="AA2952" s="3" t="str">
        <f t="shared" si="131"/>
        <v/>
      </c>
      <c r="AB2952" s="249" t="str">
        <f t="shared" si="132"/>
        <v/>
      </c>
      <c r="AC2952" s="3" t="str">
        <f>IF(ISBLANK(T2952),"需記錄棲地類型",IF(LEN(T2952)&lt;&gt;2,"請填最主要的棲地類型，其餘的可在備注補充說明",""))</f>
        <v/>
      </c>
      <c r="AD2952" s="5" t="str">
        <f t="shared" si="133"/>
        <v/>
      </c>
      <c r="AE2952" s="3" t="str">
        <f t="shared" si="134"/>
        <v/>
      </c>
      <c r="AF2952" s="3"/>
      <c r="AH2952">
        <f>MATCH(ROUND(M2952,0)&amp;ROUND(N2952,0),樣點!N:N,0)</f>
        <v>1786</v>
      </c>
      <c r="AI2952" s="5">
        <f>IF((F2953&amp;J2953)=(F2952&amp;J2952),ABS((DATE(G2953,H2953,I2953)&amp;TIME(O2953,P2953,0))-(DATE(G2952,H2952,I2952)&amp;TIME(O2952,P2952,0))),"")</f>
        <v>6.9444450200535357E-3</v>
      </c>
    </row>
    <row r="2953" spans="3:35">
      <c r="C2953" s="246" t="s">
        <v>209</v>
      </c>
      <c r="D2953" s="246" t="s">
        <v>343</v>
      </c>
      <c r="E2953" s="246" t="s">
        <v>347</v>
      </c>
      <c r="F2953" s="246" t="s">
        <v>4537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346</v>
      </c>
      <c r="L2953" s="246">
        <v>5</v>
      </c>
      <c r="M2953" s="246">
        <v>284098</v>
      </c>
      <c r="N2953" s="246">
        <v>2675712</v>
      </c>
      <c r="O2953" s="246">
        <v>6</v>
      </c>
      <c r="P2953" s="246">
        <v>25</v>
      </c>
      <c r="Q2953" s="246">
        <v>2</v>
      </c>
      <c r="R2953" s="246" t="s">
        <v>43</v>
      </c>
      <c r="S2953" s="246" t="s">
        <v>44</v>
      </c>
      <c r="T2953" s="246" t="s">
        <v>32</v>
      </c>
      <c r="U2953" s="246" t="s">
        <v>4488</v>
      </c>
      <c r="V2953" t="str">
        <f>INDEX(樣區!H:H,MATCH(F2953,樣區!E:E,0))</f>
        <v>4月,6月</v>
      </c>
      <c r="W2953" s="3" t="str">
        <f>IF(ISNUMBER(AH2953),"Y","N")</f>
        <v>Y</v>
      </c>
      <c r="X2953" s="3" t="str">
        <f t="shared" si="128"/>
        <v/>
      </c>
      <c r="Y2953" s="3" t="str">
        <f t="shared" si="129"/>
        <v/>
      </c>
      <c r="Z2953" s="3" t="str">
        <f t="shared" si="130"/>
        <v/>
      </c>
      <c r="AA2953" s="3" t="str">
        <f t="shared" si="131"/>
        <v/>
      </c>
      <c r="AB2953" s="249" t="str">
        <f t="shared" si="132"/>
        <v/>
      </c>
      <c r="AC2953" s="3" t="str">
        <f>IF(ISBLANK(T2953),"需記錄棲地類型",IF(LEN(T2953)&lt;&gt;2,"請填最主要的棲地類型，其餘的可在備注補充說明",""))</f>
        <v/>
      </c>
      <c r="AD2953" s="5" t="str">
        <f t="shared" si="133"/>
        <v/>
      </c>
      <c r="AE2953" s="3" t="str">
        <f t="shared" si="134"/>
        <v/>
      </c>
      <c r="AF2953" s="3"/>
      <c r="AH2953">
        <f>MATCH(ROUND(M2953,0)&amp;ROUND(N2953,0),樣點!N:N,0)</f>
        <v>1787</v>
      </c>
      <c r="AI2953" s="5">
        <f>IF((F2954&amp;J2954)=(F2953&amp;J2953),ABS((DATE(G2954,H2954,I2954)&amp;TIME(O2954,P2954,0))-(DATE(G2953,H2953,I2953)&amp;TIME(O2953,P2953,0))),"")</f>
        <v>2.4305554979946464E-2</v>
      </c>
    </row>
    <row r="2954" spans="3:35">
      <c r="C2954" s="246" t="s">
        <v>209</v>
      </c>
      <c r="D2954" s="246" t="s">
        <v>343</v>
      </c>
      <c r="E2954" s="246" t="s">
        <v>347</v>
      </c>
      <c r="F2954" s="246" t="s">
        <v>4537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346</v>
      </c>
      <c r="L2954" s="246">
        <v>6</v>
      </c>
      <c r="M2954" s="246">
        <v>285145</v>
      </c>
      <c r="N2954" s="246">
        <v>2676070</v>
      </c>
      <c r="O2954" s="246">
        <v>7</v>
      </c>
      <c r="P2954" s="246">
        <v>0</v>
      </c>
      <c r="Q2954" s="246">
        <v>1</v>
      </c>
      <c r="R2954" s="246" t="s">
        <v>43</v>
      </c>
      <c r="S2954" s="246" t="s">
        <v>90</v>
      </c>
      <c r="T2954" s="246" t="s">
        <v>32</v>
      </c>
      <c r="U2954" s="246" t="s">
        <v>4489</v>
      </c>
      <c r="V2954" t="str">
        <f>INDEX(樣區!H:H,MATCH(F2954,樣區!E:E,0))</f>
        <v>4月,6月</v>
      </c>
      <c r="W2954" s="3" t="str">
        <f>IF(ISNUMBER(AH2954),"Y","N")</f>
        <v>Y</v>
      </c>
      <c r="X2954" s="3" t="str">
        <f t="shared" si="128"/>
        <v/>
      </c>
      <c r="Y2954" s="3" t="str">
        <f t="shared" si="129"/>
        <v/>
      </c>
      <c r="Z2954" s="3" t="str">
        <f t="shared" si="130"/>
        <v/>
      </c>
      <c r="AA2954" s="3" t="str">
        <f t="shared" si="131"/>
        <v/>
      </c>
      <c r="AB2954" s="249" t="str">
        <f t="shared" si="132"/>
        <v/>
      </c>
      <c r="AC2954" s="3" t="str">
        <f>IF(ISBLANK(T2954),"需記錄棲地類型",IF(LEN(T2954)&lt;&gt;2,"請填最主要的棲地類型，其餘的可在備注補充說明",""))</f>
        <v/>
      </c>
      <c r="AD2954" s="5" t="str">
        <f t="shared" si="133"/>
        <v/>
      </c>
      <c r="AE2954" s="3" t="str">
        <f t="shared" si="134"/>
        <v/>
      </c>
      <c r="AF2954" s="3"/>
      <c r="AH2954">
        <f>MATCH(ROUND(M2954,0)&amp;ROUND(N2954,0),樣點!N:N,0)</f>
        <v>1788</v>
      </c>
      <c r="AI2954" s="5" t="str">
        <f>IF((F2955&amp;J2955)=(F2954&amp;J2954),ABS((DATE(G2955,H2955,I2955)&amp;TIME(O2955,P2955,0))-(DATE(G2954,H2954,I2954)&amp;TIME(O2954,P2954,0))),"")</f>
        <v/>
      </c>
    </row>
    <row r="2955" spans="3:35">
      <c r="C2955" s="246" t="s">
        <v>209</v>
      </c>
      <c r="D2955" s="246" t="s">
        <v>343</v>
      </c>
      <c r="E2955" s="246" t="s">
        <v>349</v>
      </c>
      <c r="F2955" s="246" t="s">
        <v>4539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346</v>
      </c>
      <c r="L2955" s="246">
        <v>1</v>
      </c>
      <c r="M2955" s="246">
        <v>289179</v>
      </c>
      <c r="N2955" s="246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32</v>
      </c>
      <c r="U2955" s="246" t="s">
        <v>4490</v>
      </c>
      <c r="V2955" t="str">
        <f>INDEX(樣區!H:H,MATCH(F2955,樣區!E:E,0))</f>
        <v>4月,6月</v>
      </c>
      <c r="W2955" s="3" t="str">
        <f>IF(ISNUMBER(AH2955),"Y","N")</f>
        <v>Y</v>
      </c>
      <c r="X2955" s="3" t="str">
        <f t="shared" si="128"/>
        <v/>
      </c>
      <c r="Y2955" s="3" t="str">
        <f t="shared" si="129"/>
        <v/>
      </c>
      <c r="Z2955" s="3" t="str">
        <f t="shared" si="130"/>
        <v/>
      </c>
      <c r="AA2955" s="3" t="str">
        <f t="shared" si="131"/>
        <v/>
      </c>
      <c r="AB2955" s="249" t="str">
        <f t="shared" si="132"/>
        <v/>
      </c>
      <c r="AC2955" s="3" t="str">
        <f>IF(ISBLANK(T2955),"需記錄棲地類型",IF(LEN(T2955)&lt;&gt;2,"請填最主要的棲地類型，其餘的可在備注補充說明",""))</f>
        <v/>
      </c>
      <c r="AD2955" s="5" t="str">
        <f t="shared" si="133"/>
        <v/>
      </c>
      <c r="AE2955" s="3" t="str">
        <f t="shared" si="134"/>
        <v/>
      </c>
      <c r="AF2955" s="3"/>
      <c r="AH2955">
        <f>MATCH(ROUND(M2955,0)&amp;ROUND(N2955,0),樣點!N:N,0)</f>
        <v>1789</v>
      </c>
      <c r="AI2955" s="5">
        <f>IF((F2956&amp;J2956)=(F2955&amp;J2955),ABS((DATE(G2956,H2956,I2956)&amp;TIME(O2956,P2956,0))-(DATE(G2955,H2955,I2955)&amp;TIME(O2955,P2955,0))),"")</f>
        <v>7.6388890156522393E-3</v>
      </c>
    </row>
    <row r="2956" spans="3:35">
      <c r="C2956" s="246" t="s">
        <v>209</v>
      </c>
      <c r="D2956" s="246" t="s">
        <v>343</v>
      </c>
      <c r="E2956" s="246" t="s">
        <v>349</v>
      </c>
      <c r="F2956" s="246" t="s">
        <v>4539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346</v>
      </c>
      <c r="L2956" s="246">
        <v>2</v>
      </c>
      <c r="M2956" s="246">
        <v>289587</v>
      </c>
      <c r="N2956" s="246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32</v>
      </c>
      <c r="U2956" s="246" t="s">
        <v>4491</v>
      </c>
      <c r="V2956" t="str">
        <f>INDEX(樣區!H:H,MATCH(F2956,樣區!E:E,0))</f>
        <v>4月,6月</v>
      </c>
      <c r="W2956" s="3" t="str">
        <f>IF(ISNUMBER(AH2956),"Y","N")</f>
        <v>Y</v>
      </c>
      <c r="X2956" s="3" t="str">
        <f t="shared" si="128"/>
        <v/>
      </c>
      <c r="Y2956" s="3" t="str">
        <f t="shared" si="129"/>
        <v/>
      </c>
      <c r="Z2956" s="3" t="str">
        <f t="shared" si="130"/>
        <v/>
      </c>
      <c r="AA2956" s="3" t="str">
        <f t="shared" si="131"/>
        <v/>
      </c>
      <c r="AB2956" s="249" t="str">
        <f t="shared" si="132"/>
        <v/>
      </c>
      <c r="AC2956" s="3" t="str">
        <f>IF(ISBLANK(T2956),"需記錄棲地類型",IF(LEN(T2956)&lt;&gt;2,"請填最主要的棲地類型，其餘的可在備注補充說明",""))</f>
        <v/>
      </c>
      <c r="AD2956" s="5" t="str">
        <f t="shared" si="133"/>
        <v/>
      </c>
      <c r="AE2956" s="3" t="str">
        <f t="shared" si="134"/>
        <v/>
      </c>
      <c r="AF2956" s="3"/>
      <c r="AH2956">
        <f>MATCH(ROUND(M2956,0)&amp;ROUND(N2956,0),樣點!N:N,0)</f>
        <v>1790</v>
      </c>
      <c r="AI2956" s="5">
        <f>IF((F2957&amp;J2957)=(F2956&amp;J2956),ABS((DATE(G2957,H2957,I2957)&amp;TIME(O2957,P2957,0))-(DATE(G2956,H2956,I2956)&amp;TIME(O2956,P2956,0))),"")</f>
        <v>6.2499999767169356E-3</v>
      </c>
    </row>
    <row r="2957" spans="3:35">
      <c r="C2957" s="246" t="s">
        <v>209</v>
      </c>
      <c r="D2957" s="246" t="s">
        <v>343</v>
      </c>
      <c r="E2957" s="246" t="s">
        <v>349</v>
      </c>
      <c r="F2957" s="246" t="s">
        <v>4539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346</v>
      </c>
      <c r="L2957" s="246">
        <v>3</v>
      </c>
      <c r="M2957" s="246">
        <v>289884</v>
      </c>
      <c r="N2957" s="246">
        <v>2675386</v>
      </c>
      <c r="O2957" s="246">
        <v>6</v>
      </c>
      <c r="P2957" s="246">
        <v>35</v>
      </c>
      <c r="Q2957" s="246">
        <v>2</v>
      </c>
      <c r="R2957" s="246" t="s">
        <v>43</v>
      </c>
      <c r="S2957" s="246" t="s">
        <v>44</v>
      </c>
      <c r="T2957" s="246" t="s">
        <v>32</v>
      </c>
      <c r="U2957" s="246" t="s">
        <v>4492</v>
      </c>
      <c r="V2957" t="str">
        <f>INDEX(樣區!H:H,MATCH(F2957,樣區!E:E,0))</f>
        <v>4月,6月</v>
      </c>
      <c r="W2957" s="3" t="str">
        <f>IF(ISNUMBER(AH2957),"Y","N")</f>
        <v>Y</v>
      </c>
      <c r="X2957" s="3" t="str">
        <f t="shared" si="128"/>
        <v/>
      </c>
      <c r="Y2957" s="3" t="str">
        <f t="shared" si="129"/>
        <v/>
      </c>
      <c r="Z2957" s="3" t="str">
        <f t="shared" si="130"/>
        <v/>
      </c>
      <c r="AA2957" s="3" t="str">
        <f t="shared" si="131"/>
        <v/>
      </c>
      <c r="AB2957" s="249" t="str">
        <f t="shared" si="132"/>
        <v/>
      </c>
      <c r="AC2957" s="3" t="str">
        <f>IF(ISBLANK(T2957),"需記錄棲地類型",IF(LEN(T2957)&lt;&gt;2,"請填最主要的棲地類型，其餘的可在備注補充說明",""))</f>
        <v/>
      </c>
      <c r="AD2957" s="5" t="str">
        <f t="shared" si="133"/>
        <v/>
      </c>
      <c r="AE2957" s="3" t="str">
        <f t="shared" si="134"/>
        <v/>
      </c>
      <c r="AF2957" s="3"/>
      <c r="AH2957">
        <f>MATCH(ROUND(M2957,0)&amp;ROUND(N2957,0),樣點!N:N,0)</f>
        <v>1791</v>
      </c>
      <c r="AI2957" s="5">
        <f>IF((F2958&amp;J2958)=(F2957&amp;J2957),ABS((DATE(G2958,H2958,I2958)&amp;TIME(O2958,P2958,0))-(DATE(G2957,H2957,I2957)&amp;TIME(O2957,P2957,0))),"")</f>
        <v>7.6388890156522393E-3</v>
      </c>
    </row>
    <row r="2958" spans="3:35">
      <c r="C2958" s="246" t="s">
        <v>209</v>
      </c>
      <c r="D2958" s="246" t="s">
        <v>343</v>
      </c>
      <c r="E2958" s="246" t="s">
        <v>349</v>
      </c>
      <c r="F2958" s="246" t="s">
        <v>4539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346</v>
      </c>
      <c r="L2958" s="246">
        <v>4</v>
      </c>
      <c r="M2958" s="246">
        <v>289993</v>
      </c>
      <c r="N2958" s="246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32</v>
      </c>
      <c r="U2958" s="246" t="s">
        <v>4493</v>
      </c>
      <c r="V2958" t="str">
        <f>INDEX(樣區!H:H,MATCH(F2958,樣區!E:E,0))</f>
        <v>4月,6月</v>
      </c>
      <c r="W2958" s="3" t="str">
        <f>IF(ISNUMBER(AH2958),"Y","N")</f>
        <v>Y</v>
      </c>
      <c r="X2958" s="3" t="str">
        <f t="shared" si="128"/>
        <v/>
      </c>
      <c r="Y2958" s="3" t="str">
        <f t="shared" si="129"/>
        <v/>
      </c>
      <c r="Z2958" s="3" t="str">
        <f t="shared" si="130"/>
        <v/>
      </c>
      <c r="AA2958" s="3" t="str">
        <f t="shared" si="131"/>
        <v/>
      </c>
      <c r="AB2958" s="249" t="str">
        <f t="shared" si="132"/>
        <v/>
      </c>
      <c r="AC2958" s="3" t="str">
        <f>IF(ISBLANK(T2958),"需記錄棲地類型",IF(LEN(T2958)&lt;&gt;2,"請填最主要的棲地類型，其餘的可在備注補充說明",""))</f>
        <v/>
      </c>
      <c r="AD2958" s="5" t="str">
        <f t="shared" si="133"/>
        <v/>
      </c>
      <c r="AE2958" s="3" t="str">
        <f t="shared" si="134"/>
        <v/>
      </c>
      <c r="AF2958" s="3"/>
      <c r="AH2958">
        <f>MATCH(ROUND(M2958,0)&amp;ROUND(N2958,0),樣點!N:N,0)</f>
        <v>1792</v>
      </c>
      <c r="AI2958" s="5">
        <f>IF((F2959&amp;J2959)=(F2958&amp;J2958),ABS((DATE(G2959,H2959,I2959)&amp;TIME(O2959,P2959,0))-(DATE(G2958,H2958,I2958)&amp;TIME(O2958,P2958,0))),"")</f>
        <v>7.6388890156522393E-3</v>
      </c>
    </row>
    <row r="2959" spans="3:35">
      <c r="C2959" s="246" t="s">
        <v>209</v>
      </c>
      <c r="D2959" s="246" t="s">
        <v>343</v>
      </c>
      <c r="E2959" s="246" t="s">
        <v>349</v>
      </c>
      <c r="F2959" s="246" t="s">
        <v>4539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346</v>
      </c>
      <c r="L2959" s="246">
        <v>5</v>
      </c>
      <c r="M2959" s="246">
        <v>290697</v>
      </c>
      <c r="N2959" s="246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32</v>
      </c>
      <c r="U2959" s="246" t="s">
        <v>4494</v>
      </c>
      <c r="V2959" t="str">
        <f>INDEX(樣區!H:H,MATCH(F2959,樣區!E:E,0))</f>
        <v>4月,6月</v>
      </c>
      <c r="W2959" s="3" t="str">
        <f>IF(ISNUMBER(AH2959),"Y","N")</f>
        <v>Y</v>
      </c>
      <c r="X2959" s="3" t="str">
        <f t="shared" si="128"/>
        <v/>
      </c>
      <c r="Y2959" s="3" t="str">
        <f t="shared" si="129"/>
        <v/>
      </c>
      <c r="Z2959" s="3" t="str">
        <f t="shared" si="130"/>
        <v/>
      </c>
      <c r="AA2959" s="3" t="str">
        <f t="shared" si="131"/>
        <v/>
      </c>
      <c r="AB2959" s="249" t="str">
        <f t="shared" si="132"/>
        <v/>
      </c>
      <c r="AC2959" s="3" t="str">
        <f>IF(ISBLANK(T2959),"需記錄棲地類型",IF(LEN(T2959)&lt;&gt;2,"請填最主要的棲地類型，其餘的可在備注補充說明",""))</f>
        <v/>
      </c>
      <c r="AD2959" s="5" t="str">
        <f t="shared" si="133"/>
        <v/>
      </c>
      <c r="AE2959" s="3" t="str">
        <f t="shared" si="134"/>
        <v/>
      </c>
      <c r="AF2959" s="3"/>
      <c r="AH2959">
        <f>MATCH(ROUND(M2959,0)&amp;ROUND(N2959,0),樣點!N:N,0)</f>
        <v>1793</v>
      </c>
      <c r="AI2959" s="5">
        <f>IF((F2960&amp;J2960)=(F2959&amp;J2959),ABS((DATE(G2960,H2960,I2960)&amp;TIME(O2960,P2960,0))-(DATE(G2959,H2959,I2959)&amp;TIME(O2959,P2959,0))),"")</f>
        <v>9.0277779963798821E-3</v>
      </c>
    </row>
    <row r="2960" spans="3:35">
      <c r="C2960" s="246" t="s">
        <v>209</v>
      </c>
      <c r="D2960" s="246" t="s">
        <v>343</v>
      </c>
      <c r="E2960" s="246" t="s">
        <v>349</v>
      </c>
      <c r="F2960" s="246" t="s">
        <v>4539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346</v>
      </c>
      <c r="L2960" s="246">
        <v>6</v>
      </c>
      <c r="M2960" s="246">
        <v>290929</v>
      </c>
      <c r="N2960" s="246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32</v>
      </c>
      <c r="U2960" s="246" t="s">
        <v>4495</v>
      </c>
      <c r="V2960" t="str">
        <f>INDEX(樣區!H:H,MATCH(F2960,樣區!E:E,0))</f>
        <v>4月,6月</v>
      </c>
      <c r="W2960" s="3" t="str">
        <f>IF(ISNUMBER(AH2960),"Y","N")</f>
        <v>Y</v>
      </c>
      <c r="X2960" s="3" t="str">
        <f t="shared" si="128"/>
        <v/>
      </c>
      <c r="Y2960" s="3" t="str">
        <f t="shared" si="129"/>
        <v/>
      </c>
      <c r="Z2960" s="3" t="str">
        <f t="shared" si="130"/>
        <v/>
      </c>
      <c r="AA2960" s="3" t="str">
        <f t="shared" si="131"/>
        <v/>
      </c>
      <c r="AB2960" s="249" t="str">
        <f t="shared" si="132"/>
        <v/>
      </c>
      <c r="AC2960" s="3" t="str">
        <f>IF(ISBLANK(T2960),"需記錄棲地類型",IF(LEN(T2960)&lt;&gt;2,"請填最主要的棲地類型，其餘的可在備注補充說明",""))</f>
        <v/>
      </c>
      <c r="AD2960" s="5" t="str">
        <f t="shared" si="133"/>
        <v/>
      </c>
      <c r="AE2960" s="3" t="str">
        <f t="shared" si="134"/>
        <v/>
      </c>
      <c r="AF2960" s="3"/>
      <c r="AH2960">
        <f>MATCH(ROUND(M2960,0)&amp;ROUND(N2960,0),樣點!N:N,0)</f>
        <v>1794</v>
      </c>
      <c r="AI2960" s="5">
        <f>IF((F2961&amp;J2961)=(F2960&amp;J2960),ABS((DATE(G2961,H2961,I2961)&amp;TIME(O2961,P2961,0))-(DATE(G2960,H2960,I2960)&amp;TIME(O2960,P2960,0))),"")</f>
        <v>1.0416665987577289E-2</v>
      </c>
    </row>
    <row r="2961" spans="3:35">
      <c r="C2961" s="246" t="s">
        <v>209</v>
      </c>
      <c r="D2961" s="246" t="s">
        <v>343</v>
      </c>
      <c r="E2961" s="246" t="s">
        <v>349</v>
      </c>
      <c r="F2961" s="246" t="s">
        <v>4539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346</v>
      </c>
      <c r="L2961" s="246">
        <v>7</v>
      </c>
      <c r="M2961" s="246">
        <v>290300</v>
      </c>
      <c r="N2961" s="246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32</v>
      </c>
      <c r="U2961" s="246" t="s">
        <v>4496</v>
      </c>
      <c r="V2961" t="str">
        <f>INDEX(樣區!H:H,MATCH(F2961,樣區!E:E,0))</f>
        <v>4月,6月</v>
      </c>
      <c r="W2961" s="3" t="str">
        <f>IF(ISNUMBER(AH2961),"Y","N")</f>
        <v>Y</v>
      </c>
      <c r="X2961" s="3" t="str">
        <f t="shared" si="128"/>
        <v/>
      </c>
      <c r="Y2961" s="3" t="str">
        <f t="shared" si="129"/>
        <v/>
      </c>
      <c r="Z2961" s="3" t="str">
        <f t="shared" si="130"/>
        <v/>
      </c>
      <c r="AA2961" s="3" t="str">
        <f t="shared" si="131"/>
        <v/>
      </c>
      <c r="AB2961" s="249" t="str">
        <f t="shared" si="132"/>
        <v/>
      </c>
      <c r="AC2961" s="3" t="str">
        <f>IF(ISBLANK(T2961),"需記錄棲地類型",IF(LEN(T2961)&lt;&gt;2,"請填最主要的棲地類型，其餘的可在備注補充說明",""))</f>
        <v/>
      </c>
      <c r="AD2961" s="5" t="str">
        <f t="shared" si="133"/>
        <v/>
      </c>
      <c r="AE2961" s="3" t="str">
        <f t="shared" si="134"/>
        <v/>
      </c>
      <c r="AF2961" s="3"/>
      <c r="AH2961">
        <f>MATCH(ROUND(M2961,0)&amp;ROUND(N2961,0),樣點!N:N,0)</f>
        <v>1795</v>
      </c>
      <c r="AI2961" s="5">
        <f>IF((F2962&amp;J2962)=(F2961&amp;J2961),ABS((DATE(G2962,H2962,I2962)&amp;TIME(O2962,P2962,0))-(DATE(G2961,H2961,I2961)&amp;TIME(O2961,P2961,0))),"")</f>
        <v>1.0416666977107525E-2</v>
      </c>
    </row>
    <row r="2962" spans="3:35">
      <c r="C2962" s="246" t="s">
        <v>209</v>
      </c>
      <c r="D2962" s="246" t="s">
        <v>343</v>
      </c>
      <c r="E2962" s="246" t="s">
        <v>349</v>
      </c>
      <c r="F2962" s="246" t="s">
        <v>4539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346</v>
      </c>
      <c r="L2962" s="246">
        <v>8</v>
      </c>
      <c r="M2962" s="246">
        <v>289584</v>
      </c>
      <c r="N2962" s="246">
        <v>2674829</v>
      </c>
      <c r="O2962" s="246">
        <v>7</v>
      </c>
      <c r="P2962" s="246">
        <v>40</v>
      </c>
      <c r="Q2962" s="246">
        <v>2</v>
      </c>
      <c r="R2962" s="246" t="s">
        <v>43</v>
      </c>
      <c r="S2962" s="246" t="s">
        <v>44</v>
      </c>
      <c r="T2962" s="246" t="s">
        <v>32</v>
      </c>
      <c r="U2962" s="246" t="s">
        <v>4497</v>
      </c>
      <c r="V2962" t="str">
        <f>INDEX(樣區!H:H,MATCH(F2962,樣區!E:E,0))</f>
        <v>4月,6月</v>
      </c>
      <c r="W2962" s="3" t="str">
        <f>IF(ISNUMBER(AH2962),"Y","N")</f>
        <v>Y</v>
      </c>
      <c r="X2962" s="3" t="str">
        <f t="shared" si="128"/>
        <v/>
      </c>
      <c r="Y2962" s="3" t="str">
        <f t="shared" si="129"/>
        <v/>
      </c>
      <c r="Z2962" s="3" t="str">
        <f t="shared" si="130"/>
        <v/>
      </c>
      <c r="AA2962" s="3" t="str">
        <f t="shared" si="131"/>
        <v/>
      </c>
      <c r="AB2962" s="249" t="str">
        <f t="shared" si="132"/>
        <v/>
      </c>
      <c r="AC2962" s="3" t="str">
        <f>IF(ISBLANK(T2962),"需記錄棲地類型",IF(LEN(T2962)&lt;&gt;2,"請填最主要的棲地類型，其餘的可在備注補充說明",""))</f>
        <v/>
      </c>
      <c r="AD2962" s="5" t="str">
        <f t="shared" si="133"/>
        <v/>
      </c>
      <c r="AE2962" s="3" t="str">
        <f t="shared" si="134"/>
        <v/>
      </c>
      <c r="AF2962" s="3"/>
      <c r="AH2962">
        <f>MATCH(ROUND(M2962,0)&amp;ROUND(N2962,0),樣點!N:N,0)</f>
        <v>1796</v>
      </c>
      <c r="AI2962" s="5">
        <f>IF((F2963&amp;J2963)=(F2962&amp;J2962),ABS((DATE(G2963,H2963,I2963)&amp;TIME(O2963,P2963,0))-(DATE(G2962,H2962,I2962)&amp;TIME(O2962,P2962,0))),"")</f>
        <v>6.9444440305233002E-3</v>
      </c>
    </row>
    <row r="2963" spans="3:35">
      <c r="C2963" s="246" t="s">
        <v>209</v>
      </c>
      <c r="D2963" s="246" t="s">
        <v>343</v>
      </c>
      <c r="E2963" s="246" t="s">
        <v>349</v>
      </c>
      <c r="F2963" s="246" t="s">
        <v>4539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346</v>
      </c>
      <c r="L2963" s="246">
        <v>9</v>
      </c>
      <c r="M2963" s="246">
        <v>289025</v>
      </c>
      <c r="N2963" s="246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32</v>
      </c>
      <c r="U2963" s="246" t="s">
        <v>4498</v>
      </c>
      <c r="V2963" t="str">
        <f>INDEX(樣區!H:H,MATCH(F2963,樣區!E:E,0))</f>
        <v>4月,6月</v>
      </c>
      <c r="W2963" s="3" t="str">
        <f>IF(ISNUMBER(AH2963),"Y","N")</f>
        <v>Y</v>
      </c>
      <c r="X2963" s="3" t="str">
        <f t="shared" si="128"/>
        <v/>
      </c>
      <c r="Y2963" s="3" t="str">
        <f t="shared" si="129"/>
        <v/>
      </c>
      <c r="Z2963" s="3" t="str">
        <f t="shared" si="130"/>
        <v/>
      </c>
      <c r="AA2963" s="3" t="str">
        <f t="shared" si="131"/>
        <v/>
      </c>
      <c r="AB2963" s="249" t="str">
        <f t="shared" si="132"/>
        <v/>
      </c>
      <c r="AC2963" s="3" t="str">
        <f>IF(ISBLANK(T2963),"需記錄棲地類型",IF(LEN(T2963)&lt;&gt;2,"請填最主要的棲地類型，其餘的可在備注補充說明",""))</f>
        <v/>
      </c>
      <c r="AD2963" s="5" t="str">
        <f t="shared" si="133"/>
        <v/>
      </c>
      <c r="AE2963" s="3" t="str">
        <f t="shared" si="134"/>
        <v/>
      </c>
      <c r="AF2963" s="3"/>
      <c r="AH2963">
        <f>MATCH(ROUND(M2963,0)&amp;ROUND(N2963,0),樣點!N:N,0)</f>
        <v>1797</v>
      </c>
      <c r="AI2963" s="5">
        <f>IF((F2964&amp;J2964)=(F2963&amp;J2963),ABS((DATE(G2964,H2964,I2964)&amp;TIME(O2964,P2964,0))-(DATE(G2963,H2963,I2963)&amp;TIME(O2963,P2963,0))),"")</f>
        <v>9.0277779963798821E-3</v>
      </c>
    </row>
    <row r="2964" spans="3:35">
      <c r="C2964" s="246" t="s">
        <v>209</v>
      </c>
      <c r="D2964" s="246" t="s">
        <v>343</v>
      </c>
      <c r="E2964" s="246" t="s">
        <v>349</v>
      </c>
      <c r="F2964" s="246" t="s">
        <v>4539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346</v>
      </c>
      <c r="L2964" s="246">
        <v>10</v>
      </c>
      <c r="M2964" s="246">
        <v>288610</v>
      </c>
      <c r="N2964" s="246">
        <v>2674175</v>
      </c>
      <c r="O2964" s="246">
        <v>8</v>
      </c>
      <c r="P2964" s="246">
        <v>3</v>
      </c>
      <c r="Q2964" s="246">
        <v>2</v>
      </c>
      <c r="R2964" s="246" t="s">
        <v>43</v>
      </c>
      <c r="S2964" s="246" t="s">
        <v>44</v>
      </c>
      <c r="T2964" s="246" t="s">
        <v>32</v>
      </c>
      <c r="U2964" s="246" t="s">
        <v>4499</v>
      </c>
      <c r="V2964" t="str">
        <f>INDEX(樣區!H:H,MATCH(F2964,樣區!E:E,0))</f>
        <v>4月,6月</v>
      </c>
      <c r="W2964" s="3" t="str">
        <f>IF(ISNUMBER(AH2964),"Y","N")</f>
        <v>Y</v>
      </c>
      <c r="X2964" s="3" t="str">
        <f t="shared" si="128"/>
        <v/>
      </c>
      <c r="Y2964" s="3" t="str">
        <f t="shared" si="129"/>
        <v/>
      </c>
      <c r="Z2964" s="3" t="str">
        <f t="shared" si="130"/>
        <v/>
      </c>
      <c r="AA2964" s="3" t="str">
        <f t="shared" si="131"/>
        <v/>
      </c>
      <c r="AB2964" s="249" t="str">
        <f t="shared" si="132"/>
        <v/>
      </c>
      <c r="AC2964" s="3" t="str">
        <f>IF(ISBLANK(T2964),"需記錄棲地類型",IF(LEN(T2964)&lt;&gt;2,"請填最主要的棲地類型，其餘的可在備注補充說明",""))</f>
        <v/>
      </c>
      <c r="AD2964" s="5" t="str">
        <f t="shared" si="133"/>
        <v/>
      </c>
      <c r="AE2964" s="3" t="str">
        <f t="shared" si="134"/>
        <v/>
      </c>
      <c r="AF2964" s="3"/>
      <c r="AH2964">
        <f>MATCH(ROUND(M2964,0)&amp;ROUND(N2964,0),樣點!N:N,0)</f>
        <v>1798</v>
      </c>
      <c r="AI2964" s="5" t="str">
        <f>IF((F2965&amp;J2965)=(F2964&amp;J2964),ABS((DATE(G2965,H2965,I2965)&amp;TIME(O2965,P2965,0))-(DATE(G2964,H2964,I2964)&amp;TIME(O2964,P2964,0))),"")</f>
        <v/>
      </c>
    </row>
    <row r="2965" spans="3:35">
      <c r="C2965" s="246" t="s">
        <v>209</v>
      </c>
      <c r="D2965" s="246" t="s">
        <v>343</v>
      </c>
      <c r="E2965" s="246" t="s">
        <v>351</v>
      </c>
      <c r="F2965" s="246" t="s">
        <v>4541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352</v>
      </c>
      <c r="L2965" s="246">
        <v>1</v>
      </c>
      <c r="M2965" s="246">
        <v>299257</v>
      </c>
      <c r="N2965" s="246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32</v>
      </c>
      <c r="U2965" s="246" t="s">
        <v>4500</v>
      </c>
      <c r="V2965" t="str">
        <f>INDEX(樣區!H:H,MATCH(F2965,樣區!E:E,0))</f>
        <v>3月,5月</v>
      </c>
      <c r="W2965" s="3" t="str">
        <f>IF(ISNUMBER(AH2965),"Y","N")</f>
        <v>Y</v>
      </c>
      <c r="X2965" s="3" t="str">
        <f t="shared" si="128"/>
        <v/>
      </c>
      <c r="Y2965" s="3" t="str">
        <f t="shared" si="129"/>
        <v>時間太晚</v>
      </c>
      <c r="Z2965" s="3" t="str">
        <f t="shared" si="130"/>
        <v/>
      </c>
      <c r="AA2965" s="3" t="str">
        <f t="shared" si="131"/>
        <v/>
      </c>
      <c r="AB2965" s="249" t="str">
        <f t="shared" si="132"/>
        <v/>
      </c>
      <c r="AC2965" s="3" t="str">
        <f>IF(ISBLANK(T2965),"需記錄棲地類型",IF(LEN(T2965)&lt;&gt;2,"請填最主要的棲地類型，其餘的可在備注補充說明",""))</f>
        <v/>
      </c>
      <c r="AD2965" s="5" t="str">
        <f t="shared" si="133"/>
        <v/>
      </c>
      <c r="AE2965" s="3" t="str">
        <f t="shared" si="134"/>
        <v/>
      </c>
      <c r="AF2965" s="3"/>
      <c r="AH2965">
        <f>MATCH(ROUND(M2965,0)&amp;ROUND(N2965,0),樣點!N:N,0)</f>
        <v>1799</v>
      </c>
      <c r="AI2965" s="5">
        <f>IF((F2966&amp;J2966)=(F2965&amp;J2965),ABS((DATE(G2966,H2966,I2966)&amp;TIME(O2966,P2966,0))-(DATE(G2965,H2965,I2965)&amp;TIME(O2965,P2965,0))),"")</f>
        <v>1.0416667035315186E-2</v>
      </c>
    </row>
    <row r="2966" spans="3:35">
      <c r="C2966" s="246" t="s">
        <v>209</v>
      </c>
      <c r="D2966" s="246" t="s">
        <v>343</v>
      </c>
      <c r="E2966" s="246" t="s">
        <v>351</v>
      </c>
      <c r="F2966" s="246" t="s">
        <v>4541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352</v>
      </c>
      <c r="L2966" s="246">
        <v>2</v>
      </c>
      <c r="M2966" s="246">
        <v>298858</v>
      </c>
      <c r="N2966" s="246">
        <v>2676442</v>
      </c>
      <c r="O2966" s="246">
        <v>9</v>
      </c>
      <c r="P2966" s="246">
        <v>55</v>
      </c>
      <c r="Q2966" s="246">
        <v>1</v>
      </c>
      <c r="R2966" s="246" t="s">
        <v>43</v>
      </c>
      <c r="S2966" s="246" t="s">
        <v>44</v>
      </c>
      <c r="T2966" s="246" t="s">
        <v>32</v>
      </c>
      <c r="U2966" s="246" t="s">
        <v>4500</v>
      </c>
      <c r="V2966" t="str">
        <f>INDEX(樣區!H:H,MATCH(F2966,樣區!E:E,0))</f>
        <v>3月,5月</v>
      </c>
      <c r="W2966" s="3" t="str">
        <f>IF(ISNUMBER(AH2966),"Y","N")</f>
        <v>Y</v>
      </c>
      <c r="X2966" s="3" t="str">
        <f t="shared" si="128"/>
        <v/>
      </c>
      <c r="Y2966" s="3" t="str">
        <f t="shared" si="129"/>
        <v/>
      </c>
      <c r="Z2966" s="3" t="str">
        <f t="shared" si="130"/>
        <v/>
      </c>
      <c r="AA2966" s="3" t="str">
        <f t="shared" si="131"/>
        <v/>
      </c>
      <c r="AB2966" s="249" t="str">
        <f t="shared" si="132"/>
        <v>有叫聲應為猴群</v>
      </c>
      <c r="AC2966" s="3" t="str">
        <f>IF(ISBLANK(T2966),"需記錄棲地類型",IF(LEN(T2966)&lt;&gt;2,"請填最主要的棲地類型，其餘的可在備注補充說明",""))</f>
        <v/>
      </c>
      <c r="AD2966" s="5" t="str">
        <f t="shared" si="133"/>
        <v/>
      </c>
      <c r="AE2966" s="3" t="str">
        <f t="shared" si="134"/>
        <v/>
      </c>
      <c r="AF2966" s="3"/>
      <c r="AH2966">
        <f>MATCH(ROUND(M2966,0)&amp;ROUND(N2966,0),樣點!N:N,0)</f>
        <v>1800</v>
      </c>
      <c r="AI2966" s="5">
        <f>IF((F2967&amp;J2967)=(F2966&amp;J2966),ABS((DATE(G2967,H2967,I2967)&amp;TIME(O2967,P2967,0))-(DATE(G2966,H2966,I2966)&amp;TIME(O2966,P2966,0))),"")</f>
        <v>1.0416666977107525E-2</v>
      </c>
    </row>
    <row r="2967" spans="3:35">
      <c r="C2967" s="246" t="s">
        <v>209</v>
      </c>
      <c r="D2967" s="246" t="s">
        <v>343</v>
      </c>
      <c r="E2967" s="246" t="s">
        <v>351</v>
      </c>
      <c r="F2967" s="246" t="s">
        <v>4541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352</v>
      </c>
      <c r="L2967" s="246">
        <v>3</v>
      </c>
      <c r="M2967" s="246">
        <v>298488</v>
      </c>
      <c r="N2967" s="246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32</v>
      </c>
      <c r="U2967" s="246" t="s">
        <v>4501</v>
      </c>
      <c r="V2967" t="str">
        <f>INDEX(樣區!H:H,MATCH(F2967,樣區!E:E,0))</f>
        <v>3月,5月</v>
      </c>
      <c r="W2967" s="3" t="str">
        <f>IF(ISNUMBER(AH2967),"Y","N")</f>
        <v>Y</v>
      </c>
      <c r="X2967" s="3" t="str">
        <f t="shared" si="128"/>
        <v/>
      </c>
      <c r="Y2967" s="3" t="str">
        <f t="shared" si="129"/>
        <v/>
      </c>
      <c r="Z2967" s="3" t="str">
        <f t="shared" si="130"/>
        <v/>
      </c>
      <c r="AA2967" s="3" t="str">
        <f t="shared" si="131"/>
        <v/>
      </c>
      <c r="AB2967" s="249" t="str">
        <f t="shared" si="132"/>
        <v/>
      </c>
      <c r="AC2967" s="3" t="str">
        <f>IF(ISBLANK(T2967),"需記錄棲地類型",IF(LEN(T2967)&lt;&gt;2,"請填最主要的棲地類型，其餘的可在備注補充說明",""))</f>
        <v/>
      </c>
      <c r="AD2967" s="5" t="str">
        <f t="shared" si="133"/>
        <v/>
      </c>
      <c r="AE2967" s="3" t="str">
        <f t="shared" si="134"/>
        <v/>
      </c>
      <c r="AF2967" s="3"/>
      <c r="AH2967">
        <f>MATCH(ROUND(M2967,0)&amp;ROUND(N2967,0),樣點!N:N,0)</f>
        <v>1801</v>
      </c>
      <c r="AI2967" s="5">
        <f>IF((F2968&amp;J2968)=(F2967&amp;J2967),ABS((DATE(G2968,H2968,I2968)&amp;TIME(O2968,P2968,0))-(DATE(G2967,H2967,I2967)&amp;TIME(O2967,P2967,0))),"")</f>
        <v>5.555555981118232E-3</v>
      </c>
    </row>
    <row r="2968" spans="3:35">
      <c r="C2968" s="246" t="s">
        <v>209</v>
      </c>
      <c r="D2968" s="246" t="s">
        <v>343</v>
      </c>
      <c r="E2968" s="246" t="s">
        <v>351</v>
      </c>
      <c r="F2968" s="246" t="s">
        <v>4541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352</v>
      </c>
      <c r="L2968" s="246">
        <v>4</v>
      </c>
      <c r="M2968" s="246">
        <v>298043</v>
      </c>
      <c r="N2968" s="246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32</v>
      </c>
      <c r="U2968" s="246" t="s">
        <v>4502</v>
      </c>
      <c r="V2968" t="str">
        <f>INDEX(樣區!H:H,MATCH(F2968,樣區!E:E,0))</f>
        <v>3月,5月</v>
      </c>
      <c r="W2968" s="3" t="str">
        <f>IF(ISNUMBER(AH2968),"Y","N")</f>
        <v>Y</v>
      </c>
      <c r="X2968" s="3" t="str">
        <f t="shared" si="128"/>
        <v/>
      </c>
      <c r="Y2968" s="3" t="str">
        <f t="shared" si="129"/>
        <v/>
      </c>
      <c r="Z2968" s="3" t="str">
        <f t="shared" si="130"/>
        <v/>
      </c>
      <c r="AA2968" s="3" t="str">
        <f t="shared" si="131"/>
        <v/>
      </c>
      <c r="AB2968" s="249" t="str">
        <f t="shared" si="132"/>
        <v/>
      </c>
      <c r="AC2968" s="3" t="str">
        <f>IF(ISBLANK(T2968),"需記錄棲地類型",IF(LEN(T2968)&lt;&gt;2,"請填最主要的棲地類型，其餘的可在備注補充說明",""))</f>
        <v/>
      </c>
      <c r="AD2968" s="5" t="str">
        <f t="shared" si="133"/>
        <v/>
      </c>
      <c r="AE2968" s="3" t="str">
        <f t="shared" si="134"/>
        <v/>
      </c>
      <c r="AF2968" s="3"/>
      <c r="AH2968">
        <f>MATCH(ROUND(M2968,0)&amp;ROUND(N2968,0),樣點!N:N,0)</f>
        <v>1802</v>
      </c>
      <c r="AI2968" s="5">
        <f>IF((F2969&amp;J2969)=(F2968&amp;J2968),ABS((DATE(G2969,H2969,I2969)&amp;TIME(O2969,P2969,0))-(DATE(G2968,H2968,I2968)&amp;TIME(O2968,P2968,0))),"")</f>
        <v>9.0277779963798821E-3</v>
      </c>
    </row>
    <row r="2969" spans="3:35">
      <c r="C2969" s="246" t="s">
        <v>209</v>
      </c>
      <c r="D2969" s="246" t="s">
        <v>343</v>
      </c>
      <c r="E2969" s="246" t="s">
        <v>351</v>
      </c>
      <c r="F2969" s="246" t="s">
        <v>4541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352</v>
      </c>
      <c r="L2969" s="246">
        <v>5</v>
      </c>
      <c r="M2969" s="246">
        <v>297606</v>
      </c>
      <c r="N2969" s="246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32</v>
      </c>
      <c r="U2969" s="246" t="s">
        <v>4503</v>
      </c>
      <c r="V2969" t="str">
        <f>INDEX(樣區!H:H,MATCH(F2969,樣區!E:E,0))</f>
        <v>3月,5月</v>
      </c>
      <c r="W2969" s="3" t="str">
        <f>IF(ISNUMBER(AH2969),"Y","N")</f>
        <v>Y</v>
      </c>
      <c r="X2969" s="3" t="str">
        <f t="shared" si="128"/>
        <v/>
      </c>
      <c r="Y2969" s="3" t="str">
        <f t="shared" si="129"/>
        <v/>
      </c>
      <c r="Z2969" s="3" t="str">
        <f t="shared" si="130"/>
        <v/>
      </c>
      <c r="AA2969" s="3" t="str">
        <f t="shared" si="131"/>
        <v/>
      </c>
      <c r="AB2969" s="249" t="str">
        <f t="shared" si="132"/>
        <v/>
      </c>
      <c r="AC2969" s="3" t="str">
        <f>IF(ISBLANK(T2969),"需記錄棲地類型",IF(LEN(T2969)&lt;&gt;2,"請填最主要的棲地類型，其餘的可在備注補充說明",""))</f>
        <v/>
      </c>
      <c r="AD2969" s="5" t="str">
        <f t="shared" si="133"/>
        <v/>
      </c>
      <c r="AE2969" s="3" t="str">
        <f t="shared" si="134"/>
        <v/>
      </c>
      <c r="AF2969" s="3"/>
      <c r="AH2969">
        <f>MATCH(ROUND(M2969,0)&amp;ROUND(N2969,0),樣點!N:N,0)</f>
        <v>1803</v>
      </c>
      <c r="AI2969" s="5">
        <f>IF((F2970&amp;J2970)=(F2969&amp;J2969),ABS((DATE(G2970,H2970,I2970)&amp;TIME(O2970,P2970,0))-(DATE(G2969,H2969,I2969)&amp;TIME(O2969,P2969,0))),"")</f>
        <v>1.3888888992369175E-2</v>
      </c>
    </row>
    <row r="2970" spans="3:35">
      <c r="C2970" s="246" t="s">
        <v>209</v>
      </c>
      <c r="D2970" s="246" t="s">
        <v>343</v>
      </c>
      <c r="E2970" s="246" t="s">
        <v>351</v>
      </c>
      <c r="F2970" s="246" t="s">
        <v>4541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352</v>
      </c>
      <c r="L2970" s="246">
        <v>6</v>
      </c>
      <c r="M2970" s="246">
        <v>296850</v>
      </c>
      <c r="N2970" s="246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32</v>
      </c>
      <c r="U2970" s="246" t="s">
        <v>4504</v>
      </c>
      <c r="V2970" t="str">
        <f>INDEX(樣區!H:H,MATCH(F2970,樣區!E:E,0))</f>
        <v>3月,5月</v>
      </c>
      <c r="W2970" s="3" t="str">
        <f>IF(ISNUMBER(AH2970),"Y","N")</f>
        <v>Y</v>
      </c>
      <c r="X2970" s="3" t="str">
        <f t="shared" si="128"/>
        <v/>
      </c>
      <c r="Y2970" s="3" t="str">
        <f t="shared" si="129"/>
        <v/>
      </c>
      <c r="Z2970" s="3" t="str">
        <f t="shared" si="130"/>
        <v/>
      </c>
      <c r="AA2970" s="3" t="str">
        <f t="shared" si="131"/>
        <v/>
      </c>
      <c r="AB2970" s="249" t="str">
        <f t="shared" si="132"/>
        <v/>
      </c>
      <c r="AC2970" s="3" t="str">
        <f>IF(ISBLANK(T2970),"需記錄棲地類型",IF(LEN(T2970)&lt;&gt;2,"請填最主要的棲地類型，其餘的可在備注補充說明",""))</f>
        <v/>
      </c>
      <c r="AD2970" s="5" t="str">
        <f t="shared" si="133"/>
        <v/>
      </c>
      <c r="AE2970" s="3" t="str">
        <f t="shared" si="134"/>
        <v/>
      </c>
      <c r="AF2970" s="3"/>
      <c r="AH2970">
        <f>MATCH(ROUND(M2970,0)&amp;ROUND(N2970,0),樣點!N:N,0)</f>
        <v>1804</v>
      </c>
      <c r="AI2970" s="5">
        <f>IF((F2971&amp;J2971)=(F2970&amp;J2970),ABS((DATE(G2971,H2971,I2971)&amp;TIME(O2971,P2971,0))-(DATE(G2970,H2970,I2970)&amp;TIME(O2970,P2970,0))),"")</f>
        <v>1.7361111007630825E-2</v>
      </c>
    </row>
    <row r="2971" spans="3:35">
      <c r="C2971" s="246" t="s">
        <v>209</v>
      </c>
      <c r="D2971" s="246" t="s">
        <v>343</v>
      </c>
      <c r="E2971" s="246" t="s">
        <v>351</v>
      </c>
      <c r="F2971" s="246" t="s">
        <v>4541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352</v>
      </c>
      <c r="L2971" s="246">
        <v>7</v>
      </c>
      <c r="M2971" s="246">
        <v>296579</v>
      </c>
      <c r="N2971" s="246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32</v>
      </c>
      <c r="U2971" s="246" t="s">
        <v>4505</v>
      </c>
      <c r="V2971" t="str">
        <f>INDEX(樣區!H:H,MATCH(F2971,樣區!E:E,0))</f>
        <v>3月,5月</v>
      </c>
      <c r="W2971" s="3" t="str">
        <f>IF(ISNUMBER(AH2971),"Y","N")</f>
        <v>Y</v>
      </c>
      <c r="X2971" s="3" t="str">
        <f t="shared" si="128"/>
        <v/>
      </c>
      <c r="Y2971" s="3" t="str">
        <f t="shared" si="129"/>
        <v/>
      </c>
      <c r="Z2971" s="3" t="str">
        <f t="shared" si="130"/>
        <v/>
      </c>
      <c r="AA2971" s="3" t="str">
        <f t="shared" si="131"/>
        <v/>
      </c>
      <c r="AB2971" s="249" t="str">
        <f t="shared" si="132"/>
        <v/>
      </c>
      <c r="AC2971" s="3" t="str">
        <f>IF(ISBLANK(T2971),"需記錄棲地類型",IF(LEN(T2971)&lt;&gt;2,"請填最主要的棲地類型，其餘的可在備注補充說明",""))</f>
        <v/>
      </c>
      <c r="AD2971" s="5" t="str">
        <f t="shared" si="133"/>
        <v/>
      </c>
      <c r="AE2971" s="3" t="str">
        <f t="shared" si="134"/>
        <v/>
      </c>
      <c r="AF2971" s="3"/>
      <c r="AH2971">
        <f>MATCH(ROUND(M2971,0)&amp;ROUND(N2971,0),樣點!N:N,0)</f>
        <v>1805</v>
      </c>
      <c r="AI2971" s="5">
        <f>IF((F2972&amp;J2972)=(F2971&amp;J2971),ABS((DATE(G2972,H2972,I2972)&amp;TIME(O2972,P2972,0))-(DATE(G2971,H2971,I2971)&amp;TIME(O2971,P2971,0))),"")</f>
        <v>2.0833332964684814E-2</v>
      </c>
    </row>
    <row r="2972" spans="3:35">
      <c r="C2972" s="246" t="s">
        <v>209</v>
      </c>
      <c r="D2972" s="246" t="s">
        <v>343</v>
      </c>
      <c r="E2972" s="246" t="s">
        <v>351</v>
      </c>
      <c r="F2972" s="246" t="s">
        <v>4541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352</v>
      </c>
      <c r="L2972" s="246">
        <v>8</v>
      </c>
      <c r="M2972" s="246">
        <v>295921</v>
      </c>
      <c r="N2972" s="246">
        <v>2677552</v>
      </c>
      <c r="O2972" s="246">
        <v>8</v>
      </c>
      <c r="P2972" s="246">
        <v>20</v>
      </c>
      <c r="Q2972" s="246">
        <v>2</v>
      </c>
      <c r="R2972" s="246" t="s">
        <v>89</v>
      </c>
      <c r="S2972" s="246" t="s">
        <v>44</v>
      </c>
      <c r="T2972" s="246" t="s">
        <v>32</v>
      </c>
      <c r="U2972" s="246" t="s">
        <v>4506</v>
      </c>
      <c r="V2972" t="str">
        <f>INDEX(樣區!H:H,MATCH(F2972,樣區!E:E,0))</f>
        <v>3月,5月</v>
      </c>
      <c r="W2972" s="3" t="str">
        <f>IF(ISNUMBER(AH2972),"Y","N")</f>
        <v>Y</v>
      </c>
      <c r="X2972" s="3" t="str">
        <f t="shared" si="128"/>
        <v/>
      </c>
      <c r="Y2972" s="3" t="str">
        <f t="shared" si="129"/>
        <v/>
      </c>
      <c r="Z2972" s="3" t="str">
        <f t="shared" si="130"/>
        <v/>
      </c>
      <c r="AA2972" s="3" t="str">
        <f t="shared" si="131"/>
        <v/>
      </c>
      <c r="AB2972" s="249" t="str">
        <f t="shared" si="132"/>
        <v/>
      </c>
      <c r="AC2972" s="3" t="str">
        <f>IF(ISBLANK(T2972),"需記錄棲地類型",IF(LEN(T2972)&lt;&gt;2,"請填最主要的棲地類型，其餘的可在備注補充說明",""))</f>
        <v/>
      </c>
      <c r="AD2972" s="5" t="str">
        <f t="shared" si="133"/>
        <v/>
      </c>
      <c r="AE2972" s="3" t="str">
        <f t="shared" si="134"/>
        <v/>
      </c>
      <c r="AF2972" s="3"/>
      <c r="AH2972">
        <f>MATCH(ROUND(M2972,0)&amp;ROUND(N2972,0),樣點!N:N,0)</f>
        <v>1806</v>
      </c>
      <c r="AI2972" s="5">
        <f>IF((F2973&amp;J2973)=(F2972&amp;J2972),ABS((DATE(G2973,H2973,I2973)&amp;TIME(O2973,P2973,0))-(DATE(G2972,H2972,I2972)&amp;TIME(O2972,P2972,0))),"")</f>
        <v>9.027777798473835E-2</v>
      </c>
    </row>
    <row r="2973" spans="3:35">
      <c r="C2973" s="246" t="s">
        <v>209</v>
      </c>
      <c r="D2973" s="246" t="s">
        <v>343</v>
      </c>
      <c r="E2973" s="246" t="s">
        <v>351</v>
      </c>
      <c r="F2973" s="246" t="s">
        <v>4541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352</v>
      </c>
      <c r="L2973" s="246">
        <v>9</v>
      </c>
      <c r="M2973" s="246">
        <v>295842</v>
      </c>
      <c r="N2973" s="246">
        <v>2677974</v>
      </c>
      <c r="O2973" s="246">
        <v>10</v>
      </c>
      <c r="P2973" s="246">
        <v>30</v>
      </c>
      <c r="Q2973" s="246">
        <v>2</v>
      </c>
      <c r="R2973" s="246" t="s">
        <v>89</v>
      </c>
      <c r="S2973" s="246" t="s">
        <v>44</v>
      </c>
      <c r="T2973" s="246" t="s">
        <v>32</v>
      </c>
      <c r="U2973" s="246" t="s">
        <v>4507</v>
      </c>
      <c r="V2973" t="str">
        <f>INDEX(樣區!H:H,MATCH(F2973,樣區!E:E,0))</f>
        <v>3月,5月</v>
      </c>
      <c r="W2973" s="3" t="str">
        <f>IF(ISNUMBER(AH2973),"Y","N")</f>
        <v>Y</v>
      </c>
      <c r="X2973" s="3" t="str">
        <f t="shared" si="128"/>
        <v/>
      </c>
      <c r="Y2973" s="3" t="str">
        <f t="shared" si="129"/>
        <v>時間太晚</v>
      </c>
      <c r="Z2973" s="3" t="str">
        <f t="shared" si="130"/>
        <v/>
      </c>
      <c r="AA2973" s="3" t="str">
        <f t="shared" si="131"/>
        <v/>
      </c>
      <c r="AB2973" s="249" t="str">
        <f t="shared" si="132"/>
        <v/>
      </c>
      <c r="AC2973" s="3" t="str">
        <f>IF(ISBLANK(T2973),"需記錄棲地類型",IF(LEN(T2973)&lt;&gt;2,"請填最主要的棲地類型，其餘的可在備注補充說明",""))</f>
        <v/>
      </c>
      <c r="AD2973" s="5" t="str">
        <f t="shared" si="133"/>
        <v/>
      </c>
      <c r="AE2973" s="3" t="str">
        <f t="shared" si="134"/>
        <v/>
      </c>
      <c r="AF2973" s="3"/>
      <c r="AH2973">
        <f>MATCH(ROUND(M2973,0)&amp;ROUND(N2973,0),樣點!N:N,0)</f>
        <v>1807</v>
      </c>
      <c r="AI2973" s="5" t="str">
        <f>IF((F2974&amp;J2974)=(F2973&amp;J2973),ABS((DATE(G2974,H2974,I2974)&amp;TIME(O2974,P2974,0))-(DATE(G2973,H2973,I2973)&amp;TIME(O2973,P2973,0))),"")</f>
        <v/>
      </c>
    </row>
    <row r="2974" spans="3:35">
      <c r="C2974" s="246" t="s">
        <v>209</v>
      </c>
      <c r="D2974" s="246" t="s">
        <v>343</v>
      </c>
      <c r="E2974" s="246" t="s">
        <v>353</v>
      </c>
      <c r="F2974" s="246" t="s">
        <v>4580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355</v>
      </c>
      <c r="L2974" s="246">
        <v>1</v>
      </c>
      <c r="M2974" s="246">
        <v>302745</v>
      </c>
      <c r="N2974" s="246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50</v>
      </c>
      <c r="U2974" s="246" t="s">
        <v>4508</v>
      </c>
      <c r="V2974" t="str">
        <f>INDEX(樣區!H:H,MATCH(F2974,樣區!E:E,0))</f>
        <v>3月,5月</v>
      </c>
      <c r="W2974" s="3" t="str">
        <f>IF(ISNUMBER(AH2974),"Y","N")</f>
        <v>Y</v>
      </c>
      <c r="X2974" s="3" t="str">
        <f t="shared" si="128"/>
        <v/>
      </c>
      <c r="Y2974" s="3" t="str">
        <f t="shared" si="129"/>
        <v>時間太晚</v>
      </c>
      <c r="Z2974" s="3" t="str">
        <f t="shared" si="130"/>
        <v/>
      </c>
      <c r="AA2974" s="3" t="str">
        <f t="shared" si="131"/>
        <v/>
      </c>
      <c r="AB2974" s="249" t="str">
        <f t="shared" si="132"/>
        <v/>
      </c>
      <c r="AC2974" s="3" t="str">
        <f>IF(ISBLANK(T2974),"需記錄棲地類型",IF(LEN(T2974)&lt;&gt;2,"請填最主要的棲地類型，其餘的可在備注補充說明",""))</f>
        <v/>
      </c>
      <c r="AD2974" s="5" t="str">
        <f t="shared" si="133"/>
        <v/>
      </c>
      <c r="AE2974" s="3" t="str">
        <f t="shared" si="134"/>
        <v/>
      </c>
      <c r="AF2974" s="3"/>
      <c r="AH2974">
        <f>MATCH(ROUND(M2974,0)&amp;ROUND(N2974,0),樣點!N:N,0)</f>
        <v>1808</v>
      </c>
      <c r="AI2974" s="5">
        <f>IF((F2975&amp;J2975)=(F2974&amp;J2974),ABS((DATE(G2975,H2975,I2975)&amp;TIME(O2975,P2975,0))-(DATE(G2974,H2974,I2974)&amp;TIME(O2974,P2974,0))),"")</f>
        <v>7.6388888992369175E-2</v>
      </c>
    </row>
    <row r="2975" spans="3:35">
      <c r="C2975" s="246" t="s">
        <v>209</v>
      </c>
      <c r="D2975" s="246" t="s">
        <v>343</v>
      </c>
      <c r="E2975" s="246" t="s">
        <v>353</v>
      </c>
      <c r="F2975" s="246" t="s">
        <v>3988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355</v>
      </c>
      <c r="L2975" s="246">
        <v>2</v>
      </c>
      <c r="M2975" s="246">
        <v>302108</v>
      </c>
      <c r="N2975" s="246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50</v>
      </c>
      <c r="U2975" s="246" t="s">
        <v>4509</v>
      </c>
      <c r="V2975" t="str">
        <f>INDEX(樣區!H:H,MATCH(F2975,樣區!E:E,0))</f>
        <v>3月,5月</v>
      </c>
      <c r="W2975" s="3" t="str">
        <f>IF(ISNUMBER(AH2975),"Y","N")</f>
        <v>Y</v>
      </c>
      <c r="X2975" s="3" t="str">
        <f t="shared" si="128"/>
        <v/>
      </c>
      <c r="Y2975" s="3" t="str">
        <f t="shared" si="129"/>
        <v>時間太晚</v>
      </c>
      <c r="Z2975" s="3" t="str">
        <f t="shared" si="130"/>
        <v/>
      </c>
      <c r="AA2975" s="3" t="str">
        <f t="shared" si="131"/>
        <v/>
      </c>
      <c r="AB2975" s="249" t="str">
        <f t="shared" si="132"/>
        <v/>
      </c>
      <c r="AC2975" s="3" t="str">
        <f>IF(ISBLANK(T2975),"需記錄棲地類型",IF(LEN(T2975)&lt;&gt;2,"請填最主要的棲地類型，其餘的可在備注補充說明",""))</f>
        <v/>
      </c>
      <c r="AD2975" s="5" t="str">
        <f t="shared" si="133"/>
        <v/>
      </c>
      <c r="AE2975" s="3" t="str">
        <f t="shared" si="134"/>
        <v/>
      </c>
      <c r="AF2975" s="3"/>
      <c r="AH2975">
        <f>MATCH(ROUND(M2975,0)&amp;ROUND(N2975,0),樣點!N:N,0)</f>
        <v>1809</v>
      </c>
      <c r="AI2975" s="5">
        <f>IF((F2976&amp;J2976)=(F2975&amp;J2975),ABS((DATE(G2976,H2976,I2976)&amp;TIME(O2976,P2976,0))-(DATE(G2975,H2975,I2975)&amp;TIME(O2975,P2975,0))),"")</f>
        <v>1.7361111007630825E-2</v>
      </c>
    </row>
    <row r="2976" spans="3:35">
      <c r="C2976" s="246" t="s">
        <v>209</v>
      </c>
      <c r="D2976" s="246" t="s">
        <v>343</v>
      </c>
      <c r="E2976" s="246" t="s">
        <v>353</v>
      </c>
      <c r="F2976" s="246" t="s">
        <v>3988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355</v>
      </c>
      <c r="L2976" s="246">
        <v>3</v>
      </c>
      <c r="M2976" s="246">
        <v>302255</v>
      </c>
      <c r="N2976" s="246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26</v>
      </c>
      <c r="U2976" s="246" t="s">
        <v>4510</v>
      </c>
      <c r="V2976" t="str">
        <f>INDEX(樣區!H:H,MATCH(F2976,樣區!E:E,0))</f>
        <v>3月,5月</v>
      </c>
      <c r="W2976" s="3" t="str">
        <f>IF(ISNUMBER(AH2976),"Y","N")</f>
        <v>Y</v>
      </c>
      <c r="X2976" s="3" t="str">
        <f t="shared" si="128"/>
        <v/>
      </c>
      <c r="Y2976" s="3" t="str">
        <f t="shared" si="129"/>
        <v>時間太晚</v>
      </c>
      <c r="Z2976" s="3" t="str">
        <f t="shared" si="130"/>
        <v/>
      </c>
      <c r="AA2976" s="3" t="str">
        <f t="shared" si="131"/>
        <v/>
      </c>
      <c r="AB2976" s="249" t="str">
        <f t="shared" si="132"/>
        <v/>
      </c>
      <c r="AC2976" s="3" t="str">
        <f>IF(ISBLANK(T2976),"需記錄棲地類型",IF(LEN(T2976)&lt;&gt;2,"請填最主要的棲地類型，其餘的可在備注補充說明",""))</f>
        <v/>
      </c>
      <c r="AD2976" s="5" t="str">
        <f t="shared" si="133"/>
        <v/>
      </c>
      <c r="AE2976" s="3" t="str">
        <f t="shared" si="134"/>
        <v/>
      </c>
      <c r="AF2976" s="3"/>
      <c r="AH2976">
        <f>MATCH(ROUND(M2976,0)&amp;ROUND(N2976,0),樣點!N:N,0)</f>
        <v>1810</v>
      </c>
      <c r="AI2976" s="5">
        <f>IF((F2977&amp;J2977)=(F2976&amp;J2976),ABS((DATE(G2977,H2977,I2977)&amp;TIME(O2977,P2977,0))-(DATE(G2976,H2976,I2976)&amp;TIME(O2976,P2976,0))),"")</f>
        <v>1.7361111007630825E-2</v>
      </c>
    </row>
    <row r="2977" spans="3:35">
      <c r="C2977" s="246" t="s">
        <v>209</v>
      </c>
      <c r="D2977" s="246" t="s">
        <v>343</v>
      </c>
      <c r="E2977" s="246" t="s">
        <v>353</v>
      </c>
      <c r="F2977" s="246" t="s">
        <v>3988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355</v>
      </c>
      <c r="L2977" s="246">
        <v>4</v>
      </c>
      <c r="M2977" s="246">
        <v>302450</v>
      </c>
      <c r="N2977" s="246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26</v>
      </c>
      <c r="U2977" s="246" t="s">
        <v>4510</v>
      </c>
      <c r="V2977" t="str">
        <f>INDEX(樣區!H:H,MATCH(F2977,樣區!E:E,0))</f>
        <v>3月,5月</v>
      </c>
      <c r="W2977" s="3" t="str">
        <f>IF(ISNUMBER(AH2977),"Y","N")</f>
        <v>Y</v>
      </c>
      <c r="X2977" s="3" t="str">
        <f t="shared" si="128"/>
        <v/>
      </c>
      <c r="Y2977" s="3" t="str">
        <f t="shared" si="129"/>
        <v>時間太晚</v>
      </c>
      <c r="Z2977" s="3" t="str">
        <f t="shared" si="130"/>
        <v/>
      </c>
      <c r="AA2977" s="3" t="str">
        <f t="shared" si="131"/>
        <v/>
      </c>
      <c r="AB2977" s="249" t="str">
        <f t="shared" si="132"/>
        <v/>
      </c>
      <c r="AC2977" s="3" t="str">
        <f>IF(ISBLANK(T2977),"需記錄棲地類型",IF(LEN(T2977)&lt;&gt;2,"請填最主要的棲地類型，其餘的可在備注補充說明",""))</f>
        <v/>
      </c>
      <c r="AD2977" s="5" t="str">
        <f t="shared" si="133"/>
        <v/>
      </c>
      <c r="AE2977" s="3" t="str">
        <f t="shared" si="134"/>
        <v/>
      </c>
      <c r="AF2977" s="3"/>
      <c r="AH2977">
        <f>MATCH(ROUND(M2977,0)&amp;ROUND(N2977,0),樣點!N:N,0)</f>
        <v>1811</v>
      </c>
      <c r="AI2977" s="5">
        <f>IF((F2978&amp;J2978)=(F2977&amp;J2977),ABS((DATE(G2978,H2978,I2978)&amp;TIME(O2978,P2978,0))-(DATE(G2977,H2977,I2977)&amp;TIME(O2977,P2977,0))),"")</f>
        <v>1.7361111997161061E-2</v>
      </c>
    </row>
    <row r="2978" spans="3:35">
      <c r="C2978" s="246" t="s">
        <v>209</v>
      </c>
      <c r="D2978" s="246" t="s">
        <v>343</v>
      </c>
      <c r="E2978" s="246" t="s">
        <v>353</v>
      </c>
      <c r="F2978" s="246" t="s">
        <v>3988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355</v>
      </c>
      <c r="L2978" s="246">
        <v>5</v>
      </c>
      <c r="M2978" s="246">
        <v>301616</v>
      </c>
      <c r="N2978" s="246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50</v>
      </c>
      <c r="U2978" s="246" t="s">
        <v>4511</v>
      </c>
      <c r="V2978" t="str">
        <f>INDEX(樣區!H:H,MATCH(F2978,樣區!E:E,0))</f>
        <v>3月,5月</v>
      </c>
      <c r="W2978" s="3" t="str">
        <f>IF(ISNUMBER(AH2978),"Y","N")</f>
        <v>Y</v>
      </c>
      <c r="X2978" s="3" t="str">
        <f t="shared" si="128"/>
        <v/>
      </c>
      <c r="Y2978" s="3" t="str">
        <f t="shared" si="129"/>
        <v>時間太晚</v>
      </c>
      <c r="Z2978" s="3" t="str">
        <f t="shared" si="130"/>
        <v/>
      </c>
      <c r="AA2978" s="3" t="str">
        <f t="shared" si="131"/>
        <v/>
      </c>
      <c r="AB2978" s="249" t="str">
        <f t="shared" si="132"/>
        <v/>
      </c>
      <c r="AC2978" s="3" t="str">
        <f>IF(ISBLANK(T2978),"需記錄棲地類型",IF(LEN(T2978)&lt;&gt;2,"請填最主要的棲地類型，其餘的可在備注補充說明",""))</f>
        <v/>
      </c>
      <c r="AD2978" s="5" t="str">
        <f t="shared" si="133"/>
        <v/>
      </c>
      <c r="AE2978" s="3" t="str">
        <f t="shared" si="134"/>
        <v/>
      </c>
      <c r="AF2978" s="3"/>
      <c r="AH2978">
        <f>MATCH(ROUND(M2978,0)&amp;ROUND(N2978,0),樣點!N:N,0)</f>
        <v>1812</v>
      </c>
      <c r="AI2978" s="5">
        <f>IF((F2979&amp;J2979)=(F2978&amp;J2978),ABS((DATE(G2979,H2979,I2979)&amp;TIME(O2979,P2979,0))-(DATE(G2978,H2978,I2978)&amp;TIME(O2978,P2978,0))),"")</f>
        <v>7.9861111997161061E-2</v>
      </c>
    </row>
    <row r="2979" spans="3:35">
      <c r="C2979" s="246" t="s">
        <v>209</v>
      </c>
      <c r="D2979" s="246" t="s">
        <v>343</v>
      </c>
      <c r="E2979" s="246" t="s">
        <v>353</v>
      </c>
      <c r="F2979" s="246" t="s">
        <v>3988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355</v>
      </c>
      <c r="L2979" s="246">
        <v>6</v>
      </c>
      <c r="M2979" s="246">
        <v>302259</v>
      </c>
      <c r="N2979" s="246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50</v>
      </c>
      <c r="U2979" s="246" t="s">
        <v>4512</v>
      </c>
      <c r="V2979" t="str">
        <f>INDEX(樣區!H:H,MATCH(F2979,樣區!E:E,0))</f>
        <v>3月,5月</v>
      </c>
      <c r="W2979" s="3" t="str">
        <f>IF(ISNUMBER(AH2979),"Y","N")</f>
        <v>Y</v>
      </c>
      <c r="X2979" s="3" t="str">
        <f t="shared" si="128"/>
        <v/>
      </c>
      <c r="Y2979" s="3" t="str">
        <f t="shared" si="129"/>
        <v>時間太晚</v>
      </c>
      <c r="Z2979" s="3" t="str">
        <f t="shared" si="130"/>
        <v/>
      </c>
      <c r="AA2979" s="3" t="str">
        <f t="shared" si="131"/>
        <v/>
      </c>
      <c r="AB2979" s="249" t="str">
        <f t="shared" si="132"/>
        <v/>
      </c>
      <c r="AC2979" s="3" t="str">
        <f>IF(ISBLANK(T2979),"需記錄棲地類型",IF(LEN(T2979)&lt;&gt;2,"請填最主要的棲地類型，其餘的可在備注補充說明",""))</f>
        <v/>
      </c>
      <c r="AD2979" s="5" t="str">
        <f t="shared" si="133"/>
        <v/>
      </c>
      <c r="AE2979" s="3" t="str">
        <f t="shared" si="134"/>
        <v/>
      </c>
      <c r="AF2979" s="3"/>
      <c r="AH2979">
        <f>MATCH(ROUND(M2979,0)&amp;ROUND(N2979,0),樣點!N:N,0)</f>
        <v>1813</v>
      </c>
      <c r="AI2979" s="5" t="str">
        <f>IF((F2980&amp;J2980)=(F2979&amp;J2979),ABS((DATE(G2980,H2980,I2980)&amp;TIME(O2980,P2980,0))-(DATE(G2979,H2979,I2979)&amp;TIME(O2979,P2979,0))),"")</f>
        <v/>
      </c>
    </row>
    <row r="2980" spans="3:35">
      <c r="C2980" s="246" t="s">
        <v>209</v>
      </c>
      <c r="D2980" s="246" t="s">
        <v>343</v>
      </c>
      <c r="E2980" s="246" t="s">
        <v>2903</v>
      </c>
      <c r="F2980" s="246" t="s">
        <v>350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359</v>
      </c>
      <c r="L2980" s="246">
        <v>1</v>
      </c>
      <c r="M2980" s="246">
        <v>309258</v>
      </c>
      <c r="N2980" s="246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26</v>
      </c>
      <c r="U2980" s="246" t="s">
        <v>4513</v>
      </c>
      <c r="V2980" t="str">
        <f>INDEX(樣區!H:H,MATCH(F2980,樣區!E:E,0))</f>
        <v>3月,5月</v>
      </c>
      <c r="W2980" s="3" t="str">
        <f>IF(ISNUMBER(AH2980),"Y","N")</f>
        <v>Y</v>
      </c>
      <c r="X2980" s="3" t="str">
        <f t="shared" si="128"/>
        <v/>
      </c>
      <c r="Y2980" s="3" t="str">
        <f t="shared" si="129"/>
        <v/>
      </c>
      <c r="Z2980" s="3" t="str">
        <f t="shared" si="130"/>
        <v/>
      </c>
      <c r="AA2980" s="3" t="str">
        <f t="shared" si="131"/>
        <v/>
      </c>
      <c r="AB2980" s="249" t="str">
        <f t="shared" si="132"/>
        <v/>
      </c>
      <c r="AC2980" s="3" t="str">
        <f>IF(ISBLANK(T2980),"需記錄棲地類型",IF(LEN(T2980)&lt;&gt;2,"請填最主要的棲地類型，其餘的可在備注補充說明",""))</f>
        <v/>
      </c>
      <c r="AD2980" s="5" t="str">
        <f t="shared" si="133"/>
        <v/>
      </c>
      <c r="AE2980" s="3" t="str">
        <f t="shared" si="134"/>
        <v/>
      </c>
      <c r="AF2980" s="3"/>
      <c r="AH2980">
        <f>MATCH(ROUND(M2980,0)&amp;ROUND(N2980,0),樣點!N:N,0)</f>
        <v>1814</v>
      </c>
      <c r="AI2980" s="5">
        <f>IF((F2981&amp;J2981)=(F2980&amp;J2980),ABS((DATE(G2981,H2981,I2981)&amp;TIME(O2981,P2981,0))-(DATE(G2980,H2980,I2980)&amp;TIME(O2980,P2980,0))),"")</f>
        <v>1.1111110972706228E-2</v>
      </c>
    </row>
    <row r="2981" spans="3:35">
      <c r="C2981" s="246" t="s">
        <v>209</v>
      </c>
      <c r="D2981" s="246" t="s">
        <v>343</v>
      </c>
      <c r="E2981" s="246" t="s">
        <v>2903</v>
      </c>
      <c r="F2981" s="246" t="s">
        <v>350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359</v>
      </c>
      <c r="L2981" s="246">
        <v>2</v>
      </c>
      <c r="M2981" s="246">
        <v>309444</v>
      </c>
      <c r="N2981" s="246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26</v>
      </c>
      <c r="U2981" s="246" t="s">
        <v>4513</v>
      </c>
      <c r="V2981" t="str">
        <f>INDEX(樣區!H:H,MATCH(F2981,樣區!E:E,0))</f>
        <v>3月,5月</v>
      </c>
      <c r="W2981" s="3" t="str">
        <f>IF(ISNUMBER(AH2981),"Y","N")</f>
        <v>Y</v>
      </c>
      <c r="X2981" s="3" t="str">
        <f t="shared" si="128"/>
        <v/>
      </c>
      <c r="Y2981" s="3" t="str">
        <f t="shared" si="129"/>
        <v/>
      </c>
      <c r="Z2981" s="3" t="str">
        <f t="shared" si="130"/>
        <v/>
      </c>
      <c r="AA2981" s="3" t="str">
        <f t="shared" si="131"/>
        <v/>
      </c>
      <c r="AB2981" s="249" t="str">
        <f t="shared" si="132"/>
        <v/>
      </c>
      <c r="AC2981" s="3" t="str">
        <f>IF(ISBLANK(T2981),"需記錄棲地類型",IF(LEN(T2981)&lt;&gt;2,"請填最主要的棲地類型，其餘的可在備注補充說明",""))</f>
        <v/>
      </c>
      <c r="AD2981" s="5" t="str">
        <f t="shared" si="133"/>
        <v/>
      </c>
      <c r="AE2981" s="3" t="str">
        <f t="shared" si="134"/>
        <v/>
      </c>
      <c r="AF2981" s="3"/>
      <c r="AH2981">
        <f>MATCH(ROUND(M2981,0)&amp;ROUND(N2981,0),樣點!N:N,0)</f>
        <v>1815</v>
      </c>
      <c r="AI2981" s="5">
        <f>IF((F2982&amp;J2982)=(F2981&amp;J2981),ABS((DATE(G2982,H2982,I2982)&amp;TIME(O2982,P2982,0))-(DATE(G2981,H2981,I2981)&amp;TIME(O2981,P2981,0))),"")</f>
        <v>9.7222219919785857E-3</v>
      </c>
    </row>
    <row r="2982" spans="3:35">
      <c r="C2982" s="246" t="s">
        <v>209</v>
      </c>
      <c r="D2982" s="246" t="s">
        <v>343</v>
      </c>
      <c r="E2982" s="246" t="s">
        <v>2903</v>
      </c>
      <c r="F2982" s="246" t="s">
        <v>350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359</v>
      </c>
      <c r="L2982" s="246">
        <v>3</v>
      </c>
      <c r="M2982" s="246">
        <v>309746</v>
      </c>
      <c r="N2982" s="246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26</v>
      </c>
      <c r="U2982" s="246" t="s">
        <v>4513</v>
      </c>
      <c r="V2982" t="str">
        <f>INDEX(樣區!H:H,MATCH(F2982,樣區!E:E,0))</f>
        <v>3月,5月</v>
      </c>
      <c r="W2982" s="3" t="str">
        <f>IF(ISNUMBER(AH2982),"Y","N")</f>
        <v>Y</v>
      </c>
      <c r="X2982" s="3" t="str">
        <f t="shared" si="128"/>
        <v/>
      </c>
      <c r="Y2982" s="3" t="str">
        <f t="shared" si="129"/>
        <v/>
      </c>
      <c r="Z2982" s="3" t="str">
        <f t="shared" si="130"/>
        <v/>
      </c>
      <c r="AA2982" s="3" t="str">
        <f t="shared" si="131"/>
        <v/>
      </c>
      <c r="AB2982" s="249" t="str">
        <f t="shared" si="132"/>
        <v/>
      </c>
      <c r="AC2982" s="3" t="str">
        <f>IF(ISBLANK(T2982),"需記錄棲地類型",IF(LEN(T2982)&lt;&gt;2,"請填最主要的棲地類型，其餘的可在備注補充說明",""))</f>
        <v/>
      </c>
      <c r="AD2982" s="5" t="str">
        <f t="shared" si="133"/>
        <v/>
      </c>
      <c r="AE2982" s="3" t="str">
        <f t="shared" si="134"/>
        <v/>
      </c>
      <c r="AF2982" s="3"/>
      <c r="AH2982">
        <f>MATCH(ROUND(M2982,0)&amp;ROUND(N2982,0),樣點!N:N,0)</f>
        <v>1816</v>
      </c>
      <c r="AI2982" s="5">
        <f>IF((F2983&amp;J2983)=(F2982&amp;J2982),ABS((DATE(G2983,H2983,I2983)&amp;TIME(O2983,P2983,0))-(DATE(G2982,H2982,I2982)&amp;TIME(O2982,P2982,0))),"")</f>
        <v>6.2500000349245965E-3</v>
      </c>
    </row>
    <row r="2983" spans="3:35">
      <c r="C2983" s="246" t="s">
        <v>209</v>
      </c>
      <c r="D2983" s="246" t="s">
        <v>343</v>
      </c>
      <c r="E2983" s="246" t="s">
        <v>2903</v>
      </c>
      <c r="F2983" s="246" t="s">
        <v>350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359</v>
      </c>
      <c r="L2983" s="246">
        <v>4</v>
      </c>
      <c r="M2983" s="246">
        <v>309893</v>
      </c>
      <c r="N2983" s="246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133</v>
      </c>
      <c r="U2983" s="246" t="s">
        <v>4514</v>
      </c>
      <c r="V2983" t="str">
        <f>INDEX(樣區!H:H,MATCH(F2983,樣區!E:E,0))</f>
        <v>3月,5月</v>
      </c>
      <c r="W2983" s="3" t="str">
        <f>IF(ISNUMBER(AH2983),"Y","N")</f>
        <v>Y</v>
      </c>
      <c r="X2983" s="3" t="str">
        <f t="shared" si="128"/>
        <v/>
      </c>
      <c r="Y2983" s="3" t="str">
        <f t="shared" si="129"/>
        <v/>
      </c>
      <c r="Z2983" s="3" t="str">
        <f t="shared" si="130"/>
        <v/>
      </c>
      <c r="AA2983" s="3" t="str">
        <f t="shared" si="131"/>
        <v/>
      </c>
      <c r="AB2983" s="249" t="str">
        <f t="shared" si="132"/>
        <v/>
      </c>
      <c r="AC2983" s="3" t="str">
        <f>IF(ISBLANK(T2983),"需記錄棲地類型",IF(LEN(T2983)&lt;&gt;2,"請填最主要的棲地類型，其餘的可在備注補充說明",""))</f>
        <v/>
      </c>
      <c r="AD2983" s="5" t="str">
        <f t="shared" si="133"/>
        <v/>
      </c>
      <c r="AE2983" s="3" t="str">
        <f t="shared" si="134"/>
        <v/>
      </c>
      <c r="AF2983" s="3"/>
      <c r="AH2983">
        <f>MATCH(ROUND(M2983,0)&amp;ROUND(N2983,0),樣點!N:N,0)</f>
        <v>1817</v>
      </c>
      <c r="AI2983" s="5">
        <f>IF((F2984&amp;J2984)=(F2983&amp;J2983),ABS((DATE(G2984,H2984,I2984)&amp;TIME(O2984,P2984,0))-(DATE(G2983,H2983,I2983)&amp;TIME(O2983,P2983,0))),"")</f>
        <v>6.2499999767169356E-3</v>
      </c>
    </row>
    <row r="2984" spans="3:35">
      <c r="C2984" s="246" t="s">
        <v>209</v>
      </c>
      <c r="D2984" s="246" t="s">
        <v>343</v>
      </c>
      <c r="E2984" s="246" t="s">
        <v>2903</v>
      </c>
      <c r="F2984" s="246" t="s">
        <v>350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359</v>
      </c>
      <c r="L2984" s="246">
        <v>5</v>
      </c>
      <c r="M2984" s="246">
        <v>309495</v>
      </c>
      <c r="N2984" s="246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26</v>
      </c>
      <c r="U2984" s="246" t="s">
        <v>4515</v>
      </c>
      <c r="V2984" t="str">
        <f>INDEX(樣區!H:H,MATCH(F2984,樣區!E:E,0))</f>
        <v>3月,5月</v>
      </c>
      <c r="W2984" s="3" t="str">
        <f>IF(ISNUMBER(AH2984),"Y","N")</f>
        <v>Y</v>
      </c>
      <c r="X2984" s="3" t="str">
        <f t="shared" si="128"/>
        <v/>
      </c>
      <c r="Y2984" s="3" t="str">
        <f t="shared" si="129"/>
        <v/>
      </c>
      <c r="Z2984" s="3" t="str">
        <f t="shared" si="130"/>
        <v/>
      </c>
      <c r="AA2984" s="3" t="str">
        <f t="shared" si="131"/>
        <v/>
      </c>
      <c r="AB2984" s="249" t="str">
        <f t="shared" si="132"/>
        <v/>
      </c>
      <c r="AC2984" s="3" t="str">
        <f>IF(ISBLANK(T2984),"需記錄棲地類型",IF(LEN(T2984)&lt;&gt;2,"請填最主要的棲地類型，其餘的可在備注補充說明",""))</f>
        <v/>
      </c>
      <c r="AD2984" s="5" t="str">
        <f t="shared" si="133"/>
        <v/>
      </c>
      <c r="AE2984" s="3" t="str">
        <f t="shared" si="134"/>
        <v/>
      </c>
      <c r="AF2984" s="3"/>
      <c r="AH2984">
        <f>MATCH(ROUND(M2984,0)&amp;ROUND(N2984,0),樣點!N:N,0)</f>
        <v>1818</v>
      </c>
      <c r="AI2984" s="5">
        <f>IF((F2985&amp;J2985)=(F2984&amp;J2984),ABS((DATE(G2985,H2985,I2985)&amp;TIME(O2985,P2985,0))-(DATE(G2984,H2984,I2984)&amp;TIME(O2984,P2984,0))),"")</f>
        <v>1.2500000011641532E-2</v>
      </c>
    </row>
    <row r="2985" spans="3:35">
      <c r="C2985" s="246" t="s">
        <v>209</v>
      </c>
      <c r="D2985" s="246" t="s">
        <v>343</v>
      </c>
      <c r="E2985" s="246" t="s">
        <v>2903</v>
      </c>
      <c r="F2985" s="246" t="s">
        <v>350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359</v>
      </c>
      <c r="L2985" s="246">
        <v>6</v>
      </c>
      <c r="M2985" s="246">
        <v>309731</v>
      </c>
      <c r="N2985" s="246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26</v>
      </c>
      <c r="U2985" s="246" t="s">
        <v>4513</v>
      </c>
      <c r="V2985" t="str">
        <f>INDEX(樣區!H:H,MATCH(F2985,樣區!E:E,0))</f>
        <v>3月,5月</v>
      </c>
      <c r="W2985" s="3" t="str">
        <f>IF(ISNUMBER(AH2985),"Y","N")</f>
        <v>Y</v>
      </c>
      <c r="X2985" s="3" t="str">
        <f t="shared" si="128"/>
        <v/>
      </c>
      <c r="Y2985" s="3" t="str">
        <f t="shared" si="129"/>
        <v/>
      </c>
      <c r="Z2985" s="3" t="str">
        <f t="shared" si="130"/>
        <v/>
      </c>
      <c r="AA2985" s="3" t="str">
        <f t="shared" si="131"/>
        <v/>
      </c>
      <c r="AB2985" s="249" t="str">
        <f t="shared" si="132"/>
        <v/>
      </c>
      <c r="AC2985" s="3" t="str">
        <f>IF(ISBLANK(T2985),"需記錄棲地類型",IF(LEN(T2985)&lt;&gt;2,"請填最主要的棲地類型，其餘的可在備注補充說明",""))</f>
        <v/>
      </c>
      <c r="AD2985" s="5" t="str">
        <f t="shared" si="133"/>
        <v/>
      </c>
      <c r="AE2985" s="3" t="str">
        <f t="shared" si="134"/>
        <v/>
      </c>
      <c r="AF2985" s="3"/>
      <c r="AH2985">
        <f>MATCH(ROUND(M2985,0)&amp;ROUND(N2985,0),樣點!N:N,0)</f>
        <v>1819</v>
      </c>
      <c r="AI2985" s="5" t="str">
        <f>IF((F2986&amp;J2986)=(F2985&amp;J2985),ABS((DATE(G2986,H2986,I2986)&amp;TIME(O2986,P2986,0))-(DATE(G2985,H2985,I2985)&amp;TIME(O2985,P2985,0))),"")</f>
        <v/>
      </c>
    </row>
    <row r="2986" spans="3:35">
      <c r="C2986" s="246" t="s">
        <v>209</v>
      </c>
      <c r="D2986" s="246" t="s">
        <v>343</v>
      </c>
      <c r="E2986" s="246" t="s">
        <v>364</v>
      </c>
      <c r="F2986" s="246" t="s">
        <v>348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366</v>
      </c>
      <c r="L2986" s="246">
        <v>1</v>
      </c>
      <c r="M2986" s="246">
        <v>310960</v>
      </c>
      <c r="N2986" s="246">
        <v>2667098</v>
      </c>
      <c r="O2986" s="246">
        <v>9</v>
      </c>
      <c r="P2986" s="246">
        <v>35</v>
      </c>
      <c r="Q2986" s="246">
        <v>1</v>
      </c>
      <c r="R2986" s="246" t="s">
        <v>89</v>
      </c>
      <c r="S2986" s="246" t="s">
        <v>44</v>
      </c>
      <c r="T2986" s="246" t="s">
        <v>32</v>
      </c>
      <c r="U2986" s="246" t="s">
        <v>4516</v>
      </c>
      <c r="V2986" t="str">
        <f>INDEX(樣區!H:H,MATCH(F2986,樣區!E:E,0))</f>
        <v>3月,5月</v>
      </c>
      <c r="W2986" s="3" t="str">
        <f>IF(ISNUMBER(AH2986),"Y","N")</f>
        <v>Y</v>
      </c>
      <c r="X2986" s="3" t="str">
        <f t="shared" si="128"/>
        <v/>
      </c>
      <c r="Y2986" s="3" t="str">
        <f t="shared" si="129"/>
        <v/>
      </c>
      <c r="Z2986" s="3" t="str">
        <f t="shared" si="130"/>
        <v/>
      </c>
      <c r="AA2986" s="3" t="str">
        <f t="shared" si="131"/>
        <v/>
      </c>
      <c r="AB2986" s="249" t="str">
        <f t="shared" si="132"/>
        <v>有叫聲應為猴群</v>
      </c>
      <c r="AC2986" s="3" t="str">
        <f>IF(ISBLANK(T2986),"需記錄棲地類型",IF(LEN(T2986)&lt;&gt;2,"請填最主要的棲地類型，其餘的可在備注補充說明",""))</f>
        <v/>
      </c>
      <c r="AD2986" s="5" t="str">
        <f t="shared" si="133"/>
        <v/>
      </c>
      <c r="AE2986" s="3" t="str">
        <f t="shared" si="134"/>
        <v/>
      </c>
      <c r="AF2986" s="3"/>
      <c r="AH2986">
        <f>MATCH(ROUND(M2986,0)&amp;ROUND(N2986,0),樣點!N:N,0)</f>
        <v>1820</v>
      </c>
      <c r="AI2986" s="5">
        <f>IF((F2987&amp;J2987)=(F2986&amp;J2986),ABS((DATE(G2987,H2987,I2987)&amp;TIME(O2987,P2987,0))-(DATE(G2986,H2986,I2986)&amp;TIME(O2986,P2986,0))),"")</f>
        <v>9.7222219919785857E-3</v>
      </c>
    </row>
    <row r="2987" spans="3:35">
      <c r="C2987" s="246" t="s">
        <v>209</v>
      </c>
      <c r="D2987" s="246" t="s">
        <v>343</v>
      </c>
      <c r="E2987" s="246" t="s">
        <v>364</v>
      </c>
      <c r="F2987" s="246" t="s">
        <v>348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366</v>
      </c>
      <c r="L2987" s="246">
        <v>2</v>
      </c>
      <c r="M2987" s="246">
        <v>310798</v>
      </c>
      <c r="N2987" s="246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32</v>
      </c>
      <c r="U2987" s="246" t="s">
        <v>4517</v>
      </c>
      <c r="V2987" t="str">
        <f>INDEX(樣區!H:H,MATCH(F2987,樣區!E:E,0))</f>
        <v>3月,5月</v>
      </c>
      <c r="W2987" s="3" t="str">
        <f>IF(ISNUMBER(AH2987),"Y","N")</f>
        <v>Y</v>
      </c>
      <c r="X2987" s="3" t="str">
        <f t="shared" si="128"/>
        <v/>
      </c>
      <c r="Y2987" s="3" t="str">
        <f t="shared" si="129"/>
        <v/>
      </c>
      <c r="Z2987" s="3" t="str">
        <f t="shared" si="130"/>
        <v/>
      </c>
      <c r="AA2987" s="3" t="str">
        <f t="shared" si="131"/>
        <v/>
      </c>
      <c r="AB2987" s="249" t="str">
        <f t="shared" si="132"/>
        <v/>
      </c>
      <c r="AC2987" s="3" t="str">
        <f>IF(ISBLANK(T2987),"需記錄棲地類型",IF(LEN(T2987)&lt;&gt;2,"請填最主要的棲地類型，其餘的可在備注補充說明",""))</f>
        <v/>
      </c>
      <c r="AD2987" s="5" t="str">
        <f t="shared" si="133"/>
        <v/>
      </c>
      <c r="AE2987" s="3" t="str">
        <f t="shared" si="134"/>
        <v/>
      </c>
      <c r="AF2987" s="3"/>
      <c r="AH2987">
        <f>MATCH(ROUND(M2987,0)&amp;ROUND(N2987,0),樣點!N:N,0)</f>
        <v>1821</v>
      </c>
      <c r="AI2987" s="5">
        <f>IF((F2988&amp;J2988)=(F2987&amp;J2987),ABS((DATE(G2988,H2988,I2988)&amp;TIME(O2988,P2988,0))-(DATE(G2987,H2987,I2987)&amp;TIME(O2987,P2987,0))),"")</f>
        <v>4.5138889050576836E-2</v>
      </c>
    </row>
    <row r="2988" spans="3:35">
      <c r="C2988" s="246" t="s">
        <v>209</v>
      </c>
      <c r="D2988" s="246" t="s">
        <v>343</v>
      </c>
      <c r="E2988" s="246" t="s">
        <v>364</v>
      </c>
      <c r="F2988" s="246" t="s">
        <v>348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366</v>
      </c>
      <c r="L2988" s="246">
        <v>3</v>
      </c>
      <c r="M2988" s="246">
        <v>311851</v>
      </c>
      <c r="N2988" s="246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32</v>
      </c>
      <c r="U2988" s="246" t="s">
        <v>4518</v>
      </c>
      <c r="V2988" t="str">
        <f>INDEX(樣區!H:H,MATCH(F2988,樣區!E:E,0))</f>
        <v>3月,5月</v>
      </c>
      <c r="W2988" s="3" t="str">
        <f>IF(ISNUMBER(AH2988),"Y","N")</f>
        <v>Y</v>
      </c>
      <c r="X2988" s="3" t="str">
        <f t="shared" si="128"/>
        <v/>
      </c>
      <c r="Y2988" s="3" t="str">
        <f t="shared" si="129"/>
        <v>時間太晚</v>
      </c>
      <c r="Z2988" s="3" t="str">
        <f t="shared" si="130"/>
        <v/>
      </c>
      <c r="AA2988" s="3" t="str">
        <f t="shared" si="131"/>
        <v/>
      </c>
      <c r="AB2988" s="249" t="str">
        <f t="shared" si="132"/>
        <v/>
      </c>
      <c r="AC2988" s="3" t="str">
        <f>IF(ISBLANK(T2988),"需記錄棲地類型",IF(LEN(T2988)&lt;&gt;2,"請填最主要的棲地類型，其餘的可在備注補充說明",""))</f>
        <v/>
      </c>
      <c r="AD2988" s="5" t="str">
        <f t="shared" si="133"/>
        <v/>
      </c>
      <c r="AE2988" s="3" t="str">
        <f t="shared" si="134"/>
        <v/>
      </c>
      <c r="AF2988" s="3"/>
      <c r="AH2988">
        <f>MATCH(ROUND(M2988,0)&amp;ROUND(N2988,0),樣點!N:N,0)</f>
        <v>1822</v>
      </c>
      <c r="AI2988" s="5">
        <f>IF((F2989&amp;J2989)=(F2988&amp;J2988),ABS((DATE(G2989,H2989,I2989)&amp;TIME(O2989,P2989,0))-(DATE(G2988,H2988,I2988)&amp;TIME(O2988,P2988,0))),"")</f>
        <v>9.0277779963798821E-3</v>
      </c>
    </row>
    <row r="2989" spans="3:35">
      <c r="C2989" s="246" t="s">
        <v>209</v>
      </c>
      <c r="D2989" s="246" t="s">
        <v>343</v>
      </c>
      <c r="E2989" s="246" t="s">
        <v>364</v>
      </c>
      <c r="F2989" s="246" t="s">
        <v>348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367</v>
      </c>
      <c r="L2989" s="246">
        <v>4</v>
      </c>
      <c r="M2989" s="246">
        <v>311727</v>
      </c>
      <c r="N2989" s="246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32</v>
      </c>
      <c r="U2989" s="246" t="s">
        <v>4519</v>
      </c>
      <c r="V2989" t="str">
        <f>INDEX(樣區!H:H,MATCH(F2989,樣區!E:E,0))</f>
        <v>3月,5月</v>
      </c>
      <c r="W2989" s="3" t="str">
        <f>IF(ISNUMBER(AH2989),"Y","N")</f>
        <v>Y</v>
      </c>
      <c r="X2989" s="3" t="str">
        <f t="shared" si="128"/>
        <v/>
      </c>
      <c r="Y2989" s="3" t="str">
        <f t="shared" si="129"/>
        <v>時間太晚</v>
      </c>
      <c r="Z2989" s="3" t="str">
        <f t="shared" si="130"/>
        <v/>
      </c>
      <c r="AA2989" s="3" t="str">
        <f t="shared" si="131"/>
        <v/>
      </c>
      <c r="AB2989" s="249" t="str">
        <f t="shared" si="132"/>
        <v/>
      </c>
      <c r="AC2989" s="3" t="str">
        <f>IF(ISBLANK(T2989),"需記錄棲地類型",IF(LEN(T2989)&lt;&gt;2,"請填最主要的棲地類型，其餘的可在備注補充說明",""))</f>
        <v/>
      </c>
      <c r="AD2989" s="5" t="str">
        <f t="shared" si="133"/>
        <v/>
      </c>
      <c r="AE2989" s="3" t="str">
        <f t="shared" si="134"/>
        <v/>
      </c>
      <c r="AF2989" s="3"/>
      <c r="AH2989">
        <f>MATCH(ROUND(M2989,0)&amp;ROUND(N2989,0),樣點!N:N,0)</f>
        <v>1823</v>
      </c>
      <c r="AI2989" s="5">
        <f>IF((F2990&amp;J2990)=(F2989&amp;J2989),ABS((DATE(G2990,H2990,I2990)&amp;TIME(O2990,P2990,0))-(DATE(G2989,H2989,I2989)&amp;TIME(O2989,P2989,0))),"")</f>
        <v>1.2499999953433871E-2</v>
      </c>
    </row>
    <row r="2990" spans="3:35">
      <c r="C2990" s="246" t="s">
        <v>209</v>
      </c>
      <c r="D2990" s="246" t="s">
        <v>343</v>
      </c>
      <c r="E2990" s="246" t="s">
        <v>364</v>
      </c>
      <c r="F2990" s="246" t="s">
        <v>348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367</v>
      </c>
      <c r="L2990" s="246">
        <v>5</v>
      </c>
      <c r="M2990" s="246">
        <v>311422</v>
      </c>
      <c r="N2990" s="246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32</v>
      </c>
      <c r="U2990" s="246" t="s">
        <v>4520</v>
      </c>
      <c r="V2990" t="str">
        <f>INDEX(樣區!H:H,MATCH(F2990,樣區!E:E,0))</f>
        <v>3月,5月</v>
      </c>
      <c r="W2990" s="3" t="str">
        <f>IF(ISNUMBER(AH2990),"Y","N")</f>
        <v>Y</v>
      </c>
      <c r="X2990" s="3" t="str">
        <f t="shared" si="128"/>
        <v/>
      </c>
      <c r="Y2990" s="3" t="str">
        <f t="shared" si="129"/>
        <v>時間太晚</v>
      </c>
      <c r="Z2990" s="3" t="str">
        <f t="shared" si="130"/>
        <v/>
      </c>
      <c r="AA2990" s="3" t="str">
        <f t="shared" si="131"/>
        <v/>
      </c>
      <c r="AB2990" s="249" t="str">
        <f t="shared" si="132"/>
        <v/>
      </c>
      <c r="AC2990" s="3" t="str">
        <f>IF(ISBLANK(T2990),"需記錄棲地類型",IF(LEN(T2990)&lt;&gt;2,"請填最主要的棲地類型，其餘的可在備注補充說明",""))</f>
        <v/>
      </c>
      <c r="AD2990" s="5" t="str">
        <f t="shared" si="133"/>
        <v/>
      </c>
      <c r="AE2990" s="3" t="str">
        <f t="shared" si="134"/>
        <v/>
      </c>
      <c r="AF2990" s="3"/>
      <c r="AH2990">
        <f>MATCH(ROUND(M2990,0)&amp;ROUND(N2990,0),樣點!N:N,0)</f>
        <v>1824</v>
      </c>
      <c r="AI2990" s="5">
        <f>IF((F2991&amp;J2991)=(F2990&amp;J2990),ABS((DATE(G2991,H2991,I2991)&amp;TIME(O2991,P2991,0))-(DATE(G2990,H2990,I2990)&amp;TIME(O2990,P2990,0))),"")</f>
        <v>1.5972222026903182E-2</v>
      </c>
    </row>
    <row r="2991" spans="3:35">
      <c r="C2991" s="246" t="s">
        <v>209</v>
      </c>
      <c r="D2991" s="246" t="s">
        <v>343</v>
      </c>
      <c r="E2991" s="246" t="s">
        <v>364</v>
      </c>
      <c r="F2991" s="246" t="s">
        <v>348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367</v>
      </c>
      <c r="L2991" s="246">
        <v>6</v>
      </c>
      <c r="M2991" s="246">
        <v>311224</v>
      </c>
      <c r="N2991" s="246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32</v>
      </c>
      <c r="U2991" s="246" t="s">
        <v>4521</v>
      </c>
      <c r="V2991" t="str">
        <f>INDEX(樣區!H:H,MATCH(F2991,樣區!E:E,0))</f>
        <v>3月,5月</v>
      </c>
      <c r="W2991" s="3" t="str">
        <f>IF(ISNUMBER(AH2991),"Y","N")</f>
        <v>Y</v>
      </c>
      <c r="X2991" s="3" t="str">
        <f t="shared" si="128"/>
        <v/>
      </c>
      <c r="Y2991" s="3" t="str">
        <f t="shared" si="129"/>
        <v>時間太晚</v>
      </c>
      <c r="Z2991" s="3" t="str">
        <f t="shared" si="130"/>
        <v/>
      </c>
      <c r="AA2991" s="3" t="str">
        <f t="shared" si="131"/>
        <v/>
      </c>
      <c r="AB2991" s="249" t="str">
        <f t="shared" si="132"/>
        <v/>
      </c>
      <c r="AC2991" s="3" t="str">
        <f>IF(ISBLANK(T2991),"需記錄棲地類型",IF(LEN(T2991)&lt;&gt;2,"請填最主要的棲地類型，其餘的可在備注補充說明",""))</f>
        <v/>
      </c>
      <c r="AD2991" s="5" t="str">
        <f t="shared" si="133"/>
        <v/>
      </c>
      <c r="AE2991" s="3" t="str">
        <f t="shared" si="134"/>
        <v/>
      </c>
      <c r="AF2991" s="3"/>
      <c r="AH2991">
        <f>MATCH(ROUND(M2991,0)&amp;ROUND(N2991,0),樣點!N:N,0)</f>
        <v>1825</v>
      </c>
      <c r="AI2991" s="5">
        <f>IF((F2992&amp;J2992)=(F2991&amp;J2991),ABS((DATE(G2992,H2992,I2992)&amp;TIME(O2992,P2992,0))-(DATE(G2991,H2991,I2991)&amp;TIME(O2991,P2991,0))),"")</f>
        <v>3.5416667000390589E-2</v>
      </c>
    </row>
    <row r="2992" spans="3:35">
      <c r="C2992" s="246" t="s">
        <v>209</v>
      </c>
      <c r="D2992" s="246" t="s">
        <v>343</v>
      </c>
      <c r="E2992" s="246" t="s">
        <v>364</v>
      </c>
      <c r="F2992" s="246" t="s">
        <v>348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367</v>
      </c>
      <c r="L2992" s="246">
        <v>7</v>
      </c>
      <c r="M2992" s="246">
        <v>310984</v>
      </c>
      <c r="N2992" s="246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32</v>
      </c>
      <c r="U2992" s="246" t="s">
        <v>4522</v>
      </c>
      <c r="V2992" t="str">
        <f>INDEX(樣區!H:H,MATCH(F2992,樣區!E:E,0))</f>
        <v>3月,5月</v>
      </c>
      <c r="W2992" s="3" t="str">
        <f>IF(ISNUMBER(AH2992),"Y","N")</f>
        <v>Y</v>
      </c>
      <c r="X2992" s="3" t="str">
        <f t="shared" si="128"/>
        <v/>
      </c>
      <c r="Y2992" s="3" t="str">
        <f t="shared" si="129"/>
        <v>時間太晚</v>
      </c>
      <c r="Z2992" s="3" t="str">
        <f t="shared" si="130"/>
        <v/>
      </c>
      <c r="AA2992" s="3" t="str">
        <f t="shared" si="131"/>
        <v/>
      </c>
      <c r="AB2992" s="249" t="str">
        <f t="shared" si="132"/>
        <v/>
      </c>
      <c r="AC2992" s="3" t="str">
        <f>IF(ISBLANK(T2992),"需記錄棲地類型",IF(LEN(T2992)&lt;&gt;2,"請填最主要的棲地類型，其餘的可在備注補充說明",""))</f>
        <v/>
      </c>
      <c r="AD2992" s="5" t="str">
        <f t="shared" si="133"/>
        <v/>
      </c>
      <c r="AE2992" s="3" t="str">
        <f t="shared" si="134"/>
        <v/>
      </c>
      <c r="AF2992" s="3"/>
      <c r="AH2992">
        <f>MATCH(ROUND(M2992,0)&amp;ROUND(N2992,0),樣點!N:N,0)</f>
        <v>1826</v>
      </c>
      <c r="AI2992" s="5" t="str">
        <f>IF((F2993&amp;J2993)=(F2992&amp;J2992),ABS((DATE(G2993,H2993,I2993)&amp;TIME(O2993,P2993,0))-(DATE(G2992,H2992,I2992)&amp;TIME(O2992,P2992,0))),"")</f>
        <v/>
      </c>
    </row>
    <row r="2993" spans="3:35" hidden="1">
      <c r="C2993" s="246" t="s">
        <v>209</v>
      </c>
      <c r="D2993" s="246" t="s">
        <v>343</v>
      </c>
      <c r="E2993" s="246" t="s">
        <v>4523</v>
      </c>
      <c r="F2993" s="246" t="s">
        <v>365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371</v>
      </c>
      <c r="L2993" s="246">
        <v>1</v>
      </c>
      <c r="M2993" s="246">
        <v>318100</v>
      </c>
      <c r="N2993" s="246">
        <v>2678273</v>
      </c>
      <c r="O2993" s="246">
        <v>9</v>
      </c>
      <c r="P2993" s="246">
        <v>20</v>
      </c>
      <c r="Q2993" s="246">
        <v>2</v>
      </c>
      <c r="R2993" s="246" t="s">
        <v>43</v>
      </c>
      <c r="S2993" s="246" t="s">
        <v>44</v>
      </c>
      <c r="T2993" s="246" t="s">
        <v>26</v>
      </c>
      <c r="U2993" s="246" t="s">
        <v>4524</v>
      </c>
      <c r="V2993" t="e">
        <f>INDEX(樣區!H:H,MATCH(F2993,樣區!E:E,0))</f>
        <v>#N/A</v>
      </c>
      <c r="W2993" s="3" t="str">
        <f>IF(ISNUMBER(AH2993),"Y","N")</f>
        <v>N</v>
      </c>
      <c r="X2993" s="3" t="str">
        <f t="shared" si="128"/>
        <v/>
      </c>
      <c r="Y2993" s="3" t="str">
        <f t="shared" si="129"/>
        <v/>
      </c>
      <c r="Z2993" s="3" t="str">
        <f t="shared" si="130"/>
        <v/>
      </c>
      <c r="AA2993" s="3" t="str">
        <f t="shared" si="131"/>
        <v/>
      </c>
      <c r="AB2993" s="2" t="str">
        <f t="shared" si="132"/>
        <v/>
      </c>
      <c r="AC2993" s="3" t="str">
        <f>IF(ISBLANK(T2993),"需記錄棲地類型",IF(LEN(T2993)&lt;&gt;2,"請填最主要的棲地類型，其餘的可在備注補充說明",""))</f>
        <v/>
      </c>
      <c r="AD2993" s="5" t="str">
        <f>IF(ISBLANK(O2993),"需記錄時間",IFERROR(IF((AI2993-TIME(0,5,59))&lt;0,"需計滿6分鍾",""),""))</f>
        <v/>
      </c>
      <c r="AE2993" s="3" t="str">
        <f t="shared" si="134"/>
        <v/>
      </c>
      <c r="AF2993" s="3"/>
      <c r="AH2993" t="e">
        <f>MATCH(ROUND(M2993,0)&amp;ROUND(N2993,0),樣點!N:N,0)</f>
        <v>#N/A</v>
      </c>
      <c r="AI2993" s="5">
        <f>IF((F2994&amp;J2994)=(F2993&amp;J2993),ABS((DATE(G2994,H2994,I2994)&amp;TIME(O2994,P2994,0))-(DATE(G2993,H2993,I2993)&amp;TIME(O2993,P2993,0))),"")</f>
        <v>1.3888888992369175E-2</v>
      </c>
    </row>
    <row r="2994" spans="3:35" hidden="1">
      <c r="C2994" s="246" t="s">
        <v>209</v>
      </c>
      <c r="D2994" s="246" t="s">
        <v>343</v>
      </c>
      <c r="E2994" s="246" t="s">
        <v>4523</v>
      </c>
      <c r="F2994" s="246" t="s">
        <v>365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371</v>
      </c>
      <c r="L2994" s="246">
        <v>2</v>
      </c>
      <c r="M2994" s="246">
        <v>317761</v>
      </c>
      <c r="N2994" s="246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26</v>
      </c>
      <c r="U2994" s="246" t="s">
        <v>4525</v>
      </c>
      <c r="V2994" t="e">
        <f>INDEX(樣區!H:H,MATCH(F2994,樣區!E:E,0))</f>
        <v>#N/A</v>
      </c>
      <c r="W2994" s="3" t="str">
        <f>IF(ISNUMBER(AH2994),"Y","N")</f>
        <v>N</v>
      </c>
      <c r="X2994" s="3" t="str">
        <f t="shared" si="128"/>
        <v/>
      </c>
      <c r="Y2994" s="3" t="str">
        <f t="shared" si="129"/>
        <v/>
      </c>
      <c r="Z2994" s="3" t="str">
        <f t="shared" si="130"/>
        <v/>
      </c>
      <c r="AA2994" s="3" t="str">
        <f t="shared" si="131"/>
        <v/>
      </c>
      <c r="AB2994" s="2" t="str">
        <f t="shared" si="132"/>
        <v/>
      </c>
      <c r="AC2994" s="3" t="str">
        <f>IF(ISBLANK(T2994),"需記錄棲地類型",IF(LEN(T2994)&lt;&gt;2,"請填最主要的棲地類型，其餘的可在備注補充說明",""))</f>
        <v/>
      </c>
      <c r="AD2994" s="5" t="str">
        <f>IF(ISBLANK(O2994),"需記錄時間",IFERROR(IF((AI2994-TIME(0,5,59))&lt;0,"需計滿6分鍾",""),""))</f>
        <v/>
      </c>
      <c r="AE2994" s="3" t="str">
        <f t="shared" si="134"/>
        <v/>
      </c>
      <c r="AF2994" s="3"/>
      <c r="AH2994" t="e">
        <f>MATCH(ROUND(M2994,0)&amp;ROUND(N2994,0),樣點!N:N,0)</f>
        <v>#N/A</v>
      </c>
      <c r="AI2994" s="5">
        <f>IF((F2995&amp;J2995)=(F2994&amp;J2994),ABS((DATE(G2995,H2995,I2995)&amp;TIME(O2995,P2995,0))-(DATE(G2994,H2994,I2994)&amp;TIME(O2994,P2994,0))),"")</f>
        <v>1.1805556016042829E-2</v>
      </c>
    </row>
    <row r="2995" spans="3:35" hidden="1">
      <c r="C2995" s="246" t="s">
        <v>209</v>
      </c>
      <c r="D2995" s="246" t="s">
        <v>343</v>
      </c>
      <c r="E2995" s="246" t="s">
        <v>4523</v>
      </c>
      <c r="F2995" s="246" t="s">
        <v>365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371</v>
      </c>
      <c r="L2995" s="246">
        <v>3</v>
      </c>
      <c r="M2995" s="246">
        <v>317924</v>
      </c>
      <c r="N2995" s="246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26</v>
      </c>
      <c r="U2995" s="246" t="s">
        <v>4526</v>
      </c>
      <c r="V2995" t="e">
        <f>INDEX(樣區!H:H,MATCH(F2995,樣區!E:E,0))</f>
        <v>#N/A</v>
      </c>
      <c r="W2995" s="3" t="str">
        <f>IF(ISNUMBER(AH2995),"Y","N")</f>
        <v>N</v>
      </c>
      <c r="X2995" s="3" t="str">
        <f t="shared" si="128"/>
        <v/>
      </c>
      <c r="Y2995" s="3" t="str">
        <f t="shared" si="129"/>
        <v/>
      </c>
      <c r="Z2995" s="3" t="str">
        <f t="shared" si="130"/>
        <v/>
      </c>
      <c r="AA2995" s="3" t="str">
        <f t="shared" si="131"/>
        <v/>
      </c>
      <c r="AB2995" s="2" t="str">
        <f t="shared" si="132"/>
        <v/>
      </c>
      <c r="AC2995" s="3" t="str">
        <f>IF(ISBLANK(T2995),"需記錄棲地類型",IF(LEN(T2995)&lt;&gt;2,"請填最主要的棲地類型，其餘的可在備注補充說明",""))</f>
        <v/>
      </c>
      <c r="AD2995" s="5" t="str">
        <f>IF(ISBLANK(O2995),"需記錄時間",IFERROR(IF((AI2995-TIME(0,5,59))&lt;0,"需計滿6分鍾",""),""))</f>
        <v/>
      </c>
      <c r="AE2995" s="3" t="str">
        <f t="shared" si="134"/>
        <v/>
      </c>
      <c r="AF2995" s="3"/>
      <c r="AH2995" t="e">
        <f>MATCH(ROUND(M2995,0)&amp;ROUND(N2995,0),樣點!N:N,0)</f>
        <v>#N/A</v>
      </c>
      <c r="AI2995" s="5">
        <f>IF((F2996&amp;J2996)=(F2995&amp;J2995),ABS((DATE(G2996,H2996,I2996)&amp;TIME(O2996,P2996,0))-(DATE(G2995,H2995,I2995)&amp;TIME(O2995,P2995,0))),"")</f>
        <v>5.4166666988749057E-2</v>
      </c>
    </row>
    <row r="2996" spans="3:35" hidden="1">
      <c r="C2996" s="246" t="s">
        <v>209</v>
      </c>
      <c r="D2996" s="246" t="s">
        <v>343</v>
      </c>
      <c r="E2996" s="246" t="s">
        <v>4523</v>
      </c>
      <c r="F2996" s="246" t="s">
        <v>365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370</v>
      </c>
      <c r="L2996" s="246">
        <v>4</v>
      </c>
      <c r="M2996" s="246">
        <v>322293</v>
      </c>
      <c r="N2996" s="246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26</v>
      </c>
      <c r="U2996" s="246" t="s">
        <v>4527</v>
      </c>
      <c r="V2996" t="e">
        <f>INDEX(樣區!H:H,MATCH(F2996,樣區!E:E,0))</f>
        <v>#N/A</v>
      </c>
      <c r="W2996" s="3" t="str">
        <f>IF(ISNUMBER(AH2996),"Y","N")</f>
        <v>N</v>
      </c>
      <c r="X2996" s="3" t="str">
        <f t="shared" si="128"/>
        <v/>
      </c>
      <c r="Y2996" s="3" t="str">
        <f t="shared" si="129"/>
        <v>時間太晚</v>
      </c>
      <c r="Z2996" s="3" t="str">
        <f t="shared" si="130"/>
        <v/>
      </c>
      <c r="AA2996" s="3" t="str">
        <f t="shared" si="131"/>
        <v/>
      </c>
      <c r="AB2996" s="2" t="str">
        <f t="shared" si="132"/>
        <v/>
      </c>
      <c r="AC2996" s="3" t="str">
        <f>IF(ISBLANK(T2996),"需記錄棲地類型",IF(LEN(T2996)&lt;&gt;2,"請填最主要的棲地類型，其餘的可在備注補充說明",""))</f>
        <v/>
      </c>
      <c r="AD2996" s="5" t="str">
        <f>IF(ISBLANK(O2996),"需記錄時間",IFERROR(IF((AI2996-TIME(0,5,59))&lt;0,"需計滿6分鍾",""),""))</f>
        <v/>
      </c>
      <c r="AE2996" s="3" t="str">
        <f t="shared" si="134"/>
        <v/>
      </c>
      <c r="AF2996" s="3"/>
      <c r="AH2996" t="e">
        <f>MATCH(ROUND(M2996,0)&amp;ROUND(N2996,0),樣點!N:N,0)</f>
        <v>#N/A</v>
      </c>
      <c r="AI2996" s="5">
        <f>IF((F2997&amp;J2997)=(F2996&amp;J2996),ABS((DATE(G2997,H2997,I2997)&amp;TIME(O2997,P2997,0))-(DATE(G2996,H2996,I2996)&amp;TIME(O2996,P2996,0))),"")</f>
        <v>6.9444439723156393E-3</v>
      </c>
    </row>
    <row r="2997" spans="3:35" hidden="1">
      <c r="C2997" s="246" t="s">
        <v>209</v>
      </c>
      <c r="D2997" s="246" t="s">
        <v>343</v>
      </c>
      <c r="E2997" s="246" t="s">
        <v>4523</v>
      </c>
      <c r="F2997" s="246" t="s">
        <v>365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370</v>
      </c>
      <c r="L2997" s="246">
        <v>5</v>
      </c>
      <c r="M2997" s="246">
        <v>322093</v>
      </c>
      <c r="N2997" s="246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26</v>
      </c>
      <c r="U2997" s="246" t="s">
        <v>4528</v>
      </c>
      <c r="V2997" t="e">
        <f>INDEX(樣區!H:H,MATCH(F2997,樣區!E:E,0))</f>
        <v>#N/A</v>
      </c>
      <c r="W2997" s="3" t="str">
        <f>IF(ISNUMBER(AH2997),"Y","N")</f>
        <v>N</v>
      </c>
      <c r="X2997" s="3" t="str">
        <f t="shared" si="128"/>
        <v/>
      </c>
      <c r="Y2997" s="3" t="str">
        <f t="shared" si="129"/>
        <v>時間太晚</v>
      </c>
      <c r="Z2997" s="3" t="str">
        <f t="shared" si="130"/>
        <v/>
      </c>
      <c r="AA2997" s="3" t="str">
        <f t="shared" si="131"/>
        <v/>
      </c>
      <c r="AB2997" s="2" t="str">
        <f t="shared" si="132"/>
        <v/>
      </c>
      <c r="AC2997" s="3" t="str">
        <f>IF(ISBLANK(T2997),"需記錄棲地類型",IF(LEN(T2997)&lt;&gt;2,"請填最主要的棲地類型，其餘的可在備注補充說明",""))</f>
        <v/>
      </c>
      <c r="AD2997" s="5" t="str">
        <f>IF(ISBLANK(O2997),"需記錄時間",IFERROR(IF((AI2997-TIME(0,5,59))&lt;0,"需計滿6分鍾",""),""))</f>
        <v/>
      </c>
      <c r="AE2997" s="3" t="str">
        <f t="shared" si="134"/>
        <v/>
      </c>
      <c r="AF2997" s="3"/>
      <c r="AH2997" t="e">
        <f>MATCH(ROUND(M2997,0)&amp;ROUND(N2997,0),樣點!N:N,0)</f>
        <v>#N/A</v>
      </c>
      <c r="AI2997" s="5">
        <f>IF((F2998&amp;J2998)=(F2997&amp;J2997),ABS((DATE(G2998,H2998,I2998)&amp;TIME(O2998,P2998,0))-(DATE(G2997,H2997,I2997)&amp;TIME(O2997,P2997,0))),"")</f>
        <v>6.9444440305233002E-3</v>
      </c>
    </row>
    <row r="2998" spans="3:35" hidden="1">
      <c r="C2998" s="246" t="s">
        <v>209</v>
      </c>
      <c r="D2998" s="246" t="s">
        <v>343</v>
      </c>
      <c r="E2998" s="246" t="s">
        <v>4523</v>
      </c>
      <c r="F2998" s="246" t="s">
        <v>365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370</v>
      </c>
      <c r="L2998" s="246">
        <v>6</v>
      </c>
      <c r="M2998" s="246">
        <v>321737</v>
      </c>
      <c r="N2998" s="246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26</v>
      </c>
      <c r="U2998" s="246" t="s">
        <v>4529</v>
      </c>
      <c r="V2998" t="e">
        <f>INDEX(樣區!H:H,MATCH(F2998,樣區!E:E,0))</f>
        <v>#N/A</v>
      </c>
      <c r="W2998" s="3" t="str">
        <f>IF(ISNUMBER(AH2998),"Y","N")</f>
        <v>N</v>
      </c>
      <c r="X2998" s="3" t="str">
        <f t="shared" si="128"/>
        <v/>
      </c>
      <c r="Y2998" s="3" t="str">
        <f t="shared" si="129"/>
        <v>時間太晚</v>
      </c>
      <c r="Z2998" s="3" t="str">
        <f t="shared" si="130"/>
        <v/>
      </c>
      <c r="AA2998" s="3" t="str">
        <f t="shared" si="131"/>
        <v/>
      </c>
      <c r="AB2998" s="2" t="str">
        <f t="shared" si="132"/>
        <v/>
      </c>
      <c r="AC2998" s="3" t="str">
        <f>IF(ISBLANK(T2998),"需記錄棲地類型",IF(LEN(T2998)&lt;&gt;2,"請填最主要的棲地類型，其餘的可在備注補充說明",""))</f>
        <v/>
      </c>
      <c r="AD2998" s="5" t="str">
        <f>IF(ISBLANK(O2998),"需記錄時間",IFERROR(IF((AI2998-TIME(0,5,59))&lt;0,"需計滿6分鍾",""),""))</f>
        <v/>
      </c>
      <c r="AE2998" s="3" t="str">
        <f t="shared" si="134"/>
        <v/>
      </c>
      <c r="AF2998" s="3"/>
      <c r="AH2998" t="e">
        <f>MATCH(ROUND(M2998,0)&amp;ROUND(N2998,0),樣點!N:N,0)</f>
        <v>#N/A</v>
      </c>
      <c r="AI2998" s="5" t="str">
        <f>IF((F2999&amp;J2999)=(F2998&amp;J2998),ABS((DATE(G2999,H2999,I2999)&amp;TIME(O2999,P2999,0))-(DATE(G2998,H2998,I2998)&amp;TIME(O2998,P2998,0))),"")</f>
        <v/>
      </c>
    </row>
    <row r="2999" spans="3:35">
      <c r="C2999" s="246" t="s">
        <v>209</v>
      </c>
      <c r="D2999" s="246" t="s">
        <v>343</v>
      </c>
      <c r="E2999" s="246" t="s">
        <v>373</v>
      </c>
      <c r="F2999" s="246" t="s">
        <v>354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374</v>
      </c>
      <c r="L2999" s="246">
        <v>1</v>
      </c>
      <c r="M2999" s="246">
        <v>325761</v>
      </c>
      <c r="N2999" s="246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26</v>
      </c>
      <c r="U2999" s="246" t="s">
        <v>4530</v>
      </c>
      <c r="V2999" t="str">
        <f>INDEX(樣區!H:H,MATCH(F2999,樣區!E:E,0))</f>
        <v>3月,5月</v>
      </c>
      <c r="W2999" s="3" t="str">
        <f>IF(ISNUMBER(AH2999),"Y","N")</f>
        <v>Y</v>
      </c>
      <c r="X2999" s="3" t="str">
        <f t="shared" si="128"/>
        <v/>
      </c>
      <c r="Y2999" s="3" t="str">
        <f t="shared" si="129"/>
        <v>時間太晚</v>
      </c>
      <c r="Z2999" s="3" t="str">
        <f t="shared" si="130"/>
        <v/>
      </c>
      <c r="AA2999" s="3" t="str">
        <f t="shared" si="131"/>
        <v/>
      </c>
      <c r="AB2999" s="249" t="str">
        <f t="shared" si="132"/>
        <v/>
      </c>
      <c r="AC2999" s="3" t="str">
        <f>IF(ISBLANK(T2999),"需記錄棲地類型",IF(LEN(T2999)&lt;&gt;2,"請填最主要的棲地類型，其餘的可在備注補充說明",""))</f>
        <v/>
      </c>
      <c r="AD2999" s="5" t="str">
        <f t="shared" ref="AD2999:AD3004" si="135">IF(ISBLANK(O2999),"需記錄時間",IFERROR(IF((AI2999-TIME(0,5,59))&lt;0,"需計滿6分鐘",""),""))</f>
        <v/>
      </c>
      <c r="AE2999" s="3" t="str">
        <f t="shared" si="134"/>
        <v/>
      </c>
      <c r="AF2999" s="3"/>
      <c r="AH2999">
        <f>MATCH(ROUND(M2999,0)&amp;ROUND(N2999,0),樣點!N:N,0)</f>
        <v>1827</v>
      </c>
      <c r="AI2999" s="5">
        <f>IF((F3000&amp;J3000)=(F2999&amp;J2999),ABS((DATE(G3000,H3000,I3000)&amp;TIME(O3000,P3000,0))-(DATE(G2999,H2999,I2999)&amp;TIME(O2999,P2999,0))),"")</f>
        <v>9.7222219919785857E-3</v>
      </c>
    </row>
    <row r="3000" spans="3:35">
      <c r="C3000" s="246" t="s">
        <v>209</v>
      </c>
      <c r="D3000" s="246" t="s">
        <v>343</v>
      </c>
      <c r="E3000" s="246" t="s">
        <v>373</v>
      </c>
      <c r="F3000" s="246" t="s">
        <v>354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374</v>
      </c>
      <c r="L3000" s="246">
        <v>2</v>
      </c>
      <c r="M3000" s="246">
        <v>325045</v>
      </c>
      <c r="N3000" s="246">
        <v>2688713</v>
      </c>
      <c r="O3000" s="246">
        <v>10</v>
      </c>
      <c r="P3000" s="246">
        <v>36</v>
      </c>
      <c r="Q3000" s="246">
        <v>2</v>
      </c>
      <c r="R3000" s="246" t="s">
        <v>89</v>
      </c>
      <c r="S3000" s="246" t="s">
        <v>44</v>
      </c>
      <c r="T3000" s="246" t="s">
        <v>26</v>
      </c>
      <c r="U3000" s="246" t="s">
        <v>4531</v>
      </c>
      <c r="V3000" t="str">
        <f>INDEX(樣區!H:H,MATCH(F3000,樣區!E:E,0))</f>
        <v>3月,5月</v>
      </c>
      <c r="W3000" s="3" t="str">
        <f>IF(ISNUMBER(AH3000),"Y","N")</f>
        <v>Y</v>
      </c>
      <c r="X3000" s="3" t="str">
        <f t="shared" si="128"/>
        <v/>
      </c>
      <c r="Y3000" s="3" t="str">
        <f t="shared" si="129"/>
        <v>時間太晚</v>
      </c>
      <c r="Z3000" s="3" t="str">
        <f t="shared" si="130"/>
        <v/>
      </c>
      <c r="AA3000" s="3" t="str">
        <f t="shared" si="131"/>
        <v/>
      </c>
      <c r="AB3000" s="249" t="str">
        <f t="shared" si="132"/>
        <v/>
      </c>
      <c r="AC3000" s="3" t="str">
        <f>IF(ISBLANK(T3000),"需記錄棲地類型",IF(LEN(T3000)&lt;&gt;2,"請填最主要的棲地類型，其餘的可在備注補充說明",""))</f>
        <v/>
      </c>
      <c r="AD3000" s="5" t="str">
        <f t="shared" si="135"/>
        <v>需計滿6分鐘</v>
      </c>
      <c r="AE3000" s="3" t="str">
        <f t="shared" si="134"/>
        <v/>
      </c>
      <c r="AF3000" s="3"/>
      <c r="AH3000">
        <f>MATCH(ROUND(M3000,0)&amp;ROUND(N3000,0),樣點!N:N,0)</f>
        <v>1828</v>
      </c>
      <c r="AI3000" s="5">
        <f>IF((F3001&amp;J3001)=(F3000&amp;J3000),ABS((DATE(G3001,H3001,I3001)&amp;TIME(O3001,P3001,0))-(DATE(G3000,H3000,I3000)&amp;TIME(O3000,P3000,0))),"")</f>
        <v>3.4722220152616501E-3</v>
      </c>
    </row>
    <row r="3001" spans="3:35">
      <c r="C3001" s="246" t="s">
        <v>209</v>
      </c>
      <c r="D3001" s="246" t="s">
        <v>343</v>
      </c>
      <c r="E3001" s="246" t="s">
        <v>373</v>
      </c>
      <c r="F3001" s="246" t="s">
        <v>354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374</v>
      </c>
      <c r="L3001" s="246">
        <v>3</v>
      </c>
      <c r="M3001" s="246">
        <v>324993</v>
      </c>
      <c r="N3001" s="246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26</v>
      </c>
      <c r="U3001" s="246" t="s">
        <v>4532</v>
      </c>
      <c r="V3001" t="str">
        <f>INDEX(樣區!H:H,MATCH(F3001,樣區!E:E,0))</f>
        <v>3月,5月</v>
      </c>
      <c r="W3001" s="3" t="str">
        <f>IF(ISNUMBER(AH3001),"Y","N")</f>
        <v>Y</v>
      </c>
      <c r="X3001" s="3" t="str">
        <f t="shared" si="128"/>
        <v/>
      </c>
      <c r="Y3001" s="3" t="str">
        <f t="shared" si="129"/>
        <v>時間太晚</v>
      </c>
      <c r="Z3001" s="3" t="str">
        <f t="shared" si="130"/>
        <v/>
      </c>
      <c r="AA3001" s="3" t="str">
        <f t="shared" si="131"/>
        <v/>
      </c>
      <c r="AB3001" s="249" t="str">
        <f t="shared" si="132"/>
        <v/>
      </c>
      <c r="AC3001" s="3" t="str">
        <f>IF(ISBLANK(T3001),"需記錄棲地類型",IF(LEN(T3001)&lt;&gt;2,"請填最主要的棲地類型，其餘的可在備注補充說明",""))</f>
        <v/>
      </c>
      <c r="AD3001" s="5" t="str">
        <f t="shared" si="135"/>
        <v/>
      </c>
      <c r="AE3001" s="3" t="str">
        <f t="shared" si="134"/>
        <v/>
      </c>
      <c r="AF3001" s="3"/>
      <c r="AH3001">
        <f>MATCH(ROUND(M3001,0)&amp;ROUND(N3001,0),樣點!N:N,0)</f>
        <v>1829</v>
      </c>
      <c r="AI3001" s="5">
        <f>IF((F3002&amp;J3002)=(F3001&amp;J3001),ABS((DATE(G3002,H3002,I3002)&amp;TIME(O3002,P3002,0))-(DATE(G3001,H3001,I3001)&amp;TIME(O3001,P3001,0))),"")</f>
        <v>3.8888888957444578E-2</v>
      </c>
    </row>
    <row r="3002" spans="3:35">
      <c r="C3002" s="246" t="s">
        <v>209</v>
      </c>
      <c r="D3002" s="246" t="s">
        <v>343</v>
      </c>
      <c r="E3002" s="246" t="s">
        <v>373</v>
      </c>
      <c r="F3002" s="246" t="s">
        <v>354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375</v>
      </c>
      <c r="L3002" s="246">
        <v>4</v>
      </c>
      <c r="M3002" s="246">
        <v>324015</v>
      </c>
      <c r="N3002" s="246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32</v>
      </c>
      <c r="U3002" s="246" t="s">
        <v>4533</v>
      </c>
      <c r="V3002" t="str">
        <f>INDEX(樣區!H:H,MATCH(F3002,樣區!E:E,0))</f>
        <v>3月,5月</v>
      </c>
      <c r="W3002" s="3" t="str">
        <f>IF(ISNUMBER(AH3002),"Y","N")</f>
        <v>Y</v>
      </c>
      <c r="X3002" s="3" t="str">
        <f t="shared" si="128"/>
        <v/>
      </c>
      <c r="Y3002" s="3" t="str">
        <f t="shared" si="129"/>
        <v>時間太晚</v>
      </c>
      <c r="Z3002" s="3" t="str">
        <f t="shared" si="130"/>
        <v/>
      </c>
      <c r="AA3002" s="3" t="str">
        <f t="shared" si="131"/>
        <v/>
      </c>
      <c r="AB3002" s="249" t="str">
        <f t="shared" si="132"/>
        <v/>
      </c>
      <c r="AC3002" s="3" t="str">
        <f>IF(ISBLANK(T3002),"需記錄棲地類型",IF(LEN(T3002)&lt;&gt;2,"請填最主要的棲地類型，其餘的可在備注補充說明",""))</f>
        <v/>
      </c>
      <c r="AD3002" s="5" t="str">
        <f t="shared" si="135"/>
        <v/>
      </c>
      <c r="AE3002" s="3" t="str">
        <f t="shared" si="134"/>
        <v/>
      </c>
      <c r="AF3002" s="3"/>
      <c r="AH3002">
        <f>MATCH(ROUND(M3002,0)&amp;ROUND(N3002,0),樣點!N:N,0)</f>
        <v>1830</v>
      </c>
      <c r="AI3002" s="5">
        <f>IF((F3003&amp;J3003)=(F3002&amp;J3002),ABS((DATE(G3003,H3003,I3003)&amp;TIME(O3003,P3003,0))-(DATE(G3002,H3002,I3002)&amp;TIME(O3002,P3002,0))),"")</f>
        <v>7.6388890156522393E-3</v>
      </c>
    </row>
    <row r="3003" spans="3:35">
      <c r="C3003" s="246" t="s">
        <v>209</v>
      </c>
      <c r="D3003" s="246" t="s">
        <v>343</v>
      </c>
      <c r="E3003" s="246" t="s">
        <v>373</v>
      </c>
      <c r="F3003" s="246" t="s">
        <v>354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375</v>
      </c>
      <c r="L3003" s="246">
        <v>5</v>
      </c>
      <c r="M3003" s="246">
        <v>324449</v>
      </c>
      <c r="N3003" s="246">
        <v>2688979</v>
      </c>
      <c r="O3003" s="246">
        <v>11</v>
      </c>
      <c r="P3003" s="246">
        <v>48</v>
      </c>
      <c r="Q3003" s="246">
        <v>2</v>
      </c>
      <c r="R3003" s="246" t="s">
        <v>43</v>
      </c>
      <c r="S3003" s="246" t="s">
        <v>44</v>
      </c>
      <c r="T3003" s="246" t="s">
        <v>32</v>
      </c>
      <c r="U3003" s="246" t="s">
        <v>4534</v>
      </c>
      <c r="V3003" t="str">
        <f>INDEX(樣區!H:H,MATCH(F3003,樣區!E:E,0))</f>
        <v>3月,5月</v>
      </c>
      <c r="W3003" s="3" t="str">
        <f>IF(ISNUMBER(AH3003),"Y","N")</f>
        <v>Y</v>
      </c>
      <c r="X3003" s="3" t="str">
        <f t="shared" si="128"/>
        <v/>
      </c>
      <c r="Y3003" s="3" t="str">
        <f t="shared" si="129"/>
        <v>時間太晚</v>
      </c>
      <c r="Z3003" s="3" t="str">
        <f t="shared" si="130"/>
        <v/>
      </c>
      <c r="AA3003" s="3" t="str">
        <f t="shared" si="131"/>
        <v/>
      </c>
      <c r="AB3003" s="249" t="str">
        <f t="shared" si="132"/>
        <v/>
      </c>
      <c r="AC3003" s="3" t="str">
        <f>IF(ISBLANK(T3003),"需記錄棲地類型",IF(LEN(T3003)&lt;&gt;2,"請填最主要的棲地類型，其餘的可在備注補充說明",""))</f>
        <v/>
      </c>
      <c r="AD3003" s="5" t="str">
        <f t="shared" si="135"/>
        <v/>
      </c>
      <c r="AE3003" s="3" t="str">
        <f t="shared" si="134"/>
        <v/>
      </c>
      <c r="AF3003" s="3"/>
      <c r="AH3003">
        <f>MATCH(ROUND(M3003,0)&amp;ROUND(N3003,0),樣點!N:N,0)</f>
        <v>1831</v>
      </c>
      <c r="AI3003" s="5">
        <f>IF((F3004&amp;J3004)=(F3003&amp;J3003),ABS((DATE(G3004,H3004,I3004)&amp;TIME(O3004,P3004,0))-(DATE(G3003,H3003,I3003)&amp;TIME(O3003,P3003,0))),"")</f>
        <v>7.6388890156522393E-3</v>
      </c>
    </row>
    <row r="3004" spans="3:35">
      <c r="C3004" s="246" t="s">
        <v>209</v>
      </c>
      <c r="D3004" s="246" t="s">
        <v>343</v>
      </c>
      <c r="E3004" s="246" t="s">
        <v>373</v>
      </c>
      <c r="F3004" s="246" t="s">
        <v>354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375</v>
      </c>
      <c r="L3004" s="246">
        <v>6</v>
      </c>
      <c r="M3004" s="246">
        <v>323740</v>
      </c>
      <c r="N3004" s="246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32</v>
      </c>
      <c r="U3004" s="246" t="s">
        <v>4535</v>
      </c>
      <c r="V3004" t="str">
        <f>INDEX(樣區!H:H,MATCH(F3004,樣區!E:E,0))</f>
        <v>3月,5月</v>
      </c>
      <c r="W3004" s="3" t="str">
        <f>IF(ISNUMBER(AH3004),"Y","N")</f>
        <v>Y</v>
      </c>
      <c r="X3004" s="3" t="str">
        <f t="shared" si="128"/>
        <v/>
      </c>
      <c r="Y3004" s="3" t="str">
        <f t="shared" si="129"/>
        <v>時間太晚</v>
      </c>
      <c r="Z3004" s="3" t="str">
        <f t="shared" si="130"/>
        <v/>
      </c>
      <c r="AA3004" s="3" t="str">
        <f t="shared" si="131"/>
        <v/>
      </c>
      <c r="AB3004" s="249" t="str">
        <f t="shared" si="132"/>
        <v/>
      </c>
      <c r="AC3004" s="3" t="str">
        <f>IF(ISBLANK(T3004),"需記錄棲地類型",IF(LEN(T3004)&lt;&gt;2,"請填最主要的棲地類型，其餘的可在備注補充說明",""))</f>
        <v/>
      </c>
      <c r="AD3004" s="5" t="str">
        <f t="shared" si="135"/>
        <v/>
      </c>
      <c r="AE3004" s="3" t="str">
        <f t="shared" si="134"/>
        <v/>
      </c>
      <c r="AF3004" s="3"/>
      <c r="AH3004">
        <f>MATCH(ROUND(M3004,0)&amp;ROUND(N3004,0),樣點!N:N,0)</f>
        <v>1832</v>
      </c>
      <c r="AI3004" s="5" t="str">
        <f>IF((F3005&amp;J3005)=(F3004&amp;J3004),ABS((DATE(G3005,H3005,I3005)&amp;TIME(O3005,P3005,0))-(DATE(G3004,H3004,I3004)&amp;TIME(O3004,P3004,0))),"")</f>
        <v/>
      </c>
    </row>
  </sheetData>
  <autoFilter ref="A1:AL3004">
    <filterColumn colId="22">
      <filters>
        <filter val="Y"/>
      </filters>
    </filterColumn>
  </autoFilter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G21" sqref="G21"/>
    </sheetView>
  </sheetViews>
  <sheetFormatPr defaultRowHeight="15"/>
  <sheetData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A431" workbookViewId="0">
      <selection activeCell="D441" sqref="D441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4046</v>
      </c>
      <c r="B1" s="135" t="s">
        <v>4047</v>
      </c>
      <c r="C1" s="8" t="s">
        <v>4048</v>
      </c>
      <c r="D1" s="8" t="s">
        <v>4049</v>
      </c>
      <c r="E1" s="136" t="s">
        <v>4050</v>
      </c>
      <c r="F1" s="137" t="s">
        <v>4051</v>
      </c>
      <c r="G1" s="138" t="s">
        <v>4052</v>
      </c>
      <c r="H1" s="139" t="s">
        <v>4053</v>
      </c>
      <c r="I1" s="140" t="s">
        <v>4054</v>
      </c>
      <c r="J1" s="140" t="s">
        <v>4055</v>
      </c>
      <c r="K1" s="141" t="s">
        <v>4056</v>
      </c>
      <c r="L1" s="141" t="s">
        <v>4057</v>
      </c>
      <c r="M1" s="142" t="s">
        <v>4058</v>
      </c>
    </row>
    <row r="2" spans="1:13">
      <c r="A2" s="144" t="s">
        <v>4059</v>
      </c>
      <c r="B2" s="145" t="s">
        <v>4060</v>
      </c>
      <c r="C2" s="146" t="s">
        <v>1339</v>
      </c>
      <c r="D2" s="146" t="s">
        <v>1340</v>
      </c>
      <c r="E2" s="147" t="s">
        <v>4061</v>
      </c>
      <c r="F2" s="144" t="s">
        <v>4062</v>
      </c>
      <c r="G2" s="148" t="s">
        <v>4063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4064</v>
      </c>
    </row>
    <row r="3" spans="1:13">
      <c r="A3" s="151" t="s">
        <v>2090</v>
      </c>
      <c r="B3" s="151"/>
      <c r="C3" s="152" t="s">
        <v>1339</v>
      </c>
      <c r="D3" s="151" t="s">
        <v>1340</v>
      </c>
      <c r="E3" s="151" t="s">
        <v>4065</v>
      </c>
      <c r="F3" s="153" t="s">
        <v>4066</v>
      </c>
      <c r="G3" s="154" t="s">
        <v>4063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2090</v>
      </c>
      <c r="B4" s="151"/>
      <c r="C4" s="152" t="s">
        <v>1339</v>
      </c>
      <c r="D4" s="151" t="s">
        <v>1340</v>
      </c>
      <c r="E4" s="151" t="s">
        <v>1411</v>
      </c>
      <c r="F4" s="153" t="s">
        <v>1412</v>
      </c>
      <c r="G4" s="154" t="s">
        <v>4063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2090</v>
      </c>
      <c r="B5" s="151"/>
      <c r="C5" s="152" t="s">
        <v>1339</v>
      </c>
      <c r="D5" s="151" t="s">
        <v>1340</v>
      </c>
      <c r="E5" s="151" t="s">
        <v>1419</v>
      </c>
      <c r="F5" s="153" t="s">
        <v>1420</v>
      </c>
      <c r="G5" s="154" t="s">
        <v>4063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2090</v>
      </c>
      <c r="B6" s="151"/>
      <c r="C6" s="152" t="s">
        <v>1339</v>
      </c>
      <c r="D6" s="151" t="s">
        <v>1340</v>
      </c>
      <c r="E6" s="151" t="s">
        <v>1427</v>
      </c>
      <c r="F6" s="153" t="s">
        <v>4067</v>
      </c>
      <c r="G6" s="154" t="s">
        <v>4068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2090</v>
      </c>
      <c r="B7" s="159"/>
      <c r="C7" s="152" t="s">
        <v>1339</v>
      </c>
      <c r="D7" s="151" t="s">
        <v>1340</v>
      </c>
      <c r="E7" s="160" t="s">
        <v>4069</v>
      </c>
      <c r="F7" s="160" t="s">
        <v>4070</v>
      </c>
      <c r="G7" s="160" t="s">
        <v>4063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2090</v>
      </c>
      <c r="B8" s="151"/>
      <c r="C8" s="152" t="s">
        <v>1339</v>
      </c>
      <c r="D8" s="151" t="s">
        <v>1340</v>
      </c>
      <c r="E8" s="151" t="s">
        <v>1347</v>
      </c>
      <c r="F8" s="153" t="s">
        <v>1348</v>
      </c>
      <c r="G8" s="154" t="s">
        <v>4063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2090</v>
      </c>
      <c r="B9" s="151"/>
      <c r="C9" s="152" t="s">
        <v>1339</v>
      </c>
      <c r="D9" s="151" t="s">
        <v>1340</v>
      </c>
      <c r="E9" s="151" t="s">
        <v>1355</v>
      </c>
      <c r="F9" s="153" t="s">
        <v>1356</v>
      </c>
      <c r="G9" s="154" t="s">
        <v>4063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2090</v>
      </c>
      <c r="B10" s="151"/>
      <c r="C10" s="152" t="s">
        <v>1339</v>
      </c>
      <c r="D10" s="151" t="s">
        <v>1340</v>
      </c>
      <c r="E10" s="151" t="s">
        <v>1363</v>
      </c>
      <c r="F10" s="153" t="s">
        <v>1364</v>
      </c>
      <c r="G10" s="154" t="s">
        <v>4063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2090</v>
      </c>
      <c r="B11" s="151"/>
      <c r="C11" s="152" t="s">
        <v>1339</v>
      </c>
      <c r="D11" s="151" t="s">
        <v>1340</v>
      </c>
      <c r="E11" s="151" t="s">
        <v>1371</v>
      </c>
      <c r="F11" s="153" t="s">
        <v>1372</v>
      </c>
      <c r="G11" s="154" t="s">
        <v>4063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2090</v>
      </c>
      <c r="B12" s="151"/>
      <c r="C12" s="152" t="s">
        <v>1339</v>
      </c>
      <c r="D12" s="151" t="s">
        <v>1340</v>
      </c>
      <c r="E12" s="151" t="s">
        <v>1379</v>
      </c>
      <c r="F12" s="153" t="s">
        <v>1380</v>
      </c>
      <c r="G12" s="154" t="s">
        <v>4063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2090</v>
      </c>
      <c r="B13" s="151"/>
      <c r="C13" s="152" t="s">
        <v>1339</v>
      </c>
      <c r="D13" s="151" t="s">
        <v>1340</v>
      </c>
      <c r="E13" s="151" t="s">
        <v>1387</v>
      </c>
      <c r="F13" s="153" t="s">
        <v>1388</v>
      </c>
      <c r="G13" s="154" t="s">
        <v>4068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2090</v>
      </c>
      <c r="B14" s="151"/>
      <c r="C14" s="152" t="s">
        <v>1339</v>
      </c>
      <c r="D14" s="151" t="s">
        <v>1340</v>
      </c>
      <c r="E14" s="151" t="s">
        <v>1395</v>
      </c>
      <c r="F14" s="153" t="s">
        <v>1396</v>
      </c>
      <c r="G14" s="154" t="s">
        <v>4063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2090</v>
      </c>
      <c r="B15" s="151"/>
      <c r="C15" s="152" t="s">
        <v>1339</v>
      </c>
      <c r="D15" s="151" t="s">
        <v>1340</v>
      </c>
      <c r="E15" s="151" t="s">
        <v>1403</v>
      </c>
      <c r="F15" s="153" t="s">
        <v>1404</v>
      </c>
      <c r="G15" s="154" t="s">
        <v>4063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2090</v>
      </c>
      <c r="B16" s="151"/>
      <c r="C16" s="152" t="s">
        <v>1339</v>
      </c>
      <c r="D16" s="151" t="s">
        <v>4071</v>
      </c>
      <c r="E16" s="160" t="s">
        <v>1558</v>
      </c>
      <c r="F16" s="160" t="s">
        <v>3716</v>
      </c>
      <c r="G16" s="160" t="s">
        <v>4063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2090</v>
      </c>
      <c r="B17" s="151"/>
      <c r="C17" s="152" t="s">
        <v>1339</v>
      </c>
      <c r="D17" s="151" t="s">
        <v>4072</v>
      </c>
      <c r="E17" s="151" t="s">
        <v>1621</v>
      </c>
      <c r="F17" s="153" t="s">
        <v>3725</v>
      </c>
      <c r="G17" s="154" t="s">
        <v>4063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2090</v>
      </c>
      <c r="B18" s="151"/>
      <c r="C18" s="152" t="s">
        <v>1339</v>
      </c>
      <c r="D18" s="151" t="s">
        <v>4071</v>
      </c>
      <c r="E18" s="151" t="s">
        <v>1628</v>
      </c>
      <c r="F18" s="153" t="s">
        <v>3726</v>
      </c>
      <c r="G18" s="154" t="s">
        <v>4063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2090</v>
      </c>
      <c r="B19" s="151"/>
      <c r="C19" s="152" t="s">
        <v>1339</v>
      </c>
      <c r="D19" s="151" t="s">
        <v>4072</v>
      </c>
      <c r="E19" s="151" t="s">
        <v>1635</v>
      </c>
      <c r="F19" s="153" t="s">
        <v>3727</v>
      </c>
      <c r="G19" s="154" t="s">
        <v>4063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2090</v>
      </c>
      <c r="B20" s="151"/>
      <c r="C20" s="152" t="s">
        <v>1339</v>
      </c>
      <c r="D20" s="151" t="s">
        <v>4071</v>
      </c>
      <c r="E20" s="160" t="s">
        <v>1565</v>
      </c>
      <c r="F20" s="160" t="s">
        <v>3717</v>
      </c>
      <c r="G20" s="160" t="s">
        <v>4063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2090</v>
      </c>
      <c r="B21" s="151"/>
      <c r="C21" s="152" t="s">
        <v>1339</v>
      </c>
      <c r="D21" s="151" t="s">
        <v>4072</v>
      </c>
      <c r="E21" s="160" t="s">
        <v>1572</v>
      </c>
      <c r="F21" s="160" t="s">
        <v>3718</v>
      </c>
      <c r="G21" s="160" t="s">
        <v>4063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2090</v>
      </c>
      <c r="B22" s="151"/>
      <c r="C22" s="152" t="s">
        <v>1339</v>
      </c>
      <c r="D22" s="151" t="s">
        <v>4072</v>
      </c>
      <c r="E22" s="151" t="s">
        <v>1579</v>
      </c>
      <c r="F22" s="153" t="s">
        <v>3719</v>
      </c>
      <c r="G22" s="154" t="s">
        <v>4063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2090</v>
      </c>
      <c r="B23" s="151"/>
      <c r="C23" s="152" t="s">
        <v>1339</v>
      </c>
      <c r="D23" s="151" t="s">
        <v>4071</v>
      </c>
      <c r="E23" s="151" t="s">
        <v>1586</v>
      </c>
      <c r="F23" s="153" t="s">
        <v>3720</v>
      </c>
      <c r="G23" s="154" t="s">
        <v>4063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2090</v>
      </c>
      <c r="B24" s="151"/>
      <c r="C24" s="152" t="s">
        <v>1339</v>
      </c>
      <c r="D24" s="151" t="s">
        <v>4072</v>
      </c>
      <c r="E24" s="151" t="s">
        <v>1593</v>
      </c>
      <c r="F24" s="153" t="s">
        <v>3721</v>
      </c>
      <c r="G24" s="154" t="s">
        <v>4063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2090</v>
      </c>
      <c r="B25" s="151"/>
      <c r="C25" s="152" t="s">
        <v>1339</v>
      </c>
      <c r="D25" s="151" t="s">
        <v>4071</v>
      </c>
      <c r="E25" s="151" t="s">
        <v>1600</v>
      </c>
      <c r="F25" s="153" t="s">
        <v>3722</v>
      </c>
      <c r="G25" s="154" t="s">
        <v>4063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2090</v>
      </c>
      <c r="B26" s="151"/>
      <c r="C26" s="152" t="s">
        <v>1339</v>
      </c>
      <c r="D26" s="151" t="s">
        <v>4071</v>
      </c>
      <c r="E26" s="151" t="s">
        <v>1607</v>
      </c>
      <c r="F26" s="153" t="s">
        <v>3723</v>
      </c>
      <c r="G26" s="154" t="s">
        <v>4063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2090</v>
      </c>
      <c r="B27" s="151"/>
      <c r="C27" s="152" t="s">
        <v>1339</v>
      </c>
      <c r="D27" s="151" t="s">
        <v>4072</v>
      </c>
      <c r="E27" s="151" t="s">
        <v>1614</v>
      </c>
      <c r="F27" s="153" t="s">
        <v>3724</v>
      </c>
      <c r="G27" s="154" t="s">
        <v>4063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2090</v>
      </c>
      <c r="B28" s="151"/>
      <c r="C28" s="152" t="s">
        <v>1339</v>
      </c>
      <c r="D28" s="152" t="s">
        <v>3728</v>
      </c>
      <c r="E28" s="152" t="s">
        <v>1683</v>
      </c>
      <c r="F28" s="153" t="s">
        <v>1684</v>
      </c>
      <c r="G28" s="161" t="s">
        <v>4073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2090</v>
      </c>
      <c r="B29" s="151"/>
      <c r="C29" s="152" t="s">
        <v>1339</v>
      </c>
      <c r="D29" s="151" t="s">
        <v>4074</v>
      </c>
      <c r="E29" s="160" t="s">
        <v>3729</v>
      </c>
      <c r="F29" s="160" t="s">
        <v>1642</v>
      </c>
      <c r="G29" s="160" t="s">
        <v>4063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2090</v>
      </c>
      <c r="B30" s="151"/>
      <c r="C30" s="152" t="s">
        <v>1339</v>
      </c>
      <c r="D30" s="151" t="s">
        <v>4074</v>
      </c>
      <c r="E30" s="160" t="s">
        <v>1703</v>
      </c>
      <c r="F30" s="160" t="s">
        <v>3740</v>
      </c>
      <c r="G30" s="160" t="s">
        <v>4063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2090</v>
      </c>
      <c r="B31" s="151"/>
      <c r="C31" s="152" t="s">
        <v>1339</v>
      </c>
      <c r="D31" s="151" t="s">
        <v>4074</v>
      </c>
      <c r="E31" s="160" t="s">
        <v>1710</v>
      </c>
      <c r="F31" s="160" t="s">
        <v>4075</v>
      </c>
      <c r="G31" s="160" t="s">
        <v>4063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2090</v>
      </c>
      <c r="B32" s="151"/>
      <c r="C32" s="152" t="s">
        <v>1339</v>
      </c>
      <c r="D32" s="151" t="s">
        <v>4074</v>
      </c>
      <c r="E32" s="160" t="s">
        <v>3730</v>
      </c>
      <c r="F32" s="160" t="s">
        <v>4076</v>
      </c>
      <c r="G32" s="160" t="s">
        <v>4063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2090</v>
      </c>
      <c r="B33" s="151"/>
      <c r="C33" s="152" t="s">
        <v>1339</v>
      </c>
      <c r="D33" s="151" t="s">
        <v>4077</v>
      </c>
      <c r="E33" s="160" t="s">
        <v>1655</v>
      </c>
      <c r="F33" s="160" t="s">
        <v>4078</v>
      </c>
      <c r="G33" s="160" t="s">
        <v>4063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2090</v>
      </c>
      <c r="B34" s="151"/>
      <c r="C34" s="152" t="s">
        <v>1339</v>
      </c>
      <c r="D34" s="151" t="s">
        <v>4077</v>
      </c>
      <c r="E34" s="160" t="s">
        <v>1662</v>
      </c>
      <c r="F34" s="160" t="s">
        <v>3733</v>
      </c>
      <c r="G34" s="160" t="s">
        <v>4063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2090</v>
      </c>
      <c r="B35" s="151"/>
      <c r="C35" s="152" t="s">
        <v>1339</v>
      </c>
      <c r="D35" s="151" t="s">
        <v>4074</v>
      </c>
      <c r="E35" s="151" t="s">
        <v>1669</v>
      </c>
      <c r="F35" s="153" t="s">
        <v>4079</v>
      </c>
      <c r="G35" s="154" t="s">
        <v>4068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2090</v>
      </c>
      <c r="B36" s="151"/>
      <c r="C36" s="152" t="s">
        <v>1339</v>
      </c>
      <c r="D36" s="151" t="s">
        <v>4074</v>
      </c>
      <c r="E36" s="160" t="s">
        <v>1676</v>
      </c>
      <c r="F36" s="160" t="s">
        <v>4080</v>
      </c>
      <c r="G36" s="160" t="s">
        <v>4081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2090</v>
      </c>
      <c r="B37" s="151"/>
      <c r="C37" s="152" t="s">
        <v>1339</v>
      </c>
      <c r="D37" s="151" t="s">
        <v>4077</v>
      </c>
      <c r="E37" s="160" t="s">
        <v>3737</v>
      </c>
      <c r="F37" s="160" t="s">
        <v>4082</v>
      </c>
      <c r="G37" s="160" t="s">
        <v>4063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2090</v>
      </c>
      <c r="B38" s="151"/>
      <c r="C38" s="152" t="s">
        <v>1339</v>
      </c>
      <c r="D38" s="151" t="s">
        <v>4077</v>
      </c>
      <c r="E38" s="160" t="s">
        <v>1696</v>
      </c>
      <c r="F38" s="160" t="s">
        <v>4083</v>
      </c>
      <c r="G38" s="160" t="s">
        <v>4063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4059</v>
      </c>
      <c r="B39" s="145" t="s">
        <v>4060</v>
      </c>
      <c r="C39" s="146" t="s">
        <v>1339</v>
      </c>
      <c r="D39" s="146" t="s">
        <v>1441</v>
      </c>
      <c r="E39" s="147" t="s">
        <v>4084</v>
      </c>
      <c r="F39" s="144" t="s">
        <v>4085</v>
      </c>
      <c r="G39" s="148" t="s">
        <v>4086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4087</v>
      </c>
    </row>
    <row r="40" spans="1:13">
      <c r="A40" s="144" t="s">
        <v>4059</v>
      </c>
      <c r="B40" s="145" t="s">
        <v>4060</v>
      </c>
      <c r="C40" s="146" t="s">
        <v>1339</v>
      </c>
      <c r="D40" s="146" t="s">
        <v>1441</v>
      </c>
      <c r="E40" s="147" t="s">
        <v>4088</v>
      </c>
      <c r="F40" s="162" t="s">
        <v>4089</v>
      </c>
      <c r="G40" s="163" t="s">
        <v>4073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4090</v>
      </c>
    </row>
    <row r="41" spans="1:13">
      <c r="A41" s="151" t="s">
        <v>2090</v>
      </c>
      <c r="B41" s="151"/>
      <c r="C41" s="152" t="s">
        <v>1339</v>
      </c>
      <c r="D41" s="152" t="s">
        <v>1441</v>
      </c>
      <c r="E41" s="152" t="s">
        <v>3709</v>
      </c>
      <c r="F41" s="153" t="s">
        <v>4091</v>
      </c>
      <c r="G41" s="154" t="s">
        <v>4081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2090</v>
      </c>
      <c r="B42" s="151"/>
      <c r="C42" s="152" t="s">
        <v>1339</v>
      </c>
      <c r="D42" s="152" t="s">
        <v>1441</v>
      </c>
      <c r="E42" s="152" t="s">
        <v>1459</v>
      </c>
      <c r="F42" s="153" t="s">
        <v>4092</v>
      </c>
      <c r="G42" s="161" t="s">
        <v>4073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2090</v>
      </c>
      <c r="B43" s="151"/>
      <c r="C43" s="152" t="s">
        <v>1339</v>
      </c>
      <c r="D43" s="152" t="s">
        <v>1441</v>
      </c>
      <c r="E43" s="151" t="s">
        <v>4093</v>
      </c>
      <c r="F43" s="153" t="s">
        <v>3699</v>
      </c>
      <c r="G43" s="154" t="s">
        <v>4063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2090</v>
      </c>
      <c r="B44" s="151"/>
      <c r="C44" s="152" t="s">
        <v>1339</v>
      </c>
      <c r="D44" s="152" t="s">
        <v>1441</v>
      </c>
      <c r="E44" s="151" t="s">
        <v>1516</v>
      </c>
      <c r="F44" s="153" t="s">
        <v>3710</v>
      </c>
      <c r="G44" s="154" t="s">
        <v>4063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2090</v>
      </c>
      <c r="B45" s="151"/>
      <c r="C45" s="152" t="s">
        <v>1339</v>
      </c>
      <c r="D45" s="152" t="s">
        <v>1441</v>
      </c>
      <c r="E45" s="151" t="s">
        <v>3711</v>
      </c>
      <c r="F45" s="153" t="s">
        <v>3712</v>
      </c>
      <c r="G45" s="154" t="s">
        <v>4063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2090</v>
      </c>
      <c r="B46" s="151"/>
      <c r="C46" s="152" t="s">
        <v>1339</v>
      </c>
      <c r="D46" s="152" t="s">
        <v>1441</v>
      </c>
      <c r="E46" s="151" t="s">
        <v>1530</v>
      </c>
      <c r="F46" s="153" t="s">
        <v>1531</v>
      </c>
      <c r="G46" s="154" t="s">
        <v>4063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2090</v>
      </c>
      <c r="B47" s="151"/>
      <c r="C47" s="152" t="s">
        <v>1339</v>
      </c>
      <c r="D47" s="152" t="s">
        <v>1441</v>
      </c>
      <c r="E47" s="151" t="s">
        <v>1539</v>
      </c>
      <c r="F47" s="153" t="s">
        <v>3713</v>
      </c>
      <c r="G47" s="154" t="s">
        <v>4063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2090</v>
      </c>
      <c r="B48" s="151"/>
      <c r="C48" s="152" t="s">
        <v>1339</v>
      </c>
      <c r="D48" s="152" t="s">
        <v>1441</v>
      </c>
      <c r="E48" s="151" t="s">
        <v>1549</v>
      </c>
      <c r="F48" s="153" t="s">
        <v>3714</v>
      </c>
      <c r="G48" s="154" t="s">
        <v>4063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2090</v>
      </c>
      <c r="B49" s="151"/>
      <c r="C49" s="152" t="s">
        <v>1339</v>
      </c>
      <c r="D49" s="152" t="s">
        <v>1441</v>
      </c>
      <c r="E49" s="151" t="s">
        <v>4094</v>
      </c>
      <c r="F49" s="153" t="s">
        <v>3700</v>
      </c>
      <c r="G49" s="154" t="s">
        <v>4095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2090</v>
      </c>
      <c r="B50" s="151"/>
      <c r="C50" s="152" t="s">
        <v>1339</v>
      </c>
      <c r="D50" s="152" t="s">
        <v>1441</v>
      </c>
      <c r="E50" s="151" t="s">
        <v>4096</v>
      </c>
      <c r="F50" s="153" t="s">
        <v>1467</v>
      </c>
      <c r="G50" s="154" t="s">
        <v>4068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2090</v>
      </c>
      <c r="B51" s="151"/>
      <c r="C51" s="152" t="s">
        <v>1339</v>
      </c>
      <c r="D51" s="152" t="s">
        <v>1441</v>
      </c>
      <c r="E51" s="151" t="s">
        <v>4097</v>
      </c>
      <c r="F51" s="153" t="s">
        <v>3702</v>
      </c>
      <c r="G51" s="154" t="s">
        <v>4063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2090</v>
      </c>
      <c r="B52" s="151"/>
      <c r="C52" s="152" t="s">
        <v>1339</v>
      </c>
      <c r="D52" s="152" t="s">
        <v>1441</v>
      </c>
      <c r="E52" s="151" t="s">
        <v>4098</v>
      </c>
      <c r="F52" s="153" t="s">
        <v>3704</v>
      </c>
      <c r="G52" s="154" t="s">
        <v>4095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2090</v>
      </c>
      <c r="B53" s="151"/>
      <c r="C53" s="152" t="s">
        <v>1339</v>
      </c>
      <c r="D53" s="152" t="s">
        <v>1441</v>
      </c>
      <c r="E53" s="151" t="s">
        <v>4099</v>
      </c>
      <c r="F53" s="153" t="s">
        <v>3706</v>
      </c>
      <c r="G53" s="154" t="s">
        <v>4081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2090</v>
      </c>
      <c r="B54" s="151"/>
      <c r="C54" s="152" t="s">
        <v>1339</v>
      </c>
      <c r="D54" s="152" t="s">
        <v>1441</v>
      </c>
      <c r="E54" s="151" t="s">
        <v>4100</v>
      </c>
      <c r="F54" s="153" t="s">
        <v>3708</v>
      </c>
      <c r="G54" s="154" t="s">
        <v>4086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4101</v>
      </c>
      <c r="B55" s="145" t="s">
        <v>4060</v>
      </c>
      <c r="C55" s="164" t="s">
        <v>21</v>
      </c>
      <c r="D55" s="164" t="s">
        <v>4102</v>
      </c>
      <c r="E55" s="164" t="s">
        <v>4103</v>
      </c>
      <c r="F55" s="165" t="s">
        <v>82</v>
      </c>
      <c r="G55" s="163" t="s">
        <v>4073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4104</v>
      </c>
    </row>
    <row r="56" spans="1:13">
      <c r="A56" s="146" t="s">
        <v>4059</v>
      </c>
      <c r="B56" s="145" t="s">
        <v>4060</v>
      </c>
      <c r="C56" s="164" t="s">
        <v>21</v>
      </c>
      <c r="D56" s="164" t="s">
        <v>4102</v>
      </c>
      <c r="E56" s="164" t="s">
        <v>4105</v>
      </c>
      <c r="F56" s="165" t="s">
        <v>4106</v>
      </c>
      <c r="G56" s="163" t="s">
        <v>4073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4107</v>
      </c>
    </row>
    <row r="57" spans="1:13">
      <c r="A57" s="146" t="s">
        <v>4101</v>
      </c>
      <c r="B57" s="145" t="s">
        <v>4060</v>
      </c>
      <c r="C57" s="164" t="s">
        <v>21</v>
      </c>
      <c r="D57" s="164" t="s">
        <v>4102</v>
      </c>
      <c r="E57" s="164" t="s">
        <v>4108</v>
      </c>
      <c r="F57" s="165" t="s">
        <v>4109</v>
      </c>
      <c r="G57" s="163" t="s">
        <v>4073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4104</v>
      </c>
    </row>
    <row r="58" spans="1:13">
      <c r="A58" s="146" t="s">
        <v>4059</v>
      </c>
      <c r="B58" s="145" t="s">
        <v>4060</v>
      </c>
      <c r="C58" s="164" t="s">
        <v>21</v>
      </c>
      <c r="D58" s="164" t="s">
        <v>4102</v>
      </c>
      <c r="E58" s="164" t="s">
        <v>4110</v>
      </c>
      <c r="F58" s="165" t="s">
        <v>4111</v>
      </c>
      <c r="G58" s="169" t="s">
        <v>4112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4113</v>
      </c>
    </row>
    <row r="59" spans="1:13">
      <c r="A59" s="146" t="s">
        <v>4101</v>
      </c>
      <c r="B59" s="145" t="s">
        <v>4060</v>
      </c>
      <c r="C59" s="164" t="s">
        <v>21</v>
      </c>
      <c r="D59" s="164" t="s">
        <v>4102</v>
      </c>
      <c r="E59" s="164" t="s">
        <v>4114</v>
      </c>
      <c r="F59" s="165" t="s">
        <v>4115</v>
      </c>
      <c r="G59" s="169" t="s">
        <v>4112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4116</v>
      </c>
    </row>
    <row r="60" spans="1:13">
      <c r="A60" s="146" t="s">
        <v>4059</v>
      </c>
      <c r="B60" s="145" t="s">
        <v>4060</v>
      </c>
      <c r="C60" s="164" t="s">
        <v>21</v>
      </c>
      <c r="D60" s="164" t="s">
        <v>4102</v>
      </c>
      <c r="E60" s="164" t="s">
        <v>4117</v>
      </c>
      <c r="F60" s="165" t="s">
        <v>4118</v>
      </c>
      <c r="G60" s="169" t="s">
        <v>4112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4113</v>
      </c>
    </row>
    <row r="61" spans="1:13">
      <c r="A61" s="151" t="s">
        <v>2090</v>
      </c>
      <c r="B61" s="151"/>
      <c r="C61" s="170" t="s">
        <v>21</v>
      </c>
      <c r="D61" s="170" t="s">
        <v>4119</v>
      </c>
      <c r="E61" s="170" t="s">
        <v>4572</v>
      </c>
      <c r="F61" s="171" t="s">
        <v>76</v>
      </c>
      <c r="G61" s="161" t="s">
        <v>4073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4120</v>
      </c>
      <c r="B62" s="174"/>
      <c r="C62" s="155" t="s">
        <v>4121</v>
      </c>
      <c r="D62" s="170" t="s">
        <v>4122</v>
      </c>
      <c r="E62" s="175" t="s">
        <v>4123</v>
      </c>
      <c r="F62" s="175" t="s">
        <v>4124</v>
      </c>
      <c r="G62" s="154" t="s">
        <v>4073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4120</v>
      </c>
      <c r="B63" s="155"/>
      <c r="C63" s="155" t="s">
        <v>4121</v>
      </c>
      <c r="D63" s="170" t="s">
        <v>4122</v>
      </c>
      <c r="E63" s="175" t="s">
        <v>4125</v>
      </c>
      <c r="F63" s="175" t="s">
        <v>4126</v>
      </c>
      <c r="G63" s="154" t="s">
        <v>4073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4120</v>
      </c>
      <c r="B64" s="155"/>
      <c r="C64" s="155" t="s">
        <v>4121</v>
      </c>
      <c r="D64" s="170" t="s">
        <v>4122</v>
      </c>
      <c r="E64" s="175" t="s">
        <v>4127</v>
      </c>
      <c r="F64" s="175" t="s">
        <v>4128</v>
      </c>
      <c r="G64" s="154" t="s">
        <v>4073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4120</v>
      </c>
      <c r="B65" s="174"/>
      <c r="C65" s="155" t="s">
        <v>4121</v>
      </c>
      <c r="D65" s="170" t="s">
        <v>4122</v>
      </c>
      <c r="E65" s="175" t="s">
        <v>4129</v>
      </c>
      <c r="F65" s="175" t="s">
        <v>4130</v>
      </c>
      <c r="G65" s="154" t="s">
        <v>4073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4120</v>
      </c>
      <c r="B66" s="174"/>
      <c r="C66" s="155" t="s">
        <v>4121</v>
      </c>
      <c r="D66" s="170" t="s">
        <v>4122</v>
      </c>
      <c r="E66" s="175" t="s">
        <v>4131</v>
      </c>
      <c r="F66" s="175" t="s">
        <v>96</v>
      </c>
      <c r="G66" s="154" t="s">
        <v>4073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4120</v>
      </c>
      <c r="B67" s="174"/>
      <c r="C67" s="155" t="s">
        <v>4121</v>
      </c>
      <c r="D67" s="170" t="s">
        <v>4122</v>
      </c>
      <c r="E67" s="175" t="s">
        <v>4132</v>
      </c>
      <c r="F67" s="170" t="s">
        <v>73</v>
      </c>
      <c r="G67" s="154" t="s">
        <v>4073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4120</v>
      </c>
      <c r="B68" s="171"/>
      <c r="C68" s="155" t="s">
        <v>4121</v>
      </c>
      <c r="D68" s="170" t="s">
        <v>4122</v>
      </c>
      <c r="E68" s="175" t="s">
        <v>4133</v>
      </c>
      <c r="F68" s="175" t="s">
        <v>3906</v>
      </c>
      <c r="G68" s="154" t="s">
        <v>4073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4120</v>
      </c>
      <c r="B69" s="171"/>
      <c r="C69" s="155" t="s">
        <v>4121</v>
      </c>
      <c r="D69" s="170" t="s">
        <v>4122</v>
      </c>
      <c r="E69" s="175" t="s">
        <v>4134</v>
      </c>
      <c r="F69" s="152" t="s">
        <v>4135</v>
      </c>
      <c r="G69" s="154" t="s">
        <v>4073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4120</v>
      </c>
      <c r="B70" s="171"/>
      <c r="C70" s="155" t="s">
        <v>4121</v>
      </c>
      <c r="D70" s="170" t="s">
        <v>4122</v>
      </c>
      <c r="E70" s="175" t="s">
        <v>4136</v>
      </c>
      <c r="F70" s="175" t="s">
        <v>3912</v>
      </c>
      <c r="G70" s="154" t="s">
        <v>4073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4120</v>
      </c>
      <c r="B71" s="174"/>
      <c r="C71" s="155" t="s">
        <v>4121</v>
      </c>
      <c r="D71" s="170" t="s">
        <v>4122</v>
      </c>
      <c r="E71" s="175" t="s">
        <v>4137</v>
      </c>
      <c r="F71" s="170" t="s">
        <v>4138</v>
      </c>
      <c r="G71" s="154" t="s">
        <v>4073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4120</v>
      </c>
      <c r="B72" s="174"/>
      <c r="C72" s="155" t="s">
        <v>4121</v>
      </c>
      <c r="D72" s="170" t="s">
        <v>4122</v>
      </c>
      <c r="E72" s="175" t="s">
        <v>4139</v>
      </c>
      <c r="F72" s="175" t="s">
        <v>4140</v>
      </c>
      <c r="G72" s="154" t="s">
        <v>4073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4120</v>
      </c>
      <c r="B73" s="174"/>
      <c r="C73" s="155" t="s">
        <v>4121</v>
      </c>
      <c r="D73" s="170" t="s">
        <v>4122</v>
      </c>
      <c r="E73" s="175" t="s">
        <v>4141</v>
      </c>
      <c r="F73" s="175" t="s">
        <v>4142</v>
      </c>
      <c r="G73" s="154" t="s">
        <v>4073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4143</v>
      </c>
      <c r="B74" s="145" t="s">
        <v>4144</v>
      </c>
      <c r="C74" s="164" t="s">
        <v>21</v>
      </c>
      <c r="D74" s="164" t="s">
        <v>4145</v>
      </c>
      <c r="E74" s="164" t="s">
        <v>4146</v>
      </c>
      <c r="F74" s="165" t="s">
        <v>4147</v>
      </c>
      <c r="G74" s="163" t="s">
        <v>4073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4148</v>
      </c>
    </row>
    <row r="75" spans="1:13">
      <c r="A75" s="144" t="s">
        <v>4143</v>
      </c>
      <c r="B75" s="145" t="s">
        <v>4144</v>
      </c>
      <c r="C75" s="164" t="s">
        <v>21</v>
      </c>
      <c r="D75" s="164" t="s">
        <v>4145</v>
      </c>
      <c r="E75" s="164" t="s">
        <v>4149</v>
      </c>
      <c r="F75" s="165" t="s">
        <v>4150</v>
      </c>
      <c r="G75" s="163" t="s">
        <v>4073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4151</v>
      </c>
    </row>
    <row r="76" spans="1:13">
      <c r="A76" s="144" t="s">
        <v>4143</v>
      </c>
      <c r="B76" s="145" t="s">
        <v>4144</v>
      </c>
      <c r="C76" s="164" t="s">
        <v>21</v>
      </c>
      <c r="D76" s="164" t="s">
        <v>4145</v>
      </c>
      <c r="E76" s="164" t="s">
        <v>4152</v>
      </c>
      <c r="F76" s="165" t="s">
        <v>4153</v>
      </c>
      <c r="G76" s="148" t="s">
        <v>4154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4155</v>
      </c>
    </row>
    <row r="77" spans="1:13">
      <c r="A77" s="151" t="s">
        <v>2090</v>
      </c>
      <c r="B77" s="151"/>
      <c r="C77" s="170" t="s">
        <v>21</v>
      </c>
      <c r="D77" s="170" t="s">
        <v>4156</v>
      </c>
      <c r="E77" s="170" t="s">
        <v>99</v>
      </c>
      <c r="F77" s="171" t="s">
        <v>98</v>
      </c>
      <c r="G77" s="161" t="s">
        <v>4073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2090</v>
      </c>
      <c r="B78" s="151"/>
      <c r="C78" s="170" t="s">
        <v>21</v>
      </c>
      <c r="D78" s="170" t="s">
        <v>4156</v>
      </c>
      <c r="E78" s="170" t="s">
        <v>104</v>
      </c>
      <c r="F78" s="171" t="s">
        <v>4157</v>
      </c>
      <c r="G78" s="161" t="s">
        <v>4073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2090</v>
      </c>
      <c r="B79" s="151"/>
      <c r="C79" s="170" t="s">
        <v>21</v>
      </c>
      <c r="D79" s="170" t="s">
        <v>4156</v>
      </c>
      <c r="E79" s="170" t="s">
        <v>4158</v>
      </c>
      <c r="F79" s="171" t="s">
        <v>3931</v>
      </c>
      <c r="G79" s="161" t="s">
        <v>4073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2090</v>
      </c>
      <c r="B80" s="151"/>
      <c r="C80" s="170" t="s">
        <v>21</v>
      </c>
      <c r="D80" s="170" t="s">
        <v>4156</v>
      </c>
      <c r="E80" s="170" t="s">
        <v>116</v>
      </c>
      <c r="F80" s="171" t="s">
        <v>3940</v>
      </c>
      <c r="G80" s="161" t="s">
        <v>4073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2090</v>
      </c>
      <c r="B81" s="151"/>
      <c r="C81" s="170" t="s">
        <v>21</v>
      </c>
      <c r="D81" s="170" t="s">
        <v>4156</v>
      </c>
      <c r="E81" s="170" t="s">
        <v>121</v>
      </c>
      <c r="F81" s="171" t="s">
        <v>3942</v>
      </c>
      <c r="G81" s="158" t="s">
        <v>4112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2090</v>
      </c>
      <c r="B82" s="151"/>
      <c r="C82" s="170" t="s">
        <v>21</v>
      </c>
      <c r="D82" s="170" t="s">
        <v>4156</v>
      </c>
      <c r="E82" s="170" t="s">
        <v>123</v>
      </c>
      <c r="F82" s="171" t="s">
        <v>3943</v>
      </c>
      <c r="G82" s="158" t="s">
        <v>4112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2090</v>
      </c>
      <c r="B83" s="151"/>
      <c r="C83" s="170" t="s">
        <v>21</v>
      </c>
      <c r="D83" s="170" t="s">
        <v>4156</v>
      </c>
      <c r="E83" s="170" t="s">
        <v>4159</v>
      </c>
      <c r="F83" s="171" t="s">
        <v>128</v>
      </c>
      <c r="G83" s="161" t="s">
        <v>4073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2090</v>
      </c>
      <c r="B84" s="151"/>
      <c r="C84" s="170" t="s">
        <v>21</v>
      </c>
      <c r="D84" s="170" t="s">
        <v>4156</v>
      </c>
      <c r="E84" s="170" t="s">
        <v>136</v>
      </c>
      <c r="F84" s="171" t="s">
        <v>4160</v>
      </c>
      <c r="G84" s="161" t="s">
        <v>4073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2090</v>
      </c>
      <c r="B85" s="151"/>
      <c r="C85" s="170" t="s">
        <v>21</v>
      </c>
      <c r="D85" s="170" t="s">
        <v>4156</v>
      </c>
      <c r="E85" s="170" t="s">
        <v>139</v>
      </c>
      <c r="F85" s="171" t="s">
        <v>138</v>
      </c>
      <c r="G85" s="176" t="s">
        <v>4161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2090</v>
      </c>
      <c r="B86" s="151"/>
      <c r="C86" s="170" t="s">
        <v>21</v>
      </c>
      <c r="D86" s="170" t="s">
        <v>4156</v>
      </c>
      <c r="E86" s="170" t="s">
        <v>161</v>
      </c>
      <c r="F86" s="171" t="s">
        <v>160</v>
      </c>
      <c r="G86" s="161" t="s">
        <v>4073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2090</v>
      </c>
      <c r="B87" s="151"/>
      <c r="C87" s="170" t="s">
        <v>21</v>
      </c>
      <c r="D87" s="170" t="s">
        <v>4156</v>
      </c>
      <c r="E87" s="170" t="s">
        <v>165</v>
      </c>
      <c r="F87" s="171" t="s">
        <v>4162</v>
      </c>
      <c r="G87" s="161" t="s">
        <v>4073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2090</v>
      </c>
      <c r="B88" s="151"/>
      <c r="C88" s="170" t="s">
        <v>21</v>
      </c>
      <c r="D88" s="170" t="s">
        <v>4156</v>
      </c>
      <c r="E88" s="170" t="s">
        <v>142</v>
      </c>
      <c r="F88" s="171" t="s">
        <v>141</v>
      </c>
      <c r="G88" s="176" t="s">
        <v>4161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2090</v>
      </c>
      <c r="B89" s="151"/>
      <c r="C89" s="170" t="s">
        <v>21</v>
      </c>
      <c r="D89" s="170" t="s">
        <v>4156</v>
      </c>
      <c r="E89" s="170" t="s">
        <v>144</v>
      </c>
      <c r="F89" s="171" t="s">
        <v>143</v>
      </c>
      <c r="G89" s="161" t="s">
        <v>4073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4143</v>
      </c>
      <c r="B90" s="145" t="s">
        <v>4144</v>
      </c>
      <c r="C90" s="164" t="s">
        <v>21</v>
      </c>
      <c r="D90" s="164" t="s">
        <v>4163</v>
      </c>
      <c r="E90" s="164" t="s">
        <v>4164</v>
      </c>
      <c r="F90" s="165" t="s">
        <v>4165</v>
      </c>
      <c r="G90" s="163" t="s">
        <v>4073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4166</v>
      </c>
    </row>
    <row r="91" spans="1:13">
      <c r="A91" s="151" t="s">
        <v>2090</v>
      </c>
      <c r="B91" s="151"/>
      <c r="C91" s="170" t="s">
        <v>21</v>
      </c>
      <c r="D91" s="170" t="s">
        <v>4163</v>
      </c>
      <c r="E91" s="170" t="s">
        <v>4167</v>
      </c>
      <c r="F91" s="171" t="s">
        <v>173</v>
      </c>
      <c r="G91" s="176" t="s">
        <v>4161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2090</v>
      </c>
      <c r="B92" s="151"/>
      <c r="C92" s="170" t="s">
        <v>21</v>
      </c>
      <c r="D92" s="170" t="s">
        <v>4163</v>
      </c>
      <c r="E92" s="170" t="s">
        <v>199</v>
      </c>
      <c r="F92" s="171" t="s">
        <v>198</v>
      </c>
      <c r="G92" s="158" t="s">
        <v>4073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2090</v>
      </c>
      <c r="B93" s="151"/>
      <c r="C93" s="170" t="s">
        <v>21</v>
      </c>
      <c r="D93" s="170" t="s">
        <v>4163</v>
      </c>
      <c r="E93" s="170" t="s">
        <v>203</v>
      </c>
      <c r="F93" s="171" t="s">
        <v>202</v>
      </c>
      <c r="G93" s="158" t="s">
        <v>4073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2090</v>
      </c>
      <c r="B94" s="151"/>
      <c r="C94" s="170" t="s">
        <v>21</v>
      </c>
      <c r="D94" s="170" t="s">
        <v>4163</v>
      </c>
      <c r="E94" s="170" t="s">
        <v>205</v>
      </c>
      <c r="F94" s="171" t="s">
        <v>204</v>
      </c>
      <c r="G94" s="176" t="s">
        <v>4161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2090</v>
      </c>
      <c r="B95" s="151"/>
      <c r="C95" s="170" t="s">
        <v>21</v>
      </c>
      <c r="D95" s="170" t="s">
        <v>4163</v>
      </c>
      <c r="E95" s="170" t="s">
        <v>177</v>
      </c>
      <c r="F95" s="171" t="s">
        <v>176</v>
      </c>
      <c r="G95" s="158" t="s">
        <v>4073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2090</v>
      </c>
      <c r="B96" s="151"/>
      <c r="C96" s="170" t="s">
        <v>21</v>
      </c>
      <c r="D96" s="170" t="s">
        <v>4163</v>
      </c>
      <c r="E96" s="170" t="s">
        <v>180</v>
      </c>
      <c r="F96" s="171" t="s">
        <v>179</v>
      </c>
      <c r="G96" s="158" t="s">
        <v>4073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2090</v>
      </c>
      <c r="B97" s="151"/>
      <c r="C97" s="170" t="s">
        <v>21</v>
      </c>
      <c r="D97" s="170" t="s">
        <v>4163</v>
      </c>
      <c r="E97" s="170" t="s">
        <v>182</v>
      </c>
      <c r="F97" s="171" t="s">
        <v>181</v>
      </c>
      <c r="G97" s="176" t="s">
        <v>4161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2090</v>
      </c>
      <c r="B98" s="151"/>
      <c r="C98" s="170" t="s">
        <v>21</v>
      </c>
      <c r="D98" s="170" t="s">
        <v>4163</v>
      </c>
      <c r="E98" s="170" t="s">
        <v>185</v>
      </c>
      <c r="F98" s="171" t="s">
        <v>184</v>
      </c>
      <c r="G98" s="176" t="s">
        <v>4161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2090</v>
      </c>
      <c r="B99" s="151"/>
      <c r="C99" s="170" t="s">
        <v>21</v>
      </c>
      <c r="D99" s="170" t="s">
        <v>4163</v>
      </c>
      <c r="E99" s="170" t="s">
        <v>187</v>
      </c>
      <c r="F99" s="171" t="s">
        <v>186</v>
      </c>
      <c r="G99" s="176" t="s">
        <v>4161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2090</v>
      </c>
      <c r="B100" s="151"/>
      <c r="C100" s="170" t="s">
        <v>21</v>
      </c>
      <c r="D100" s="170" t="s">
        <v>4163</v>
      </c>
      <c r="E100" s="170" t="s">
        <v>190</v>
      </c>
      <c r="F100" s="171" t="s">
        <v>189</v>
      </c>
      <c r="G100" s="176" t="s">
        <v>4161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2090</v>
      </c>
      <c r="B101" s="151"/>
      <c r="C101" s="170" t="s">
        <v>21</v>
      </c>
      <c r="D101" s="170" t="s">
        <v>4163</v>
      </c>
      <c r="E101" s="170" t="s">
        <v>193</v>
      </c>
      <c r="F101" s="171" t="s">
        <v>192</v>
      </c>
      <c r="G101" s="158" t="s">
        <v>4073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2090</v>
      </c>
      <c r="B102" s="151"/>
      <c r="C102" s="170" t="s">
        <v>21</v>
      </c>
      <c r="D102" s="170" t="s">
        <v>4163</v>
      </c>
      <c r="E102" s="170" t="s">
        <v>196</v>
      </c>
      <c r="F102" s="171" t="s">
        <v>195</v>
      </c>
      <c r="G102" s="176" t="s">
        <v>4161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2090</v>
      </c>
      <c r="B103" s="151"/>
      <c r="C103" s="170" t="s">
        <v>21</v>
      </c>
      <c r="D103" s="170" t="s">
        <v>4168</v>
      </c>
      <c r="E103" s="170" t="s">
        <v>4169</v>
      </c>
      <c r="F103" s="171" t="s">
        <v>65</v>
      </c>
      <c r="G103" s="161" t="s">
        <v>4073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2090</v>
      </c>
      <c r="B104" s="151"/>
      <c r="C104" s="170" t="s">
        <v>21</v>
      </c>
      <c r="D104" s="170" t="s">
        <v>4168</v>
      </c>
      <c r="E104" s="170" t="s">
        <v>52</v>
      </c>
      <c r="F104" s="171" t="s">
        <v>51</v>
      </c>
      <c r="G104" s="161" t="s">
        <v>4073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2090</v>
      </c>
      <c r="B105" s="151"/>
      <c r="C105" s="170" t="s">
        <v>21</v>
      </c>
      <c r="D105" s="170" t="s">
        <v>4168</v>
      </c>
      <c r="E105" s="170" t="s">
        <v>56</v>
      </c>
      <c r="F105" s="171" t="s">
        <v>55</v>
      </c>
      <c r="G105" s="161" t="s">
        <v>4073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2090</v>
      </c>
      <c r="B106" s="151"/>
      <c r="C106" s="170" t="s">
        <v>21</v>
      </c>
      <c r="D106" s="170" t="s">
        <v>4168</v>
      </c>
      <c r="E106" s="170" t="s">
        <v>28</v>
      </c>
      <c r="F106" s="171" t="s">
        <v>27</v>
      </c>
      <c r="G106" s="176" t="s">
        <v>4161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2090</v>
      </c>
      <c r="B107" s="151"/>
      <c r="C107" s="170" t="s">
        <v>21</v>
      </c>
      <c r="D107" s="170" t="s">
        <v>4168</v>
      </c>
      <c r="E107" s="170" t="s">
        <v>59</v>
      </c>
      <c r="F107" s="171" t="s">
        <v>58</v>
      </c>
      <c r="G107" s="161" t="s">
        <v>4073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2090</v>
      </c>
      <c r="B108" s="151"/>
      <c r="C108" s="170" t="s">
        <v>21</v>
      </c>
      <c r="D108" s="170" t="s">
        <v>4168</v>
      </c>
      <c r="E108" s="170" t="s">
        <v>63</v>
      </c>
      <c r="F108" s="171" t="s">
        <v>62</v>
      </c>
      <c r="G108" s="161" t="s">
        <v>4073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2090</v>
      </c>
      <c r="B109" s="151"/>
      <c r="C109" s="170" t="s">
        <v>21</v>
      </c>
      <c r="D109" s="170" t="s">
        <v>4168</v>
      </c>
      <c r="E109" s="170" t="s">
        <v>41</v>
      </c>
      <c r="F109" s="171" t="s">
        <v>40</v>
      </c>
      <c r="G109" s="176" t="s">
        <v>4161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2090</v>
      </c>
      <c r="B110" s="151"/>
      <c r="C110" s="170" t="s">
        <v>21</v>
      </c>
      <c r="D110" s="170" t="s">
        <v>4168</v>
      </c>
      <c r="E110" s="170" t="s">
        <v>37</v>
      </c>
      <c r="F110" s="171" t="s">
        <v>36</v>
      </c>
      <c r="G110" s="176" t="s">
        <v>4161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2090</v>
      </c>
      <c r="B111" s="151"/>
      <c r="C111" s="170" t="s">
        <v>21</v>
      </c>
      <c r="D111" s="170" t="s">
        <v>4168</v>
      </c>
      <c r="E111" s="170" t="s">
        <v>46</v>
      </c>
      <c r="F111" s="171" t="s">
        <v>4170</v>
      </c>
      <c r="G111" s="176" t="s">
        <v>4161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2090</v>
      </c>
      <c r="B112" s="151"/>
      <c r="C112" s="170" t="s">
        <v>21</v>
      </c>
      <c r="D112" s="170" t="s">
        <v>4168</v>
      </c>
      <c r="E112" s="170" t="s">
        <v>24</v>
      </c>
      <c r="F112" s="171" t="s">
        <v>23</v>
      </c>
      <c r="G112" s="176" t="s">
        <v>4161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2090</v>
      </c>
      <c r="B113" s="151"/>
      <c r="C113" s="170" t="s">
        <v>21</v>
      </c>
      <c r="D113" s="170" t="s">
        <v>4168</v>
      </c>
      <c r="E113" s="170" t="s">
        <v>34</v>
      </c>
      <c r="F113" s="171" t="s">
        <v>33</v>
      </c>
      <c r="G113" s="176" t="s">
        <v>4161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2090</v>
      </c>
      <c r="B114" s="151"/>
      <c r="C114" s="170" t="s">
        <v>21</v>
      </c>
      <c r="D114" s="170" t="s">
        <v>4168</v>
      </c>
      <c r="E114" s="170" t="s">
        <v>48</v>
      </c>
      <c r="F114" s="171" t="s">
        <v>47</v>
      </c>
      <c r="G114" s="176" t="s">
        <v>4161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4143</v>
      </c>
      <c r="B115" s="145" t="s">
        <v>4144</v>
      </c>
      <c r="C115" s="144" t="s">
        <v>209</v>
      </c>
      <c r="D115" s="178" t="s">
        <v>210</v>
      </c>
      <c r="E115" s="178" t="s">
        <v>4171</v>
      </c>
      <c r="F115" s="179" t="s">
        <v>4172</v>
      </c>
      <c r="G115" s="163" t="s">
        <v>4073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4173</v>
      </c>
    </row>
    <row r="116" spans="1:13">
      <c r="A116" s="151" t="s">
        <v>2090</v>
      </c>
      <c r="B116" s="151"/>
      <c r="C116" s="152" t="s">
        <v>209</v>
      </c>
      <c r="D116" s="159" t="s">
        <v>210</v>
      </c>
      <c r="E116" s="159" t="s">
        <v>212</v>
      </c>
      <c r="F116" s="153" t="s">
        <v>2921</v>
      </c>
      <c r="G116" s="161" t="s">
        <v>4073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2090</v>
      </c>
      <c r="B117" s="151"/>
      <c r="C117" s="152" t="s">
        <v>209</v>
      </c>
      <c r="D117" s="159" t="s">
        <v>210</v>
      </c>
      <c r="E117" s="159" t="s">
        <v>215</v>
      </c>
      <c r="F117" s="153" t="s">
        <v>4174</v>
      </c>
      <c r="G117" s="161" t="s">
        <v>4073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2090</v>
      </c>
      <c r="B118" s="151"/>
      <c r="C118" s="152" t="s">
        <v>209</v>
      </c>
      <c r="D118" s="159" t="s">
        <v>210</v>
      </c>
      <c r="E118" s="159" t="s">
        <v>219</v>
      </c>
      <c r="F118" s="153" t="s">
        <v>4175</v>
      </c>
      <c r="G118" s="154" t="s">
        <v>4063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2090</v>
      </c>
      <c r="B119" s="151"/>
      <c r="C119" s="152" t="s">
        <v>209</v>
      </c>
      <c r="D119" s="159" t="s">
        <v>210</v>
      </c>
      <c r="E119" s="159" t="s">
        <v>4176</v>
      </c>
      <c r="F119" s="153" t="s">
        <v>4177</v>
      </c>
      <c r="G119" s="154" t="s">
        <v>4063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2090</v>
      </c>
      <c r="B120" s="151"/>
      <c r="C120" s="152" t="s">
        <v>209</v>
      </c>
      <c r="D120" s="159" t="s">
        <v>210</v>
      </c>
      <c r="E120" s="159" t="s">
        <v>4178</v>
      </c>
      <c r="F120" s="153" t="s">
        <v>4179</v>
      </c>
      <c r="G120" s="154" t="s">
        <v>4063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2090</v>
      </c>
      <c r="B121" s="151"/>
      <c r="C121" s="152" t="s">
        <v>209</v>
      </c>
      <c r="D121" s="159" t="s">
        <v>210</v>
      </c>
      <c r="E121" s="159" t="s">
        <v>229</v>
      </c>
      <c r="F121" s="153" t="s">
        <v>4180</v>
      </c>
      <c r="G121" s="154" t="s">
        <v>4063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2090</v>
      </c>
      <c r="B122" s="151"/>
      <c r="C122" s="152" t="s">
        <v>209</v>
      </c>
      <c r="D122" s="159" t="s">
        <v>210</v>
      </c>
      <c r="E122" s="159" t="s">
        <v>232</v>
      </c>
      <c r="F122" s="153" t="s">
        <v>4181</v>
      </c>
      <c r="G122" s="154" t="s">
        <v>4063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2090</v>
      </c>
      <c r="B123" s="151"/>
      <c r="C123" s="152" t="s">
        <v>209</v>
      </c>
      <c r="D123" s="159" t="s">
        <v>210</v>
      </c>
      <c r="E123" s="159" t="s">
        <v>236</v>
      </c>
      <c r="F123" s="153" t="s">
        <v>4182</v>
      </c>
      <c r="G123" s="154" t="s">
        <v>4063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4143</v>
      </c>
      <c r="B124" s="145" t="s">
        <v>4144</v>
      </c>
      <c r="C124" s="144" t="s">
        <v>209</v>
      </c>
      <c r="D124" s="178" t="s">
        <v>376</v>
      </c>
      <c r="E124" s="178" t="s">
        <v>4183</v>
      </c>
      <c r="F124" s="162" t="s">
        <v>4184</v>
      </c>
      <c r="G124" s="148" t="s">
        <v>4063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4185</v>
      </c>
    </row>
    <row r="125" spans="1:13">
      <c r="A125" s="151" t="s">
        <v>2090</v>
      </c>
      <c r="B125" s="151"/>
      <c r="C125" s="152" t="s">
        <v>209</v>
      </c>
      <c r="D125" s="159" t="s">
        <v>376</v>
      </c>
      <c r="E125" s="159" t="s">
        <v>404</v>
      </c>
      <c r="F125" s="153" t="s">
        <v>403</v>
      </c>
      <c r="G125" s="154" t="s">
        <v>4063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2090</v>
      </c>
      <c r="B126" s="151"/>
      <c r="C126" s="152" t="s">
        <v>209</v>
      </c>
      <c r="D126" s="159" t="s">
        <v>376</v>
      </c>
      <c r="E126" s="151" t="s">
        <v>407</v>
      </c>
      <c r="F126" s="153" t="s">
        <v>406</v>
      </c>
      <c r="G126" s="154" t="s">
        <v>4063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2090</v>
      </c>
      <c r="B127" s="151"/>
      <c r="C127" s="152" t="s">
        <v>209</v>
      </c>
      <c r="D127" s="159" t="s">
        <v>376</v>
      </c>
      <c r="E127" s="151" t="s">
        <v>410</v>
      </c>
      <c r="F127" s="153" t="s">
        <v>409</v>
      </c>
      <c r="G127" s="154" t="s">
        <v>4063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2090</v>
      </c>
      <c r="B128" s="151"/>
      <c r="C128" s="152" t="s">
        <v>209</v>
      </c>
      <c r="D128" s="159" t="s">
        <v>376</v>
      </c>
      <c r="E128" s="151" t="s">
        <v>416</v>
      </c>
      <c r="F128" s="153" t="s">
        <v>415</v>
      </c>
      <c r="G128" s="154" t="s">
        <v>4063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2090</v>
      </c>
      <c r="B129" s="151"/>
      <c r="C129" s="152" t="s">
        <v>209</v>
      </c>
      <c r="D129" s="159" t="s">
        <v>376</v>
      </c>
      <c r="E129" s="151" t="s">
        <v>419</v>
      </c>
      <c r="F129" s="153" t="s">
        <v>418</v>
      </c>
      <c r="G129" s="154" t="s">
        <v>4063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2090</v>
      </c>
      <c r="B130" s="151"/>
      <c r="C130" s="152" t="s">
        <v>209</v>
      </c>
      <c r="D130" s="159" t="s">
        <v>376</v>
      </c>
      <c r="E130" s="159" t="s">
        <v>412</v>
      </c>
      <c r="F130" s="153" t="s">
        <v>2778</v>
      </c>
      <c r="G130" s="161" t="s">
        <v>4073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2090</v>
      </c>
      <c r="B131" s="151"/>
      <c r="C131" s="152" t="s">
        <v>209</v>
      </c>
      <c r="D131" s="159" t="s">
        <v>376</v>
      </c>
      <c r="E131" s="159" t="s">
        <v>4186</v>
      </c>
      <c r="F131" s="153" t="s">
        <v>420</v>
      </c>
      <c r="G131" s="154" t="s">
        <v>4063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2090</v>
      </c>
      <c r="B132" s="151"/>
      <c r="C132" s="152" t="s">
        <v>209</v>
      </c>
      <c r="D132" s="159" t="s">
        <v>376</v>
      </c>
      <c r="E132" s="159" t="s">
        <v>4187</v>
      </c>
      <c r="F132" s="153" t="s">
        <v>377</v>
      </c>
      <c r="G132" s="154" t="s">
        <v>4063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2090</v>
      </c>
      <c r="B133" s="151"/>
      <c r="C133" s="152" t="s">
        <v>209</v>
      </c>
      <c r="D133" s="159" t="s">
        <v>376</v>
      </c>
      <c r="E133" s="159" t="s">
        <v>383</v>
      </c>
      <c r="F133" s="153" t="s">
        <v>382</v>
      </c>
      <c r="G133" s="154" t="s">
        <v>4063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2090</v>
      </c>
      <c r="B134" s="151"/>
      <c r="C134" s="152" t="s">
        <v>209</v>
      </c>
      <c r="D134" s="159" t="s">
        <v>376</v>
      </c>
      <c r="E134" s="159" t="s">
        <v>385</v>
      </c>
      <c r="F134" s="153" t="s">
        <v>384</v>
      </c>
      <c r="G134" s="154" t="s">
        <v>4063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2090</v>
      </c>
      <c r="B135" s="151"/>
      <c r="C135" s="152" t="s">
        <v>209</v>
      </c>
      <c r="D135" s="159" t="s">
        <v>376</v>
      </c>
      <c r="E135" s="159" t="s">
        <v>393</v>
      </c>
      <c r="F135" s="153" t="s">
        <v>392</v>
      </c>
      <c r="G135" s="154" t="s">
        <v>4063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2090</v>
      </c>
      <c r="B136" s="151"/>
      <c r="C136" s="152" t="s">
        <v>209</v>
      </c>
      <c r="D136" s="159" t="s">
        <v>376</v>
      </c>
      <c r="E136" s="159" t="s">
        <v>395</v>
      </c>
      <c r="F136" s="153" t="s">
        <v>394</v>
      </c>
      <c r="G136" s="154" t="s">
        <v>4063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2090</v>
      </c>
      <c r="B137" s="151"/>
      <c r="C137" s="152" t="s">
        <v>209</v>
      </c>
      <c r="D137" s="159" t="s">
        <v>376</v>
      </c>
      <c r="E137" s="159" t="s">
        <v>400</v>
      </c>
      <c r="F137" s="153" t="s">
        <v>4188</v>
      </c>
      <c r="G137" s="154" t="s">
        <v>4063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4143</v>
      </c>
      <c r="B138" s="147" t="s">
        <v>4144</v>
      </c>
      <c r="C138" s="144" t="s">
        <v>209</v>
      </c>
      <c r="D138" s="178" t="s">
        <v>343</v>
      </c>
      <c r="E138" s="147" t="s">
        <v>4189</v>
      </c>
      <c r="F138" s="162" t="s">
        <v>4190</v>
      </c>
      <c r="G138" s="181" t="s">
        <v>4161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4191</v>
      </c>
    </row>
    <row r="139" spans="1:13">
      <c r="A139" s="144" t="s">
        <v>4143</v>
      </c>
      <c r="B139" s="147" t="s">
        <v>4144</v>
      </c>
      <c r="C139" s="144" t="s">
        <v>209</v>
      </c>
      <c r="D139" s="178" t="s">
        <v>343</v>
      </c>
      <c r="E139" s="147" t="s">
        <v>4192</v>
      </c>
      <c r="F139" s="162" t="s">
        <v>4193</v>
      </c>
      <c r="G139" s="148" t="s">
        <v>4063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4194</v>
      </c>
    </row>
    <row r="140" spans="1:13">
      <c r="A140" s="144" t="s">
        <v>4143</v>
      </c>
      <c r="B140" s="147" t="s">
        <v>4144</v>
      </c>
      <c r="C140" s="144" t="s">
        <v>209</v>
      </c>
      <c r="D140" s="178" t="s">
        <v>343</v>
      </c>
      <c r="E140" s="147" t="s">
        <v>4195</v>
      </c>
      <c r="F140" s="162" t="s">
        <v>4196</v>
      </c>
      <c r="G140" s="163" t="s">
        <v>4073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4191</v>
      </c>
    </row>
    <row r="141" spans="1:13">
      <c r="A141" s="144" t="s">
        <v>4143</v>
      </c>
      <c r="B141" s="147" t="s">
        <v>4144</v>
      </c>
      <c r="C141" s="144" t="s">
        <v>209</v>
      </c>
      <c r="D141" s="178" t="s">
        <v>343</v>
      </c>
      <c r="E141" s="147" t="s">
        <v>4197</v>
      </c>
      <c r="F141" s="162" t="s">
        <v>4198</v>
      </c>
      <c r="G141" s="163" t="s">
        <v>4073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4191</v>
      </c>
    </row>
    <row r="142" spans="1:13">
      <c r="A142" s="144" t="s">
        <v>4143</v>
      </c>
      <c r="B142" s="147" t="s">
        <v>4144</v>
      </c>
      <c r="C142" s="144" t="s">
        <v>209</v>
      </c>
      <c r="D142" s="178" t="s">
        <v>343</v>
      </c>
      <c r="E142" s="147" t="s">
        <v>4199</v>
      </c>
      <c r="F142" s="162" t="s">
        <v>4200</v>
      </c>
      <c r="G142" s="163" t="s">
        <v>4073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4191</v>
      </c>
    </row>
    <row r="143" spans="1:13">
      <c r="A143" s="151" t="s">
        <v>2090</v>
      </c>
      <c r="B143" s="151"/>
      <c r="C143" s="152" t="s">
        <v>209</v>
      </c>
      <c r="D143" s="159" t="s">
        <v>343</v>
      </c>
      <c r="E143" s="151" t="s">
        <v>4542</v>
      </c>
      <c r="F143" s="153" t="s">
        <v>4201</v>
      </c>
      <c r="G143" s="176" t="s">
        <v>4161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2090</v>
      </c>
      <c r="B144" s="151"/>
      <c r="C144" s="152" t="s">
        <v>209</v>
      </c>
      <c r="D144" s="159" t="s">
        <v>343</v>
      </c>
      <c r="E144" s="151" t="s">
        <v>4540</v>
      </c>
      <c r="F144" s="153" t="s">
        <v>4202</v>
      </c>
      <c r="G144" s="154" t="s">
        <v>4063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2090</v>
      </c>
      <c r="B145" s="151"/>
      <c r="C145" s="152" t="s">
        <v>209</v>
      </c>
      <c r="D145" s="159" t="s">
        <v>343</v>
      </c>
      <c r="E145" s="151" t="s">
        <v>4538</v>
      </c>
      <c r="F145" s="153" t="s">
        <v>4203</v>
      </c>
      <c r="G145" s="161" t="s">
        <v>4073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2090</v>
      </c>
      <c r="B146" s="151"/>
      <c r="C146" s="152" t="s">
        <v>209</v>
      </c>
      <c r="D146" s="159" t="s">
        <v>343</v>
      </c>
      <c r="E146" s="151" t="s">
        <v>4536</v>
      </c>
      <c r="F146" s="153" t="s">
        <v>4204</v>
      </c>
      <c r="G146" s="161" t="s">
        <v>4073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2090</v>
      </c>
      <c r="B147" s="151"/>
      <c r="C147" s="153" t="s">
        <v>209</v>
      </c>
      <c r="D147" s="159" t="s">
        <v>343</v>
      </c>
      <c r="E147" s="159" t="s">
        <v>4205</v>
      </c>
      <c r="F147" s="151" t="s">
        <v>4206</v>
      </c>
      <c r="G147" s="176" t="s">
        <v>4073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2090</v>
      </c>
      <c r="B148" s="151"/>
      <c r="C148" s="152" t="s">
        <v>209</v>
      </c>
      <c r="D148" s="159" t="s">
        <v>343</v>
      </c>
      <c r="E148" s="159" t="s">
        <v>4544</v>
      </c>
      <c r="F148" s="153" t="s">
        <v>364</v>
      </c>
      <c r="G148" s="154" t="s">
        <v>4063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2090</v>
      </c>
      <c r="B149" s="151"/>
      <c r="C149" s="152" t="s">
        <v>209</v>
      </c>
      <c r="D149" s="159" t="s">
        <v>343</v>
      </c>
      <c r="E149" s="159" t="s">
        <v>4543</v>
      </c>
      <c r="F149" s="153" t="s">
        <v>4207</v>
      </c>
      <c r="G149" s="154" t="s">
        <v>4063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2090</v>
      </c>
      <c r="B150" s="151"/>
      <c r="C150" s="152" t="s">
        <v>209</v>
      </c>
      <c r="D150" s="159" t="s">
        <v>343</v>
      </c>
      <c r="E150" s="159" t="s">
        <v>4545</v>
      </c>
      <c r="F150" s="153" t="s">
        <v>4208</v>
      </c>
      <c r="G150" s="154" t="s">
        <v>4063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4143</v>
      </c>
      <c r="B151" s="145" t="s">
        <v>4144</v>
      </c>
      <c r="C151" s="144" t="s">
        <v>209</v>
      </c>
      <c r="D151" s="178" t="s">
        <v>240</v>
      </c>
      <c r="E151" s="178" t="s">
        <v>4209</v>
      </c>
      <c r="F151" s="182" t="s">
        <v>4210</v>
      </c>
      <c r="G151" s="163" t="s">
        <v>4073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4211</v>
      </c>
    </row>
    <row r="152" spans="1:13">
      <c r="A152" s="146" t="s">
        <v>4143</v>
      </c>
      <c r="B152" s="145" t="s">
        <v>4144</v>
      </c>
      <c r="C152" s="144" t="s">
        <v>209</v>
      </c>
      <c r="D152" s="178" t="s">
        <v>240</v>
      </c>
      <c r="E152" s="178" t="s">
        <v>4212</v>
      </c>
      <c r="F152" s="182" t="s">
        <v>4213</v>
      </c>
      <c r="G152" s="163" t="s">
        <v>4073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4211</v>
      </c>
    </row>
    <row r="153" spans="1:13">
      <c r="A153" s="146" t="s">
        <v>4143</v>
      </c>
      <c r="B153" s="145" t="s">
        <v>4144</v>
      </c>
      <c r="C153" s="144" t="s">
        <v>209</v>
      </c>
      <c r="D153" s="178" t="s">
        <v>240</v>
      </c>
      <c r="E153" s="178" t="s">
        <v>4214</v>
      </c>
      <c r="F153" s="182" t="s">
        <v>4215</v>
      </c>
      <c r="G153" s="163" t="s">
        <v>4073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4211</v>
      </c>
    </row>
    <row r="154" spans="1:13">
      <c r="A154" s="151" t="s">
        <v>2090</v>
      </c>
      <c r="B154" s="151"/>
      <c r="C154" s="152" t="s">
        <v>209</v>
      </c>
      <c r="D154" s="159" t="s">
        <v>240</v>
      </c>
      <c r="E154" s="159" t="s">
        <v>323</v>
      </c>
      <c r="F154" s="153" t="s">
        <v>322</v>
      </c>
      <c r="G154" s="161" t="s">
        <v>4073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2090</v>
      </c>
      <c r="B155" s="151"/>
      <c r="C155" s="152" t="s">
        <v>209</v>
      </c>
      <c r="D155" s="159" t="s">
        <v>240</v>
      </c>
      <c r="E155" s="159" t="s">
        <v>4216</v>
      </c>
      <c r="F155" s="153" t="s">
        <v>331</v>
      </c>
      <c r="G155" s="154" t="s">
        <v>4073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2090</v>
      </c>
      <c r="B156" s="151"/>
      <c r="C156" s="152" t="s">
        <v>209</v>
      </c>
      <c r="D156" s="159" t="s">
        <v>240</v>
      </c>
      <c r="E156" s="159" t="s">
        <v>270</v>
      </c>
      <c r="F156" s="153" t="s">
        <v>269</v>
      </c>
      <c r="G156" s="154" t="s">
        <v>4063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2090</v>
      </c>
      <c r="B157" s="151"/>
      <c r="C157" s="152" t="s">
        <v>209</v>
      </c>
      <c r="D157" s="159" t="s">
        <v>240</v>
      </c>
      <c r="E157" s="159" t="s">
        <v>242</v>
      </c>
      <c r="F157" s="153" t="s">
        <v>241</v>
      </c>
      <c r="G157" s="154" t="s">
        <v>4063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2090</v>
      </c>
      <c r="B158" s="151"/>
      <c r="C158" s="152" t="s">
        <v>209</v>
      </c>
      <c r="D158" s="159" t="s">
        <v>240</v>
      </c>
      <c r="E158" s="159" t="s">
        <v>294</v>
      </c>
      <c r="F158" s="153" t="s">
        <v>293</v>
      </c>
      <c r="G158" s="154" t="s">
        <v>4063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2090</v>
      </c>
      <c r="B159" s="151"/>
      <c r="C159" s="152" t="s">
        <v>209</v>
      </c>
      <c r="D159" s="159" t="s">
        <v>240</v>
      </c>
      <c r="E159" s="159" t="s">
        <v>254</v>
      </c>
      <c r="F159" s="153" t="s">
        <v>253</v>
      </c>
      <c r="G159" s="154" t="s">
        <v>4063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2090</v>
      </c>
      <c r="B160" s="151"/>
      <c r="C160" s="152" t="s">
        <v>209</v>
      </c>
      <c r="D160" s="159" t="s">
        <v>240</v>
      </c>
      <c r="E160" s="159" t="s">
        <v>4217</v>
      </c>
      <c r="F160" s="153" t="s">
        <v>244</v>
      </c>
      <c r="G160" s="154" t="s">
        <v>4063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2090</v>
      </c>
      <c r="B161" s="151"/>
      <c r="C161" s="152" t="s">
        <v>209</v>
      </c>
      <c r="D161" s="159" t="s">
        <v>240</v>
      </c>
      <c r="E161" s="159" t="s">
        <v>315</v>
      </c>
      <c r="F161" s="153" t="s">
        <v>314</v>
      </c>
      <c r="G161" s="154" t="s">
        <v>4063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2090</v>
      </c>
      <c r="B162" s="151"/>
      <c r="C162" s="152" t="s">
        <v>209</v>
      </c>
      <c r="D162" s="159" t="s">
        <v>240</v>
      </c>
      <c r="E162" s="159" t="s">
        <v>339</v>
      </c>
      <c r="F162" s="153" t="s">
        <v>338</v>
      </c>
      <c r="G162" s="154" t="s">
        <v>4063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2090</v>
      </c>
      <c r="B163" s="151"/>
      <c r="C163" s="152" t="s">
        <v>209</v>
      </c>
      <c r="D163" s="159" t="s">
        <v>240</v>
      </c>
      <c r="E163" s="159" t="s">
        <v>309</v>
      </c>
      <c r="F163" s="153" t="s">
        <v>308</v>
      </c>
      <c r="G163" s="154" t="s">
        <v>4073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2090</v>
      </c>
      <c r="B164" s="151"/>
      <c r="C164" s="152" t="s">
        <v>209</v>
      </c>
      <c r="D164" s="159" t="s">
        <v>240</v>
      </c>
      <c r="E164" s="159" t="s">
        <v>302</v>
      </c>
      <c r="F164" s="153" t="s">
        <v>301</v>
      </c>
      <c r="G164" s="154" t="s">
        <v>4063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2090</v>
      </c>
      <c r="B165" s="151"/>
      <c r="C165" s="152" t="s">
        <v>209</v>
      </c>
      <c r="D165" s="159" t="s">
        <v>240</v>
      </c>
      <c r="E165" s="159" t="s">
        <v>278</v>
      </c>
      <c r="F165" s="153" t="s">
        <v>277</v>
      </c>
      <c r="G165" s="154" t="s">
        <v>4063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2090</v>
      </c>
      <c r="B166" s="151"/>
      <c r="C166" s="152" t="s">
        <v>209</v>
      </c>
      <c r="D166" s="159" t="s">
        <v>240</v>
      </c>
      <c r="E166" s="159" t="s">
        <v>286</v>
      </c>
      <c r="F166" s="153" t="s">
        <v>285</v>
      </c>
      <c r="G166" s="154" t="s">
        <v>4063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2090</v>
      </c>
      <c r="B167" s="151"/>
      <c r="C167" s="152" t="s">
        <v>209</v>
      </c>
      <c r="D167" s="159" t="s">
        <v>240</v>
      </c>
      <c r="E167" s="159" t="s">
        <v>262</v>
      </c>
      <c r="F167" s="153" t="s">
        <v>261</v>
      </c>
      <c r="G167" s="154" t="s">
        <v>4063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2702</v>
      </c>
      <c r="B168" s="151"/>
      <c r="C168" s="183" t="s">
        <v>423</v>
      </c>
      <c r="D168" s="183" t="s">
        <v>461</v>
      </c>
      <c r="E168" s="183" t="s">
        <v>463</v>
      </c>
      <c r="F168" s="183" t="s">
        <v>462</v>
      </c>
      <c r="G168" s="161" t="s">
        <v>4073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2702</v>
      </c>
      <c r="B169" s="151"/>
      <c r="C169" s="183" t="s">
        <v>423</v>
      </c>
      <c r="D169" s="183" t="s">
        <v>461</v>
      </c>
      <c r="E169" s="183" t="s">
        <v>4218</v>
      </c>
      <c r="F169" s="183" t="s">
        <v>465</v>
      </c>
      <c r="G169" s="176" t="s">
        <v>4063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2702</v>
      </c>
      <c r="B170" s="151"/>
      <c r="C170" s="183" t="s">
        <v>423</v>
      </c>
      <c r="D170" s="183" t="s">
        <v>461</v>
      </c>
      <c r="E170" s="183" t="s">
        <v>4219</v>
      </c>
      <c r="F170" s="183" t="s">
        <v>468</v>
      </c>
      <c r="G170" s="176" t="s">
        <v>4073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2702</v>
      </c>
      <c r="B171" s="151"/>
      <c r="C171" s="183" t="s">
        <v>423</v>
      </c>
      <c r="D171" s="183" t="s">
        <v>461</v>
      </c>
      <c r="E171" s="183" t="s">
        <v>4220</v>
      </c>
      <c r="F171" s="183" t="s">
        <v>473</v>
      </c>
      <c r="G171" s="176" t="s">
        <v>4073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2702</v>
      </c>
      <c r="B172" s="151"/>
      <c r="C172" s="183" t="s">
        <v>423</v>
      </c>
      <c r="D172" s="183" t="s">
        <v>461</v>
      </c>
      <c r="E172" s="183" t="s">
        <v>4221</v>
      </c>
      <c r="F172" s="183" t="s">
        <v>476</v>
      </c>
      <c r="G172" s="176" t="s">
        <v>4073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2702</v>
      </c>
      <c r="B173" s="151"/>
      <c r="C173" s="183" t="s">
        <v>423</v>
      </c>
      <c r="D173" s="183" t="s">
        <v>461</v>
      </c>
      <c r="E173" s="183" t="s">
        <v>4222</v>
      </c>
      <c r="F173" s="183" t="s">
        <v>4223</v>
      </c>
      <c r="G173" s="176" t="s">
        <v>4073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2702</v>
      </c>
      <c r="B174" s="151"/>
      <c r="C174" s="183" t="s">
        <v>423</v>
      </c>
      <c r="D174" s="183" t="s">
        <v>461</v>
      </c>
      <c r="E174" s="183" t="s">
        <v>4224</v>
      </c>
      <c r="F174" s="183" t="s">
        <v>486</v>
      </c>
      <c r="G174" s="176" t="s">
        <v>4073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4225</v>
      </c>
      <c r="B175" s="151"/>
      <c r="C175" s="183" t="s">
        <v>423</v>
      </c>
      <c r="D175" s="183" t="s">
        <v>461</v>
      </c>
      <c r="E175" s="183" t="s">
        <v>4226</v>
      </c>
      <c r="F175" s="183" t="s">
        <v>489</v>
      </c>
      <c r="G175" s="176" t="s">
        <v>4063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4227</v>
      </c>
      <c r="B176" s="151"/>
      <c r="C176" s="183" t="s">
        <v>423</v>
      </c>
      <c r="D176" s="183" t="s">
        <v>461</v>
      </c>
      <c r="E176" s="183" t="s">
        <v>4228</v>
      </c>
      <c r="F176" s="183" t="s">
        <v>492</v>
      </c>
      <c r="G176" s="176" t="s">
        <v>4073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4227</v>
      </c>
      <c r="B177" s="151"/>
      <c r="C177" s="183" t="s">
        <v>423</v>
      </c>
      <c r="D177" s="183" t="s">
        <v>461</v>
      </c>
      <c r="E177" s="183" t="s">
        <v>4229</v>
      </c>
      <c r="F177" s="183" t="s">
        <v>495</v>
      </c>
      <c r="G177" s="176" t="s">
        <v>4063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4143</v>
      </c>
      <c r="B178" s="147" t="s">
        <v>4144</v>
      </c>
      <c r="C178" s="188" t="s">
        <v>423</v>
      </c>
      <c r="D178" s="188" t="s">
        <v>557</v>
      </c>
      <c r="E178" s="188" t="s">
        <v>4230</v>
      </c>
      <c r="F178" s="188" t="s">
        <v>4231</v>
      </c>
      <c r="G178" s="163" t="s">
        <v>4073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4232</v>
      </c>
    </row>
    <row r="179" spans="1:13">
      <c r="A179" s="162" t="s">
        <v>4143</v>
      </c>
      <c r="B179" s="147" t="s">
        <v>4144</v>
      </c>
      <c r="C179" s="188" t="s">
        <v>423</v>
      </c>
      <c r="D179" s="188" t="s">
        <v>557</v>
      </c>
      <c r="E179" s="188" t="s">
        <v>4233</v>
      </c>
      <c r="F179" s="188" t="s">
        <v>4234</v>
      </c>
      <c r="G179" s="163" t="s">
        <v>4073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4232</v>
      </c>
    </row>
    <row r="180" spans="1:13">
      <c r="A180" s="162" t="s">
        <v>4143</v>
      </c>
      <c r="B180" s="147" t="s">
        <v>4144</v>
      </c>
      <c r="C180" s="188" t="s">
        <v>423</v>
      </c>
      <c r="D180" s="188" t="s">
        <v>557</v>
      </c>
      <c r="E180" s="188" t="s">
        <v>4235</v>
      </c>
      <c r="F180" s="188" t="s">
        <v>4236</v>
      </c>
      <c r="G180" s="191" t="s">
        <v>4112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4232</v>
      </c>
    </row>
    <row r="181" spans="1:13">
      <c r="A181" s="151" t="s">
        <v>4227</v>
      </c>
      <c r="B181" s="151"/>
      <c r="C181" s="183" t="s">
        <v>423</v>
      </c>
      <c r="D181" s="183" t="s">
        <v>557</v>
      </c>
      <c r="E181" s="183" t="s">
        <v>562</v>
      </c>
      <c r="F181" s="183" t="s">
        <v>561</v>
      </c>
      <c r="G181" s="161" t="s">
        <v>4073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4227</v>
      </c>
      <c r="B182" s="151"/>
      <c r="C182" s="183" t="s">
        <v>423</v>
      </c>
      <c r="D182" s="183" t="s">
        <v>557</v>
      </c>
      <c r="E182" s="183" t="s">
        <v>4237</v>
      </c>
      <c r="F182" s="183" t="s">
        <v>570</v>
      </c>
      <c r="G182" s="161" t="s">
        <v>4073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4227</v>
      </c>
      <c r="B183" s="151"/>
      <c r="C183" s="183" t="s">
        <v>423</v>
      </c>
      <c r="D183" s="183" t="s">
        <v>557</v>
      </c>
      <c r="E183" s="183" t="s">
        <v>4238</v>
      </c>
      <c r="F183" s="183" t="s">
        <v>579</v>
      </c>
      <c r="G183" s="176" t="s">
        <v>4063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4227</v>
      </c>
      <c r="B184" s="151"/>
      <c r="C184" s="183" t="s">
        <v>423</v>
      </c>
      <c r="D184" s="183" t="s">
        <v>557</v>
      </c>
      <c r="E184" s="183" t="s">
        <v>583</v>
      </c>
      <c r="F184" s="183" t="s">
        <v>582</v>
      </c>
      <c r="G184" s="176" t="s">
        <v>4063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4227</v>
      </c>
      <c r="B185" s="151"/>
      <c r="C185" s="183" t="s">
        <v>423</v>
      </c>
      <c r="D185" s="183" t="s">
        <v>557</v>
      </c>
      <c r="E185" s="183" t="s">
        <v>585</v>
      </c>
      <c r="F185" s="183" t="s">
        <v>4239</v>
      </c>
      <c r="G185" s="161" t="s">
        <v>4073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4227</v>
      </c>
      <c r="B186" s="151"/>
      <c r="C186" s="183" t="s">
        <v>423</v>
      </c>
      <c r="D186" s="183" t="s">
        <v>557</v>
      </c>
      <c r="E186" s="183" t="s">
        <v>587</v>
      </c>
      <c r="F186" s="183" t="s">
        <v>4240</v>
      </c>
      <c r="G186" s="161" t="s">
        <v>4073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4227</v>
      </c>
      <c r="B187" s="151"/>
      <c r="C187" s="183" t="s">
        <v>423</v>
      </c>
      <c r="D187" s="183" t="s">
        <v>557</v>
      </c>
      <c r="E187" s="183" t="s">
        <v>590</v>
      </c>
      <c r="F187" s="183" t="s">
        <v>4241</v>
      </c>
      <c r="G187" s="161" t="s">
        <v>4073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2090</v>
      </c>
      <c r="B188" s="153"/>
      <c r="C188" s="183" t="s">
        <v>423</v>
      </c>
      <c r="D188" s="183" t="s">
        <v>557</v>
      </c>
      <c r="E188" s="183" t="s">
        <v>4242</v>
      </c>
      <c r="F188" s="183" t="s">
        <v>3255</v>
      </c>
      <c r="G188" s="176" t="s">
        <v>4073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2090</v>
      </c>
      <c r="B189" s="153"/>
      <c r="C189" s="183" t="s">
        <v>423</v>
      </c>
      <c r="D189" s="183" t="s">
        <v>557</v>
      </c>
      <c r="E189" s="183" t="s">
        <v>4243</v>
      </c>
      <c r="F189" s="183" t="s">
        <v>3270</v>
      </c>
      <c r="G189" s="176" t="s">
        <v>4073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2090</v>
      </c>
      <c r="B190" s="153"/>
      <c r="C190" s="183" t="s">
        <v>423</v>
      </c>
      <c r="D190" s="183" t="s">
        <v>557</v>
      </c>
      <c r="E190" s="183" t="s">
        <v>4244</v>
      </c>
      <c r="F190" s="183" t="s">
        <v>3271</v>
      </c>
      <c r="G190" s="176" t="s">
        <v>4073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4143</v>
      </c>
      <c r="B191" s="147" t="s">
        <v>4144</v>
      </c>
      <c r="C191" s="188" t="s">
        <v>423</v>
      </c>
      <c r="D191" s="188" t="s">
        <v>424</v>
      </c>
      <c r="E191" s="188" t="s">
        <v>429</v>
      </c>
      <c r="F191" s="188" t="s">
        <v>4245</v>
      </c>
      <c r="G191" s="163" t="s">
        <v>4073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4232</v>
      </c>
    </row>
    <row r="192" spans="1:13">
      <c r="A192" s="151" t="s">
        <v>4227</v>
      </c>
      <c r="B192" s="151"/>
      <c r="C192" s="183" t="s">
        <v>423</v>
      </c>
      <c r="D192" s="183" t="s">
        <v>424</v>
      </c>
      <c r="E192" s="183" t="s">
        <v>426</v>
      </c>
      <c r="F192" s="183" t="s">
        <v>425</v>
      </c>
      <c r="G192" s="161" t="s">
        <v>4073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4227</v>
      </c>
      <c r="B193" s="151"/>
      <c r="C193" s="183" t="s">
        <v>423</v>
      </c>
      <c r="D193" s="183" t="s">
        <v>424</v>
      </c>
      <c r="E193" s="183" t="s">
        <v>4246</v>
      </c>
      <c r="F193" s="183" t="s">
        <v>4247</v>
      </c>
      <c r="G193" s="176" t="s">
        <v>4063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4227</v>
      </c>
      <c r="B194" s="151"/>
      <c r="C194" s="183" t="s">
        <v>423</v>
      </c>
      <c r="D194" s="183" t="s">
        <v>424</v>
      </c>
      <c r="E194" s="183" t="s">
        <v>4248</v>
      </c>
      <c r="F194" s="183" t="s">
        <v>434</v>
      </c>
      <c r="G194" s="176" t="s">
        <v>4063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4227</v>
      </c>
      <c r="B195" s="151"/>
      <c r="C195" s="183" t="s">
        <v>423</v>
      </c>
      <c r="D195" s="183" t="s">
        <v>4249</v>
      </c>
      <c r="E195" s="183" t="s">
        <v>4250</v>
      </c>
      <c r="F195" s="183" t="s">
        <v>4251</v>
      </c>
      <c r="G195" s="176" t="s">
        <v>4063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4227</v>
      </c>
      <c r="B196" s="151"/>
      <c r="C196" s="183" t="s">
        <v>423</v>
      </c>
      <c r="D196" s="183" t="s">
        <v>424</v>
      </c>
      <c r="E196" s="183" t="s">
        <v>4252</v>
      </c>
      <c r="F196" s="183" t="s">
        <v>4253</v>
      </c>
      <c r="G196" s="176" t="s">
        <v>4063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4227</v>
      </c>
      <c r="B197" s="151"/>
      <c r="C197" s="183" t="s">
        <v>423</v>
      </c>
      <c r="D197" s="183" t="s">
        <v>424</v>
      </c>
      <c r="E197" s="183" t="s">
        <v>4254</v>
      </c>
      <c r="F197" s="183" t="s">
        <v>444</v>
      </c>
      <c r="G197" s="176" t="s">
        <v>4063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4227</v>
      </c>
      <c r="B198" s="151"/>
      <c r="C198" s="183" t="s">
        <v>423</v>
      </c>
      <c r="D198" s="183" t="s">
        <v>424</v>
      </c>
      <c r="E198" s="183" t="s">
        <v>4255</v>
      </c>
      <c r="F198" s="183" t="s">
        <v>4256</v>
      </c>
      <c r="G198" s="176" t="s">
        <v>4063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4227</v>
      </c>
      <c r="B199" s="151"/>
      <c r="C199" s="183" t="s">
        <v>423</v>
      </c>
      <c r="D199" s="183" t="s">
        <v>424</v>
      </c>
      <c r="E199" s="183" t="s">
        <v>4257</v>
      </c>
      <c r="F199" s="183" t="s">
        <v>449</v>
      </c>
      <c r="G199" s="176" t="s">
        <v>4063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4227</v>
      </c>
      <c r="B200" s="151"/>
      <c r="C200" s="183" t="s">
        <v>423</v>
      </c>
      <c r="D200" s="183" t="s">
        <v>424</v>
      </c>
      <c r="E200" s="183" t="s">
        <v>4258</v>
      </c>
      <c r="F200" s="183" t="s">
        <v>457</v>
      </c>
      <c r="G200" s="176" t="s">
        <v>4073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4227</v>
      </c>
      <c r="B201" s="151"/>
      <c r="C201" s="183" t="s">
        <v>423</v>
      </c>
      <c r="D201" s="183" t="s">
        <v>424</v>
      </c>
      <c r="E201" s="183" t="s">
        <v>4576</v>
      </c>
      <c r="F201" s="183" t="s">
        <v>4578</v>
      </c>
      <c r="G201" s="176" t="s">
        <v>4073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4227</v>
      </c>
      <c r="B202" s="151"/>
      <c r="C202" s="183" t="s">
        <v>423</v>
      </c>
      <c r="D202" s="183" t="s">
        <v>499</v>
      </c>
      <c r="E202" s="183" t="s">
        <v>4259</v>
      </c>
      <c r="F202" s="183" t="s">
        <v>500</v>
      </c>
      <c r="G202" s="176" t="s">
        <v>4063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4227</v>
      </c>
      <c r="B203" s="151"/>
      <c r="C203" s="160" t="s">
        <v>423</v>
      </c>
      <c r="D203" s="160" t="s">
        <v>499</v>
      </c>
      <c r="E203" s="160" t="s">
        <v>4260</v>
      </c>
      <c r="F203" s="160" t="s">
        <v>4261</v>
      </c>
      <c r="G203" s="176" t="s">
        <v>4063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4227</v>
      </c>
      <c r="B204" s="151"/>
      <c r="C204" s="183" t="s">
        <v>423</v>
      </c>
      <c r="D204" s="183" t="s">
        <v>499</v>
      </c>
      <c r="E204" s="183" t="s">
        <v>4262</v>
      </c>
      <c r="F204" s="183" t="s">
        <v>509</v>
      </c>
      <c r="G204" s="176" t="s">
        <v>4063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4227</v>
      </c>
      <c r="B205" s="151"/>
      <c r="C205" s="183" t="s">
        <v>423</v>
      </c>
      <c r="D205" s="183" t="s">
        <v>499</v>
      </c>
      <c r="E205" s="183" t="s">
        <v>4263</v>
      </c>
      <c r="F205" s="183" t="s">
        <v>4264</v>
      </c>
      <c r="G205" s="176" t="s">
        <v>4063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4227</v>
      </c>
      <c r="B206" s="151"/>
      <c r="C206" s="183" t="s">
        <v>423</v>
      </c>
      <c r="D206" s="183" t="s">
        <v>499</v>
      </c>
      <c r="E206" s="183" t="s">
        <v>4265</v>
      </c>
      <c r="F206" s="183" t="s">
        <v>4266</v>
      </c>
      <c r="G206" s="176" t="s">
        <v>4063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4227</v>
      </c>
      <c r="B207" s="151"/>
      <c r="C207" s="183" t="s">
        <v>423</v>
      </c>
      <c r="D207" s="183" t="s">
        <v>499</v>
      </c>
      <c r="E207" s="183" t="s">
        <v>4267</v>
      </c>
      <c r="F207" s="183" t="s">
        <v>4268</v>
      </c>
      <c r="G207" s="176" t="s">
        <v>4063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4227</v>
      </c>
      <c r="B208" s="151"/>
      <c r="C208" s="183" t="s">
        <v>423</v>
      </c>
      <c r="D208" s="183" t="s">
        <v>499</v>
      </c>
      <c r="E208" s="183" t="s">
        <v>4269</v>
      </c>
      <c r="F208" s="183" t="s">
        <v>4270</v>
      </c>
      <c r="G208" s="161" t="s">
        <v>4073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4227</v>
      </c>
      <c r="B209" s="151"/>
      <c r="C209" s="183" t="s">
        <v>423</v>
      </c>
      <c r="D209" s="183" t="s">
        <v>499</v>
      </c>
      <c r="E209" s="183" t="s">
        <v>4271</v>
      </c>
      <c r="F209" s="183" t="s">
        <v>4272</v>
      </c>
      <c r="G209" s="176" t="s">
        <v>4063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4227</v>
      </c>
      <c r="B210" s="151"/>
      <c r="C210" s="183" t="s">
        <v>423</v>
      </c>
      <c r="D210" s="183" t="s">
        <v>499</v>
      </c>
      <c r="E210" s="183" t="s">
        <v>4273</v>
      </c>
      <c r="F210" s="183" t="s">
        <v>4274</v>
      </c>
      <c r="G210" s="176" t="s">
        <v>4063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4227</v>
      </c>
      <c r="B211" s="151"/>
      <c r="C211" s="160" t="s">
        <v>423</v>
      </c>
      <c r="D211" s="160" t="s">
        <v>499</v>
      </c>
      <c r="E211" s="160" t="s">
        <v>4275</v>
      </c>
      <c r="F211" s="160" t="s">
        <v>4276</v>
      </c>
      <c r="G211" s="176" t="s">
        <v>4063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4143</v>
      </c>
      <c r="B212" s="147" t="s">
        <v>4144</v>
      </c>
      <c r="C212" s="182" t="s">
        <v>423</v>
      </c>
      <c r="D212" s="182" t="s">
        <v>592</v>
      </c>
      <c r="E212" s="182" t="s">
        <v>4277</v>
      </c>
      <c r="F212" s="182" t="s">
        <v>4278</v>
      </c>
      <c r="G212" s="163" t="s">
        <v>4073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4279</v>
      </c>
    </row>
    <row r="213" spans="1:13">
      <c r="A213" s="151" t="s">
        <v>4227</v>
      </c>
      <c r="B213" s="151"/>
      <c r="C213" s="183" t="s">
        <v>423</v>
      </c>
      <c r="D213" s="183" t="s">
        <v>592</v>
      </c>
      <c r="E213" s="183" t="s">
        <v>594</v>
      </c>
      <c r="F213" s="183" t="s">
        <v>4280</v>
      </c>
      <c r="G213" s="176" t="s">
        <v>4063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4227</v>
      </c>
      <c r="B214" s="151"/>
      <c r="C214" s="183" t="s">
        <v>423</v>
      </c>
      <c r="D214" s="183" t="s">
        <v>592</v>
      </c>
      <c r="E214" s="183" t="s">
        <v>4281</v>
      </c>
      <c r="F214" s="183" t="s">
        <v>4282</v>
      </c>
      <c r="G214" s="176" t="s">
        <v>4073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4227</v>
      </c>
      <c r="B215" s="151"/>
      <c r="C215" s="183" t="s">
        <v>423</v>
      </c>
      <c r="D215" s="183" t="s">
        <v>592</v>
      </c>
      <c r="E215" s="183" t="s">
        <v>4283</v>
      </c>
      <c r="F215" s="151" t="s">
        <v>601</v>
      </c>
      <c r="G215" s="176" t="s">
        <v>4073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4227</v>
      </c>
      <c r="B216" s="151"/>
      <c r="C216" s="183" t="s">
        <v>423</v>
      </c>
      <c r="D216" s="183" t="s">
        <v>592</v>
      </c>
      <c r="E216" s="183" t="s">
        <v>4284</v>
      </c>
      <c r="F216" s="183" t="s">
        <v>4285</v>
      </c>
      <c r="G216" s="176" t="s">
        <v>4073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4227</v>
      </c>
      <c r="B217" s="151"/>
      <c r="C217" s="183" t="s">
        <v>423</v>
      </c>
      <c r="D217" s="183" t="s">
        <v>592</v>
      </c>
      <c r="E217" s="183" t="s">
        <v>4286</v>
      </c>
      <c r="F217" s="183" t="s">
        <v>4287</v>
      </c>
      <c r="G217" s="176" t="s">
        <v>4073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4227</v>
      </c>
      <c r="B218" s="151"/>
      <c r="C218" s="183" t="s">
        <v>423</v>
      </c>
      <c r="D218" s="183" t="s">
        <v>592</v>
      </c>
      <c r="E218" s="183" t="s">
        <v>4288</v>
      </c>
      <c r="F218" s="183" t="s">
        <v>4289</v>
      </c>
      <c r="G218" s="176" t="s">
        <v>4063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4290</v>
      </c>
      <c r="B219" s="200" t="s">
        <v>4227</v>
      </c>
      <c r="C219" s="152" t="s">
        <v>4291</v>
      </c>
      <c r="D219" s="199" t="s">
        <v>611</v>
      </c>
      <c r="E219" s="199" t="s">
        <v>4292</v>
      </c>
      <c r="F219" s="201" t="s">
        <v>3951</v>
      </c>
      <c r="G219" s="158" t="s">
        <v>4073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4143</v>
      </c>
      <c r="B220" s="205" t="s">
        <v>4144</v>
      </c>
      <c r="C220" s="144" t="s">
        <v>610</v>
      </c>
      <c r="D220" s="147" t="s">
        <v>611</v>
      </c>
      <c r="E220" s="147" t="s">
        <v>4293</v>
      </c>
      <c r="F220" s="147" t="s">
        <v>4294</v>
      </c>
      <c r="G220" s="181" t="s">
        <v>4063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4295</v>
      </c>
    </row>
    <row r="221" spans="1:13">
      <c r="A221" s="146" t="s">
        <v>4143</v>
      </c>
      <c r="B221" s="205" t="s">
        <v>4144</v>
      </c>
      <c r="C221" s="144" t="s">
        <v>610</v>
      </c>
      <c r="D221" s="147" t="s">
        <v>611</v>
      </c>
      <c r="E221" s="147" t="s">
        <v>4296</v>
      </c>
      <c r="F221" s="147" t="s">
        <v>4297</v>
      </c>
      <c r="G221" s="163" t="s">
        <v>4073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4295</v>
      </c>
    </row>
    <row r="222" spans="1:13">
      <c r="A222" s="199" t="s">
        <v>4143</v>
      </c>
      <c r="B222" s="199" t="s">
        <v>4144</v>
      </c>
      <c r="C222" s="152" t="s">
        <v>4291</v>
      </c>
      <c r="D222" s="199" t="s">
        <v>611</v>
      </c>
      <c r="E222" s="199" t="s">
        <v>4298</v>
      </c>
      <c r="F222" s="199" t="s">
        <v>4299</v>
      </c>
      <c r="G222" s="161" t="s">
        <v>4073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4143</v>
      </c>
      <c r="B223" s="205" t="s">
        <v>4144</v>
      </c>
      <c r="C223" s="144" t="s">
        <v>610</v>
      </c>
      <c r="D223" s="147" t="s">
        <v>611</v>
      </c>
      <c r="E223" s="147" t="s">
        <v>1136</v>
      </c>
      <c r="F223" s="147" t="s">
        <v>4300</v>
      </c>
      <c r="G223" s="163" t="s">
        <v>4073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4295</v>
      </c>
    </row>
    <row r="224" spans="1:13">
      <c r="A224" s="199" t="s">
        <v>4227</v>
      </c>
      <c r="B224" s="199"/>
      <c r="C224" s="152" t="s">
        <v>4291</v>
      </c>
      <c r="D224" s="199" t="s">
        <v>611</v>
      </c>
      <c r="E224" s="199" t="s">
        <v>4301</v>
      </c>
      <c r="F224" s="199" t="s">
        <v>619</v>
      </c>
      <c r="G224" s="154" t="s">
        <v>4063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4227</v>
      </c>
      <c r="B225" s="199"/>
      <c r="C225" s="152" t="s">
        <v>4291</v>
      </c>
      <c r="D225" s="199" t="s">
        <v>611</v>
      </c>
      <c r="E225" s="199" t="s">
        <v>636</v>
      </c>
      <c r="F225" s="199" t="s">
        <v>635</v>
      </c>
      <c r="G225" s="154" t="s">
        <v>4063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4227</v>
      </c>
      <c r="B226" s="199"/>
      <c r="C226" s="152" t="s">
        <v>4291</v>
      </c>
      <c r="D226" s="199" t="s">
        <v>611</v>
      </c>
      <c r="E226" s="199" t="s">
        <v>626</v>
      </c>
      <c r="F226" s="199" t="s">
        <v>625</v>
      </c>
      <c r="G226" s="154" t="s">
        <v>4063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4227</v>
      </c>
      <c r="B227" s="199"/>
      <c r="C227" s="152" t="s">
        <v>4291</v>
      </c>
      <c r="D227" s="199" t="s">
        <v>611</v>
      </c>
      <c r="E227" s="199" t="s">
        <v>629</v>
      </c>
      <c r="F227" s="199" t="s">
        <v>628</v>
      </c>
      <c r="G227" s="154" t="s">
        <v>4063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4227</v>
      </c>
      <c r="B228" s="199"/>
      <c r="C228" s="152" t="s">
        <v>4291</v>
      </c>
      <c r="D228" s="199" t="s">
        <v>611</v>
      </c>
      <c r="E228" s="199" t="s">
        <v>2588</v>
      </c>
      <c r="F228" s="199" t="s">
        <v>4302</v>
      </c>
      <c r="G228" s="158" t="s">
        <v>4073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4227</v>
      </c>
      <c r="B229" s="199"/>
      <c r="C229" s="152" t="s">
        <v>4291</v>
      </c>
      <c r="D229" s="199" t="s">
        <v>611</v>
      </c>
      <c r="E229" s="199" t="s">
        <v>623</v>
      </c>
      <c r="F229" s="199" t="s">
        <v>622</v>
      </c>
      <c r="G229" s="154" t="s">
        <v>4063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4227</v>
      </c>
      <c r="B230" s="199"/>
      <c r="C230" s="152" t="s">
        <v>4291</v>
      </c>
      <c r="D230" s="199" t="s">
        <v>611</v>
      </c>
      <c r="E230" s="199" t="s">
        <v>633</v>
      </c>
      <c r="F230" s="199" t="s">
        <v>632</v>
      </c>
      <c r="G230" s="154" t="s">
        <v>4063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4227</v>
      </c>
      <c r="B231" s="199"/>
      <c r="C231" s="152" t="s">
        <v>4291</v>
      </c>
      <c r="D231" s="199" t="s">
        <v>611</v>
      </c>
      <c r="E231" s="199" t="s">
        <v>639</v>
      </c>
      <c r="F231" s="199" t="s">
        <v>638</v>
      </c>
      <c r="G231" s="154" t="s">
        <v>4063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4227</v>
      </c>
      <c r="B232" s="199"/>
      <c r="C232" s="152" t="s">
        <v>4291</v>
      </c>
      <c r="D232" s="199" t="s">
        <v>611</v>
      </c>
      <c r="E232" s="199" t="s">
        <v>617</v>
      </c>
      <c r="F232" s="199" t="s">
        <v>616</v>
      </c>
      <c r="G232" s="154" t="s">
        <v>4063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4227</v>
      </c>
      <c r="B233" s="199"/>
      <c r="C233" s="152" t="s">
        <v>4291</v>
      </c>
      <c r="D233" s="199" t="s">
        <v>611</v>
      </c>
      <c r="E233" s="199" t="s">
        <v>641</v>
      </c>
      <c r="F233" s="199" t="s">
        <v>4303</v>
      </c>
      <c r="G233" s="158" t="s">
        <v>4073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4227</v>
      </c>
      <c r="B234" s="199"/>
      <c r="C234" s="152" t="s">
        <v>4291</v>
      </c>
      <c r="D234" s="199" t="s">
        <v>611</v>
      </c>
      <c r="E234" s="199" t="s">
        <v>613</v>
      </c>
      <c r="F234" s="199" t="s">
        <v>612</v>
      </c>
      <c r="G234" s="154" t="s">
        <v>4063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4227</v>
      </c>
      <c r="B235" s="199"/>
      <c r="C235" s="199" t="s">
        <v>610</v>
      </c>
      <c r="D235" s="199" t="s">
        <v>691</v>
      </c>
      <c r="E235" s="199" t="s">
        <v>4304</v>
      </c>
      <c r="F235" s="199" t="s">
        <v>717</v>
      </c>
      <c r="G235" s="158" t="s">
        <v>4063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4227</v>
      </c>
      <c r="B236" s="199"/>
      <c r="C236" s="199" t="s">
        <v>610</v>
      </c>
      <c r="D236" s="199" t="s">
        <v>691</v>
      </c>
      <c r="E236" s="199" t="s">
        <v>4305</v>
      </c>
      <c r="F236" s="199" t="s">
        <v>4306</v>
      </c>
      <c r="G236" s="158" t="s">
        <v>4063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4227</v>
      </c>
      <c r="B237" s="199"/>
      <c r="C237" s="199" t="s">
        <v>610</v>
      </c>
      <c r="D237" s="199" t="s">
        <v>691</v>
      </c>
      <c r="E237" s="199" t="s">
        <v>4307</v>
      </c>
      <c r="F237" s="153" t="s">
        <v>4308</v>
      </c>
      <c r="G237" s="184" t="s">
        <v>4063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4227</v>
      </c>
      <c r="B238" s="199"/>
      <c r="C238" s="199" t="s">
        <v>610</v>
      </c>
      <c r="D238" s="199" t="s">
        <v>691</v>
      </c>
      <c r="E238" s="152" t="s">
        <v>3972</v>
      </c>
      <c r="F238" s="199" t="s">
        <v>4309</v>
      </c>
      <c r="G238" s="158" t="s">
        <v>4063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4227</v>
      </c>
      <c r="B239" s="199"/>
      <c r="C239" s="199" t="s">
        <v>610</v>
      </c>
      <c r="D239" s="199" t="s">
        <v>691</v>
      </c>
      <c r="E239" s="152" t="s">
        <v>3974</v>
      </c>
      <c r="F239" s="199" t="s">
        <v>4310</v>
      </c>
      <c r="G239" s="158" t="s">
        <v>4063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4227</v>
      </c>
      <c r="B240" s="199"/>
      <c r="C240" s="199" t="s">
        <v>610</v>
      </c>
      <c r="D240" s="199" t="s">
        <v>691</v>
      </c>
      <c r="E240" s="199" t="s">
        <v>4311</v>
      </c>
      <c r="F240" s="152" t="s">
        <v>4312</v>
      </c>
      <c r="G240" s="158" t="s">
        <v>4063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4227</v>
      </c>
      <c r="B241" s="199"/>
      <c r="C241" s="199" t="s">
        <v>610</v>
      </c>
      <c r="D241" s="199" t="s">
        <v>691</v>
      </c>
      <c r="E241" s="199" t="s">
        <v>4313</v>
      </c>
      <c r="F241" s="199" t="s">
        <v>698</v>
      </c>
      <c r="G241" s="158" t="s">
        <v>4063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4227</v>
      </c>
      <c r="B242" s="199"/>
      <c r="C242" s="199" t="s">
        <v>610</v>
      </c>
      <c r="D242" s="199" t="s">
        <v>691</v>
      </c>
      <c r="E242" s="199" t="s">
        <v>4314</v>
      </c>
      <c r="F242" s="199" t="s">
        <v>701</v>
      </c>
      <c r="G242" s="158" t="s">
        <v>4063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4227</v>
      </c>
      <c r="B243" s="199"/>
      <c r="C243" s="199" t="s">
        <v>610</v>
      </c>
      <c r="D243" s="199" t="s">
        <v>691</v>
      </c>
      <c r="E243" s="199" t="s">
        <v>4315</v>
      </c>
      <c r="F243" s="199" t="s">
        <v>4316</v>
      </c>
      <c r="G243" s="158" t="s">
        <v>4063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4227</v>
      </c>
      <c r="B244" s="199"/>
      <c r="C244" s="199" t="s">
        <v>610</v>
      </c>
      <c r="D244" s="199" t="s">
        <v>691</v>
      </c>
      <c r="E244" s="199" t="s">
        <v>4317</v>
      </c>
      <c r="F244" s="199" t="s">
        <v>706</v>
      </c>
      <c r="G244" s="158" t="s">
        <v>4063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4227</v>
      </c>
      <c r="B245" s="199"/>
      <c r="C245" s="199" t="s">
        <v>610</v>
      </c>
      <c r="D245" s="199" t="s">
        <v>691</v>
      </c>
      <c r="E245" s="152" t="s">
        <v>4318</v>
      </c>
      <c r="F245" s="199" t="s">
        <v>709</v>
      </c>
      <c r="G245" s="158" t="s">
        <v>4063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4227</v>
      </c>
      <c r="B246" s="199"/>
      <c r="C246" s="199" t="s">
        <v>610</v>
      </c>
      <c r="D246" s="199" t="s">
        <v>691</v>
      </c>
      <c r="E246" s="152" t="s">
        <v>4319</v>
      </c>
      <c r="F246" s="199" t="s">
        <v>2678</v>
      </c>
      <c r="G246" s="158" t="s">
        <v>4063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4227</v>
      </c>
      <c r="B247" s="199"/>
      <c r="C247" s="199" t="s">
        <v>610</v>
      </c>
      <c r="D247" s="199" t="s">
        <v>691</v>
      </c>
      <c r="E247" s="152" t="s">
        <v>4320</v>
      </c>
      <c r="F247" s="199" t="s">
        <v>2684</v>
      </c>
      <c r="G247" s="158" t="s">
        <v>4063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4227</v>
      </c>
      <c r="B248" s="199"/>
      <c r="C248" s="199" t="s">
        <v>610</v>
      </c>
      <c r="D248" s="199" t="s">
        <v>643</v>
      </c>
      <c r="E248" s="199" t="s">
        <v>645</v>
      </c>
      <c r="F248" s="199" t="s">
        <v>644</v>
      </c>
      <c r="G248" s="154" t="s">
        <v>4063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4227</v>
      </c>
      <c r="B249" s="199"/>
      <c r="C249" s="199" t="s">
        <v>610</v>
      </c>
      <c r="D249" s="199" t="s">
        <v>643</v>
      </c>
      <c r="E249" s="199" t="s">
        <v>4321</v>
      </c>
      <c r="F249" s="199" t="s">
        <v>4322</v>
      </c>
      <c r="G249" s="154" t="s">
        <v>4063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4227</v>
      </c>
      <c r="B250" s="199"/>
      <c r="C250" s="199" t="s">
        <v>610</v>
      </c>
      <c r="D250" s="199" t="s">
        <v>643</v>
      </c>
      <c r="E250" s="199" t="s">
        <v>4564</v>
      </c>
      <c r="F250" s="199" t="s">
        <v>4323</v>
      </c>
      <c r="G250" s="161" t="s">
        <v>4073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4227</v>
      </c>
      <c r="B251" s="199"/>
      <c r="C251" s="199" t="s">
        <v>610</v>
      </c>
      <c r="D251" s="199" t="s">
        <v>643</v>
      </c>
      <c r="E251" s="199" t="s">
        <v>4570</v>
      </c>
      <c r="F251" s="199" t="s">
        <v>4324</v>
      </c>
      <c r="G251" s="154" t="s">
        <v>4325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2090</v>
      </c>
      <c r="B252" s="200"/>
      <c r="C252" s="207" t="s">
        <v>610</v>
      </c>
      <c r="D252" s="207" t="s">
        <v>643</v>
      </c>
      <c r="E252" s="207" t="s">
        <v>2671</v>
      </c>
      <c r="F252" s="200" t="s">
        <v>3966</v>
      </c>
      <c r="G252" s="203" t="s">
        <v>4325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4227</v>
      </c>
      <c r="B253" s="199"/>
      <c r="C253" s="199" t="s">
        <v>610</v>
      </c>
      <c r="D253" s="199" t="s">
        <v>643</v>
      </c>
      <c r="E253" s="199" t="s">
        <v>4566</v>
      </c>
      <c r="F253" s="199" t="s">
        <v>4326</v>
      </c>
      <c r="G253" s="154" t="s">
        <v>4063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4227</v>
      </c>
      <c r="B254" s="199"/>
      <c r="C254" s="199" t="s">
        <v>610</v>
      </c>
      <c r="D254" s="199" t="s">
        <v>643</v>
      </c>
      <c r="E254" s="199" t="s">
        <v>4562</v>
      </c>
      <c r="F254" s="199" t="s">
        <v>4327</v>
      </c>
      <c r="G254" s="154" t="s">
        <v>4063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4227</v>
      </c>
      <c r="B255" s="199"/>
      <c r="C255" s="199" t="s">
        <v>610</v>
      </c>
      <c r="D255" s="199" t="s">
        <v>643</v>
      </c>
      <c r="E255" s="199" t="s">
        <v>4559</v>
      </c>
      <c r="F255" s="199" t="s">
        <v>4328</v>
      </c>
      <c r="G255" s="154" t="s">
        <v>4063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4227</v>
      </c>
      <c r="B256" s="199"/>
      <c r="C256" s="199" t="s">
        <v>610</v>
      </c>
      <c r="D256" s="199" t="s">
        <v>643</v>
      </c>
      <c r="E256" s="208" t="s">
        <v>4557</v>
      </c>
      <c r="F256" s="199" t="s">
        <v>4329</v>
      </c>
      <c r="G256" s="154" t="s">
        <v>4063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4227</v>
      </c>
      <c r="B257" s="199"/>
      <c r="C257" s="199" t="s">
        <v>610</v>
      </c>
      <c r="D257" s="199" t="s">
        <v>643</v>
      </c>
      <c r="E257" s="199" t="s">
        <v>4561</v>
      </c>
      <c r="F257" s="199" t="s">
        <v>4330</v>
      </c>
      <c r="G257" s="154" t="s">
        <v>4063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4227</v>
      </c>
      <c r="B258" s="199"/>
      <c r="C258" s="199" t="s">
        <v>610</v>
      </c>
      <c r="D258" s="199" t="s">
        <v>643</v>
      </c>
      <c r="E258" s="199" t="s">
        <v>4568</v>
      </c>
      <c r="F258" s="152" t="s">
        <v>4331</v>
      </c>
      <c r="G258" s="154" t="s">
        <v>4063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4227</v>
      </c>
      <c r="B259" s="208"/>
      <c r="C259" s="208" t="s">
        <v>610</v>
      </c>
      <c r="D259" s="208" t="s">
        <v>643</v>
      </c>
      <c r="E259" s="199" t="s">
        <v>4555</v>
      </c>
      <c r="F259" s="155" t="s">
        <v>4332</v>
      </c>
      <c r="G259" s="158" t="s">
        <v>4063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4227</v>
      </c>
      <c r="B260" s="199"/>
      <c r="C260" s="199" t="s">
        <v>610</v>
      </c>
      <c r="D260" s="199" t="s">
        <v>643</v>
      </c>
      <c r="E260" s="208" t="s">
        <v>4553</v>
      </c>
      <c r="F260" s="199" t="s">
        <v>4333</v>
      </c>
      <c r="G260" s="154" t="s">
        <v>4063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4227</v>
      </c>
      <c r="B261" s="199"/>
      <c r="C261" s="199" t="s">
        <v>610</v>
      </c>
      <c r="D261" s="199" t="s">
        <v>722</v>
      </c>
      <c r="E261" s="199" t="s">
        <v>4334</v>
      </c>
      <c r="F261" s="199" t="s">
        <v>723</v>
      </c>
      <c r="G261" s="154" t="s">
        <v>4063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4227</v>
      </c>
      <c r="B262" s="199"/>
      <c r="C262" s="199" t="s">
        <v>610</v>
      </c>
      <c r="D262" s="199" t="s">
        <v>722</v>
      </c>
      <c r="E262" s="199" t="s">
        <v>770</v>
      </c>
      <c r="F262" s="199" t="s">
        <v>769</v>
      </c>
      <c r="G262" s="154" t="s">
        <v>4063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4227</v>
      </c>
      <c r="B263" s="199"/>
      <c r="C263" s="199" t="s">
        <v>610</v>
      </c>
      <c r="D263" s="199" t="s">
        <v>722</v>
      </c>
      <c r="E263" s="199" t="s">
        <v>774</v>
      </c>
      <c r="F263" s="199" t="s">
        <v>773</v>
      </c>
      <c r="G263" s="154" t="s">
        <v>4063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4227</v>
      </c>
      <c r="B264" s="199"/>
      <c r="C264" s="199" t="s">
        <v>610</v>
      </c>
      <c r="D264" s="199" t="s">
        <v>722</v>
      </c>
      <c r="E264" s="199" t="s">
        <v>777</v>
      </c>
      <c r="F264" s="199" t="s">
        <v>776</v>
      </c>
      <c r="G264" s="154" t="s">
        <v>4063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4227</v>
      </c>
      <c r="B265" s="199"/>
      <c r="C265" s="199" t="s">
        <v>610</v>
      </c>
      <c r="D265" s="208" t="s">
        <v>722</v>
      </c>
      <c r="E265" s="208" t="s">
        <v>4335</v>
      </c>
      <c r="F265" s="170" t="s">
        <v>4336</v>
      </c>
      <c r="G265" s="158" t="s">
        <v>4073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4227</v>
      </c>
      <c r="B266" s="199"/>
      <c r="C266" s="199" t="s">
        <v>610</v>
      </c>
      <c r="D266" s="199" t="s">
        <v>722</v>
      </c>
      <c r="E266" s="199" t="s">
        <v>729</v>
      </c>
      <c r="F266" s="199" t="s">
        <v>728</v>
      </c>
      <c r="G266" s="154" t="s">
        <v>4063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4227</v>
      </c>
      <c r="B267" s="199"/>
      <c r="C267" s="199" t="s">
        <v>610</v>
      </c>
      <c r="D267" s="199" t="s">
        <v>722</v>
      </c>
      <c r="E267" s="199" t="s">
        <v>732</v>
      </c>
      <c r="F267" s="199" t="s">
        <v>731</v>
      </c>
      <c r="G267" s="154" t="s">
        <v>4063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4227</v>
      </c>
      <c r="B268" s="199"/>
      <c r="C268" s="199" t="s">
        <v>610</v>
      </c>
      <c r="D268" s="199" t="s">
        <v>722</v>
      </c>
      <c r="E268" s="199" t="s">
        <v>735</v>
      </c>
      <c r="F268" s="199" t="s">
        <v>734</v>
      </c>
      <c r="G268" s="154" t="s">
        <v>4063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4227</v>
      </c>
      <c r="B269" s="199"/>
      <c r="C269" s="199" t="s">
        <v>610</v>
      </c>
      <c r="D269" s="199" t="s">
        <v>722</v>
      </c>
      <c r="E269" s="199" t="s">
        <v>747</v>
      </c>
      <c r="F269" s="199" t="s">
        <v>746</v>
      </c>
      <c r="G269" s="158" t="s">
        <v>4073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4227</v>
      </c>
      <c r="B270" s="199"/>
      <c r="C270" s="199" t="s">
        <v>610</v>
      </c>
      <c r="D270" s="199" t="s">
        <v>722</v>
      </c>
      <c r="E270" s="199" t="s">
        <v>756</v>
      </c>
      <c r="F270" s="199" t="s">
        <v>755</v>
      </c>
      <c r="G270" s="154" t="s">
        <v>4063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4227</v>
      </c>
      <c r="B271" s="199"/>
      <c r="C271" s="199" t="s">
        <v>610</v>
      </c>
      <c r="D271" s="199" t="s">
        <v>722</v>
      </c>
      <c r="E271" s="199" t="s">
        <v>759</v>
      </c>
      <c r="F271" s="199" t="s">
        <v>758</v>
      </c>
      <c r="G271" s="154" t="s">
        <v>4063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4227</v>
      </c>
      <c r="B272" s="199"/>
      <c r="C272" s="199" t="s">
        <v>610</v>
      </c>
      <c r="D272" s="199" t="s">
        <v>722</v>
      </c>
      <c r="E272" s="199" t="s">
        <v>762</v>
      </c>
      <c r="F272" s="199" t="s">
        <v>761</v>
      </c>
      <c r="G272" s="154" t="s">
        <v>4063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4227</v>
      </c>
      <c r="B273" s="199"/>
      <c r="C273" s="199" t="s">
        <v>610</v>
      </c>
      <c r="D273" s="199" t="s">
        <v>722</v>
      </c>
      <c r="E273" s="199" t="s">
        <v>765</v>
      </c>
      <c r="F273" s="199" t="s">
        <v>764</v>
      </c>
      <c r="G273" s="154" t="s">
        <v>4063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4143</v>
      </c>
      <c r="B274" s="165" t="s">
        <v>4144</v>
      </c>
      <c r="C274" s="165" t="s">
        <v>824</v>
      </c>
      <c r="D274" s="165" t="s">
        <v>784</v>
      </c>
      <c r="E274" s="165" t="s">
        <v>793</v>
      </c>
      <c r="F274" s="165" t="s">
        <v>792</v>
      </c>
      <c r="G274" s="163" t="s">
        <v>4073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4337</v>
      </c>
    </row>
    <row r="275" spans="1:13">
      <c r="A275" s="153" t="s">
        <v>2090</v>
      </c>
      <c r="B275" s="153"/>
      <c r="C275" s="171" t="s">
        <v>824</v>
      </c>
      <c r="D275" s="171" t="s">
        <v>784</v>
      </c>
      <c r="E275" s="171" t="s">
        <v>786</v>
      </c>
      <c r="F275" s="171" t="s">
        <v>785</v>
      </c>
      <c r="G275" s="161" t="s">
        <v>4063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2090</v>
      </c>
      <c r="B276" s="153"/>
      <c r="C276" s="171" t="s">
        <v>824</v>
      </c>
      <c r="D276" s="171" t="s">
        <v>784</v>
      </c>
      <c r="E276" s="171" t="s">
        <v>789</v>
      </c>
      <c r="F276" s="171" t="s">
        <v>788</v>
      </c>
      <c r="G276" s="161" t="s">
        <v>4073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2090</v>
      </c>
      <c r="B277" s="153"/>
      <c r="C277" s="171" t="s">
        <v>824</v>
      </c>
      <c r="D277" s="171" t="s">
        <v>784</v>
      </c>
      <c r="E277" s="171" t="s">
        <v>2109</v>
      </c>
      <c r="F277" s="171" t="s">
        <v>2110</v>
      </c>
      <c r="G277" s="161" t="s">
        <v>4073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2090</v>
      </c>
      <c r="B278" s="153"/>
      <c r="C278" s="171" t="s">
        <v>824</v>
      </c>
      <c r="D278" s="171" t="s">
        <v>784</v>
      </c>
      <c r="E278" s="171" t="s">
        <v>797</v>
      </c>
      <c r="F278" s="171" t="s">
        <v>2116</v>
      </c>
      <c r="G278" s="161" t="s">
        <v>4073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2090</v>
      </c>
      <c r="B279" s="153"/>
      <c r="C279" s="171" t="s">
        <v>824</v>
      </c>
      <c r="D279" s="171" t="s">
        <v>784</v>
      </c>
      <c r="E279" s="171" t="s">
        <v>801</v>
      </c>
      <c r="F279" s="171" t="s">
        <v>800</v>
      </c>
      <c r="G279" s="161" t="s">
        <v>4073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2090</v>
      </c>
      <c r="B280" s="153"/>
      <c r="C280" s="171" t="s">
        <v>824</v>
      </c>
      <c r="D280" s="171" t="s">
        <v>784</v>
      </c>
      <c r="E280" s="171" t="s">
        <v>4338</v>
      </c>
      <c r="F280" s="171" t="s">
        <v>4339</v>
      </c>
      <c r="G280" s="158" t="s">
        <v>4063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2090</v>
      </c>
      <c r="B281" s="153"/>
      <c r="C281" s="171" t="s">
        <v>824</v>
      </c>
      <c r="D281" s="171" t="s">
        <v>784</v>
      </c>
      <c r="E281" s="171" t="s">
        <v>809</v>
      </c>
      <c r="F281" s="171" t="s">
        <v>2135</v>
      </c>
      <c r="G281" s="158" t="s">
        <v>4063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2090</v>
      </c>
      <c r="B282" s="153"/>
      <c r="C282" s="171" t="s">
        <v>824</v>
      </c>
      <c r="D282" s="171" t="s">
        <v>784</v>
      </c>
      <c r="E282" s="171" t="s">
        <v>826</v>
      </c>
      <c r="F282" s="171" t="s">
        <v>3874</v>
      </c>
      <c r="G282" s="158" t="s">
        <v>4063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2090</v>
      </c>
      <c r="B283" s="153"/>
      <c r="C283" s="171" t="s">
        <v>824</v>
      </c>
      <c r="D283" s="171" t="s">
        <v>784</v>
      </c>
      <c r="E283" s="171" t="s">
        <v>812</v>
      </c>
      <c r="F283" s="171" t="s">
        <v>2148</v>
      </c>
      <c r="G283" s="158" t="s">
        <v>4063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2090</v>
      </c>
      <c r="B284" s="153"/>
      <c r="C284" s="171" t="s">
        <v>824</v>
      </c>
      <c r="D284" s="171" t="s">
        <v>784</v>
      </c>
      <c r="E284" s="171" t="s">
        <v>817</v>
      </c>
      <c r="F284" s="171" t="s">
        <v>816</v>
      </c>
      <c r="G284" s="158" t="s">
        <v>4063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2090</v>
      </c>
      <c r="B285" s="153"/>
      <c r="C285" s="171" t="s">
        <v>824</v>
      </c>
      <c r="D285" s="171" t="s">
        <v>784</v>
      </c>
      <c r="E285" s="171" t="s">
        <v>822</v>
      </c>
      <c r="F285" s="171" t="s">
        <v>821</v>
      </c>
      <c r="G285" s="158" t="s">
        <v>4063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2090</v>
      </c>
      <c r="B286" s="153"/>
      <c r="C286" s="171" t="s">
        <v>824</v>
      </c>
      <c r="D286" s="171" t="s">
        <v>784</v>
      </c>
      <c r="E286" s="171" t="s">
        <v>2167</v>
      </c>
      <c r="F286" s="171" t="s">
        <v>3875</v>
      </c>
      <c r="G286" s="154" t="s">
        <v>4073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4143</v>
      </c>
      <c r="B287" s="162" t="s">
        <v>4144</v>
      </c>
      <c r="C287" s="164" t="s">
        <v>824</v>
      </c>
      <c r="D287" s="164" t="s">
        <v>828</v>
      </c>
      <c r="E287" s="164" t="s">
        <v>4340</v>
      </c>
      <c r="F287" s="164" t="s">
        <v>4341</v>
      </c>
      <c r="G287" s="163" t="s">
        <v>4073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4342</v>
      </c>
    </row>
    <row r="288" spans="1:13">
      <c r="A288" s="162" t="s">
        <v>4143</v>
      </c>
      <c r="B288" s="162" t="s">
        <v>4144</v>
      </c>
      <c r="C288" s="164" t="s">
        <v>824</v>
      </c>
      <c r="D288" s="164" t="s">
        <v>828</v>
      </c>
      <c r="E288" s="164" t="s">
        <v>4343</v>
      </c>
      <c r="F288" s="164" t="s">
        <v>4344</v>
      </c>
      <c r="G288" s="163" t="s">
        <v>4073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4345</v>
      </c>
    </row>
    <row r="289" spans="1:13">
      <c r="A289" s="162" t="s">
        <v>4143</v>
      </c>
      <c r="B289" s="162" t="s">
        <v>4144</v>
      </c>
      <c r="C289" s="164" t="s">
        <v>824</v>
      </c>
      <c r="D289" s="164" t="s">
        <v>828</v>
      </c>
      <c r="E289" s="164" t="s">
        <v>4346</v>
      </c>
      <c r="F289" s="164" t="s">
        <v>4347</v>
      </c>
      <c r="G289" s="163" t="s">
        <v>4073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4342</v>
      </c>
    </row>
    <row r="290" spans="1:13">
      <c r="A290" s="162" t="s">
        <v>4143</v>
      </c>
      <c r="B290" s="162" t="s">
        <v>4144</v>
      </c>
      <c r="C290" s="164" t="s">
        <v>824</v>
      </c>
      <c r="D290" s="164" t="s">
        <v>828</v>
      </c>
      <c r="E290" s="164" t="s">
        <v>4348</v>
      </c>
      <c r="F290" s="164" t="s">
        <v>4349</v>
      </c>
      <c r="G290" s="163" t="s">
        <v>4073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4342</v>
      </c>
    </row>
    <row r="291" spans="1:13">
      <c r="A291" s="209" t="s">
        <v>4350</v>
      </c>
      <c r="B291" s="209"/>
      <c r="C291" s="170" t="s">
        <v>824</v>
      </c>
      <c r="D291" s="170" t="s">
        <v>828</v>
      </c>
      <c r="E291" s="170" t="s">
        <v>830</v>
      </c>
      <c r="F291" s="170" t="s">
        <v>2007</v>
      </c>
      <c r="G291" s="176" t="s">
        <v>4063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4350</v>
      </c>
      <c r="B292" s="210"/>
      <c r="C292" s="170" t="s">
        <v>824</v>
      </c>
      <c r="D292" s="170" t="s">
        <v>828</v>
      </c>
      <c r="E292" s="170" t="s">
        <v>959</v>
      </c>
      <c r="F292" s="170" t="s">
        <v>4351</v>
      </c>
      <c r="G292" s="161" t="s">
        <v>4073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4350</v>
      </c>
      <c r="B293" s="209"/>
      <c r="C293" s="170" t="s">
        <v>824</v>
      </c>
      <c r="D293" s="170" t="s">
        <v>828</v>
      </c>
      <c r="E293" s="170" t="s">
        <v>4352</v>
      </c>
      <c r="F293" s="170" t="s">
        <v>2016</v>
      </c>
      <c r="G293" s="176" t="s">
        <v>4063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2090</v>
      </c>
      <c r="B294" s="153"/>
      <c r="C294" s="170" t="s">
        <v>824</v>
      </c>
      <c r="D294" s="170" t="s">
        <v>828</v>
      </c>
      <c r="E294" s="170" t="s">
        <v>4353</v>
      </c>
      <c r="F294" s="171" t="s">
        <v>2083</v>
      </c>
      <c r="G294" s="161" t="s">
        <v>4073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4350</v>
      </c>
      <c r="B295" s="209"/>
      <c r="C295" s="170" t="s">
        <v>824</v>
      </c>
      <c r="D295" s="170" t="s">
        <v>828</v>
      </c>
      <c r="E295" s="170" t="s">
        <v>835</v>
      </c>
      <c r="F295" s="170" t="s">
        <v>2023</v>
      </c>
      <c r="G295" s="176" t="s">
        <v>4063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4350</v>
      </c>
      <c r="B296" s="209"/>
      <c r="C296" s="170" t="s">
        <v>824</v>
      </c>
      <c r="D296" s="170" t="s">
        <v>828</v>
      </c>
      <c r="E296" s="170" t="s">
        <v>837</v>
      </c>
      <c r="F296" s="170" t="s">
        <v>2030</v>
      </c>
      <c r="G296" s="161" t="s">
        <v>4063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4350</v>
      </c>
      <c r="B297" s="209"/>
      <c r="C297" s="170" t="s">
        <v>824</v>
      </c>
      <c r="D297" s="170" t="s">
        <v>828</v>
      </c>
      <c r="E297" s="170" t="s">
        <v>839</v>
      </c>
      <c r="F297" s="170" t="s">
        <v>2037</v>
      </c>
      <c r="G297" s="161" t="s">
        <v>4063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4350</v>
      </c>
      <c r="B298" s="209"/>
      <c r="C298" s="170" t="s">
        <v>824</v>
      </c>
      <c r="D298" s="170" t="s">
        <v>828</v>
      </c>
      <c r="E298" s="170" t="s">
        <v>841</v>
      </c>
      <c r="F298" s="152" t="s">
        <v>4354</v>
      </c>
      <c r="G298" s="161" t="s">
        <v>4063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4350</v>
      </c>
      <c r="B299" s="209"/>
      <c r="C299" s="170" t="s">
        <v>824</v>
      </c>
      <c r="D299" s="170" t="s">
        <v>828</v>
      </c>
      <c r="E299" s="170" t="s">
        <v>4355</v>
      </c>
      <c r="F299" s="171" t="s">
        <v>2050</v>
      </c>
      <c r="G299" s="161" t="s">
        <v>4063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4350</v>
      </c>
      <c r="B300" s="209"/>
      <c r="C300" s="170" t="s">
        <v>824</v>
      </c>
      <c r="D300" s="170" t="s">
        <v>828</v>
      </c>
      <c r="E300" s="170" t="s">
        <v>4356</v>
      </c>
      <c r="F300" s="171" t="s">
        <v>2057</v>
      </c>
      <c r="G300" s="161" t="s">
        <v>4063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4350</v>
      </c>
      <c r="B301" s="209"/>
      <c r="C301" s="170" t="s">
        <v>824</v>
      </c>
      <c r="D301" s="170" t="s">
        <v>828</v>
      </c>
      <c r="E301" s="170" t="s">
        <v>4357</v>
      </c>
      <c r="F301" s="171" t="s">
        <v>2064</v>
      </c>
      <c r="G301" s="161" t="s">
        <v>4073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4350</v>
      </c>
      <c r="B302" s="209"/>
      <c r="C302" s="170" t="s">
        <v>824</v>
      </c>
      <c r="D302" s="170" t="s">
        <v>828</v>
      </c>
      <c r="E302" s="170" t="s">
        <v>4358</v>
      </c>
      <c r="F302" s="171" t="s">
        <v>2071</v>
      </c>
      <c r="G302" s="161" t="s">
        <v>4073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4143</v>
      </c>
      <c r="B303" s="165" t="s">
        <v>4144</v>
      </c>
      <c r="C303" s="165" t="s">
        <v>824</v>
      </c>
      <c r="D303" s="165" t="s">
        <v>849</v>
      </c>
      <c r="E303" s="165" t="s">
        <v>4359</v>
      </c>
      <c r="F303" s="165" t="s">
        <v>4360</v>
      </c>
      <c r="G303" s="163" t="s">
        <v>4073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4361</v>
      </c>
    </row>
    <row r="304" spans="1:13">
      <c r="A304" s="162" t="s">
        <v>4143</v>
      </c>
      <c r="B304" s="162" t="s">
        <v>4144</v>
      </c>
      <c r="C304" s="165" t="s">
        <v>824</v>
      </c>
      <c r="D304" s="165" t="s">
        <v>849</v>
      </c>
      <c r="E304" s="211" t="s">
        <v>878</v>
      </c>
      <c r="F304" s="211" t="s">
        <v>4362</v>
      </c>
      <c r="G304" s="163" t="s">
        <v>4073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4363</v>
      </c>
    </row>
    <row r="305" spans="1:13">
      <c r="A305" s="153" t="s">
        <v>2090</v>
      </c>
      <c r="B305" s="153"/>
      <c r="C305" s="171" t="s">
        <v>824</v>
      </c>
      <c r="D305" s="171" t="s">
        <v>849</v>
      </c>
      <c r="E305" s="171" t="s">
        <v>4364</v>
      </c>
      <c r="F305" s="171" t="s">
        <v>850</v>
      </c>
      <c r="G305" s="161" t="s">
        <v>4063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2090</v>
      </c>
      <c r="B306" s="153"/>
      <c r="C306" s="171" t="s">
        <v>824</v>
      </c>
      <c r="D306" s="171" t="s">
        <v>849</v>
      </c>
      <c r="E306" s="171" t="s">
        <v>4365</v>
      </c>
      <c r="F306" s="171" t="s">
        <v>3883</v>
      </c>
      <c r="G306" s="158" t="s">
        <v>4063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2090</v>
      </c>
      <c r="B307" s="153"/>
      <c r="C307" s="171" t="s">
        <v>824</v>
      </c>
      <c r="D307" s="171" t="s">
        <v>849</v>
      </c>
      <c r="E307" s="171" t="s">
        <v>858</v>
      </c>
      <c r="F307" s="171" t="s">
        <v>3884</v>
      </c>
      <c r="G307" s="161" t="s">
        <v>4073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2090</v>
      </c>
      <c r="B308" s="153"/>
      <c r="C308" s="171" t="s">
        <v>824</v>
      </c>
      <c r="D308" s="171" t="s">
        <v>849</v>
      </c>
      <c r="E308" s="171" t="s">
        <v>861</v>
      </c>
      <c r="F308" s="171" t="s">
        <v>3885</v>
      </c>
      <c r="G308" s="161" t="s">
        <v>4073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2090</v>
      </c>
      <c r="B309" s="153"/>
      <c r="C309" s="171" t="s">
        <v>824</v>
      </c>
      <c r="D309" s="171" t="s">
        <v>849</v>
      </c>
      <c r="E309" s="171" t="s">
        <v>866</v>
      </c>
      <c r="F309" s="171" t="s">
        <v>3886</v>
      </c>
      <c r="G309" s="161" t="s">
        <v>4073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2090</v>
      </c>
      <c r="B310" s="153"/>
      <c r="C310" s="171" t="s">
        <v>824</v>
      </c>
      <c r="D310" s="171" t="s">
        <v>849</v>
      </c>
      <c r="E310" s="171" t="s">
        <v>869</v>
      </c>
      <c r="F310" s="171" t="s">
        <v>2249</v>
      </c>
      <c r="G310" s="161" t="s">
        <v>4073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2090</v>
      </c>
      <c r="B311" s="153"/>
      <c r="C311" s="171" t="s">
        <v>824</v>
      </c>
      <c r="D311" s="171" t="s">
        <v>849</v>
      </c>
      <c r="E311" s="171" t="s">
        <v>880</v>
      </c>
      <c r="F311" s="171" t="s">
        <v>4366</v>
      </c>
      <c r="G311" s="161" t="s">
        <v>4073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2090</v>
      </c>
      <c r="B312" s="153"/>
      <c r="C312" s="171" t="s">
        <v>824</v>
      </c>
      <c r="D312" s="171" t="s">
        <v>849</v>
      </c>
      <c r="E312" s="171" t="s">
        <v>883</v>
      </c>
      <c r="F312" s="171" t="s">
        <v>882</v>
      </c>
      <c r="G312" s="161" t="s">
        <v>4073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2090</v>
      </c>
      <c r="B313" s="153"/>
      <c r="C313" s="171" t="s">
        <v>824</v>
      </c>
      <c r="D313" s="171" t="s">
        <v>849</v>
      </c>
      <c r="E313" s="171" t="s">
        <v>887</v>
      </c>
      <c r="F313" s="171" t="s">
        <v>886</v>
      </c>
      <c r="G313" s="161" t="s">
        <v>4073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2090</v>
      </c>
      <c r="B314" s="153"/>
      <c r="C314" s="171" t="s">
        <v>824</v>
      </c>
      <c r="D314" s="171" t="s">
        <v>849</v>
      </c>
      <c r="E314" s="171" t="s">
        <v>890</v>
      </c>
      <c r="F314" s="171" t="s">
        <v>2234</v>
      </c>
      <c r="G314" s="161" t="s">
        <v>4073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2090</v>
      </c>
      <c r="B315" s="153"/>
      <c r="C315" s="171" t="s">
        <v>824</v>
      </c>
      <c r="D315" s="171" t="s">
        <v>849</v>
      </c>
      <c r="E315" s="171" t="s">
        <v>892</v>
      </c>
      <c r="F315" s="171" t="s">
        <v>2241</v>
      </c>
      <c r="G315" s="161" t="s">
        <v>4073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2090</v>
      </c>
      <c r="B316" s="153"/>
      <c r="C316" s="171" t="s">
        <v>824</v>
      </c>
      <c r="D316" s="171" t="s">
        <v>849</v>
      </c>
      <c r="E316" s="171" t="s">
        <v>894</v>
      </c>
      <c r="F316" s="171" t="s">
        <v>893</v>
      </c>
      <c r="G316" s="161" t="s">
        <v>4073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2090</v>
      </c>
      <c r="B317" s="153"/>
      <c r="C317" s="171" t="s">
        <v>824</v>
      </c>
      <c r="D317" s="171" t="s">
        <v>849</v>
      </c>
      <c r="E317" s="171" t="s">
        <v>897</v>
      </c>
      <c r="F317" s="171" t="s">
        <v>896</v>
      </c>
      <c r="G317" s="161" t="s">
        <v>4073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2090</v>
      </c>
      <c r="B318" s="153"/>
      <c r="C318" s="171" t="s">
        <v>824</v>
      </c>
      <c r="D318" s="171" t="s">
        <v>849</v>
      </c>
      <c r="E318" s="171" t="s">
        <v>901</v>
      </c>
      <c r="F318" s="171" t="s">
        <v>900</v>
      </c>
      <c r="G318" s="176" t="s">
        <v>4112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2090</v>
      </c>
      <c r="B319" s="153"/>
      <c r="C319" s="171" t="s">
        <v>824</v>
      </c>
      <c r="D319" s="171" t="s">
        <v>849</v>
      </c>
      <c r="E319" s="171" t="s">
        <v>4367</v>
      </c>
      <c r="F319" s="171" t="s">
        <v>4368</v>
      </c>
      <c r="G319" s="161" t="s">
        <v>4073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2090</v>
      </c>
      <c r="B320" s="153"/>
      <c r="C320" s="171" t="s">
        <v>824</v>
      </c>
      <c r="D320" s="171" t="s">
        <v>849</v>
      </c>
      <c r="E320" s="171" t="s">
        <v>4369</v>
      </c>
      <c r="F320" s="171" t="s">
        <v>4370</v>
      </c>
      <c r="G320" s="161" t="s">
        <v>4073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4143</v>
      </c>
      <c r="B321" s="162" t="s">
        <v>4144</v>
      </c>
      <c r="C321" s="165" t="s">
        <v>824</v>
      </c>
      <c r="D321" s="165" t="s">
        <v>907</v>
      </c>
      <c r="E321" s="165" t="s">
        <v>4371</v>
      </c>
      <c r="F321" s="165" t="s">
        <v>4372</v>
      </c>
      <c r="G321" s="215" t="s">
        <v>4063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4373</v>
      </c>
    </row>
    <row r="322" spans="1:13">
      <c r="A322" s="209" t="s">
        <v>4350</v>
      </c>
      <c r="B322" s="209"/>
      <c r="C322" s="171" t="s">
        <v>824</v>
      </c>
      <c r="D322" s="171" t="s">
        <v>907</v>
      </c>
      <c r="E322" s="171" t="s">
        <v>909</v>
      </c>
      <c r="F322" s="171" t="s">
        <v>4374</v>
      </c>
      <c r="G322" s="176" t="s">
        <v>4063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4350</v>
      </c>
      <c r="B323" s="209"/>
      <c r="C323" s="171" t="s">
        <v>824</v>
      </c>
      <c r="D323" s="171" t="s">
        <v>907</v>
      </c>
      <c r="E323" s="171" t="s">
        <v>912</v>
      </c>
      <c r="F323" s="171" t="s">
        <v>4375</v>
      </c>
      <c r="G323" s="176" t="s">
        <v>4063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4350</v>
      </c>
      <c r="B324" s="209"/>
      <c r="C324" s="171" t="s">
        <v>824</v>
      </c>
      <c r="D324" s="171" t="s">
        <v>907</v>
      </c>
      <c r="E324" s="171" t="s">
        <v>4376</v>
      </c>
      <c r="F324" s="171" t="s">
        <v>4377</v>
      </c>
      <c r="G324" s="176" t="s">
        <v>4063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4350</v>
      </c>
      <c r="B325" s="209"/>
      <c r="C325" s="171" t="s">
        <v>824</v>
      </c>
      <c r="D325" s="171" t="s">
        <v>907</v>
      </c>
      <c r="E325" s="171" t="s">
        <v>940</v>
      </c>
      <c r="F325" s="171" t="s">
        <v>939</v>
      </c>
      <c r="G325" s="176" t="s">
        <v>4063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4350</v>
      </c>
      <c r="B326" s="209"/>
      <c r="C326" s="171" t="s">
        <v>824</v>
      </c>
      <c r="D326" s="171" t="s">
        <v>907</v>
      </c>
      <c r="E326" s="171" t="s">
        <v>943</v>
      </c>
      <c r="F326" s="171" t="s">
        <v>4378</v>
      </c>
      <c r="G326" s="176" t="s">
        <v>4063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4350</v>
      </c>
      <c r="B327" s="209"/>
      <c r="C327" s="171" t="s">
        <v>824</v>
      </c>
      <c r="D327" s="171" t="s">
        <v>907</v>
      </c>
      <c r="E327" s="171" t="s">
        <v>946</v>
      </c>
      <c r="F327" s="171" t="s">
        <v>1987</v>
      </c>
      <c r="G327" s="176" t="s">
        <v>4063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4350</v>
      </c>
      <c r="B328" s="209"/>
      <c r="C328" s="171" t="s">
        <v>824</v>
      </c>
      <c r="D328" s="171" t="s">
        <v>907</v>
      </c>
      <c r="E328" s="171" t="s">
        <v>949</v>
      </c>
      <c r="F328" s="171" t="s">
        <v>948</v>
      </c>
      <c r="G328" s="176" t="s">
        <v>4063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4350</v>
      </c>
      <c r="B329" s="209"/>
      <c r="C329" s="171" t="s">
        <v>824</v>
      </c>
      <c r="D329" s="171" t="s">
        <v>907</v>
      </c>
      <c r="E329" s="171" t="s">
        <v>952</v>
      </c>
      <c r="F329" s="171" t="s">
        <v>2000</v>
      </c>
      <c r="G329" s="176" t="s">
        <v>4063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4350</v>
      </c>
      <c r="B330" s="209"/>
      <c r="C330" s="171" t="s">
        <v>824</v>
      </c>
      <c r="D330" s="171" t="s">
        <v>907</v>
      </c>
      <c r="E330" s="171" t="s">
        <v>917</v>
      </c>
      <c r="F330" s="171" t="s">
        <v>4379</v>
      </c>
      <c r="G330" s="176" t="s">
        <v>4063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4350</v>
      </c>
      <c r="B331" s="209"/>
      <c r="C331" s="171" t="s">
        <v>824</v>
      </c>
      <c r="D331" s="171" t="s">
        <v>907</v>
      </c>
      <c r="E331" s="171" t="s">
        <v>921</v>
      </c>
      <c r="F331" s="171" t="s">
        <v>4380</v>
      </c>
      <c r="G331" s="176" t="s">
        <v>4063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4350</v>
      </c>
      <c r="B332" s="209"/>
      <c r="C332" s="171" t="s">
        <v>824</v>
      </c>
      <c r="D332" s="171" t="s">
        <v>907</v>
      </c>
      <c r="E332" s="171" t="s">
        <v>924</v>
      </c>
      <c r="F332" s="171" t="s">
        <v>923</v>
      </c>
      <c r="G332" s="176" t="s">
        <v>4063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4350</v>
      </c>
      <c r="B333" s="209"/>
      <c r="C333" s="171" t="s">
        <v>824</v>
      </c>
      <c r="D333" s="171" t="s">
        <v>907</v>
      </c>
      <c r="E333" s="171" t="s">
        <v>928</v>
      </c>
      <c r="F333" s="171" t="s">
        <v>927</v>
      </c>
      <c r="G333" s="176" t="s">
        <v>4063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4350</v>
      </c>
      <c r="B334" s="209"/>
      <c r="C334" s="171" t="s">
        <v>824</v>
      </c>
      <c r="D334" s="171" t="s">
        <v>907</v>
      </c>
      <c r="E334" s="171" t="s">
        <v>931</v>
      </c>
      <c r="F334" s="171" t="s">
        <v>930</v>
      </c>
      <c r="G334" s="176" t="s">
        <v>4063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4350</v>
      </c>
      <c r="B335" s="209"/>
      <c r="C335" s="171" t="s">
        <v>824</v>
      </c>
      <c r="D335" s="171" t="s">
        <v>907</v>
      </c>
      <c r="E335" s="171" t="s">
        <v>934</v>
      </c>
      <c r="F335" s="171" t="s">
        <v>933</v>
      </c>
      <c r="G335" s="176" t="s">
        <v>4063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4350</v>
      </c>
      <c r="B336" s="209"/>
      <c r="C336" s="171" t="s">
        <v>824</v>
      </c>
      <c r="D336" s="171" t="s">
        <v>907</v>
      </c>
      <c r="E336" s="171" t="s">
        <v>937</v>
      </c>
      <c r="F336" s="171" t="s">
        <v>936</v>
      </c>
      <c r="G336" s="176" t="s">
        <v>4063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4143</v>
      </c>
      <c r="B337" s="144" t="s">
        <v>4144</v>
      </c>
      <c r="C337" s="144" t="s">
        <v>4381</v>
      </c>
      <c r="D337" s="147" t="s">
        <v>4382</v>
      </c>
      <c r="E337" s="216" t="s">
        <v>4383</v>
      </c>
      <c r="F337" s="217" t="s">
        <v>4384</v>
      </c>
      <c r="G337" s="181" t="s">
        <v>4161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4385</v>
      </c>
    </row>
    <row r="338" spans="1:13">
      <c r="A338" s="155" t="s">
        <v>4227</v>
      </c>
      <c r="B338" s="155"/>
      <c r="C338" s="152" t="s">
        <v>4381</v>
      </c>
      <c r="D338" s="170" t="s">
        <v>4382</v>
      </c>
      <c r="E338" s="220" t="s">
        <v>4386</v>
      </c>
      <c r="F338" s="220" t="s">
        <v>4387</v>
      </c>
      <c r="G338" s="161" t="s">
        <v>4073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4227</v>
      </c>
      <c r="B339" s="155"/>
      <c r="C339" s="152" t="s">
        <v>4381</v>
      </c>
      <c r="D339" s="170" t="s">
        <v>4382</v>
      </c>
      <c r="E339" s="220" t="s">
        <v>1087</v>
      </c>
      <c r="F339" s="220" t="s">
        <v>4388</v>
      </c>
      <c r="G339" s="161" t="s">
        <v>4073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4227</v>
      </c>
      <c r="B340" s="155"/>
      <c r="C340" s="160" t="s">
        <v>4381</v>
      </c>
      <c r="D340" s="160" t="s">
        <v>4382</v>
      </c>
      <c r="E340" s="160" t="s">
        <v>4389</v>
      </c>
      <c r="F340" s="160" t="s">
        <v>1089</v>
      </c>
      <c r="G340" s="221" t="s">
        <v>4063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4227</v>
      </c>
      <c r="B341" s="155"/>
      <c r="C341" s="160" t="s">
        <v>4381</v>
      </c>
      <c r="D341" s="160" t="s">
        <v>4382</v>
      </c>
      <c r="E341" s="160" t="s">
        <v>1117</v>
      </c>
      <c r="F341" s="160" t="s">
        <v>1116</v>
      </c>
      <c r="G341" s="221" t="s">
        <v>4063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4227</v>
      </c>
      <c r="B342" s="155"/>
      <c r="C342" s="160" t="s">
        <v>4381</v>
      </c>
      <c r="D342" s="160" t="s">
        <v>4382</v>
      </c>
      <c r="E342" s="160" t="s">
        <v>1121</v>
      </c>
      <c r="F342" s="160" t="s">
        <v>4390</v>
      </c>
      <c r="G342" s="221" t="s">
        <v>4063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4227</v>
      </c>
      <c r="B343" s="155"/>
      <c r="C343" s="160" t="s">
        <v>4381</v>
      </c>
      <c r="D343" s="160" t="s">
        <v>4382</v>
      </c>
      <c r="E343" s="160" t="s">
        <v>1093</v>
      </c>
      <c r="F343" s="160" t="s">
        <v>1092</v>
      </c>
      <c r="G343" s="221" t="s">
        <v>4063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4227</v>
      </c>
      <c r="B344" s="155"/>
      <c r="C344" s="160" t="s">
        <v>4381</v>
      </c>
      <c r="D344" s="160" t="s">
        <v>4382</v>
      </c>
      <c r="E344" s="160" t="s">
        <v>1096</v>
      </c>
      <c r="F344" s="160" t="s">
        <v>1095</v>
      </c>
      <c r="G344" s="221" t="s">
        <v>4063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4227</v>
      </c>
      <c r="B345" s="155"/>
      <c r="C345" s="160" t="s">
        <v>4381</v>
      </c>
      <c r="D345" s="160" t="s">
        <v>4382</v>
      </c>
      <c r="E345" s="160" t="s">
        <v>1099</v>
      </c>
      <c r="F345" s="160" t="s">
        <v>1098</v>
      </c>
      <c r="G345" s="221" t="s">
        <v>4063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4227</v>
      </c>
      <c r="B346" s="155"/>
      <c r="C346" s="160" t="s">
        <v>4381</v>
      </c>
      <c r="D346" s="160" t="s">
        <v>4382</v>
      </c>
      <c r="E346" s="160" t="s">
        <v>1102</v>
      </c>
      <c r="F346" s="160" t="s">
        <v>1101</v>
      </c>
      <c r="G346" s="221" t="s">
        <v>4063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4227</v>
      </c>
      <c r="B347" s="155"/>
      <c r="C347" s="160" t="s">
        <v>4381</v>
      </c>
      <c r="D347" s="160" t="s">
        <v>4382</v>
      </c>
      <c r="E347" s="160" t="s">
        <v>1105</v>
      </c>
      <c r="F347" s="160" t="s">
        <v>1104</v>
      </c>
      <c r="G347" s="221" t="s">
        <v>4063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4227</v>
      </c>
      <c r="B348" s="155"/>
      <c r="C348" s="160" t="s">
        <v>4381</v>
      </c>
      <c r="D348" s="160" t="s">
        <v>4382</v>
      </c>
      <c r="E348" s="160" t="s">
        <v>1108</v>
      </c>
      <c r="F348" s="160" t="s">
        <v>1107</v>
      </c>
      <c r="G348" s="221" t="s">
        <v>4063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4227</v>
      </c>
      <c r="B349" s="155"/>
      <c r="C349" s="160" t="s">
        <v>4381</v>
      </c>
      <c r="D349" s="160" t="s">
        <v>4382</v>
      </c>
      <c r="E349" s="160" t="s">
        <v>1111</v>
      </c>
      <c r="F349" s="160" t="s">
        <v>1110</v>
      </c>
      <c r="G349" s="221" t="s">
        <v>4063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4227</v>
      </c>
      <c r="B350" s="155"/>
      <c r="C350" s="160" t="s">
        <v>4381</v>
      </c>
      <c r="D350" s="160" t="s">
        <v>4382</v>
      </c>
      <c r="E350" s="160" t="s">
        <v>1114</v>
      </c>
      <c r="F350" s="160" t="s">
        <v>1113</v>
      </c>
      <c r="G350" s="221" t="s">
        <v>4063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4143</v>
      </c>
      <c r="B351" s="144" t="s">
        <v>4144</v>
      </c>
      <c r="C351" s="144" t="s">
        <v>4381</v>
      </c>
      <c r="D351" s="147" t="s">
        <v>4391</v>
      </c>
      <c r="E351" s="216" t="s">
        <v>4392</v>
      </c>
      <c r="F351" s="165" t="s">
        <v>4393</v>
      </c>
      <c r="G351" s="191" t="s">
        <v>4112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4385</v>
      </c>
    </row>
    <row r="352" spans="1:13">
      <c r="A352" s="155" t="s">
        <v>4227</v>
      </c>
      <c r="B352" s="155"/>
      <c r="C352" s="152" t="s">
        <v>4381</v>
      </c>
      <c r="D352" s="170" t="s">
        <v>4391</v>
      </c>
      <c r="E352" s="175" t="s">
        <v>4394</v>
      </c>
      <c r="F352" s="153" t="s">
        <v>4395</v>
      </c>
      <c r="G352" s="161" t="s">
        <v>4073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4227</v>
      </c>
      <c r="B353" s="155"/>
      <c r="C353" s="152" t="s">
        <v>4381</v>
      </c>
      <c r="D353" s="170" t="s">
        <v>4391</v>
      </c>
      <c r="E353" s="170" t="s">
        <v>4396</v>
      </c>
      <c r="F353" s="153" t="s">
        <v>4397</v>
      </c>
      <c r="G353" s="222" t="s">
        <v>4398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4227</v>
      </c>
      <c r="B354" s="155"/>
      <c r="C354" s="152" t="s">
        <v>4381</v>
      </c>
      <c r="D354" s="170" t="s">
        <v>4391</v>
      </c>
      <c r="E354" s="170" t="s">
        <v>990</v>
      </c>
      <c r="F354" s="153" t="s">
        <v>4399</v>
      </c>
      <c r="G354" s="222" t="s">
        <v>4398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4227</v>
      </c>
      <c r="B355" s="155"/>
      <c r="C355" s="152" t="s">
        <v>4381</v>
      </c>
      <c r="D355" s="170" t="s">
        <v>4391</v>
      </c>
      <c r="E355" s="170" t="s">
        <v>993</v>
      </c>
      <c r="F355" s="153" t="s">
        <v>4400</v>
      </c>
      <c r="G355" s="222" t="s">
        <v>4398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4227</v>
      </c>
      <c r="B356" s="155"/>
      <c r="C356" s="152" t="s">
        <v>4381</v>
      </c>
      <c r="D356" s="170" t="s">
        <v>4391</v>
      </c>
      <c r="E356" s="170" t="s">
        <v>996</v>
      </c>
      <c r="F356" s="153" t="s">
        <v>4401</v>
      </c>
      <c r="G356" s="222" t="s">
        <v>4398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4227</v>
      </c>
      <c r="B357" s="155"/>
      <c r="C357" s="152" t="s">
        <v>4381</v>
      </c>
      <c r="D357" s="170" t="s">
        <v>4391</v>
      </c>
      <c r="E357" s="170" t="s">
        <v>968</v>
      </c>
      <c r="F357" s="153" t="s">
        <v>4402</v>
      </c>
      <c r="G357" s="222" t="s">
        <v>4398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4227</v>
      </c>
      <c r="B358" s="155"/>
      <c r="C358" s="152" t="s">
        <v>4381</v>
      </c>
      <c r="D358" s="170" t="s">
        <v>4391</v>
      </c>
      <c r="E358" s="170" t="s">
        <v>970</v>
      </c>
      <c r="F358" s="153" t="s">
        <v>4403</v>
      </c>
      <c r="G358" s="222" t="s">
        <v>4398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4227</v>
      </c>
      <c r="B359" s="155"/>
      <c r="C359" s="152" t="s">
        <v>4381</v>
      </c>
      <c r="D359" s="170" t="s">
        <v>4391</v>
      </c>
      <c r="E359" s="170" t="s">
        <v>973</v>
      </c>
      <c r="F359" s="153" t="s">
        <v>4404</v>
      </c>
      <c r="G359" s="222" t="s">
        <v>4398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4227</v>
      </c>
      <c r="B360" s="155"/>
      <c r="C360" s="152" t="s">
        <v>4381</v>
      </c>
      <c r="D360" s="170" t="s">
        <v>4391</v>
      </c>
      <c r="E360" s="170" t="s">
        <v>976</v>
      </c>
      <c r="F360" s="153" t="s">
        <v>4405</v>
      </c>
      <c r="G360" s="158" t="s">
        <v>4112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4227</v>
      </c>
      <c r="B361" s="155"/>
      <c r="C361" s="152" t="s">
        <v>4381</v>
      </c>
      <c r="D361" s="170" t="s">
        <v>4391</v>
      </c>
      <c r="E361" s="170" t="s">
        <v>978</v>
      </c>
      <c r="F361" s="153" t="s">
        <v>4406</v>
      </c>
      <c r="G361" s="222" t="s">
        <v>4398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4227</v>
      </c>
      <c r="B362" s="155"/>
      <c r="C362" s="152" t="s">
        <v>4381</v>
      </c>
      <c r="D362" s="170" t="s">
        <v>4391</v>
      </c>
      <c r="E362" s="170" t="s">
        <v>981</v>
      </c>
      <c r="F362" s="171" t="s">
        <v>4407</v>
      </c>
      <c r="G362" s="222" t="s">
        <v>4398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4227</v>
      </c>
      <c r="B363" s="223"/>
      <c r="C363" s="129" t="s">
        <v>4381</v>
      </c>
      <c r="D363" s="135" t="s">
        <v>4391</v>
      </c>
      <c r="E363" s="135" t="s">
        <v>984</v>
      </c>
      <c r="F363" s="7" t="s">
        <v>4408</v>
      </c>
      <c r="G363" s="222" t="s">
        <v>4398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4227</v>
      </c>
      <c r="B364" s="155"/>
      <c r="C364" s="152" t="s">
        <v>4381</v>
      </c>
      <c r="D364" s="170" t="s">
        <v>4391</v>
      </c>
      <c r="E364" s="170" t="s">
        <v>987</v>
      </c>
      <c r="F364" s="153" t="s">
        <v>4409</v>
      </c>
      <c r="G364" s="222" t="s">
        <v>4398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4227</v>
      </c>
      <c r="B365" s="155"/>
      <c r="C365" s="152" t="s">
        <v>4381</v>
      </c>
      <c r="D365" s="170" t="s">
        <v>4410</v>
      </c>
      <c r="E365" s="175" t="s">
        <v>999</v>
      </c>
      <c r="F365" s="220" t="s">
        <v>998</v>
      </c>
      <c r="G365" s="161" t="s">
        <v>4073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4227</v>
      </c>
      <c r="B366" s="155"/>
      <c r="C366" s="152" t="s">
        <v>4381</v>
      </c>
      <c r="D366" s="170" t="s">
        <v>4410</v>
      </c>
      <c r="E366" s="170" t="s">
        <v>1002</v>
      </c>
      <c r="F366" s="220" t="s">
        <v>1001</v>
      </c>
      <c r="G366" s="161" t="s">
        <v>4073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4227</v>
      </c>
      <c r="B367" s="155"/>
      <c r="C367" s="152" t="s">
        <v>4381</v>
      </c>
      <c r="D367" s="170" t="s">
        <v>4410</v>
      </c>
      <c r="E367" s="170" t="s">
        <v>4411</v>
      </c>
      <c r="F367" s="220" t="s">
        <v>1004</v>
      </c>
      <c r="G367" s="221" t="s">
        <v>4073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4227</v>
      </c>
      <c r="B368" s="155"/>
      <c r="C368" s="160" t="s">
        <v>4381</v>
      </c>
      <c r="D368" s="160" t="s">
        <v>4410</v>
      </c>
      <c r="E368" s="160" t="s">
        <v>1039</v>
      </c>
      <c r="F368" s="160" t="s">
        <v>1038</v>
      </c>
      <c r="G368" s="226" t="s">
        <v>4325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4227</v>
      </c>
      <c r="B369" s="155"/>
      <c r="C369" s="160" t="s">
        <v>4381</v>
      </c>
      <c r="D369" s="160" t="s">
        <v>4410</v>
      </c>
      <c r="E369" s="160" t="s">
        <v>1042</v>
      </c>
      <c r="F369" s="160" t="s">
        <v>1041</v>
      </c>
      <c r="G369" s="226" t="s">
        <v>4325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4227</v>
      </c>
      <c r="B370" s="155"/>
      <c r="C370" s="160" t="s">
        <v>4381</v>
      </c>
      <c r="D370" s="160" t="s">
        <v>4410</v>
      </c>
      <c r="E370" s="160" t="s">
        <v>1008</v>
      </c>
      <c r="F370" s="160" t="s">
        <v>1007</v>
      </c>
      <c r="G370" s="226" t="s">
        <v>4325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4227</v>
      </c>
      <c r="B371" s="155"/>
      <c r="C371" s="152" t="s">
        <v>4381</v>
      </c>
      <c r="D371" s="170" t="s">
        <v>4410</v>
      </c>
      <c r="E371" s="170" t="s">
        <v>1011</v>
      </c>
      <c r="F371" s="220" t="s">
        <v>1010</v>
      </c>
      <c r="G371" s="221" t="s">
        <v>4073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4227</v>
      </c>
      <c r="B372" s="155"/>
      <c r="C372" s="160" t="s">
        <v>4381</v>
      </c>
      <c r="D372" s="160" t="s">
        <v>4410</v>
      </c>
      <c r="E372" s="160" t="s">
        <v>1014</v>
      </c>
      <c r="F372" s="160" t="s">
        <v>1013</v>
      </c>
      <c r="G372" s="226" t="s">
        <v>4325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4227</v>
      </c>
      <c r="B373" s="155"/>
      <c r="C373" s="152" t="s">
        <v>4381</v>
      </c>
      <c r="D373" s="170" t="s">
        <v>4410</v>
      </c>
      <c r="E373" s="170" t="s">
        <v>1017</v>
      </c>
      <c r="F373" s="220" t="s">
        <v>1016</v>
      </c>
      <c r="G373" s="221" t="s">
        <v>4073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4227</v>
      </c>
      <c r="B374" s="155"/>
      <c r="C374" s="152" t="s">
        <v>4381</v>
      </c>
      <c r="D374" s="170" t="s">
        <v>4410</v>
      </c>
      <c r="E374" s="170" t="s">
        <v>1020</v>
      </c>
      <c r="F374" s="220" t="s">
        <v>1019</v>
      </c>
      <c r="G374" s="221" t="s">
        <v>4073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4227</v>
      </c>
      <c r="B375" s="155"/>
      <c r="C375" s="152" t="s">
        <v>4381</v>
      </c>
      <c r="D375" s="170" t="s">
        <v>4410</v>
      </c>
      <c r="E375" s="170" t="s">
        <v>1024</v>
      </c>
      <c r="F375" s="220" t="s">
        <v>1023</v>
      </c>
      <c r="G375" s="221" t="s">
        <v>4073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4227</v>
      </c>
      <c r="B376" s="155"/>
      <c r="C376" s="152" t="s">
        <v>4381</v>
      </c>
      <c r="D376" s="170" t="s">
        <v>4410</v>
      </c>
      <c r="E376" s="170" t="s">
        <v>1033</v>
      </c>
      <c r="F376" s="220" t="s">
        <v>1032</v>
      </c>
      <c r="G376" s="221" t="s">
        <v>4073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4227</v>
      </c>
      <c r="B377" s="155"/>
      <c r="C377" s="160" t="s">
        <v>4381</v>
      </c>
      <c r="D377" s="160" t="s">
        <v>4410</v>
      </c>
      <c r="E377" s="160" t="s">
        <v>1036</v>
      </c>
      <c r="F377" s="160" t="s">
        <v>1035</v>
      </c>
      <c r="G377" s="226" t="s">
        <v>4325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4227</v>
      </c>
      <c r="B378" s="155"/>
      <c r="C378" s="160" t="s">
        <v>4381</v>
      </c>
      <c r="D378" s="160" t="s">
        <v>4412</v>
      </c>
      <c r="E378" s="160" t="s">
        <v>1048</v>
      </c>
      <c r="F378" s="160" t="s">
        <v>1047</v>
      </c>
      <c r="G378" s="226" t="s">
        <v>4063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4227</v>
      </c>
      <c r="B379" s="155"/>
      <c r="C379" s="160" t="s">
        <v>4381</v>
      </c>
      <c r="D379" s="160" t="s">
        <v>4412</v>
      </c>
      <c r="E379" s="160" t="s">
        <v>1051</v>
      </c>
      <c r="F379" s="160" t="s">
        <v>1050</v>
      </c>
      <c r="G379" s="226" t="s">
        <v>4063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4227</v>
      </c>
      <c r="B380" s="155"/>
      <c r="C380" s="160" t="s">
        <v>4381</v>
      </c>
      <c r="D380" s="160" t="s">
        <v>4412</v>
      </c>
      <c r="E380" s="160" t="s">
        <v>1055</v>
      </c>
      <c r="F380" s="160" t="s">
        <v>1054</v>
      </c>
      <c r="G380" s="226" t="s">
        <v>4063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4227</v>
      </c>
      <c r="B381" s="155"/>
      <c r="C381" s="152" t="s">
        <v>4381</v>
      </c>
      <c r="D381" s="170" t="s">
        <v>4412</v>
      </c>
      <c r="E381" s="170" t="s">
        <v>4413</v>
      </c>
      <c r="F381" s="220" t="s">
        <v>1057</v>
      </c>
      <c r="G381" s="221" t="s">
        <v>4073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4227</v>
      </c>
      <c r="B382" s="155"/>
      <c r="C382" s="160" t="s">
        <v>4381</v>
      </c>
      <c r="D382" s="160" t="s">
        <v>4412</v>
      </c>
      <c r="E382" s="160" t="s">
        <v>1083</v>
      </c>
      <c r="F382" s="160" t="s">
        <v>1082</v>
      </c>
      <c r="G382" s="221" t="s">
        <v>4063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4227</v>
      </c>
      <c r="B383" s="155"/>
      <c r="C383" s="160" t="s">
        <v>4381</v>
      </c>
      <c r="D383" s="160" t="s">
        <v>4412</v>
      </c>
      <c r="E383" s="160" t="s">
        <v>1061</v>
      </c>
      <c r="F383" s="160" t="s">
        <v>1060</v>
      </c>
      <c r="G383" s="226" t="s">
        <v>4063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4227</v>
      </c>
      <c r="B384" s="155"/>
      <c r="C384" s="160" t="s">
        <v>4381</v>
      </c>
      <c r="D384" s="160" t="s">
        <v>4412</v>
      </c>
      <c r="E384" s="160" t="s">
        <v>1065</v>
      </c>
      <c r="F384" s="160" t="s">
        <v>1064</v>
      </c>
      <c r="G384" s="221" t="s">
        <v>4063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4227</v>
      </c>
      <c r="B385" s="155"/>
      <c r="C385" s="160" t="s">
        <v>4381</v>
      </c>
      <c r="D385" s="160" t="s">
        <v>4412</v>
      </c>
      <c r="E385" s="160" t="s">
        <v>1067</v>
      </c>
      <c r="F385" s="160" t="s">
        <v>1066</v>
      </c>
      <c r="G385" s="221" t="s">
        <v>4063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4227</v>
      </c>
      <c r="B386" s="155"/>
      <c r="C386" s="160" t="s">
        <v>4381</v>
      </c>
      <c r="D386" s="160" t="s">
        <v>4412</v>
      </c>
      <c r="E386" s="160" t="s">
        <v>1070</v>
      </c>
      <c r="F386" s="160" t="s">
        <v>1069</v>
      </c>
      <c r="G386" s="221" t="s">
        <v>4063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4227</v>
      </c>
      <c r="B387" s="155"/>
      <c r="C387" s="160" t="s">
        <v>4381</v>
      </c>
      <c r="D387" s="160" t="s">
        <v>4412</v>
      </c>
      <c r="E387" s="160" t="s">
        <v>1072</v>
      </c>
      <c r="F387" s="160" t="s">
        <v>1071</v>
      </c>
      <c r="G387" s="221" t="s">
        <v>4063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4227</v>
      </c>
      <c r="B388" s="155"/>
      <c r="C388" s="160" t="s">
        <v>4381</v>
      </c>
      <c r="D388" s="160" t="s">
        <v>4412</v>
      </c>
      <c r="E388" s="160" t="s">
        <v>1074</v>
      </c>
      <c r="F388" s="160" t="s">
        <v>1073</v>
      </c>
      <c r="G388" s="221" t="s">
        <v>4063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4227</v>
      </c>
      <c r="B389" s="155"/>
      <c r="C389" s="160" t="s">
        <v>4381</v>
      </c>
      <c r="D389" s="160" t="s">
        <v>4412</v>
      </c>
      <c r="E389" s="160" t="s">
        <v>1078</v>
      </c>
      <c r="F389" s="160" t="s">
        <v>1077</v>
      </c>
      <c r="G389" s="221" t="s">
        <v>4063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4227</v>
      </c>
      <c r="B390" s="155"/>
      <c r="C390" s="160" t="s">
        <v>4381</v>
      </c>
      <c r="D390" s="160" t="s">
        <v>4412</v>
      </c>
      <c r="E390" s="160" t="s">
        <v>1081</v>
      </c>
      <c r="F390" s="160" t="s">
        <v>1080</v>
      </c>
      <c r="G390" s="221" t="s">
        <v>4063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4143</v>
      </c>
      <c r="B391" s="147" t="s">
        <v>4144</v>
      </c>
      <c r="C391" s="227" t="s">
        <v>1138</v>
      </c>
      <c r="D391" s="227" t="s">
        <v>4414</v>
      </c>
      <c r="E391" s="227" t="s">
        <v>4415</v>
      </c>
      <c r="F391" s="211" t="s">
        <v>4416</v>
      </c>
      <c r="G391" s="191" t="s">
        <v>4063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4417</v>
      </c>
    </row>
    <row r="392" spans="1:13">
      <c r="A392" s="144" t="s">
        <v>4143</v>
      </c>
      <c r="B392" s="147" t="s">
        <v>4144</v>
      </c>
      <c r="C392" s="227" t="s">
        <v>1138</v>
      </c>
      <c r="D392" s="227" t="s">
        <v>4414</v>
      </c>
      <c r="E392" s="227" t="s">
        <v>4418</v>
      </c>
      <c r="F392" s="211" t="s">
        <v>4419</v>
      </c>
      <c r="G392" s="163" t="s">
        <v>4073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4417</v>
      </c>
    </row>
    <row r="393" spans="1:13">
      <c r="A393" s="144" t="s">
        <v>4143</v>
      </c>
      <c r="B393" s="147" t="s">
        <v>4144</v>
      </c>
      <c r="C393" s="227" t="s">
        <v>1138</v>
      </c>
      <c r="D393" s="227" t="s">
        <v>4414</v>
      </c>
      <c r="E393" s="227" t="s">
        <v>4420</v>
      </c>
      <c r="F393" s="211" t="s">
        <v>4421</v>
      </c>
      <c r="G393" s="163" t="s">
        <v>4073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4422</v>
      </c>
    </row>
    <row r="394" spans="1:13">
      <c r="A394" s="144" t="s">
        <v>4143</v>
      </c>
      <c r="B394" s="147" t="s">
        <v>4144</v>
      </c>
      <c r="C394" s="227" t="s">
        <v>1138</v>
      </c>
      <c r="D394" s="227" t="s">
        <v>4414</v>
      </c>
      <c r="E394" s="227" t="s">
        <v>4423</v>
      </c>
      <c r="F394" s="211" t="s">
        <v>4424</v>
      </c>
      <c r="G394" s="163" t="s">
        <v>4073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4337</v>
      </c>
    </row>
    <row r="395" spans="1:13">
      <c r="A395" s="144" t="s">
        <v>4143</v>
      </c>
      <c r="B395" s="147" t="s">
        <v>4144</v>
      </c>
      <c r="C395" s="227" t="s">
        <v>1138</v>
      </c>
      <c r="D395" s="227" t="s">
        <v>4414</v>
      </c>
      <c r="E395" s="227" t="s">
        <v>4425</v>
      </c>
      <c r="F395" s="211" t="s">
        <v>4426</v>
      </c>
      <c r="G395" s="163" t="s">
        <v>4073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4337</v>
      </c>
    </row>
    <row r="396" spans="1:13">
      <c r="A396" s="144" t="s">
        <v>4143</v>
      </c>
      <c r="B396" s="147" t="s">
        <v>4144</v>
      </c>
      <c r="C396" s="227" t="s">
        <v>1138</v>
      </c>
      <c r="D396" s="227" t="s">
        <v>4414</v>
      </c>
      <c r="E396" s="227" t="s">
        <v>4427</v>
      </c>
      <c r="F396" s="211" t="s">
        <v>4428</v>
      </c>
      <c r="G396" s="163" t="s">
        <v>4073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4417</v>
      </c>
    </row>
    <row r="397" spans="1:13">
      <c r="A397" s="144" t="s">
        <v>4143</v>
      </c>
      <c r="B397" s="147" t="s">
        <v>4144</v>
      </c>
      <c r="C397" s="227" t="s">
        <v>1138</v>
      </c>
      <c r="D397" s="227" t="s">
        <v>4414</v>
      </c>
      <c r="E397" s="227" t="s">
        <v>4429</v>
      </c>
      <c r="F397" s="211" t="s">
        <v>1139</v>
      </c>
      <c r="G397" s="163" t="s">
        <v>4073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4337</v>
      </c>
    </row>
    <row r="398" spans="1:13">
      <c r="A398" s="144" t="s">
        <v>4143</v>
      </c>
      <c r="B398" s="147" t="s">
        <v>4144</v>
      </c>
      <c r="C398" s="227" t="s">
        <v>1138</v>
      </c>
      <c r="D398" s="227" t="s">
        <v>4414</v>
      </c>
      <c r="E398" s="227" t="s">
        <v>4430</v>
      </c>
      <c r="F398" s="211" t="s">
        <v>4431</v>
      </c>
      <c r="G398" s="191" t="s">
        <v>4112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4337</v>
      </c>
    </row>
    <row r="399" spans="1:13">
      <c r="A399" s="170" t="s">
        <v>4227</v>
      </c>
      <c r="B399" s="170"/>
      <c r="C399" s="160" t="s">
        <v>1138</v>
      </c>
      <c r="D399" s="160" t="s">
        <v>4414</v>
      </c>
      <c r="E399" s="160" t="s">
        <v>1146</v>
      </c>
      <c r="F399" s="160" t="s">
        <v>1145</v>
      </c>
      <c r="G399" s="176" t="s">
        <v>4063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4227</v>
      </c>
      <c r="B400" s="170"/>
      <c r="C400" s="230" t="s">
        <v>1138</v>
      </c>
      <c r="D400" s="230" t="s">
        <v>4414</v>
      </c>
      <c r="E400" s="230" t="s">
        <v>1141</v>
      </c>
      <c r="F400" s="160" t="s">
        <v>1140</v>
      </c>
      <c r="G400" s="176" t="s">
        <v>4063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4227</v>
      </c>
      <c r="B401" s="170"/>
      <c r="C401" s="151" t="s">
        <v>1138</v>
      </c>
      <c r="D401" s="170" t="s">
        <v>4414</v>
      </c>
      <c r="E401" s="151" t="s">
        <v>1156</v>
      </c>
      <c r="F401" s="153" t="s">
        <v>1155</v>
      </c>
      <c r="G401" s="161" t="s">
        <v>4073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4227</v>
      </c>
      <c r="B402" s="170"/>
      <c r="C402" s="151" t="s">
        <v>1138</v>
      </c>
      <c r="D402" s="170" t="s">
        <v>4414</v>
      </c>
      <c r="E402" s="151" t="s">
        <v>1161</v>
      </c>
      <c r="F402" s="153" t="s">
        <v>1160</v>
      </c>
      <c r="G402" s="161" t="s">
        <v>4073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4227</v>
      </c>
      <c r="B403" s="170"/>
      <c r="C403" s="151" t="s">
        <v>1138</v>
      </c>
      <c r="D403" s="170" t="s">
        <v>4414</v>
      </c>
      <c r="E403" s="151" t="s">
        <v>1170</v>
      </c>
      <c r="F403" s="153" t="s">
        <v>1169</v>
      </c>
      <c r="G403" s="161" t="s">
        <v>4073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4227</v>
      </c>
      <c r="B404" s="170"/>
      <c r="C404" s="151" t="s">
        <v>1138</v>
      </c>
      <c r="D404" s="170" t="s">
        <v>4414</v>
      </c>
      <c r="E404" s="151" t="s">
        <v>1179</v>
      </c>
      <c r="F404" s="153" t="s">
        <v>4432</v>
      </c>
      <c r="G404" s="161" t="s">
        <v>4073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4227</v>
      </c>
      <c r="B405" s="170"/>
      <c r="C405" s="151" t="s">
        <v>1138</v>
      </c>
      <c r="D405" s="170" t="s">
        <v>4414</v>
      </c>
      <c r="E405" s="151" t="s">
        <v>1153</v>
      </c>
      <c r="F405" s="153" t="s">
        <v>1152</v>
      </c>
      <c r="G405" s="161" t="s">
        <v>4073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4227</v>
      </c>
      <c r="B406" s="170"/>
      <c r="C406" s="151" t="s">
        <v>1138</v>
      </c>
      <c r="D406" s="170" t="s">
        <v>4414</v>
      </c>
      <c r="E406" s="151" t="s">
        <v>1150</v>
      </c>
      <c r="F406" s="153" t="s">
        <v>1149</v>
      </c>
      <c r="G406" s="161" t="s">
        <v>4073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4227</v>
      </c>
      <c r="B407" s="170"/>
      <c r="C407" s="151" t="s">
        <v>1138</v>
      </c>
      <c r="D407" s="170" t="s">
        <v>4414</v>
      </c>
      <c r="E407" s="151" t="s">
        <v>1159</v>
      </c>
      <c r="F407" s="153" t="s">
        <v>3084</v>
      </c>
      <c r="G407" s="161" t="s">
        <v>4073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4227</v>
      </c>
      <c r="B408" s="170"/>
      <c r="C408" s="160" t="s">
        <v>1138</v>
      </c>
      <c r="D408" s="160" t="s">
        <v>4433</v>
      </c>
      <c r="E408" s="160" t="s">
        <v>4434</v>
      </c>
      <c r="F408" s="160" t="s">
        <v>4435</v>
      </c>
      <c r="G408" s="176" t="s">
        <v>4063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4227</v>
      </c>
      <c r="B409" s="170"/>
      <c r="C409" s="160" t="s">
        <v>1138</v>
      </c>
      <c r="D409" s="160" t="s">
        <v>4433</v>
      </c>
      <c r="E409" s="160" t="s">
        <v>4436</v>
      </c>
      <c r="F409" s="160" t="s">
        <v>4437</v>
      </c>
      <c r="G409" s="176" t="s">
        <v>4063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4227</v>
      </c>
      <c r="B410" s="170"/>
      <c r="C410" s="160" t="s">
        <v>1138</v>
      </c>
      <c r="D410" s="160" t="s">
        <v>4433</v>
      </c>
      <c r="E410" s="160" t="s">
        <v>4438</v>
      </c>
      <c r="F410" s="160" t="s">
        <v>4439</v>
      </c>
      <c r="G410" s="226" t="s">
        <v>4063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4227</v>
      </c>
      <c r="B411" s="170"/>
      <c r="C411" s="160" t="s">
        <v>1138</v>
      </c>
      <c r="D411" s="160" t="s">
        <v>4433</v>
      </c>
      <c r="E411" s="160" t="s">
        <v>1185</v>
      </c>
      <c r="F411" s="160" t="s">
        <v>4440</v>
      </c>
      <c r="G411" s="226" t="s">
        <v>4063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4227</v>
      </c>
      <c r="B412" s="170"/>
      <c r="C412" s="160" t="s">
        <v>1138</v>
      </c>
      <c r="D412" s="160" t="s">
        <v>4433</v>
      </c>
      <c r="E412" s="160" t="s">
        <v>1188</v>
      </c>
      <c r="F412" s="160" t="s">
        <v>4441</v>
      </c>
      <c r="G412" s="226" t="s">
        <v>4063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4227</v>
      </c>
      <c r="B413" s="170"/>
      <c r="C413" s="160" t="s">
        <v>1138</v>
      </c>
      <c r="D413" s="160" t="s">
        <v>4433</v>
      </c>
      <c r="E413" s="160" t="s">
        <v>1192</v>
      </c>
      <c r="F413" s="160" t="s">
        <v>4442</v>
      </c>
      <c r="G413" s="226" t="s">
        <v>4063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4227</v>
      </c>
      <c r="B414" s="170"/>
      <c r="C414" s="160" t="s">
        <v>1138</v>
      </c>
      <c r="D414" s="160" t="s">
        <v>4433</v>
      </c>
      <c r="E414" s="160" t="s">
        <v>1197</v>
      </c>
      <c r="F414" s="160" t="s">
        <v>4443</v>
      </c>
      <c r="G414" s="226" t="s">
        <v>4063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4227</v>
      </c>
      <c r="B415" s="170"/>
      <c r="C415" s="160" t="s">
        <v>1138</v>
      </c>
      <c r="D415" s="160" t="s">
        <v>4433</v>
      </c>
      <c r="E415" s="160" t="s">
        <v>1200</v>
      </c>
      <c r="F415" s="160" t="s">
        <v>4444</v>
      </c>
      <c r="G415" s="226" t="s">
        <v>4063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4143</v>
      </c>
      <c r="B416" s="147" t="s">
        <v>4144</v>
      </c>
      <c r="C416" s="231" t="s">
        <v>1138</v>
      </c>
      <c r="D416" s="231" t="s">
        <v>4445</v>
      </c>
      <c r="E416" s="231" t="s">
        <v>4446</v>
      </c>
      <c r="F416" s="211" t="s">
        <v>4447</v>
      </c>
      <c r="G416" s="191" t="s">
        <v>4063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4417</v>
      </c>
    </row>
    <row r="417" spans="1:13">
      <c r="A417" s="170" t="s">
        <v>4227</v>
      </c>
      <c r="B417" s="170"/>
      <c r="C417" s="160" t="s">
        <v>4448</v>
      </c>
      <c r="D417" s="160" t="s">
        <v>4449</v>
      </c>
      <c r="E417" s="160" t="s">
        <v>4450</v>
      </c>
      <c r="F417" s="160" t="s">
        <v>4451</v>
      </c>
      <c r="G417" s="176" t="s">
        <v>4063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4227</v>
      </c>
      <c r="B418" s="170"/>
      <c r="C418" s="160" t="s">
        <v>1138</v>
      </c>
      <c r="D418" s="160" t="s">
        <v>4445</v>
      </c>
      <c r="E418" s="160" t="s">
        <v>4452</v>
      </c>
      <c r="F418" s="160" t="s">
        <v>4453</v>
      </c>
      <c r="G418" s="176" t="s">
        <v>4063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4227</v>
      </c>
      <c r="B419" s="170"/>
      <c r="C419" s="160" t="s">
        <v>1138</v>
      </c>
      <c r="D419" s="160" t="s">
        <v>4445</v>
      </c>
      <c r="E419" s="160" t="s">
        <v>4454</v>
      </c>
      <c r="F419" s="160" t="s">
        <v>4455</v>
      </c>
      <c r="G419" s="176" t="s">
        <v>4063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4227</v>
      </c>
      <c r="B420" s="170"/>
      <c r="C420" s="160" t="s">
        <v>1138</v>
      </c>
      <c r="D420" s="160" t="s">
        <v>4445</v>
      </c>
      <c r="E420" s="160" t="s">
        <v>4456</v>
      </c>
      <c r="F420" s="160" t="s">
        <v>4457</v>
      </c>
      <c r="G420" s="176" t="s">
        <v>4063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4227</v>
      </c>
      <c r="B421" s="170"/>
      <c r="C421" s="160" t="s">
        <v>1138</v>
      </c>
      <c r="D421" s="160" t="s">
        <v>4445</v>
      </c>
      <c r="E421" s="160" t="s">
        <v>4458</v>
      </c>
      <c r="F421" s="160" t="s">
        <v>4459</v>
      </c>
      <c r="G421" s="176" t="s">
        <v>4063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4227</v>
      </c>
      <c r="B422" s="170"/>
      <c r="C422" s="160" t="s">
        <v>1138</v>
      </c>
      <c r="D422" s="160" t="s">
        <v>4445</v>
      </c>
      <c r="E422" s="160" t="s">
        <v>4460</v>
      </c>
      <c r="F422" s="160" t="s">
        <v>4461</v>
      </c>
      <c r="G422" s="176" t="s">
        <v>4063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4227</v>
      </c>
      <c r="B423" s="170"/>
      <c r="C423" s="160" t="s">
        <v>1138</v>
      </c>
      <c r="D423" s="160" t="s">
        <v>4445</v>
      </c>
      <c r="E423" s="160" t="s">
        <v>4462</v>
      </c>
      <c r="F423" s="160" t="s">
        <v>4463</v>
      </c>
      <c r="G423" s="176" t="s">
        <v>4063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4227</v>
      </c>
      <c r="B424" s="170"/>
      <c r="C424" s="160" t="s">
        <v>1138</v>
      </c>
      <c r="D424" s="160" t="s">
        <v>4445</v>
      </c>
      <c r="E424" s="160" t="s">
        <v>4464</v>
      </c>
      <c r="F424" s="160" t="s">
        <v>4465</v>
      </c>
      <c r="G424" s="176" t="s">
        <v>4063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4143</v>
      </c>
      <c r="B425" s="147" t="s">
        <v>4144</v>
      </c>
      <c r="C425" s="227" t="s">
        <v>1138</v>
      </c>
      <c r="D425" s="227" t="s">
        <v>1208</v>
      </c>
      <c r="E425" s="227" t="s">
        <v>4466</v>
      </c>
      <c r="F425" s="211" t="s">
        <v>4467</v>
      </c>
      <c r="G425" s="191" t="s">
        <v>4063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4417</v>
      </c>
    </row>
    <row r="426" spans="1:13">
      <c r="A426" s="144" t="s">
        <v>4143</v>
      </c>
      <c r="B426" s="147" t="s">
        <v>4144</v>
      </c>
      <c r="C426" s="227" t="s">
        <v>1138</v>
      </c>
      <c r="D426" s="227" t="s">
        <v>1208</v>
      </c>
      <c r="E426" s="227" t="s">
        <v>4468</v>
      </c>
      <c r="F426" s="211" t="s">
        <v>4469</v>
      </c>
      <c r="G426" s="163" t="s">
        <v>4073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4417</v>
      </c>
    </row>
    <row r="427" spans="1:13">
      <c r="A427" s="170" t="s">
        <v>4227</v>
      </c>
      <c r="B427" s="170"/>
      <c r="C427" s="230" t="s">
        <v>1138</v>
      </c>
      <c r="D427" s="230" t="s">
        <v>1208</v>
      </c>
      <c r="E427" s="230" t="s">
        <v>1210</v>
      </c>
      <c r="F427" s="160" t="s">
        <v>1209</v>
      </c>
      <c r="G427" s="176" t="s">
        <v>4063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4227</v>
      </c>
      <c r="B428" s="170"/>
      <c r="C428" s="230" t="s">
        <v>1138</v>
      </c>
      <c r="D428" s="230" t="s">
        <v>1208</v>
      </c>
      <c r="E428" s="230" t="s">
        <v>1213</v>
      </c>
      <c r="F428" s="160" t="s">
        <v>1212</v>
      </c>
      <c r="G428" s="176" t="s">
        <v>4063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4227</v>
      </c>
      <c r="B429" s="170"/>
      <c r="C429" s="160" t="s">
        <v>1138</v>
      </c>
      <c r="D429" s="160" t="s">
        <v>1208</v>
      </c>
      <c r="E429" s="160" t="s">
        <v>1218</v>
      </c>
      <c r="F429" s="160" t="s">
        <v>1217</v>
      </c>
      <c r="G429" s="176" t="s">
        <v>4063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4227</v>
      </c>
      <c r="B430" s="170"/>
      <c r="C430" s="160" t="s">
        <v>1138</v>
      </c>
      <c r="D430" s="160" t="s">
        <v>1208</v>
      </c>
      <c r="E430" s="160" t="s">
        <v>4470</v>
      </c>
      <c r="F430" s="160" t="s">
        <v>1220</v>
      </c>
      <c r="G430" s="176" t="s">
        <v>4063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4471</v>
      </c>
    </row>
    <row r="431" spans="1:13">
      <c r="A431" s="170" t="s">
        <v>4227</v>
      </c>
      <c r="B431" s="170"/>
      <c r="C431" s="160" t="s">
        <v>1138</v>
      </c>
      <c r="D431" s="160" t="s">
        <v>1208</v>
      </c>
      <c r="E431" s="160" t="s">
        <v>1224</v>
      </c>
      <c r="F431" s="160" t="s">
        <v>1223</v>
      </c>
      <c r="G431" s="176" t="s">
        <v>4063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4472</v>
      </c>
    </row>
    <row r="432" spans="1:13">
      <c r="A432" s="170" t="s">
        <v>4227</v>
      </c>
      <c r="B432" s="170"/>
      <c r="C432" s="160" t="s">
        <v>1138</v>
      </c>
      <c r="D432" s="160" t="s">
        <v>1208</v>
      </c>
      <c r="E432" s="160" t="s">
        <v>1228</v>
      </c>
      <c r="F432" s="160" t="s">
        <v>1227</v>
      </c>
      <c r="G432" s="176" t="s">
        <v>4063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4227</v>
      </c>
      <c r="B433" s="170"/>
      <c r="C433" s="160" t="s">
        <v>1138</v>
      </c>
      <c r="D433" s="160" t="s">
        <v>1208</v>
      </c>
      <c r="E433" s="160" t="s">
        <v>1232</v>
      </c>
      <c r="F433" s="160" t="s">
        <v>1231</v>
      </c>
      <c r="G433" s="176" t="s">
        <v>4063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4227</v>
      </c>
      <c r="B434" s="170"/>
      <c r="C434" s="160" t="s">
        <v>1138</v>
      </c>
      <c r="D434" s="160" t="s">
        <v>1208</v>
      </c>
      <c r="E434" s="160" t="s">
        <v>1235</v>
      </c>
      <c r="F434" s="160" t="s">
        <v>1234</v>
      </c>
      <c r="G434" s="176" t="s">
        <v>4063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4227</v>
      </c>
      <c r="B435" s="170"/>
      <c r="C435" s="160" t="s">
        <v>1138</v>
      </c>
      <c r="D435" s="160" t="s">
        <v>1272</v>
      </c>
      <c r="E435" s="160" t="s">
        <v>4473</v>
      </c>
      <c r="F435" s="160" t="s">
        <v>4474</v>
      </c>
      <c r="G435" s="176" t="s">
        <v>4063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4227</v>
      </c>
      <c r="B436" s="170"/>
      <c r="C436" s="160" t="s">
        <v>1138</v>
      </c>
      <c r="D436" s="160" t="s">
        <v>1272</v>
      </c>
      <c r="E436" s="160" t="s">
        <v>4475</v>
      </c>
      <c r="F436" s="160" t="s">
        <v>1273</v>
      </c>
      <c r="G436" s="176" t="s">
        <v>4063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4227</v>
      </c>
      <c r="B437" s="170"/>
      <c r="C437" s="160" t="s">
        <v>1138</v>
      </c>
      <c r="D437" s="160" t="s">
        <v>1272</v>
      </c>
      <c r="E437" s="160" t="s">
        <v>1278</v>
      </c>
      <c r="F437" s="160" t="s">
        <v>1277</v>
      </c>
      <c r="G437" s="176" t="s">
        <v>4063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4227</v>
      </c>
      <c r="B438" s="170"/>
      <c r="C438" s="160" t="s">
        <v>1138</v>
      </c>
      <c r="D438" s="160" t="s">
        <v>1272</v>
      </c>
      <c r="E438" s="160" t="s">
        <v>1284</v>
      </c>
      <c r="F438" s="160" t="s">
        <v>1283</v>
      </c>
      <c r="G438" s="176" t="s">
        <v>4063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4227</v>
      </c>
      <c r="B439" s="170"/>
      <c r="C439" s="160" t="s">
        <v>1138</v>
      </c>
      <c r="D439" s="160" t="s">
        <v>1272</v>
      </c>
      <c r="E439" s="160" t="s">
        <v>1290</v>
      </c>
      <c r="F439" s="160" t="s">
        <v>1289</v>
      </c>
      <c r="G439" s="176" t="s">
        <v>4063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4227</v>
      </c>
      <c r="B440" s="170"/>
      <c r="C440" s="160" t="s">
        <v>1138</v>
      </c>
      <c r="D440" s="160" t="s">
        <v>1272</v>
      </c>
      <c r="E440" s="160" t="s">
        <v>1293</v>
      </c>
      <c r="F440" s="160" t="s">
        <v>1292</v>
      </c>
      <c r="G440" s="176" t="s">
        <v>4063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4227</v>
      </c>
      <c r="B441" s="170"/>
      <c r="C441" s="160" t="s">
        <v>1138</v>
      </c>
      <c r="D441" s="160" t="s">
        <v>1272</v>
      </c>
      <c r="E441" s="160" t="s">
        <v>1296</v>
      </c>
      <c r="F441" s="160" t="s">
        <v>1295</v>
      </c>
      <c r="G441" s="176" t="s">
        <v>4063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4227</v>
      </c>
      <c r="B442" s="170"/>
      <c r="C442" s="160" t="s">
        <v>1138</v>
      </c>
      <c r="D442" s="160" t="s">
        <v>1272</v>
      </c>
      <c r="E442" s="160" t="s">
        <v>1307</v>
      </c>
      <c r="F442" s="160" t="s">
        <v>1306</v>
      </c>
      <c r="G442" s="176" t="s">
        <v>4063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4227</v>
      </c>
      <c r="B443" s="170"/>
      <c r="C443" s="160" t="s">
        <v>1138</v>
      </c>
      <c r="D443" s="160" t="s">
        <v>1272</v>
      </c>
      <c r="E443" s="160" t="s">
        <v>1310</v>
      </c>
      <c r="F443" s="160" t="s">
        <v>1309</v>
      </c>
      <c r="G443" s="176" t="s">
        <v>4063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72"/>
  <sheetViews>
    <sheetView zoomScaleNormal="100" workbookViewId="0">
      <selection activeCell="J3" sqref="J3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21" style="16" customWidth="1"/>
    <col min="18" max="16384" width="9" style="16"/>
  </cols>
  <sheetData>
    <row r="1" spans="1:14" ht="16.2" customHeight="1">
      <c r="A1" s="7" t="s">
        <v>1327</v>
      </c>
      <c r="B1" s="7" t="s">
        <v>1328</v>
      </c>
      <c r="C1" s="8" t="s">
        <v>1329</v>
      </c>
      <c r="D1" s="8" t="s">
        <v>1330</v>
      </c>
      <c r="E1" s="9" t="s">
        <v>1331</v>
      </c>
      <c r="F1" s="10" t="s">
        <v>1332</v>
      </c>
      <c r="G1" s="11" t="s">
        <v>1333</v>
      </c>
      <c r="H1" s="12" t="s">
        <v>1334</v>
      </c>
      <c r="I1" s="13" t="s">
        <v>1335</v>
      </c>
      <c r="J1" s="13" t="s">
        <v>1336</v>
      </c>
      <c r="K1" s="14" t="s">
        <v>1337</v>
      </c>
      <c r="L1" s="15" t="s">
        <v>1338</v>
      </c>
    </row>
    <row r="2" spans="1:14" ht="16.2" customHeight="1">
      <c r="A2" s="17" t="s">
        <v>2090</v>
      </c>
      <c r="B2" s="18"/>
      <c r="C2" s="19" t="s">
        <v>1339</v>
      </c>
      <c r="D2" s="17" t="s">
        <v>1340</v>
      </c>
      <c r="E2" s="17" t="s">
        <v>3694</v>
      </c>
      <c r="F2" s="20">
        <v>1</v>
      </c>
      <c r="G2" s="21" t="s">
        <v>3695</v>
      </c>
      <c r="H2" s="22" t="s">
        <v>1341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</row>
    <row r="3" spans="1:14" ht="16.2" customHeight="1">
      <c r="A3" s="17" t="s">
        <v>2090</v>
      </c>
      <c r="B3" s="18"/>
      <c r="C3" s="19" t="s">
        <v>1339</v>
      </c>
      <c r="D3" s="17" t="s">
        <v>1340</v>
      </c>
      <c r="E3" s="17" t="s">
        <v>3694</v>
      </c>
      <c r="F3" s="20">
        <v>2</v>
      </c>
      <c r="G3" s="21" t="s">
        <v>3695</v>
      </c>
      <c r="H3" s="26" t="s">
        <v>1342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</row>
    <row r="4" spans="1:14" ht="16.2" customHeight="1">
      <c r="A4" s="17" t="s">
        <v>2090</v>
      </c>
      <c r="B4" s="18"/>
      <c r="C4" s="19" t="s">
        <v>1339</v>
      </c>
      <c r="D4" s="17" t="s">
        <v>1340</v>
      </c>
      <c r="E4" s="17" t="s">
        <v>3694</v>
      </c>
      <c r="F4" s="20">
        <v>3</v>
      </c>
      <c r="G4" s="21" t="s">
        <v>3695</v>
      </c>
      <c r="H4" s="26" t="s">
        <v>1343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</row>
    <row r="5" spans="1:14" ht="16.2" customHeight="1">
      <c r="A5" s="17" t="s">
        <v>2090</v>
      </c>
      <c r="B5" s="18"/>
      <c r="C5" s="19" t="s">
        <v>1339</v>
      </c>
      <c r="D5" s="17" t="s">
        <v>1340</v>
      </c>
      <c r="E5" s="17" t="s">
        <v>3694</v>
      </c>
      <c r="F5" s="20">
        <v>4</v>
      </c>
      <c r="G5" s="21" t="s">
        <v>3695</v>
      </c>
      <c r="H5" s="26" t="s">
        <v>1344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</row>
    <row r="6" spans="1:14" ht="16.2" customHeight="1">
      <c r="A6" s="17" t="s">
        <v>2090</v>
      </c>
      <c r="B6" s="18"/>
      <c r="C6" s="19" t="s">
        <v>1339</v>
      </c>
      <c r="D6" s="17" t="s">
        <v>1340</v>
      </c>
      <c r="E6" s="17" t="s">
        <v>3694</v>
      </c>
      <c r="F6" s="20">
        <v>5</v>
      </c>
      <c r="G6" s="21" t="s">
        <v>3695</v>
      </c>
      <c r="H6" s="26" t="s">
        <v>1345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</row>
    <row r="7" spans="1:14" ht="16.2" customHeight="1">
      <c r="A7" s="17" t="s">
        <v>2090</v>
      </c>
      <c r="B7" s="18"/>
      <c r="C7" s="19" t="s">
        <v>1339</v>
      </c>
      <c r="D7" s="17" t="s">
        <v>1340</v>
      </c>
      <c r="E7" s="17" t="s">
        <v>3694</v>
      </c>
      <c r="F7" s="20">
        <v>6</v>
      </c>
      <c r="G7" s="21" t="s">
        <v>3695</v>
      </c>
      <c r="H7" s="26" t="s">
        <v>1346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</row>
    <row r="8" spans="1:14" ht="16.2" customHeight="1">
      <c r="A8" s="17" t="s">
        <v>2090</v>
      </c>
      <c r="B8" s="18"/>
      <c r="C8" s="19" t="s">
        <v>1339</v>
      </c>
      <c r="D8" s="17" t="s">
        <v>1340</v>
      </c>
      <c r="E8" s="17" t="s">
        <v>1347</v>
      </c>
      <c r="F8" s="20">
        <v>1</v>
      </c>
      <c r="G8" s="21" t="s">
        <v>1348</v>
      </c>
      <c r="H8" s="26" t="s">
        <v>1349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</row>
    <row r="9" spans="1:14" ht="16.2" customHeight="1">
      <c r="A9" s="17" t="s">
        <v>2090</v>
      </c>
      <c r="B9" s="18"/>
      <c r="C9" s="19" t="s">
        <v>1339</v>
      </c>
      <c r="D9" s="17" t="s">
        <v>1340</v>
      </c>
      <c r="E9" s="17" t="s">
        <v>1347</v>
      </c>
      <c r="F9" s="20">
        <v>2</v>
      </c>
      <c r="G9" s="21" t="s">
        <v>1348</v>
      </c>
      <c r="H9" s="26" t="s">
        <v>1350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</row>
    <row r="10" spans="1:14" ht="16.2" customHeight="1">
      <c r="A10" s="17" t="s">
        <v>2090</v>
      </c>
      <c r="B10" s="18"/>
      <c r="C10" s="19" t="s">
        <v>1339</v>
      </c>
      <c r="D10" s="17" t="s">
        <v>1340</v>
      </c>
      <c r="E10" s="17" t="s">
        <v>1347</v>
      </c>
      <c r="F10" s="20">
        <v>3</v>
      </c>
      <c r="G10" s="21" t="s">
        <v>1348</v>
      </c>
      <c r="H10" s="26" t="s">
        <v>1351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</row>
    <row r="11" spans="1:14" ht="16.2" customHeight="1">
      <c r="A11" s="17" t="s">
        <v>2090</v>
      </c>
      <c r="B11" s="18"/>
      <c r="C11" s="19" t="s">
        <v>1339</v>
      </c>
      <c r="D11" s="17" t="s">
        <v>1340</v>
      </c>
      <c r="E11" s="17" t="s">
        <v>1347</v>
      </c>
      <c r="F11" s="20">
        <v>4</v>
      </c>
      <c r="G11" s="21" t="s">
        <v>1348</v>
      </c>
      <c r="H11" s="26" t="s">
        <v>1352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</row>
    <row r="12" spans="1:14" ht="16.2" customHeight="1">
      <c r="A12" s="17" t="s">
        <v>2090</v>
      </c>
      <c r="B12" s="18"/>
      <c r="C12" s="19" t="s">
        <v>1339</v>
      </c>
      <c r="D12" s="17" t="s">
        <v>1340</v>
      </c>
      <c r="E12" s="17" t="s">
        <v>1347</v>
      </c>
      <c r="F12" s="20">
        <v>5</v>
      </c>
      <c r="G12" s="21" t="s">
        <v>1348</v>
      </c>
      <c r="H12" s="26" t="s">
        <v>1353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</row>
    <row r="13" spans="1:14" ht="16.2" customHeight="1">
      <c r="A13" s="17" t="s">
        <v>2090</v>
      </c>
      <c r="B13" s="18"/>
      <c r="C13" s="19" t="s">
        <v>1339</v>
      </c>
      <c r="D13" s="17" t="s">
        <v>1340</v>
      </c>
      <c r="E13" s="17" t="s">
        <v>1347</v>
      </c>
      <c r="F13" s="20">
        <v>6</v>
      </c>
      <c r="G13" s="21" t="s">
        <v>1348</v>
      </c>
      <c r="H13" s="26" t="s">
        <v>1354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</row>
    <row r="14" spans="1:14" ht="16.2" customHeight="1">
      <c r="A14" s="17" t="s">
        <v>2090</v>
      </c>
      <c r="B14" s="18"/>
      <c r="C14" s="19" t="s">
        <v>1339</v>
      </c>
      <c r="D14" s="17" t="s">
        <v>1340</v>
      </c>
      <c r="E14" s="17" t="s">
        <v>1355</v>
      </c>
      <c r="F14" s="20">
        <v>1</v>
      </c>
      <c r="G14" s="21" t="s">
        <v>1356</v>
      </c>
      <c r="H14" s="26" t="s">
        <v>1357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</row>
    <row r="15" spans="1:14" ht="16.2" customHeight="1">
      <c r="A15" s="17" t="s">
        <v>2090</v>
      </c>
      <c r="B15" s="18"/>
      <c r="C15" s="19" t="s">
        <v>1339</v>
      </c>
      <c r="D15" s="17" t="s">
        <v>1340</v>
      </c>
      <c r="E15" s="17" t="s">
        <v>1355</v>
      </c>
      <c r="F15" s="20">
        <v>2</v>
      </c>
      <c r="G15" s="21" t="s">
        <v>1356</v>
      </c>
      <c r="H15" s="26" t="s">
        <v>1358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</row>
    <row r="16" spans="1:14" ht="16.2" customHeight="1">
      <c r="A16" s="17" t="s">
        <v>2090</v>
      </c>
      <c r="B16" s="18"/>
      <c r="C16" s="19" t="s">
        <v>1339</v>
      </c>
      <c r="D16" s="17" t="s">
        <v>1340</v>
      </c>
      <c r="E16" s="17" t="s">
        <v>1355</v>
      </c>
      <c r="F16" s="20">
        <v>3</v>
      </c>
      <c r="G16" s="21" t="s">
        <v>1356</v>
      </c>
      <c r="H16" s="26" t="s">
        <v>1359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</row>
    <row r="17" spans="1:14" ht="16.2" customHeight="1">
      <c r="A17" s="17" t="s">
        <v>2090</v>
      </c>
      <c r="B17" s="18"/>
      <c r="C17" s="19" t="s">
        <v>1339</v>
      </c>
      <c r="D17" s="17" t="s">
        <v>1340</v>
      </c>
      <c r="E17" s="17" t="s">
        <v>1355</v>
      </c>
      <c r="F17" s="20">
        <v>4</v>
      </c>
      <c r="G17" s="21" t="s">
        <v>1356</v>
      </c>
      <c r="H17" s="26" t="s">
        <v>1360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</row>
    <row r="18" spans="1:14" ht="16.2" customHeight="1">
      <c r="A18" s="17" t="s">
        <v>2090</v>
      </c>
      <c r="B18" s="18"/>
      <c r="C18" s="19" t="s">
        <v>1339</v>
      </c>
      <c r="D18" s="17" t="s">
        <v>1340</v>
      </c>
      <c r="E18" s="17" t="s">
        <v>1355</v>
      </c>
      <c r="F18" s="20">
        <v>5</v>
      </c>
      <c r="G18" s="21" t="s">
        <v>1356</v>
      </c>
      <c r="H18" s="26" t="s">
        <v>1361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</row>
    <row r="19" spans="1:14" ht="16.2" customHeight="1">
      <c r="A19" s="17" t="s">
        <v>2090</v>
      </c>
      <c r="B19" s="18"/>
      <c r="C19" s="19" t="s">
        <v>1339</v>
      </c>
      <c r="D19" s="17" t="s">
        <v>1340</v>
      </c>
      <c r="E19" s="17" t="s">
        <v>1355</v>
      </c>
      <c r="F19" s="20">
        <v>6</v>
      </c>
      <c r="G19" s="21" t="s">
        <v>1356</v>
      </c>
      <c r="H19" s="26" t="s">
        <v>1362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</row>
    <row r="20" spans="1:14" ht="16.2" customHeight="1">
      <c r="A20" s="17" t="s">
        <v>2090</v>
      </c>
      <c r="B20" s="18"/>
      <c r="C20" s="19" t="s">
        <v>1339</v>
      </c>
      <c r="D20" s="17" t="s">
        <v>1340</v>
      </c>
      <c r="E20" s="17" t="s">
        <v>1363</v>
      </c>
      <c r="F20" s="20">
        <v>1</v>
      </c>
      <c r="G20" s="21" t="s">
        <v>1364</v>
      </c>
      <c r="H20" s="26" t="s">
        <v>1365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</row>
    <row r="21" spans="1:14" ht="16.2" customHeight="1">
      <c r="A21" s="17" t="s">
        <v>2090</v>
      </c>
      <c r="B21" s="18"/>
      <c r="C21" s="19" t="s">
        <v>1339</v>
      </c>
      <c r="D21" s="17" t="s">
        <v>1340</v>
      </c>
      <c r="E21" s="17" t="s">
        <v>1363</v>
      </c>
      <c r="F21" s="20">
        <v>2</v>
      </c>
      <c r="G21" s="21" t="s">
        <v>1364</v>
      </c>
      <c r="H21" s="26" t="s">
        <v>1366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</row>
    <row r="22" spans="1:14" ht="16.2" customHeight="1">
      <c r="A22" s="17" t="s">
        <v>2090</v>
      </c>
      <c r="B22" s="18"/>
      <c r="C22" s="19" t="s">
        <v>1339</v>
      </c>
      <c r="D22" s="17" t="s">
        <v>1340</v>
      </c>
      <c r="E22" s="17" t="s">
        <v>1363</v>
      </c>
      <c r="F22" s="20">
        <v>3</v>
      </c>
      <c r="G22" s="21" t="s">
        <v>1364</v>
      </c>
      <c r="H22" s="26" t="s">
        <v>1367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</row>
    <row r="23" spans="1:14" ht="16.2" customHeight="1">
      <c r="A23" s="17" t="s">
        <v>2090</v>
      </c>
      <c r="B23" s="18"/>
      <c r="C23" s="19" t="s">
        <v>1339</v>
      </c>
      <c r="D23" s="17" t="s">
        <v>1340</v>
      </c>
      <c r="E23" s="17" t="s">
        <v>1363</v>
      </c>
      <c r="F23" s="20">
        <v>4</v>
      </c>
      <c r="G23" s="21" t="s">
        <v>1364</v>
      </c>
      <c r="H23" s="26" t="s">
        <v>1368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</row>
    <row r="24" spans="1:14" ht="16.2" customHeight="1">
      <c r="A24" s="17" t="s">
        <v>2090</v>
      </c>
      <c r="B24" s="18"/>
      <c r="C24" s="19" t="s">
        <v>1339</v>
      </c>
      <c r="D24" s="17" t="s">
        <v>1340</v>
      </c>
      <c r="E24" s="17" t="s">
        <v>1363</v>
      </c>
      <c r="F24" s="20">
        <v>5</v>
      </c>
      <c r="G24" s="21" t="s">
        <v>1364</v>
      </c>
      <c r="H24" s="26" t="s">
        <v>1369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</row>
    <row r="25" spans="1:14" ht="16.2" customHeight="1">
      <c r="A25" s="17" t="s">
        <v>2090</v>
      </c>
      <c r="B25" s="18"/>
      <c r="C25" s="19" t="s">
        <v>1339</v>
      </c>
      <c r="D25" s="17" t="s">
        <v>1340</v>
      </c>
      <c r="E25" s="17" t="s">
        <v>1363</v>
      </c>
      <c r="F25" s="20">
        <v>6</v>
      </c>
      <c r="G25" s="21" t="s">
        <v>1364</v>
      </c>
      <c r="H25" s="26" t="s">
        <v>1370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</row>
    <row r="26" spans="1:14" ht="16.2" customHeight="1">
      <c r="A26" s="17" t="s">
        <v>2090</v>
      </c>
      <c r="B26" s="18"/>
      <c r="C26" s="19" t="s">
        <v>1339</v>
      </c>
      <c r="D26" s="17" t="s">
        <v>1340</v>
      </c>
      <c r="E26" s="17" t="s">
        <v>1371</v>
      </c>
      <c r="F26" s="20">
        <v>1</v>
      </c>
      <c r="G26" s="21" t="s">
        <v>1372</v>
      </c>
      <c r="H26" s="26" t="s">
        <v>1373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</row>
    <row r="27" spans="1:14" ht="16.2" customHeight="1">
      <c r="A27" s="17" t="s">
        <v>2090</v>
      </c>
      <c r="B27" s="18"/>
      <c r="C27" s="19" t="s">
        <v>1339</v>
      </c>
      <c r="D27" s="17" t="s">
        <v>1340</v>
      </c>
      <c r="E27" s="17" t="s">
        <v>1371</v>
      </c>
      <c r="F27" s="20">
        <v>2</v>
      </c>
      <c r="G27" s="21" t="s">
        <v>1372</v>
      </c>
      <c r="H27" s="26" t="s">
        <v>1374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</row>
    <row r="28" spans="1:14" ht="16.2" customHeight="1">
      <c r="A28" s="17" t="s">
        <v>2090</v>
      </c>
      <c r="B28" s="18"/>
      <c r="C28" s="19" t="s">
        <v>1339</v>
      </c>
      <c r="D28" s="17" t="s">
        <v>1340</v>
      </c>
      <c r="E28" s="17" t="s">
        <v>1371</v>
      </c>
      <c r="F28" s="20">
        <v>3</v>
      </c>
      <c r="G28" s="21" t="s">
        <v>1372</v>
      </c>
      <c r="H28" s="26" t="s">
        <v>1375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</row>
    <row r="29" spans="1:14" ht="16.2" customHeight="1">
      <c r="A29" s="17" t="s">
        <v>2090</v>
      </c>
      <c r="B29" s="18"/>
      <c r="C29" s="19" t="s">
        <v>1339</v>
      </c>
      <c r="D29" s="17" t="s">
        <v>1340</v>
      </c>
      <c r="E29" s="17" t="s">
        <v>1371</v>
      </c>
      <c r="F29" s="20">
        <v>4</v>
      </c>
      <c r="G29" s="21" t="s">
        <v>1372</v>
      </c>
      <c r="H29" s="26" t="s">
        <v>1376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</row>
    <row r="30" spans="1:14" ht="16.2" customHeight="1">
      <c r="A30" s="17" t="s">
        <v>2090</v>
      </c>
      <c r="B30" s="18"/>
      <c r="C30" s="19" t="s">
        <v>1339</v>
      </c>
      <c r="D30" s="17" t="s">
        <v>1340</v>
      </c>
      <c r="E30" s="17" t="s">
        <v>1371</v>
      </c>
      <c r="F30" s="20">
        <v>5</v>
      </c>
      <c r="G30" s="21" t="s">
        <v>1372</v>
      </c>
      <c r="H30" s="26" t="s">
        <v>1377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</row>
    <row r="31" spans="1:14" ht="16.2" customHeight="1">
      <c r="A31" s="17" t="s">
        <v>2090</v>
      </c>
      <c r="B31" s="18"/>
      <c r="C31" s="19" t="s">
        <v>1339</v>
      </c>
      <c r="D31" s="17" t="s">
        <v>1340</v>
      </c>
      <c r="E31" s="17" t="s">
        <v>1371</v>
      </c>
      <c r="F31" s="20">
        <v>6</v>
      </c>
      <c r="G31" s="21" t="s">
        <v>1372</v>
      </c>
      <c r="H31" s="26" t="s">
        <v>1378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</row>
    <row r="32" spans="1:14" ht="16.2" customHeight="1">
      <c r="A32" s="17" t="s">
        <v>2090</v>
      </c>
      <c r="B32" s="18"/>
      <c r="C32" s="19" t="s">
        <v>1339</v>
      </c>
      <c r="D32" s="17" t="s">
        <v>1340</v>
      </c>
      <c r="E32" s="17" t="s">
        <v>1379</v>
      </c>
      <c r="F32" s="20">
        <v>1</v>
      </c>
      <c r="G32" s="21" t="s">
        <v>1380</v>
      </c>
      <c r="H32" s="26" t="s">
        <v>1381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</row>
    <row r="33" spans="1:14" ht="16.2" customHeight="1">
      <c r="A33" s="17" t="s">
        <v>2090</v>
      </c>
      <c r="B33" s="18"/>
      <c r="C33" s="19" t="s">
        <v>1339</v>
      </c>
      <c r="D33" s="17" t="s">
        <v>1340</v>
      </c>
      <c r="E33" s="17" t="s">
        <v>1379</v>
      </c>
      <c r="F33" s="20">
        <v>2</v>
      </c>
      <c r="G33" s="21" t="s">
        <v>1380</v>
      </c>
      <c r="H33" s="26" t="s">
        <v>1382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</row>
    <row r="34" spans="1:14" ht="16.2" customHeight="1">
      <c r="A34" s="17" t="s">
        <v>2090</v>
      </c>
      <c r="B34" s="18"/>
      <c r="C34" s="19" t="s">
        <v>1339</v>
      </c>
      <c r="D34" s="17" t="s">
        <v>1340</v>
      </c>
      <c r="E34" s="17" t="s">
        <v>1379</v>
      </c>
      <c r="F34" s="20">
        <v>3</v>
      </c>
      <c r="G34" s="21" t="s">
        <v>1380</v>
      </c>
      <c r="H34" s="26" t="s">
        <v>1383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</row>
    <row r="35" spans="1:14" ht="16.2" customHeight="1">
      <c r="A35" s="17" t="s">
        <v>2090</v>
      </c>
      <c r="B35" s="18"/>
      <c r="C35" s="19" t="s">
        <v>1339</v>
      </c>
      <c r="D35" s="17" t="s">
        <v>1340</v>
      </c>
      <c r="E35" s="17" t="s">
        <v>1379</v>
      </c>
      <c r="F35" s="20">
        <v>4</v>
      </c>
      <c r="G35" s="21" t="s">
        <v>1380</v>
      </c>
      <c r="H35" s="26" t="s">
        <v>1384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</row>
    <row r="36" spans="1:14" ht="16.2" customHeight="1">
      <c r="A36" s="17" t="s">
        <v>2090</v>
      </c>
      <c r="B36" s="18"/>
      <c r="C36" s="19" t="s">
        <v>1339</v>
      </c>
      <c r="D36" s="17" t="s">
        <v>1340</v>
      </c>
      <c r="E36" s="17" t="s">
        <v>1379</v>
      </c>
      <c r="F36" s="20">
        <v>5</v>
      </c>
      <c r="G36" s="21" t="s">
        <v>1380</v>
      </c>
      <c r="H36" s="26" t="s">
        <v>1385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</row>
    <row r="37" spans="1:14" ht="16.2" customHeight="1">
      <c r="A37" s="17" t="s">
        <v>2090</v>
      </c>
      <c r="B37" s="18"/>
      <c r="C37" s="19" t="s">
        <v>1339</v>
      </c>
      <c r="D37" s="17" t="s">
        <v>1340</v>
      </c>
      <c r="E37" s="17" t="s">
        <v>1379</v>
      </c>
      <c r="F37" s="20">
        <v>6</v>
      </c>
      <c r="G37" s="21" t="s">
        <v>1380</v>
      </c>
      <c r="H37" s="26" t="s">
        <v>1386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</row>
    <row r="38" spans="1:14" ht="16.2" customHeight="1">
      <c r="A38" s="17" t="s">
        <v>2090</v>
      </c>
      <c r="B38" s="18"/>
      <c r="C38" s="19" t="s">
        <v>1339</v>
      </c>
      <c r="D38" s="17" t="s">
        <v>1340</v>
      </c>
      <c r="E38" s="17" t="s">
        <v>1387</v>
      </c>
      <c r="F38" s="20">
        <v>1</v>
      </c>
      <c r="G38" s="21" t="s">
        <v>1388</v>
      </c>
      <c r="H38" s="26" t="s">
        <v>1389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</row>
    <row r="39" spans="1:14" ht="16.2" customHeight="1">
      <c r="A39" s="17" t="s">
        <v>2090</v>
      </c>
      <c r="B39" s="18"/>
      <c r="C39" s="19" t="s">
        <v>1339</v>
      </c>
      <c r="D39" s="17" t="s">
        <v>1340</v>
      </c>
      <c r="E39" s="17" t="s">
        <v>1387</v>
      </c>
      <c r="F39" s="20">
        <v>2</v>
      </c>
      <c r="G39" s="21" t="s">
        <v>1388</v>
      </c>
      <c r="H39" s="26" t="s">
        <v>1390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</row>
    <row r="40" spans="1:14" ht="16.2" customHeight="1">
      <c r="A40" s="17" t="s">
        <v>2090</v>
      </c>
      <c r="B40" s="18"/>
      <c r="C40" s="19" t="s">
        <v>1339</v>
      </c>
      <c r="D40" s="17" t="s">
        <v>1340</v>
      </c>
      <c r="E40" s="17" t="s">
        <v>1387</v>
      </c>
      <c r="F40" s="20">
        <v>3</v>
      </c>
      <c r="G40" s="21" t="s">
        <v>1388</v>
      </c>
      <c r="H40" s="26" t="s">
        <v>1391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</row>
    <row r="41" spans="1:14" ht="16.2" customHeight="1">
      <c r="A41" s="17" t="s">
        <v>2090</v>
      </c>
      <c r="B41" s="18"/>
      <c r="C41" s="19" t="s">
        <v>1339</v>
      </c>
      <c r="D41" s="17" t="s">
        <v>1340</v>
      </c>
      <c r="E41" s="17" t="s">
        <v>1387</v>
      </c>
      <c r="F41" s="20">
        <v>4</v>
      </c>
      <c r="G41" s="21" t="s">
        <v>1388</v>
      </c>
      <c r="H41" s="26" t="s">
        <v>1392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</row>
    <row r="42" spans="1:14" ht="16.2" customHeight="1">
      <c r="A42" s="17" t="s">
        <v>2090</v>
      </c>
      <c r="B42" s="18"/>
      <c r="C42" s="19" t="s">
        <v>1339</v>
      </c>
      <c r="D42" s="17" t="s">
        <v>1340</v>
      </c>
      <c r="E42" s="17" t="s">
        <v>1387</v>
      </c>
      <c r="F42" s="20">
        <v>5</v>
      </c>
      <c r="G42" s="21" t="s">
        <v>1388</v>
      </c>
      <c r="H42" s="26" t="s">
        <v>1393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</row>
    <row r="43" spans="1:14" ht="16.2" customHeight="1">
      <c r="A43" s="17" t="s">
        <v>2090</v>
      </c>
      <c r="B43" s="18"/>
      <c r="C43" s="19" t="s">
        <v>1339</v>
      </c>
      <c r="D43" s="17" t="s">
        <v>1340</v>
      </c>
      <c r="E43" s="17" t="s">
        <v>1387</v>
      </c>
      <c r="F43" s="20">
        <v>6</v>
      </c>
      <c r="G43" s="21" t="s">
        <v>1388</v>
      </c>
      <c r="H43" s="26" t="s">
        <v>1394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</row>
    <row r="44" spans="1:14" ht="16.2" customHeight="1">
      <c r="A44" s="17" t="s">
        <v>2090</v>
      </c>
      <c r="B44" s="18"/>
      <c r="C44" s="19" t="s">
        <v>1339</v>
      </c>
      <c r="D44" s="17" t="s">
        <v>1340</v>
      </c>
      <c r="E44" s="17" t="s">
        <v>1395</v>
      </c>
      <c r="F44" s="20">
        <v>1</v>
      </c>
      <c r="G44" s="21" t="s">
        <v>1396</v>
      </c>
      <c r="H44" s="26" t="s">
        <v>1397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</row>
    <row r="45" spans="1:14" ht="16.2" customHeight="1">
      <c r="A45" s="17" t="s">
        <v>2090</v>
      </c>
      <c r="B45" s="18"/>
      <c r="C45" s="19" t="s">
        <v>1339</v>
      </c>
      <c r="D45" s="17" t="s">
        <v>1340</v>
      </c>
      <c r="E45" s="17" t="s">
        <v>1395</v>
      </c>
      <c r="F45" s="20">
        <v>2</v>
      </c>
      <c r="G45" s="21" t="s">
        <v>1396</v>
      </c>
      <c r="H45" s="26" t="s">
        <v>1398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</row>
    <row r="46" spans="1:14" ht="16.2" customHeight="1">
      <c r="A46" s="17" t="s">
        <v>2090</v>
      </c>
      <c r="B46" s="18"/>
      <c r="C46" s="19" t="s">
        <v>1339</v>
      </c>
      <c r="D46" s="17" t="s">
        <v>1340</v>
      </c>
      <c r="E46" s="17" t="s">
        <v>1395</v>
      </c>
      <c r="F46" s="20">
        <v>3</v>
      </c>
      <c r="G46" s="21" t="s">
        <v>1396</v>
      </c>
      <c r="H46" s="26" t="s">
        <v>1399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</row>
    <row r="47" spans="1:14" ht="16.2" customHeight="1">
      <c r="A47" s="17" t="s">
        <v>2090</v>
      </c>
      <c r="B47" s="18"/>
      <c r="C47" s="19" t="s">
        <v>1339</v>
      </c>
      <c r="D47" s="17" t="s">
        <v>1340</v>
      </c>
      <c r="E47" s="17" t="s">
        <v>1395</v>
      </c>
      <c r="F47" s="20">
        <v>4</v>
      </c>
      <c r="G47" s="21" t="s">
        <v>1396</v>
      </c>
      <c r="H47" s="26" t="s">
        <v>1400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</row>
    <row r="48" spans="1:14" ht="16.2" customHeight="1">
      <c r="A48" s="17" t="s">
        <v>2090</v>
      </c>
      <c r="B48" s="18"/>
      <c r="C48" s="19" t="s">
        <v>1339</v>
      </c>
      <c r="D48" s="17" t="s">
        <v>1340</v>
      </c>
      <c r="E48" s="17" t="s">
        <v>1395</v>
      </c>
      <c r="F48" s="20">
        <v>5</v>
      </c>
      <c r="G48" s="21" t="s">
        <v>1396</v>
      </c>
      <c r="H48" s="26" t="s">
        <v>1401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</row>
    <row r="49" spans="1:14" ht="16.2" customHeight="1">
      <c r="A49" s="17" t="s">
        <v>2090</v>
      </c>
      <c r="B49" s="18"/>
      <c r="C49" s="19" t="s">
        <v>1339</v>
      </c>
      <c r="D49" s="17" t="s">
        <v>1340</v>
      </c>
      <c r="E49" s="17" t="s">
        <v>1395</v>
      </c>
      <c r="F49" s="20">
        <v>6</v>
      </c>
      <c r="G49" s="21" t="s">
        <v>1396</v>
      </c>
      <c r="H49" s="26" t="s">
        <v>1402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</row>
    <row r="50" spans="1:14" ht="16.2" customHeight="1">
      <c r="A50" s="17" t="s">
        <v>2090</v>
      </c>
      <c r="B50" s="18"/>
      <c r="C50" s="19" t="s">
        <v>1339</v>
      </c>
      <c r="D50" s="17" t="s">
        <v>1340</v>
      </c>
      <c r="E50" s="17" t="s">
        <v>1403</v>
      </c>
      <c r="F50" s="20">
        <v>1</v>
      </c>
      <c r="G50" s="21" t="s">
        <v>1404</v>
      </c>
      <c r="H50" s="26" t="s">
        <v>1405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</row>
    <row r="51" spans="1:14" ht="16.2" customHeight="1">
      <c r="A51" s="17" t="s">
        <v>2090</v>
      </c>
      <c r="B51" s="18"/>
      <c r="C51" s="19" t="s">
        <v>1339</v>
      </c>
      <c r="D51" s="17" t="s">
        <v>1340</v>
      </c>
      <c r="E51" s="17" t="s">
        <v>1403</v>
      </c>
      <c r="F51" s="20">
        <v>2</v>
      </c>
      <c r="G51" s="21" t="s">
        <v>1404</v>
      </c>
      <c r="H51" s="26" t="s">
        <v>1406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</row>
    <row r="52" spans="1:14" ht="16.2" customHeight="1">
      <c r="A52" s="17" t="s">
        <v>2090</v>
      </c>
      <c r="B52" s="18"/>
      <c r="C52" s="19" t="s">
        <v>1339</v>
      </c>
      <c r="D52" s="17" t="s">
        <v>1340</v>
      </c>
      <c r="E52" s="17" t="s">
        <v>1403</v>
      </c>
      <c r="F52" s="20">
        <v>3</v>
      </c>
      <c r="G52" s="21" t="s">
        <v>1404</v>
      </c>
      <c r="H52" s="26" t="s">
        <v>1407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</row>
    <row r="53" spans="1:14" ht="16.2" customHeight="1">
      <c r="A53" s="17" t="s">
        <v>2090</v>
      </c>
      <c r="B53" s="18"/>
      <c r="C53" s="19" t="s">
        <v>1339</v>
      </c>
      <c r="D53" s="17" t="s">
        <v>1340</v>
      </c>
      <c r="E53" s="17" t="s">
        <v>1403</v>
      </c>
      <c r="F53" s="20">
        <v>4</v>
      </c>
      <c r="G53" s="21" t="s">
        <v>1404</v>
      </c>
      <c r="H53" s="26" t="s">
        <v>1408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</row>
    <row r="54" spans="1:14" ht="16.2" customHeight="1">
      <c r="A54" s="17" t="s">
        <v>2090</v>
      </c>
      <c r="B54" s="18"/>
      <c r="C54" s="19" t="s">
        <v>1339</v>
      </c>
      <c r="D54" s="17" t="s">
        <v>1340</v>
      </c>
      <c r="E54" s="17" t="s">
        <v>1403</v>
      </c>
      <c r="F54" s="20">
        <v>5</v>
      </c>
      <c r="G54" s="21" t="s">
        <v>1404</v>
      </c>
      <c r="H54" s="26" t="s">
        <v>1409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</row>
    <row r="55" spans="1:14" ht="16.2" customHeight="1">
      <c r="A55" s="17" t="s">
        <v>2090</v>
      </c>
      <c r="B55" s="18"/>
      <c r="C55" s="19" t="s">
        <v>1339</v>
      </c>
      <c r="D55" s="17" t="s">
        <v>1340</v>
      </c>
      <c r="E55" s="17" t="s">
        <v>1403</v>
      </c>
      <c r="F55" s="20">
        <v>6</v>
      </c>
      <c r="G55" s="21" t="s">
        <v>1404</v>
      </c>
      <c r="H55" s="26" t="s">
        <v>1410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</row>
    <row r="56" spans="1:14" ht="16.2" customHeight="1">
      <c r="A56" s="17" t="s">
        <v>2090</v>
      </c>
      <c r="B56" s="18"/>
      <c r="C56" s="19" t="s">
        <v>1339</v>
      </c>
      <c r="D56" s="17" t="s">
        <v>1340</v>
      </c>
      <c r="E56" s="17" t="s">
        <v>1411</v>
      </c>
      <c r="F56" s="20">
        <v>1</v>
      </c>
      <c r="G56" s="21" t="s">
        <v>1412</v>
      </c>
      <c r="H56" s="26" t="s">
        <v>1413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</row>
    <row r="57" spans="1:14" ht="16.2" customHeight="1">
      <c r="A57" s="17" t="s">
        <v>2090</v>
      </c>
      <c r="B57" s="18"/>
      <c r="C57" s="19" t="s">
        <v>1339</v>
      </c>
      <c r="D57" s="17" t="s">
        <v>1340</v>
      </c>
      <c r="E57" s="17" t="s">
        <v>1411</v>
      </c>
      <c r="F57" s="20">
        <v>2</v>
      </c>
      <c r="G57" s="21" t="s">
        <v>1412</v>
      </c>
      <c r="H57" s="26" t="s">
        <v>1414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</row>
    <row r="58" spans="1:14" ht="16.2" customHeight="1">
      <c r="A58" s="17" t="s">
        <v>2090</v>
      </c>
      <c r="B58" s="18"/>
      <c r="C58" s="19" t="s">
        <v>1339</v>
      </c>
      <c r="D58" s="17" t="s">
        <v>1340</v>
      </c>
      <c r="E58" s="17" t="s">
        <v>1411</v>
      </c>
      <c r="F58" s="20">
        <v>3</v>
      </c>
      <c r="G58" s="21" t="s">
        <v>1412</v>
      </c>
      <c r="H58" s="26" t="s">
        <v>1415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</row>
    <row r="59" spans="1:14" ht="16.2" customHeight="1">
      <c r="A59" s="17" t="s">
        <v>2090</v>
      </c>
      <c r="B59" s="18"/>
      <c r="C59" s="19" t="s">
        <v>1339</v>
      </c>
      <c r="D59" s="17" t="s">
        <v>1340</v>
      </c>
      <c r="E59" s="17" t="s">
        <v>1411</v>
      </c>
      <c r="F59" s="20">
        <v>4</v>
      </c>
      <c r="G59" s="21" t="s">
        <v>1412</v>
      </c>
      <c r="H59" s="26" t="s">
        <v>1416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</row>
    <row r="60" spans="1:14" ht="16.2" customHeight="1">
      <c r="A60" s="17" t="s">
        <v>2090</v>
      </c>
      <c r="B60" s="18"/>
      <c r="C60" s="19" t="s">
        <v>1339</v>
      </c>
      <c r="D60" s="17" t="s">
        <v>1340</v>
      </c>
      <c r="E60" s="17" t="s">
        <v>1411</v>
      </c>
      <c r="F60" s="20">
        <v>5</v>
      </c>
      <c r="G60" s="21" t="s">
        <v>1412</v>
      </c>
      <c r="H60" s="26" t="s">
        <v>1417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</row>
    <row r="61" spans="1:14" ht="16.2" customHeight="1">
      <c r="A61" s="17" t="s">
        <v>2090</v>
      </c>
      <c r="B61" s="18"/>
      <c r="C61" s="19" t="s">
        <v>1339</v>
      </c>
      <c r="D61" s="17" t="s">
        <v>1340</v>
      </c>
      <c r="E61" s="17" t="s">
        <v>1411</v>
      </c>
      <c r="F61" s="20">
        <v>6</v>
      </c>
      <c r="G61" s="21" t="s">
        <v>1412</v>
      </c>
      <c r="H61" s="26" t="s">
        <v>1418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</row>
    <row r="62" spans="1:14" ht="16.2" customHeight="1">
      <c r="A62" s="17" t="s">
        <v>2090</v>
      </c>
      <c r="B62" s="18"/>
      <c r="C62" s="19" t="s">
        <v>1339</v>
      </c>
      <c r="D62" s="17" t="s">
        <v>1340</v>
      </c>
      <c r="E62" s="17" t="s">
        <v>1419</v>
      </c>
      <c r="F62" s="20">
        <v>1</v>
      </c>
      <c r="G62" s="21" t="s">
        <v>1420</v>
      </c>
      <c r="H62" s="26" t="s">
        <v>1421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</row>
    <row r="63" spans="1:14" ht="16.2" customHeight="1">
      <c r="A63" s="17" t="s">
        <v>2090</v>
      </c>
      <c r="B63" s="18"/>
      <c r="C63" s="19" t="s">
        <v>1339</v>
      </c>
      <c r="D63" s="17" t="s">
        <v>1340</v>
      </c>
      <c r="E63" s="17" t="s">
        <v>1419</v>
      </c>
      <c r="F63" s="20">
        <v>2</v>
      </c>
      <c r="G63" s="21" t="s">
        <v>1420</v>
      </c>
      <c r="H63" s="26" t="s">
        <v>1422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</row>
    <row r="64" spans="1:14" ht="16.2" customHeight="1">
      <c r="A64" s="17" t="s">
        <v>2090</v>
      </c>
      <c r="B64" s="18"/>
      <c r="C64" s="19" t="s">
        <v>1339</v>
      </c>
      <c r="D64" s="17" t="s">
        <v>1340</v>
      </c>
      <c r="E64" s="17" t="s">
        <v>1419</v>
      </c>
      <c r="F64" s="20">
        <v>3</v>
      </c>
      <c r="G64" s="21" t="s">
        <v>1420</v>
      </c>
      <c r="H64" s="26" t="s">
        <v>1423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</row>
    <row r="65" spans="1:14" ht="16.2" customHeight="1">
      <c r="A65" s="17" t="s">
        <v>2090</v>
      </c>
      <c r="B65" s="18"/>
      <c r="C65" s="19" t="s">
        <v>1339</v>
      </c>
      <c r="D65" s="17" t="s">
        <v>1340</v>
      </c>
      <c r="E65" s="17" t="s">
        <v>1419</v>
      </c>
      <c r="F65" s="20">
        <v>4</v>
      </c>
      <c r="G65" s="21" t="s">
        <v>1420</v>
      </c>
      <c r="H65" s="26" t="s">
        <v>1424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</row>
    <row r="66" spans="1:14" ht="16.2" customHeight="1">
      <c r="A66" s="17" t="s">
        <v>2090</v>
      </c>
      <c r="B66" s="18"/>
      <c r="C66" s="19" t="s">
        <v>1339</v>
      </c>
      <c r="D66" s="17" t="s">
        <v>1340</v>
      </c>
      <c r="E66" s="17" t="s">
        <v>1419</v>
      </c>
      <c r="F66" s="20">
        <v>5</v>
      </c>
      <c r="G66" s="21" t="s">
        <v>1420</v>
      </c>
      <c r="H66" s="26" t="s">
        <v>1425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</row>
    <row r="67" spans="1:14" ht="16.2" customHeight="1">
      <c r="A67" s="17" t="s">
        <v>2090</v>
      </c>
      <c r="B67" s="18"/>
      <c r="C67" s="19" t="s">
        <v>1339</v>
      </c>
      <c r="D67" s="17" t="s">
        <v>1340</v>
      </c>
      <c r="E67" s="17" t="s">
        <v>1419</v>
      </c>
      <c r="F67" s="20">
        <v>6</v>
      </c>
      <c r="G67" s="21" t="s">
        <v>1420</v>
      </c>
      <c r="H67" s="26" t="s">
        <v>1426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</row>
    <row r="68" spans="1:14" ht="16.2" customHeight="1">
      <c r="A68" s="17" t="s">
        <v>2090</v>
      </c>
      <c r="B68" s="18"/>
      <c r="C68" s="19" t="s">
        <v>1339</v>
      </c>
      <c r="D68" s="17" t="s">
        <v>1340</v>
      </c>
      <c r="E68" s="17" t="s">
        <v>1427</v>
      </c>
      <c r="F68" s="20">
        <v>1</v>
      </c>
      <c r="G68" s="21" t="s">
        <v>3696</v>
      </c>
      <c r="H68" s="26" t="s">
        <v>1428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</row>
    <row r="69" spans="1:14" ht="16.2" customHeight="1">
      <c r="A69" s="17" t="s">
        <v>2090</v>
      </c>
      <c r="B69" s="18"/>
      <c r="C69" s="19" t="s">
        <v>1339</v>
      </c>
      <c r="D69" s="17" t="s">
        <v>1340</v>
      </c>
      <c r="E69" s="17" t="s">
        <v>1427</v>
      </c>
      <c r="F69" s="20">
        <v>2</v>
      </c>
      <c r="G69" s="21" t="s">
        <v>3696</v>
      </c>
      <c r="H69" s="26" t="s">
        <v>1429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</row>
    <row r="70" spans="1:14" ht="16.2" customHeight="1">
      <c r="A70" s="17" t="s">
        <v>2090</v>
      </c>
      <c r="B70" s="18"/>
      <c r="C70" s="19" t="s">
        <v>1339</v>
      </c>
      <c r="D70" s="17" t="s">
        <v>1340</v>
      </c>
      <c r="E70" s="17" t="s">
        <v>1427</v>
      </c>
      <c r="F70" s="20">
        <v>3</v>
      </c>
      <c r="G70" s="21" t="s">
        <v>3696</v>
      </c>
      <c r="H70" s="26" t="s">
        <v>1430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</row>
    <row r="71" spans="1:14" ht="16.2" customHeight="1">
      <c r="A71" s="17" t="s">
        <v>2090</v>
      </c>
      <c r="B71" s="18"/>
      <c r="C71" s="19" t="s">
        <v>1339</v>
      </c>
      <c r="D71" s="17" t="s">
        <v>1340</v>
      </c>
      <c r="E71" s="17" t="s">
        <v>1427</v>
      </c>
      <c r="F71" s="20">
        <v>4</v>
      </c>
      <c r="G71" s="21" t="s">
        <v>3696</v>
      </c>
      <c r="H71" s="26" t="s">
        <v>1431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</row>
    <row r="72" spans="1:14" ht="16.2" customHeight="1">
      <c r="A72" s="17" t="s">
        <v>2090</v>
      </c>
      <c r="B72" s="18"/>
      <c r="C72" s="19" t="s">
        <v>1339</v>
      </c>
      <c r="D72" s="17" t="s">
        <v>1340</v>
      </c>
      <c r="E72" s="17" t="s">
        <v>1427</v>
      </c>
      <c r="F72" s="20">
        <v>5</v>
      </c>
      <c r="G72" s="21" t="s">
        <v>3696</v>
      </c>
      <c r="H72" s="26" t="s">
        <v>1432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</row>
    <row r="73" spans="1:14" ht="16.2" customHeight="1">
      <c r="A73" s="17" t="s">
        <v>2090</v>
      </c>
      <c r="B73" s="18"/>
      <c r="C73" s="19" t="s">
        <v>1339</v>
      </c>
      <c r="D73" s="17" t="s">
        <v>1340</v>
      </c>
      <c r="E73" s="17" t="s">
        <v>1427</v>
      </c>
      <c r="F73" s="20">
        <v>6</v>
      </c>
      <c r="G73" s="21" t="s">
        <v>3696</v>
      </c>
      <c r="H73" s="26" t="s">
        <v>1433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</row>
    <row r="74" spans="1:14" ht="16.2" customHeight="1">
      <c r="A74" s="29" t="s">
        <v>2090</v>
      </c>
      <c r="B74" s="29"/>
      <c r="C74" s="26" t="s">
        <v>1339</v>
      </c>
      <c r="D74" s="26" t="s">
        <v>1340</v>
      </c>
      <c r="E74" s="17" t="s">
        <v>1435</v>
      </c>
      <c r="F74" s="26">
        <v>1</v>
      </c>
      <c r="G74" s="21" t="s">
        <v>3697</v>
      </c>
      <c r="H74" s="17" t="s">
        <v>1434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</row>
    <row r="75" spans="1:14" ht="16.2" customHeight="1">
      <c r="A75" s="29" t="s">
        <v>2090</v>
      </c>
      <c r="B75" s="29"/>
      <c r="C75" s="26" t="s">
        <v>1339</v>
      </c>
      <c r="D75" s="26" t="s">
        <v>1340</v>
      </c>
      <c r="E75" s="17" t="s">
        <v>1435</v>
      </c>
      <c r="F75" s="26">
        <v>2</v>
      </c>
      <c r="G75" s="21" t="s">
        <v>3697</v>
      </c>
      <c r="H75" s="17" t="s">
        <v>1436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</row>
    <row r="76" spans="1:14" ht="16.2" customHeight="1">
      <c r="A76" s="29" t="s">
        <v>2090</v>
      </c>
      <c r="B76" s="29"/>
      <c r="C76" s="26" t="s">
        <v>1339</v>
      </c>
      <c r="D76" s="26" t="s">
        <v>1340</v>
      </c>
      <c r="E76" s="17" t="s">
        <v>1435</v>
      </c>
      <c r="F76" s="26">
        <v>3</v>
      </c>
      <c r="G76" s="21" t="s">
        <v>3697</v>
      </c>
      <c r="H76" s="17" t="s">
        <v>1437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</row>
    <row r="77" spans="1:14" ht="16.2" customHeight="1">
      <c r="A77" s="29" t="s">
        <v>2090</v>
      </c>
      <c r="B77" s="29"/>
      <c r="C77" s="26" t="s">
        <v>1339</v>
      </c>
      <c r="D77" s="26" t="s">
        <v>1340</v>
      </c>
      <c r="E77" s="17" t="s">
        <v>1435</v>
      </c>
      <c r="F77" s="26">
        <v>4</v>
      </c>
      <c r="G77" s="21" t="s">
        <v>3697</v>
      </c>
      <c r="H77" s="17" t="s">
        <v>1438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</row>
    <row r="78" spans="1:14" ht="16.2" customHeight="1">
      <c r="A78" s="18" t="s">
        <v>2090</v>
      </c>
      <c r="B78" s="18"/>
      <c r="C78" s="26" t="s">
        <v>1339</v>
      </c>
      <c r="D78" s="26" t="s">
        <v>1340</v>
      </c>
      <c r="E78" s="17" t="s">
        <v>1435</v>
      </c>
      <c r="F78" s="26">
        <v>5</v>
      </c>
      <c r="G78" s="21" t="s">
        <v>3697</v>
      </c>
      <c r="H78" s="17" t="s">
        <v>1439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</row>
    <row r="79" spans="1:14" ht="16.2" customHeight="1">
      <c r="A79" s="18" t="s">
        <v>2090</v>
      </c>
      <c r="B79" s="18"/>
      <c r="C79" s="26" t="s">
        <v>1339</v>
      </c>
      <c r="D79" s="26" t="s">
        <v>1340</v>
      </c>
      <c r="E79" s="17" t="s">
        <v>1435</v>
      </c>
      <c r="F79" s="26">
        <v>6</v>
      </c>
      <c r="G79" s="21" t="s">
        <v>3697</v>
      </c>
      <c r="H79" s="17" t="s">
        <v>1440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</row>
    <row r="80" spans="1:14" ht="16.2" customHeight="1">
      <c r="A80" s="17" t="s">
        <v>2090</v>
      </c>
      <c r="B80" s="18"/>
      <c r="C80" s="19" t="s">
        <v>1339</v>
      </c>
      <c r="D80" s="17" t="s">
        <v>1441</v>
      </c>
      <c r="E80" s="17" t="s">
        <v>3698</v>
      </c>
      <c r="F80" s="26">
        <v>1</v>
      </c>
      <c r="G80" s="21" t="s">
        <v>3699</v>
      </c>
      <c r="H80" s="17" t="s">
        <v>1442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</row>
    <row r="81" spans="1:14" ht="16.2" customHeight="1">
      <c r="A81" s="17" t="s">
        <v>2090</v>
      </c>
      <c r="B81" s="18"/>
      <c r="C81" s="19" t="s">
        <v>1339</v>
      </c>
      <c r="D81" s="17" t="s">
        <v>1441</v>
      </c>
      <c r="E81" s="17" t="s">
        <v>3698</v>
      </c>
      <c r="F81" s="26">
        <v>2</v>
      </c>
      <c r="G81" s="21" t="s">
        <v>3699</v>
      </c>
      <c r="H81" s="17" t="s">
        <v>1443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</row>
    <row r="82" spans="1:14" ht="16.2" customHeight="1">
      <c r="A82" s="17" t="s">
        <v>2090</v>
      </c>
      <c r="B82" s="18"/>
      <c r="C82" s="19" t="s">
        <v>1339</v>
      </c>
      <c r="D82" s="17" t="s">
        <v>1441</v>
      </c>
      <c r="E82" s="17" t="s">
        <v>3698</v>
      </c>
      <c r="F82" s="26">
        <v>3</v>
      </c>
      <c r="G82" s="21" t="s">
        <v>3699</v>
      </c>
      <c r="H82" s="17" t="s">
        <v>1444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</row>
    <row r="83" spans="1:14" ht="16.2" customHeight="1">
      <c r="A83" s="17" t="s">
        <v>2090</v>
      </c>
      <c r="B83" s="18"/>
      <c r="C83" s="19" t="s">
        <v>1339</v>
      </c>
      <c r="D83" s="17" t="s">
        <v>1441</v>
      </c>
      <c r="E83" s="17" t="s">
        <v>3698</v>
      </c>
      <c r="F83" s="26">
        <v>4</v>
      </c>
      <c r="G83" s="21" t="s">
        <v>3699</v>
      </c>
      <c r="H83" s="17" t="s">
        <v>1445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</row>
    <row r="84" spans="1:14" ht="16.2" customHeight="1">
      <c r="A84" s="17" t="s">
        <v>2090</v>
      </c>
      <c r="B84" s="18"/>
      <c r="C84" s="19" t="s">
        <v>1339</v>
      </c>
      <c r="D84" s="17" t="s">
        <v>1441</v>
      </c>
      <c r="E84" s="17" t="s">
        <v>3698</v>
      </c>
      <c r="F84" s="26">
        <v>5</v>
      </c>
      <c r="G84" s="21" t="s">
        <v>3699</v>
      </c>
      <c r="H84" s="17" t="s">
        <v>1446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</row>
    <row r="85" spans="1:14" ht="16.2" customHeight="1">
      <c r="A85" s="17" t="s">
        <v>2090</v>
      </c>
      <c r="B85" s="18"/>
      <c r="C85" s="19" t="s">
        <v>1339</v>
      </c>
      <c r="D85" s="17" t="s">
        <v>1441</v>
      </c>
      <c r="E85" s="17" t="s">
        <v>3698</v>
      </c>
      <c r="F85" s="26">
        <v>6</v>
      </c>
      <c r="G85" s="21" t="s">
        <v>3699</v>
      </c>
      <c r="H85" s="17" t="s">
        <v>1447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</row>
    <row r="86" spans="1:14" ht="16.2" customHeight="1">
      <c r="A86" s="17" t="s">
        <v>2090</v>
      </c>
      <c r="B86" s="18"/>
      <c r="C86" s="19" t="s">
        <v>1339</v>
      </c>
      <c r="D86" s="17" t="s">
        <v>1441</v>
      </c>
      <c r="E86" s="17" t="s">
        <v>3698</v>
      </c>
      <c r="F86" s="26">
        <v>7</v>
      </c>
      <c r="G86" s="21" t="s">
        <v>3699</v>
      </c>
      <c r="H86" s="17" t="s">
        <v>1448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</row>
    <row r="87" spans="1:14" ht="16.2" customHeight="1">
      <c r="A87" s="17" t="s">
        <v>2090</v>
      </c>
      <c r="B87" s="18"/>
      <c r="C87" s="19" t="s">
        <v>1339</v>
      </c>
      <c r="D87" s="17" t="s">
        <v>1441</v>
      </c>
      <c r="E87" s="17" t="s">
        <v>1449</v>
      </c>
      <c r="F87" s="26">
        <v>1</v>
      </c>
      <c r="G87" s="21" t="s">
        <v>3700</v>
      </c>
      <c r="H87" s="17" t="s">
        <v>1450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</row>
    <row r="88" spans="1:14" ht="16.2" customHeight="1">
      <c r="A88" s="17" t="s">
        <v>2090</v>
      </c>
      <c r="B88" s="18"/>
      <c r="C88" s="19" t="s">
        <v>1339</v>
      </c>
      <c r="D88" s="17" t="s">
        <v>1441</v>
      </c>
      <c r="E88" s="17" t="s">
        <v>1449</v>
      </c>
      <c r="F88" s="26">
        <v>2</v>
      </c>
      <c r="G88" s="21" t="s">
        <v>3700</v>
      </c>
      <c r="H88" s="17" t="s">
        <v>1451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</row>
    <row r="89" spans="1:14" ht="16.2" customHeight="1">
      <c r="A89" s="17" t="s">
        <v>2090</v>
      </c>
      <c r="B89" s="18"/>
      <c r="C89" s="19" t="s">
        <v>1339</v>
      </c>
      <c r="D89" s="17" t="s">
        <v>1441</v>
      </c>
      <c r="E89" s="17" t="s">
        <v>1449</v>
      </c>
      <c r="F89" s="26">
        <v>3</v>
      </c>
      <c r="G89" s="21" t="s">
        <v>3700</v>
      </c>
      <c r="H89" s="17" t="s">
        <v>1452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</row>
    <row r="90" spans="1:14" ht="16.2" customHeight="1">
      <c r="A90" s="17" t="s">
        <v>2090</v>
      </c>
      <c r="B90" s="18"/>
      <c r="C90" s="19" t="s">
        <v>1339</v>
      </c>
      <c r="D90" s="17" t="s">
        <v>1441</v>
      </c>
      <c r="E90" s="17" t="s">
        <v>1449</v>
      </c>
      <c r="F90" s="26">
        <v>4</v>
      </c>
      <c r="G90" s="21" t="s">
        <v>3700</v>
      </c>
      <c r="H90" s="17" t="s">
        <v>1453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</row>
    <row r="91" spans="1:14" ht="16.2" customHeight="1">
      <c r="A91" s="17" t="s">
        <v>2090</v>
      </c>
      <c r="B91" s="18"/>
      <c r="C91" s="19" t="s">
        <v>1339</v>
      </c>
      <c r="D91" s="17" t="s">
        <v>1441</v>
      </c>
      <c r="E91" s="17" t="s">
        <v>1449</v>
      </c>
      <c r="F91" s="26">
        <v>5</v>
      </c>
      <c r="G91" s="21" t="s">
        <v>3700</v>
      </c>
      <c r="H91" s="17" t="s">
        <v>1454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</row>
    <row r="92" spans="1:14" ht="16.2" customHeight="1">
      <c r="A92" s="17" t="s">
        <v>2090</v>
      </c>
      <c r="B92" s="18"/>
      <c r="C92" s="19" t="s">
        <v>1339</v>
      </c>
      <c r="D92" s="17" t="s">
        <v>1441</v>
      </c>
      <c r="E92" s="17" t="s">
        <v>1449</v>
      </c>
      <c r="F92" s="26">
        <v>6</v>
      </c>
      <c r="G92" s="21" t="s">
        <v>3700</v>
      </c>
      <c r="H92" s="17" t="s">
        <v>1455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</row>
    <row r="93" spans="1:14" ht="16.2" customHeight="1">
      <c r="A93" s="17" t="s">
        <v>2090</v>
      </c>
      <c r="B93" s="18"/>
      <c r="C93" s="19" t="s">
        <v>1339</v>
      </c>
      <c r="D93" s="17" t="s">
        <v>1441</v>
      </c>
      <c r="E93" s="17" t="s">
        <v>1449</v>
      </c>
      <c r="F93" s="26">
        <v>7</v>
      </c>
      <c r="G93" s="21" t="s">
        <v>3700</v>
      </c>
      <c r="H93" s="17" t="s">
        <v>1456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</row>
    <row r="94" spans="1:14" ht="16.2" customHeight="1">
      <c r="A94" s="17" t="s">
        <v>2090</v>
      </c>
      <c r="B94" s="18"/>
      <c r="C94" s="19" t="s">
        <v>1339</v>
      </c>
      <c r="D94" s="17" t="s">
        <v>1441</v>
      </c>
      <c r="E94" s="17" t="s">
        <v>1449</v>
      </c>
      <c r="F94" s="26">
        <v>8</v>
      </c>
      <c r="G94" s="21" t="s">
        <v>3700</v>
      </c>
      <c r="H94" s="17" t="s">
        <v>1457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</row>
    <row r="95" spans="1:14" ht="16.2" customHeight="1">
      <c r="A95" s="17" t="s">
        <v>2090</v>
      </c>
      <c r="B95" s="18"/>
      <c r="C95" s="19" t="s">
        <v>1339</v>
      </c>
      <c r="D95" s="17" t="s">
        <v>1441</v>
      </c>
      <c r="E95" s="17" t="s">
        <v>1449</v>
      </c>
      <c r="F95" s="26">
        <v>9</v>
      </c>
      <c r="G95" s="21" t="s">
        <v>3700</v>
      </c>
      <c r="H95" s="17" t="s">
        <v>1458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</row>
    <row r="96" spans="1:14" ht="16.2" customHeight="1">
      <c r="A96" s="17" t="s">
        <v>2090</v>
      </c>
      <c r="B96" s="18"/>
      <c r="C96" s="19" t="s">
        <v>1339</v>
      </c>
      <c r="D96" s="17" t="s">
        <v>1441</v>
      </c>
      <c r="E96" s="17" t="s">
        <v>1459</v>
      </c>
      <c r="F96" s="26">
        <v>1</v>
      </c>
      <c r="G96" s="21" t="s">
        <v>1460</v>
      </c>
      <c r="H96" s="17" t="s">
        <v>1461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</row>
    <row r="97" spans="1:14" ht="16.2" customHeight="1">
      <c r="A97" s="17" t="s">
        <v>2090</v>
      </c>
      <c r="B97" s="18"/>
      <c r="C97" s="19" t="s">
        <v>1339</v>
      </c>
      <c r="D97" s="17" t="s">
        <v>1441</v>
      </c>
      <c r="E97" s="17" t="s">
        <v>1459</v>
      </c>
      <c r="F97" s="26">
        <v>2</v>
      </c>
      <c r="G97" s="21" t="s">
        <v>1460</v>
      </c>
      <c r="H97" s="17" t="s">
        <v>1462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</row>
    <row r="98" spans="1:14" ht="16.2" customHeight="1">
      <c r="A98" s="17" t="s">
        <v>2090</v>
      </c>
      <c r="B98" s="18"/>
      <c r="C98" s="19" t="s">
        <v>1339</v>
      </c>
      <c r="D98" s="17" t="s">
        <v>1441</v>
      </c>
      <c r="E98" s="17" t="s">
        <v>1459</v>
      </c>
      <c r="F98" s="26">
        <v>3</v>
      </c>
      <c r="G98" s="21" t="s">
        <v>1460</v>
      </c>
      <c r="H98" s="17" t="s">
        <v>1463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</row>
    <row r="99" spans="1:14" ht="16.2" customHeight="1">
      <c r="A99" s="17" t="s">
        <v>2090</v>
      </c>
      <c r="B99" s="18"/>
      <c r="C99" s="19" t="s">
        <v>1339</v>
      </c>
      <c r="D99" s="17" t="s">
        <v>1441</v>
      </c>
      <c r="E99" s="17" t="s">
        <v>1459</v>
      </c>
      <c r="F99" s="26">
        <v>4</v>
      </c>
      <c r="G99" s="21" t="s">
        <v>1460</v>
      </c>
      <c r="H99" s="17" t="s">
        <v>1464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</row>
    <row r="100" spans="1:14" ht="16.2" customHeight="1">
      <c r="A100" s="17" t="s">
        <v>2090</v>
      </c>
      <c r="B100" s="18"/>
      <c r="C100" s="19" t="s">
        <v>1339</v>
      </c>
      <c r="D100" s="17" t="s">
        <v>1441</v>
      </c>
      <c r="E100" s="17" t="s">
        <v>1459</v>
      </c>
      <c r="F100" s="26">
        <v>5</v>
      </c>
      <c r="G100" s="21" t="s">
        <v>1460</v>
      </c>
      <c r="H100" s="17" t="s">
        <v>1465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</row>
    <row r="101" spans="1:14" ht="16.2" customHeight="1">
      <c r="A101" s="17" t="s">
        <v>2090</v>
      </c>
      <c r="B101" s="18"/>
      <c r="C101" s="19" t="s">
        <v>1339</v>
      </c>
      <c r="D101" s="17" t="s">
        <v>1441</v>
      </c>
      <c r="E101" s="17" t="s">
        <v>1459</v>
      </c>
      <c r="F101" s="26">
        <v>6</v>
      </c>
      <c r="G101" s="21" t="s">
        <v>1460</v>
      </c>
      <c r="H101" s="17" t="s">
        <v>1466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</row>
    <row r="102" spans="1:14" ht="16.2" customHeight="1">
      <c r="A102" s="17" t="s">
        <v>2090</v>
      </c>
      <c r="B102" s="18"/>
      <c r="C102" s="19" t="s">
        <v>1339</v>
      </c>
      <c r="D102" s="17" t="s">
        <v>1441</v>
      </c>
      <c r="E102" s="17" t="s">
        <v>3701</v>
      </c>
      <c r="F102" s="26">
        <v>1</v>
      </c>
      <c r="G102" s="21" t="s">
        <v>1467</v>
      </c>
      <c r="H102" s="17" t="s">
        <v>1468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</row>
    <row r="103" spans="1:14" ht="16.2" customHeight="1">
      <c r="A103" s="17" t="s">
        <v>2090</v>
      </c>
      <c r="B103" s="18"/>
      <c r="C103" s="19" t="s">
        <v>1339</v>
      </c>
      <c r="D103" s="17" t="s">
        <v>1441</v>
      </c>
      <c r="E103" s="17" t="s">
        <v>3701</v>
      </c>
      <c r="F103" s="26">
        <v>2</v>
      </c>
      <c r="G103" s="21" t="s">
        <v>1467</v>
      </c>
      <c r="H103" s="17" t="s">
        <v>1469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</row>
    <row r="104" spans="1:14" ht="16.2" customHeight="1">
      <c r="A104" s="17" t="s">
        <v>2090</v>
      </c>
      <c r="B104" s="18"/>
      <c r="C104" s="19" t="s">
        <v>1339</v>
      </c>
      <c r="D104" s="17" t="s">
        <v>1441</v>
      </c>
      <c r="E104" s="17" t="s">
        <v>3701</v>
      </c>
      <c r="F104" s="26">
        <v>3</v>
      </c>
      <c r="G104" s="21" t="s">
        <v>1467</v>
      </c>
      <c r="H104" s="17" t="s">
        <v>1470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</row>
    <row r="105" spans="1:14" ht="16.2" customHeight="1">
      <c r="A105" s="17" t="s">
        <v>2090</v>
      </c>
      <c r="B105" s="18"/>
      <c r="C105" s="19" t="s">
        <v>1339</v>
      </c>
      <c r="D105" s="17" t="s">
        <v>1441</v>
      </c>
      <c r="E105" s="17" t="s">
        <v>3701</v>
      </c>
      <c r="F105" s="26">
        <v>4</v>
      </c>
      <c r="G105" s="21" t="s">
        <v>1467</v>
      </c>
      <c r="H105" s="17" t="s">
        <v>1471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</row>
    <row r="106" spans="1:14" ht="16.2" customHeight="1">
      <c r="A106" s="17" t="s">
        <v>2090</v>
      </c>
      <c r="B106" s="18"/>
      <c r="C106" s="19" t="s">
        <v>1339</v>
      </c>
      <c r="D106" s="17" t="s">
        <v>1441</v>
      </c>
      <c r="E106" s="17" t="s">
        <v>3701</v>
      </c>
      <c r="F106" s="26">
        <v>5</v>
      </c>
      <c r="G106" s="21" t="s">
        <v>1467</v>
      </c>
      <c r="H106" s="17" t="s">
        <v>1472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</row>
    <row r="107" spans="1:14" ht="16.2" customHeight="1">
      <c r="A107" s="17" t="s">
        <v>2090</v>
      </c>
      <c r="B107" s="18"/>
      <c r="C107" s="19" t="s">
        <v>1339</v>
      </c>
      <c r="D107" s="17" t="s">
        <v>1441</v>
      </c>
      <c r="E107" s="17" t="s">
        <v>3701</v>
      </c>
      <c r="F107" s="26">
        <v>6</v>
      </c>
      <c r="G107" s="21" t="s">
        <v>1467</v>
      </c>
      <c r="H107" s="17" t="s">
        <v>1473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</row>
    <row r="108" spans="1:14" ht="16.2" customHeight="1">
      <c r="A108" s="17" t="s">
        <v>2090</v>
      </c>
      <c r="B108" s="18"/>
      <c r="C108" s="19" t="s">
        <v>1339</v>
      </c>
      <c r="D108" s="17" t="s">
        <v>1441</v>
      </c>
      <c r="E108" s="17" t="s">
        <v>3701</v>
      </c>
      <c r="F108" s="26">
        <v>7</v>
      </c>
      <c r="G108" s="21" t="s">
        <v>1467</v>
      </c>
      <c r="H108" s="17" t="s">
        <v>1474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</row>
    <row r="109" spans="1:14" ht="16.2" customHeight="1">
      <c r="A109" s="17" t="s">
        <v>2090</v>
      </c>
      <c r="B109" s="18"/>
      <c r="C109" s="19" t="s">
        <v>1339</v>
      </c>
      <c r="D109" s="17" t="s">
        <v>1441</v>
      </c>
      <c r="E109" s="17" t="s">
        <v>1475</v>
      </c>
      <c r="F109" s="26">
        <v>1</v>
      </c>
      <c r="G109" s="21" t="s">
        <v>3702</v>
      </c>
      <c r="H109" s="17" t="s">
        <v>1476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</row>
    <row r="110" spans="1:14" ht="16.2" customHeight="1">
      <c r="A110" s="17" t="s">
        <v>2090</v>
      </c>
      <c r="B110" s="18"/>
      <c r="C110" s="19" t="s">
        <v>1339</v>
      </c>
      <c r="D110" s="17" t="s">
        <v>1441</v>
      </c>
      <c r="E110" s="17" t="s">
        <v>1475</v>
      </c>
      <c r="F110" s="26">
        <v>2</v>
      </c>
      <c r="G110" s="21" t="s">
        <v>3702</v>
      </c>
      <c r="H110" s="17" t="s">
        <v>1477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</row>
    <row r="111" spans="1:14" ht="16.2" customHeight="1">
      <c r="A111" s="17" t="s">
        <v>2090</v>
      </c>
      <c r="B111" s="18"/>
      <c r="C111" s="19" t="s">
        <v>1339</v>
      </c>
      <c r="D111" s="17" t="s">
        <v>1441</v>
      </c>
      <c r="E111" s="17" t="s">
        <v>1475</v>
      </c>
      <c r="F111" s="26">
        <v>3</v>
      </c>
      <c r="G111" s="21" t="s">
        <v>3702</v>
      </c>
      <c r="H111" s="17" t="s">
        <v>1478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</row>
    <row r="112" spans="1:14" ht="16.2" customHeight="1">
      <c r="A112" s="17" t="s">
        <v>2090</v>
      </c>
      <c r="B112" s="18"/>
      <c r="C112" s="19" t="s">
        <v>1339</v>
      </c>
      <c r="D112" s="17" t="s">
        <v>1441</v>
      </c>
      <c r="E112" s="17" t="s">
        <v>1475</v>
      </c>
      <c r="F112" s="26">
        <v>4</v>
      </c>
      <c r="G112" s="21" t="s">
        <v>3702</v>
      </c>
      <c r="H112" s="17" t="s">
        <v>1479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</row>
    <row r="113" spans="1:14" ht="16.2" customHeight="1">
      <c r="A113" s="17" t="s">
        <v>2090</v>
      </c>
      <c r="B113" s="18"/>
      <c r="C113" s="19" t="s">
        <v>1339</v>
      </c>
      <c r="D113" s="17" t="s">
        <v>1441</v>
      </c>
      <c r="E113" s="17" t="s">
        <v>1475</v>
      </c>
      <c r="F113" s="26">
        <v>5</v>
      </c>
      <c r="G113" s="21" t="s">
        <v>3702</v>
      </c>
      <c r="H113" s="17" t="s">
        <v>1480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</row>
    <row r="114" spans="1:14" ht="16.2" customHeight="1">
      <c r="A114" s="17" t="s">
        <v>2090</v>
      </c>
      <c r="B114" s="18"/>
      <c r="C114" s="19" t="s">
        <v>1339</v>
      </c>
      <c r="D114" s="17" t="s">
        <v>1441</v>
      </c>
      <c r="E114" s="17" t="s">
        <v>1475</v>
      </c>
      <c r="F114" s="26">
        <v>6</v>
      </c>
      <c r="G114" s="21" t="s">
        <v>3702</v>
      </c>
      <c r="H114" s="17" t="s">
        <v>1481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</row>
    <row r="115" spans="1:14" ht="16.2" customHeight="1">
      <c r="A115" s="17" t="s">
        <v>2090</v>
      </c>
      <c r="B115" s="18"/>
      <c r="C115" s="19" t="s">
        <v>1339</v>
      </c>
      <c r="D115" s="17" t="s">
        <v>1441</v>
      </c>
      <c r="E115" s="17" t="s">
        <v>1475</v>
      </c>
      <c r="F115" s="26">
        <v>7</v>
      </c>
      <c r="G115" s="21" t="s">
        <v>3702</v>
      </c>
      <c r="H115" s="17" t="s">
        <v>1482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</row>
    <row r="116" spans="1:14" ht="16.2" customHeight="1">
      <c r="A116" s="17" t="s">
        <v>2090</v>
      </c>
      <c r="B116" s="18"/>
      <c r="C116" s="19" t="s">
        <v>1339</v>
      </c>
      <c r="D116" s="17" t="s">
        <v>1441</v>
      </c>
      <c r="E116" s="17" t="s">
        <v>1475</v>
      </c>
      <c r="F116" s="26">
        <v>8</v>
      </c>
      <c r="G116" s="21" t="s">
        <v>3702</v>
      </c>
      <c r="H116" s="17" t="s">
        <v>1483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</row>
    <row r="117" spans="1:14" ht="16.2" customHeight="1">
      <c r="A117" s="17" t="s">
        <v>2090</v>
      </c>
      <c r="B117" s="18"/>
      <c r="C117" s="19" t="s">
        <v>1339</v>
      </c>
      <c r="D117" s="17" t="s">
        <v>1441</v>
      </c>
      <c r="E117" s="17" t="s">
        <v>3703</v>
      </c>
      <c r="F117" s="17">
        <v>1</v>
      </c>
      <c r="G117" s="21" t="s">
        <v>3704</v>
      </c>
      <c r="H117" s="17" t="s">
        <v>1484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</row>
    <row r="118" spans="1:14" ht="16.2" customHeight="1">
      <c r="A118" s="17" t="s">
        <v>2090</v>
      </c>
      <c r="B118" s="18"/>
      <c r="C118" s="19" t="s">
        <v>1339</v>
      </c>
      <c r="D118" s="17" t="s">
        <v>1441</v>
      </c>
      <c r="E118" s="17" t="s">
        <v>3703</v>
      </c>
      <c r="F118" s="17">
        <v>2</v>
      </c>
      <c r="G118" s="21" t="s">
        <v>3704</v>
      </c>
      <c r="H118" s="17" t="s">
        <v>1485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</row>
    <row r="119" spans="1:14" ht="16.2" customHeight="1">
      <c r="A119" s="17" t="s">
        <v>2090</v>
      </c>
      <c r="B119" s="18"/>
      <c r="C119" s="19" t="s">
        <v>1339</v>
      </c>
      <c r="D119" s="17" t="s">
        <v>1441</v>
      </c>
      <c r="E119" s="17" t="s">
        <v>3703</v>
      </c>
      <c r="F119" s="17">
        <v>3</v>
      </c>
      <c r="G119" s="21" t="s">
        <v>3704</v>
      </c>
      <c r="H119" s="17" t="s">
        <v>1486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</row>
    <row r="120" spans="1:14" ht="16.2" customHeight="1">
      <c r="A120" s="17" t="s">
        <v>2090</v>
      </c>
      <c r="B120" s="18"/>
      <c r="C120" s="19" t="s">
        <v>1339</v>
      </c>
      <c r="D120" s="17" t="s">
        <v>1441</v>
      </c>
      <c r="E120" s="17" t="s">
        <v>3703</v>
      </c>
      <c r="F120" s="17">
        <v>4</v>
      </c>
      <c r="G120" s="21" t="s">
        <v>3704</v>
      </c>
      <c r="H120" s="17" t="s">
        <v>1487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</row>
    <row r="121" spans="1:14" ht="16.2" customHeight="1">
      <c r="A121" s="17" t="s">
        <v>2090</v>
      </c>
      <c r="B121" s="18"/>
      <c r="C121" s="19" t="s">
        <v>1339</v>
      </c>
      <c r="D121" s="17" t="s">
        <v>1441</v>
      </c>
      <c r="E121" s="17" t="s">
        <v>3703</v>
      </c>
      <c r="F121" s="17">
        <v>5</v>
      </c>
      <c r="G121" s="21" t="s">
        <v>3704</v>
      </c>
      <c r="H121" s="17" t="s">
        <v>1488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</row>
    <row r="122" spans="1:14" ht="16.2" customHeight="1">
      <c r="A122" s="17" t="s">
        <v>2090</v>
      </c>
      <c r="B122" s="18"/>
      <c r="C122" s="19" t="s">
        <v>1339</v>
      </c>
      <c r="D122" s="17" t="s">
        <v>1441</v>
      </c>
      <c r="E122" s="17" t="s">
        <v>3703</v>
      </c>
      <c r="F122" s="17">
        <v>6</v>
      </c>
      <c r="G122" s="21" t="s">
        <v>3704</v>
      </c>
      <c r="H122" s="17" t="s">
        <v>1489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</row>
    <row r="123" spans="1:14" ht="16.2" customHeight="1">
      <c r="A123" s="17" t="s">
        <v>2090</v>
      </c>
      <c r="B123" s="18"/>
      <c r="C123" s="19" t="s">
        <v>1339</v>
      </c>
      <c r="D123" s="17" t="s">
        <v>1441</v>
      </c>
      <c r="E123" s="17" t="s">
        <v>3703</v>
      </c>
      <c r="F123" s="17">
        <v>7</v>
      </c>
      <c r="G123" s="21" t="s">
        <v>3704</v>
      </c>
      <c r="H123" s="17" t="s">
        <v>1490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</row>
    <row r="124" spans="1:14" ht="16.2" customHeight="1">
      <c r="A124" s="17" t="s">
        <v>2090</v>
      </c>
      <c r="B124" s="18"/>
      <c r="C124" s="19" t="s">
        <v>1339</v>
      </c>
      <c r="D124" s="17" t="s">
        <v>1441</v>
      </c>
      <c r="E124" s="17" t="s">
        <v>3703</v>
      </c>
      <c r="F124" s="17">
        <v>8</v>
      </c>
      <c r="G124" s="21" t="s">
        <v>3704</v>
      </c>
      <c r="H124" s="17" t="s">
        <v>1491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</row>
    <row r="125" spans="1:14" ht="16.2" customHeight="1">
      <c r="A125" s="17" t="s">
        <v>2090</v>
      </c>
      <c r="B125" s="18"/>
      <c r="C125" s="19" t="s">
        <v>1339</v>
      </c>
      <c r="D125" s="17" t="s">
        <v>1441</v>
      </c>
      <c r="E125" s="17" t="s">
        <v>3703</v>
      </c>
      <c r="F125" s="17">
        <v>9</v>
      </c>
      <c r="G125" s="21" t="s">
        <v>3704</v>
      </c>
      <c r="H125" s="17" t="s">
        <v>1492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</row>
    <row r="126" spans="1:14" ht="16.2" customHeight="1">
      <c r="A126" s="17" t="s">
        <v>2090</v>
      </c>
      <c r="B126" s="18"/>
      <c r="C126" s="19" t="s">
        <v>1339</v>
      </c>
      <c r="D126" s="17" t="s">
        <v>1441</v>
      </c>
      <c r="E126" s="17" t="s">
        <v>3705</v>
      </c>
      <c r="F126" s="17">
        <v>1</v>
      </c>
      <c r="G126" s="21" t="s">
        <v>3706</v>
      </c>
      <c r="H126" s="17" t="s">
        <v>1493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</row>
    <row r="127" spans="1:14" ht="16.2" customHeight="1">
      <c r="A127" s="17" t="s">
        <v>2090</v>
      </c>
      <c r="B127" s="18"/>
      <c r="C127" s="19" t="s">
        <v>1339</v>
      </c>
      <c r="D127" s="17" t="s">
        <v>1441</v>
      </c>
      <c r="E127" s="17" t="s">
        <v>3705</v>
      </c>
      <c r="F127" s="17">
        <v>2</v>
      </c>
      <c r="G127" s="21" t="s">
        <v>3706</v>
      </c>
      <c r="H127" s="17" t="s">
        <v>1494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</row>
    <row r="128" spans="1:14" ht="16.2" customHeight="1">
      <c r="A128" s="17" t="s">
        <v>2090</v>
      </c>
      <c r="B128" s="18"/>
      <c r="C128" s="19" t="s">
        <v>1339</v>
      </c>
      <c r="D128" s="17" t="s">
        <v>1441</v>
      </c>
      <c r="E128" s="17" t="s">
        <v>3705</v>
      </c>
      <c r="F128" s="17">
        <v>3</v>
      </c>
      <c r="G128" s="21" t="s">
        <v>3706</v>
      </c>
      <c r="H128" s="17" t="s">
        <v>1495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</row>
    <row r="129" spans="1:14" ht="16.2" customHeight="1">
      <c r="A129" s="17" t="s">
        <v>2090</v>
      </c>
      <c r="B129" s="18"/>
      <c r="C129" s="19" t="s">
        <v>1339</v>
      </c>
      <c r="D129" s="17" t="s">
        <v>1441</v>
      </c>
      <c r="E129" s="17" t="s">
        <v>3705</v>
      </c>
      <c r="F129" s="17">
        <v>4</v>
      </c>
      <c r="G129" s="21" t="s">
        <v>3706</v>
      </c>
      <c r="H129" s="17" t="s">
        <v>1496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</row>
    <row r="130" spans="1:14" ht="16.2" customHeight="1">
      <c r="A130" s="17" t="s">
        <v>2090</v>
      </c>
      <c r="B130" s="18"/>
      <c r="C130" s="19" t="s">
        <v>1339</v>
      </c>
      <c r="D130" s="17" t="s">
        <v>1441</v>
      </c>
      <c r="E130" s="17" t="s">
        <v>3705</v>
      </c>
      <c r="F130" s="17">
        <v>5</v>
      </c>
      <c r="G130" s="21" t="s">
        <v>3706</v>
      </c>
      <c r="H130" s="17" t="s">
        <v>1497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</row>
    <row r="131" spans="1:14" ht="16.2" customHeight="1">
      <c r="A131" s="17" t="s">
        <v>2090</v>
      </c>
      <c r="B131" s="18"/>
      <c r="C131" s="19" t="s">
        <v>1339</v>
      </c>
      <c r="D131" s="17" t="s">
        <v>1441</v>
      </c>
      <c r="E131" s="17" t="s">
        <v>3705</v>
      </c>
      <c r="F131" s="17">
        <v>6</v>
      </c>
      <c r="G131" s="21" t="s">
        <v>3706</v>
      </c>
      <c r="H131" s="17" t="s">
        <v>1498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</row>
    <row r="132" spans="1:14" ht="16.2" customHeight="1">
      <c r="A132" s="17" t="s">
        <v>2090</v>
      </c>
      <c r="B132" s="18"/>
      <c r="C132" s="19" t="s">
        <v>1339</v>
      </c>
      <c r="D132" s="17" t="s">
        <v>1441</v>
      </c>
      <c r="E132" s="17" t="s">
        <v>3705</v>
      </c>
      <c r="F132" s="17">
        <v>7</v>
      </c>
      <c r="G132" s="21" t="s">
        <v>3706</v>
      </c>
      <c r="H132" s="17" t="s">
        <v>1499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</row>
    <row r="133" spans="1:14" ht="16.2" customHeight="1">
      <c r="A133" s="17" t="s">
        <v>2090</v>
      </c>
      <c r="B133" s="18"/>
      <c r="C133" s="19" t="s">
        <v>1339</v>
      </c>
      <c r="D133" s="17" t="s">
        <v>1441</v>
      </c>
      <c r="E133" s="17" t="s">
        <v>3705</v>
      </c>
      <c r="F133" s="17">
        <v>8</v>
      </c>
      <c r="G133" s="21" t="s">
        <v>3706</v>
      </c>
      <c r="H133" s="17" t="s">
        <v>1500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</row>
    <row r="134" spans="1:14" ht="16.2" customHeight="1">
      <c r="A134" s="17" t="s">
        <v>2090</v>
      </c>
      <c r="B134" s="18"/>
      <c r="C134" s="19" t="s">
        <v>1339</v>
      </c>
      <c r="D134" s="17" t="s">
        <v>1441</v>
      </c>
      <c r="E134" s="17" t="s">
        <v>3705</v>
      </c>
      <c r="F134" s="17">
        <v>9</v>
      </c>
      <c r="G134" s="21" t="s">
        <v>3706</v>
      </c>
      <c r="H134" s="17" t="s">
        <v>1501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</row>
    <row r="135" spans="1:14" ht="16.2" customHeight="1">
      <c r="A135" s="17" t="s">
        <v>2090</v>
      </c>
      <c r="B135" s="18"/>
      <c r="C135" s="19" t="s">
        <v>1339</v>
      </c>
      <c r="D135" s="17" t="s">
        <v>1441</v>
      </c>
      <c r="E135" s="17" t="s">
        <v>3707</v>
      </c>
      <c r="F135" s="17">
        <v>1</v>
      </c>
      <c r="G135" s="21" t="s">
        <v>3708</v>
      </c>
      <c r="H135" s="17" t="s">
        <v>1502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</row>
    <row r="136" spans="1:14" ht="16.2" customHeight="1">
      <c r="A136" s="17" t="s">
        <v>2090</v>
      </c>
      <c r="B136" s="18"/>
      <c r="C136" s="19" t="s">
        <v>1339</v>
      </c>
      <c r="D136" s="17" t="s">
        <v>1441</v>
      </c>
      <c r="E136" s="17" t="s">
        <v>3707</v>
      </c>
      <c r="F136" s="17">
        <v>2</v>
      </c>
      <c r="G136" s="21" t="s">
        <v>3708</v>
      </c>
      <c r="H136" s="17" t="s">
        <v>1503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</row>
    <row r="137" spans="1:14" ht="16.2" customHeight="1">
      <c r="A137" s="17" t="s">
        <v>2090</v>
      </c>
      <c r="B137" s="18"/>
      <c r="C137" s="19" t="s">
        <v>1339</v>
      </c>
      <c r="D137" s="17" t="s">
        <v>1441</v>
      </c>
      <c r="E137" s="17" t="s">
        <v>3707</v>
      </c>
      <c r="F137" s="17">
        <v>3</v>
      </c>
      <c r="G137" s="21" t="s">
        <v>3708</v>
      </c>
      <c r="H137" s="17" t="s">
        <v>1504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</row>
    <row r="138" spans="1:14" ht="16.2" customHeight="1">
      <c r="A138" s="17" t="s">
        <v>2090</v>
      </c>
      <c r="B138" s="18"/>
      <c r="C138" s="19" t="s">
        <v>1339</v>
      </c>
      <c r="D138" s="17" t="s">
        <v>1441</v>
      </c>
      <c r="E138" s="17" t="s">
        <v>3707</v>
      </c>
      <c r="F138" s="17">
        <v>4</v>
      </c>
      <c r="G138" s="21" t="s">
        <v>3708</v>
      </c>
      <c r="H138" s="17" t="s">
        <v>1505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</row>
    <row r="139" spans="1:14" ht="16.2" customHeight="1">
      <c r="A139" s="17" t="s">
        <v>2090</v>
      </c>
      <c r="B139" s="18"/>
      <c r="C139" s="19" t="s">
        <v>1339</v>
      </c>
      <c r="D139" s="17" t="s">
        <v>1441</v>
      </c>
      <c r="E139" s="17" t="s">
        <v>3707</v>
      </c>
      <c r="F139" s="17">
        <v>5</v>
      </c>
      <c r="G139" s="21" t="s">
        <v>3708</v>
      </c>
      <c r="H139" s="17" t="s">
        <v>1506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</row>
    <row r="140" spans="1:14" ht="16.2" customHeight="1">
      <c r="A140" s="17" t="s">
        <v>2090</v>
      </c>
      <c r="B140" s="18"/>
      <c r="C140" s="19" t="s">
        <v>1339</v>
      </c>
      <c r="D140" s="17" t="s">
        <v>1441</v>
      </c>
      <c r="E140" s="17" t="s">
        <v>3707</v>
      </c>
      <c r="F140" s="17">
        <v>6</v>
      </c>
      <c r="G140" s="21" t="s">
        <v>3708</v>
      </c>
      <c r="H140" s="17" t="s">
        <v>1507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</row>
    <row r="141" spans="1:14" ht="16.2" customHeight="1">
      <c r="A141" s="17" t="s">
        <v>2090</v>
      </c>
      <c r="B141" s="18"/>
      <c r="C141" s="19" t="s">
        <v>1339</v>
      </c>
      <c r="D141" s="17" t="s">
        <v>1441</v>
      </c>
      <c r="E141" s="17" t="s">
        <v>3707</v>
      </c>
      <c r="F141" s="17">
        <v>7</v>
      </c>
      <c r="G141" s="21" t="s">
        <v>3708</v>
      </c>
      <c r="H141" s="17" t="s">
        <v>1508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</row>
    <row r="142" spans="1:14" ht="16.2" customHeight="1">
      <c r="A142" s="17" t="s">
        <v>2090</v>
      </c>
      <c r="B142" s="18"/>
      <c r="C142" s="19" t="s">
        <v>1339</v>
      </c>
      <c r="D142" s="17" t="s">
        <v>1441</v>
      </c>
      <c r="E142" s="17" t="s">
        <v>3709</v>
      </c>
      <c r="F142" s="17">
        <v>1</v>
      </c>
      <c r="G142" s="21" t="s">
        <v>1509</v>
      </c>
      <c r="H142" s="17" t="s">
        <v>1510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</row>
    <row r="143" spans="1:14" ht="16.2" customHeight="1">
      <c r="A143" s="17" t="s">
        <v>2090</v>
      </c>
      <c r="B143" s="18"/>
      <c r="C143" s="19" t="s">
        <v>1339</v>
      </c>
      <c r="D143" s="17" t="s">
        <v>1441</v>
      </c>
      <c r="E143" s="17" t="s">
        <v>3709</v>
      </c>
      <c r="F143" s="17">
        <v>2</v>
      </c>
      <c r="G143" s="21" t="s">
        <v>1509</v>
      </c>
      <c r="H143" s="17" t="s">
        <v>1511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</row>
    <row r="144" spans="1:14" ht="16.2" customHeight="1">
      <c r="A144" s="17" t="s">
        <v>2090</v>
      </c>
      <c r="B144" s="18"/>
      <c r="C144" s="19" t="s">
        <v>1339</v>
      </c>
      <c r="D144" s="17" t="s">
        <v>1441</v>
      </c>
      <c r="E144" s="17" t="s">
        <v>3709</v>
      </c>
      <c r="F144" s="17">
        <v>3</v>
      </c>
      <c r="G144" s="21" t="s">
        <v>1509</v>
      </c>
      <c r="H144" s="17" t="s">
        <v>1512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</row>
    <row r="145" spans="1:14" ht="16.2" customHeight="1">
      <c r="A145" s="17" t="s">
        <v>2090</v>
      </c>
      <c r="B145" s="18"/>
      <c r="C145" s="19" t="s">
        <v>1339</v>
      </c>
      <c r="D145" s="17" t="s">
        <v>1441</v>
      </c>
      <c r="E145" s="17" t="s">
        <v>3709</v>
      </c>
      <c r="F145" s="17">
        <v>4</v>
      </c>
      <c r="G145" s="21" t="s">
        <v>1509</v>
      </c>
      <c r="H145" s="17" t="s">
        <v>1513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</row>
    <row r="146" spans="1:14" ht="16.2" customHeight="1">
      <c r="A146" s="17" t="s">
        <v>2090</v>
      </c>
      <c r="B146" s="18"/>
      <c r="C146" s="19" t="s">
        <v>1339</v>
      </c>
      <c r="D146" s="17" t="s">
        <v>1441</v>
      </c>
      <c r="E146" s="17" t="s">
        <v>3709</v>
      </c>
      <c r="F146" s="17">
        <v>5</v>
      </c>
      <c r="G146" s="21" t="s">
        <v>1509</v>
      </c>
      <c r="H146" s="17" t="s">
        <v>1514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</row>
    <row r="147" spans="1:14" ht="16.2" customHeight="1">
      <c r="A147" s="17" t="s">
        <v>2090</v>
      </c>
      <c r="B147" s="18"/>
      <c r="C147" s="19" t="s">
        <v>1339</v>
      </c>
      <c r="D147" s="17" t="s">
        <v>1441</v>
      </c>
      <c r="E147" s="17" t="s">
        <v>3709</v>
      </c>
      <c r="F147" s="17">
        <v>6</v>
      </c>
      <c r="G147" s="21" t="s">
        <v>1509</v>
      </c>
      <c r="H147" s="17" t="s">
        <v>1515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</row>
    <row r="148" spans="1:14" ht="16.2" customHeight="1">
      <c r="A148" s="17" t="s">
        <v>2090</v>
      </c>
      <c r="B148" s="18"/>
      <c r="C148" s="19" t="s">
        <v>1339</v>
      </c>
      <c r="D148" s="17" t="s">
        <v>1441</v>
      </c>
      <c r="E148" s="17" t="s">
        <v>1516</v>
      </c>
      <c r="F148" s="17">
        <v>1</v>
      </c>
      <c r="G148" s="21" t="s">
        <v>3710</v>
      </c>
      <c r="H148" s="17" t="s">
        <v>1517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</row>
    <row r="149" spans="1:14" ht="16.2" customHeight="1">
      <c r="A149" s="17" t="s">
        <v>2090</v>
      </c>
      <c r="B149" s="18"/>
      <c r="C149" s="19" t="s">
        <v>1339</v>
      </c>
      <c r="D149" s="17" t="s">
        <v>1441</v>
      </c>
      <c r="E149" s="17" t="s">
        <v>1516</v>
      </c>
      <c r="F149" s="17">
        <v>2</v>
      </c>
      <c r="G149" s="21" t="s">
        <v>3710</v>
      </c>
      <c r="H149" s="17" t="s">
        <v>1518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</row>
    <row r="150" spans="1:14" ht="16.2" customHeight="1">
      <c r="A150" s="17" t="s">
        <v>2090</v>
      </c>
      <c r="B150" s="18"/>
      <c r="C150" s="19" t="s">
        <v>1339</v>
      </c>
      <c r="D150" s="17" t="s">
        <v>1441</v>
      </c>
      <c r="E150" s="17" t="s">
        <v>1516</v>
      </c>
      <c r="F150" s="17">
        <v>3</v>
      </c>
      <c r="G150" s="21" t="s">
        <v>3710</v>
      </c>
      <c r="H150" s="17" t="s">
        <v>1519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</row>
    <row r="151" spans="1:14" ht="16.2" customHeight="1">
      <c r="A151" s="17" t="s">
        <v>2090</v>
      </c>
      <c r="B151" s="18"/>
      <c r="C151" s="19" t="s">
        <v>1339</v>
      </c>
      <c r="D151" s="17" t="s">
        <v>1441</v>
      </c>
      <c r="E151" s="17" t="s">
        <v>1516</v>
      </c>
      <c r="F151" s="17">
        <v>4</v>
      </c>
      <c r="G151" s="21" t="s">
        <v>3710</v>
      </c>
      <c r="H151" s="17" t="s">
        <v>1520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</row>
    <row r="152" spans="1:14" ht="16.2" customHeight="1">
      <c r="A152" s="17" t="s">
        <v>2090</v>
      </c>
      <c r="B152" s="18"/>
      <c r="C152" s="19" t="s">
        <v>1339</v>
      </c>
      <c r="D152" s="17" t="s">
        <v>1441</v>
      </c>
      <c r="E152" s="17" t="s">
        <v>1516</v>
      </c>
      <c r="F152" s="17">
        <v>5</v>
      </c>
      <c r="G152" s="21" t="s">
        <v>3710</v>
      </c>
      <c r="H152" s="17" t="s">
        <v>1521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</row>
    <row r="153" spans="1:14" ht="16.2" customHeight="1">
      <c r="A153" s="17" t="s">
        <v>2090</v>
      </c>
      <c r="B153" s="18"/>
      <c r="C153" s="19" t="s">
        <v>1339</v>
      </c>
      <c r="D153" s="17" t="s">
        <v>1441</v>
      </c>
      <c r="E153" s="17" t="s">
        <v>1516</v>
      </c>
      <c r="F153" s="17">
        <v>6</v>
      </c>
      <c r="G153" s="21" t="s">
        <v>3710</v>
      </c>
      <c r="H153" s="17" t="s">
        <v>1522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</row>
    <row r="154" spans="1:14" ht="16.2" customHeight="1">
      <c r="A154" s="17" t="s">
        <v>2090</v>
      </c>
      <c r="B154" s="18"/>
      <c r="C154" s="19" t="s">
        <v>1339</v>
      </c>
      <c r="D154" s="17" t="s">
        <v>1441</v>
      </c>
      <c r="E154" s="17" t="s">
        <v>1516</v>
      </c>
      <c r="F154" s="17">
        <v>7</v>
      </c>
      <c r="G154" s="21" t="s">
        <v>3710</v>
      </c>
      <c r="H154" s="17" t="s">
        <v>1523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</row>
    <row r="155" spans="1:14" ht="16.2" customHeight="1">
      <c r="A155" s="17" t="s">
        <v>2090</v>
      </c>
      <c r="B155" s="18"/>
      <c r="C155" s="19" t="s">
        <v>1339</v>
      </c>
      <c r="D155" s="17" t="s">
        <v>1441</v>
      </c>
      <c r="E155" s="17" t="s">
        <v>3711</v>
      </c>
      <c r="F155" s="17">
        <v>1</v>
      </c>
      <c r="G155" s="21" t="s">
        <v>3712</v>
      </c>
      <c r="H155" s="17" t="s">
        <v>1524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</row>
    <row r="156" spans="1:14" ht="16.2" customHeight="1">
      <c r="A156" s="17" t="s">
        <v>2090</v>
      </c>
      <c r="B156" s="18"/>
      <c r="C156" s="19" t="s">
        <v>1339</v>
      </c>
      <c r="D156" s="17" t="s">
        <v>1441</v>
      </c>
      <c r="E156" s="17" t="s">
        <v>3711</v>
      </c>
      <c r="F156" s="17">
        <v>2</v>
      </c>
      <c r="G156" s="21" t="s">
        <v>3712</v>
      </c>
      <c r="H156" s="17" t="s">
        <v>1525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</row>
    <row r="157" spans="1:14" ht="16.2" customHeight="1">
      <c r="A157" s="17" t="s">
        <v>2090</v>
      </c>
      <c r="B157" s="18"/>
      <c r="C157" s="19" t="s">
        <v>1339</v>
      </c>
      <c r="D157" s="17" t="s">
        <v>1441</v>
      </c>
      <c r="E157" s="17" t="s">
        <v>3711</v>
      </c>
      <c r="F157" s="17">
        <v>3</v>
      </c>
      <c r="G157" s="21" t="s">
        <v>3712</v>
      </c>
      <c r="H157" s="17" t="s">
        <v>1526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</row>
    <row r="158" spans="1:14" ht="16.2" customHeight="1">
      <c r="A158" s="17" t="s">
        <v>2090</v>
      </c>
      <c r="B158" s="18"/>
      <c r="C158" s="19" t="s">
        <v>1339</v>
      </c>
      <c r="D158" s="17" t="s">
        <v>1441</v>
      </c>
      <c r="E158" s="17" t="s">
        <v>3711</v>
      </c>
      <c r="F158" s="17">
        <v>4</v>
      </c>
      <c r="G158" s="21" t="s">
        <v>3712</v>
      </c>
      <c r="H158" s="17" t="s">
        <v>1527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</row>
    <row r="159" spans="1:14" ht="16.2" customHeight="1">
      <c r="A159" s="17" t="s">
        <v>2090</v>
      </c>
      <c r="B159" s="18"/>
      <c r="C159" s="19" t="s">
        <v>1339</v>
      </c>
      <c r="D159" s="17" t="s">
        <v>1441</v>
      </c>
      <c r="E159" s="17" t="s">
        <v>3711</v>
      </c>
      <c r="F159" s="17">
        <v>5</v>
      </c>
      <c r="G159" s="21" t="s">
        <v>3712</v>
      </c>
      <c r="H159" s="17" t="s">
        <v>1528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</row>
    <row r="160" spans="1:14" ht="16.2" customHeight="1">
      <c r="A160" s="17" t="s">
        <v>2090</v>
      </c>
      <c r="B160" s="18"/>
      <c r="C160" s="19" t="s">
        <v>1339</v>
      </c>
      <c r="D160" s="17" t="s">
        <v>1441</v>
      </c>
      <c r="E160" s="17" t="s">
        <v>3711</v>
      </c>
      <c r="F160" s="17">
        <v>6</v>
      </c>
      <c r="G160" s="21" t="s">
        <v>3712</v>
      </c>
      <c r="H160" s="17" t="s">
        <v>1529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</row>
    <row r="161" spans="1:14" ht="16.2" customHeight="1">
      <c r="A161" s="17" t="s">
        <v>2090</v>
      </c>
      <c r="B161" s="18"/>
      <c r="C161" s="19" t="s">
        <v>1339</v>
      </c>
      <c r="D161" s="17" t="s">
        <v>1441</v>
      </c>
      <c r="E161" s="17" t="s">
        <v>1530</v>
      </c>
      <c r="F161" s="17">
        <v>1</v>
      </c>
      <c r="G161" s="21" t="s">
        <v>1531</v>
      </c>
      <c r="H161" s="17" t="s">
        <v>1532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</row>
    <row r="162" spans="1:14" ht="16.2" customHeight="1">
      <c r="A162" s="17" t="s">
        <v>2090</v>
      </c>
      <c r="B162" s="18"/>
      <c r="C162" s="19" t="s">
        <v>1339</v>
      </c>
      <c r="D162" s="17" t="s">
        <v>1441</v>
      </c>
      <c r="E162" s="17" t="s">
        <v>1530</v>
      </c>
      <c r="F162" s="17">
        <v>2</v>
      </c>
      <c r="G162" s="21" t="s">
        <v>1531</v>
      </c>
      <c r="H162" s="17" t="s">
        <v>1533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</row>
    <row r="163" spans="1:14" ht="16.2" customHeight="1">
      <c r="A163" s="17" t="s">
        <v>2090</v>
      </c>
      <c r="B163" s="18"/>
      <c r="C163" s="19" t="s">
        <v>1339</v>
      </c>
      <c r="D163" s="17" t="s">
        <v>1441</v>
      </c>
      <c r="E163" s="17" t="s">
        <v>1530</v>
      </c>
      <c r="F163" s="17">
        <v>3</v>
      </c>
      <c r="G163" s="21" t="s">
        <v>1531</v>
      </c>
      <c r="H163" s="17" t="s">
        <v>1534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</row>
    <row r="164" spans="1:14" ht="16.2" customHeight="1">
      <c r="A164" s="17" t="s">
        <v>2090</v>
      </c>
      <c r="B164" s="18"/>
      <c r="C164" s="19" t="s">
        <v>1339</v>
      </c>
      <c r="D164" s="17" t="s">
        <v>1441</v>
      </c>
      <c r="E164" s="17" t="s">
        <v>1530</v>
      </c>
      <c r="F164" s="17">
        <v>4</v>
      </c>
      <c r="G164" s="21" t="s">
        <v>1531</v>
      </c>
      <c r="H164" s="17" t="s">
        <v>1535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</row>
    <row r="165" spans="1:14" ht="16.2" customHeight="1">
      <c r="A165" s="17" t="s">
        <v>2090</v>
      </c>
      <c r="B165" s="18"/>
      <c r="C165" s="19" t="s">
        <v>1339</v>
      </c>
      <c r="D165" s="17" t="s">
        <v>1441</v>
      </c>
      <c r="E165" s="17" t="s">
        <v>1530</v>
      </c>
      <c r="F165" s="17">
        <v>5</v>
      </c>
      <c r="G165" s="21" t="s">
        <v>1531</v>
      </c>
      <c r="H165" s="17" t="s">
        <v>1536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</row>
    <row r="166" spans="1:14" ht="16.2" customHeight="1">
      <c r="A166" s="17" t="s">
        <v>2090</v>
      </c>
      <c r="B166" s="18"/>
      <c r="C166" s="19" t="s">
        <v>1339</v>
      </c>
      <c r="D166" s="17" t="s">
        <v>1441</v>
      </c>
      <c r="E166" s="17" t="s">
        <v>1530</v>
      </c>
      <c r="F166" s="17">
        <v>6</v>
      </c>
      <c r="G166" s="21" t="s">
        <v>1531</v>
      </c>
      <c r="H166" s="17" t="s">
        <v>1537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</row>
    <row r="167" spans="1:14" ht="16.2" customHeight="1">
      <c r="A167" s="17" t="s">
        <v>2090</v>
      </c>
      <c r="B167" s="18"/>
      <c r="C167" s="19" t="s">
        <v>1339</v>
      </c>
      <c r="D167" s="17" t="s">
        <v>1441</v>
      </c>
      <c r="E167" s="17" t="s">
        <v>1530</v>
      </c>
      <c r="F167" s="17">
        <v>7</v>
      </c>
      <c r="G167" s="21" t="s">
        <v>1531</v>
      </c>
      <c r="H167" s="17" t="s">
        <v>1538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</row>
    <row r="168" spans="1:14" ht="16.2" customHeight="1">
      <c r="A168" s="17" t="s">
        <v>2090</v>
      </c>
      <c r="B168" s="18"/>
      <c r="C168" s="19" t="s">
        <v>1339</v>
      </c>
      <c r="D168" s="17" t="s">
        <v>1441</v>
      </c>
      <c r="E168" s="17" t="s">
        <v>1539</v>
      </c>
      <c r="F168" s="17">
        <v>1</v>
      </c>
      <c r="G168" s="21" t="s">
        <v>3713</v>
      </c>
      <c r="H168" s="17" t="s">
        <v>1540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</row>
    <row r="169" spans="1:14" ht="16.2" customHeight="1">
      <c r="A169" s="17" t="s">
        <v>2090</v>
      </c>
      <c r="B169" s="18"/>
      <c r="C169" s="19" t="s">
        <v>1339</v>
      </c>
      <c r="D169" s="17" t="s">
        <v>1441</v>
      </c>
      <c r="E169" s="17" t="s">
        <v>1539</v>
      </c>
      <c r="F169" s="17">
        <v>2</v>
      </c>
      <c r="G169" s="21" t="s">
        <v>3713</v>
      </c>
      <c r="H169" s="17" t="s">
        <v>1541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</row>
    <row r="170" spans="1:14" ht="16.2" customHeight="1">
      <c r="A170" s="17" t="s">
        <v>2090</v>
      </c>
      <c r="B170" s="18"/>
      <c r="C170" s="19" t="s">
        <v>1339</v>
      </c>
      <c r="D170" s="17" t="s">
        <v>1441</v>
      </c>
      <c r="E170" s="17" t="s">
        <v>1539</v>
      </c>
      <c r="F170" s="17">
        <v>3</v>
      </c>
      <c r="G170" s="21" t="s">
        <v>3713</v>
      </c>
      <c r="H170" s="17" t="s">
        <v>1542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</row>
    <row r="171" spans="1:14" ht="16.2" customHeight="1">
      <c r="A171" s="17" t="s">
        <v>2090</v>
      </c>
      <c r="B171" s="18"/>
      <c r="C171" s="19" t="s">
        <v>1339</v>
      </c>
      <c r="D171" s="17" t="s">
        <v>1441</v>
      </c>
      <c r="E171" s="17" t="s">
        <v>1539</v>
      </c>
      <c r="F171" s="17">
        <v>4</v>
      </c>
      <c r="G171" s="21" t="s">
        <v>3713</v>
      </c>
      <c r="H171" s="17" t="s">
        <v>1543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</row>
    <row r="172" spans="1:14" ht="16.2" customHeight="1">
      <c r="A172" s="17" t="s">
        <v>2090</v>
      </c>
      <c r="B172" s="18"/>
      <c r="C172" s="19" t="s">
        <v>1339</v>
      </c>
      <c r="D172" s="17" t="s">
        <v>1441</v>
      </c>
      <c r="E172" s="17" t="s">
        <v>1539</v>
      </c>
      <c r="F172" s="17">
        <v>5</v>
      </c>
      <c r="G172" s="21" t="s">
        <v>3713</v>
      </c>
      <c r="H172" s="17" t="s">
        <v>1544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</row>
    <row r="173" spans="1:14" ht="16.2" customHeight="1">
      <c r="A173" s="17" t="s">
        <v>2090</v>
      </c>
      <c r="B173" s="18"/>
      <c r="C173" s="19" t="s">
        <v>1339</v>
      </c>
      <c r="D173" s="17" t="s">
        <v>1441</v>
      </c>
      <c r="E173" s="17" t="s">
        <v>1539</v>
      </c>
      <c r="F173" s="17">
        <v>6</v>
      </c>
      <c r="G173" s="21" t="s">
        <v>3713</v>
      </c>
      <c r="H173" s="17" t="s">
        <v>1545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</row>
    <row r="174" spans="1:14" ht="16.2" customHeight="1">
      <c r="A174" s="17" t="s">
        <v>2090</v>
      </c>
      <c r="B174" s="18"/>
      <c r="C174" s="19" t="s">
        <v>1339</v>
      </c>
      <c r="D174" s="17" t="s">
        <v>1441</v>
      </c>
      <c r="E174" s="17" t="s">
        <v>1539</v>
      </c>
      <c r="F174" s="17">
        <v>7</v>
      </c>
      <c r="G174" s="21" t="s">
        <v>3713</v>
      </c>
      <c r="H174" s="17" t="s">
        <v>1546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</row>
    <row r="175" spans="1:14" ht="16.2" customHeight="1">
      <c r="A175" s="17" t="s">
        <v>2090</v>
      </c>
      <c r="B175" s="18"/>
      <c r="C175" s="19" t="s">
        <v>1339</v>
      </c>
      <c r="D175" s="17" t="s">
        <v>1441</v>
      </c>
      <c r="E175" s="17" t="s">
        <v>1539</v>
      </c>
      <c r="F175" s="17">
        <v>8</v>
      </c>
      <c r="G175" s="21" t="s">
        <v>3713</v>
      </c>
      <c r="H175" s="17" t="s">
        <v>1547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</row>
    <row r="176" spans="1:14" ht="16.2" customHeight="1">
      <c r="A176" s="17" t="s">
        <v>2090</v>
      </c>
      <c r="B176" s="18"/>
      <c r="C176" s="19" t="s">
        <v>1339</v>
      </c>
      <c r="D176" s="17" t="s">
        <v>1441</v>
      </c>
      <c r="E176" s="17" t="s">
        <v>1539</v>
      </c>
      <c r="F176" s="17">
        <v>9</v>
      </c>
      <c r="G176" s="21" t="s">
        <v>3713</v>
      </c>
      <c r="H176" s="17" t="s">
        <v>1548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</row>
    <row r="177" spans="1:14" ht="16.2" customHeight="1">
      <c r="A177" s="17" t="s">
        <v>2090</v>
      </c>
      <c r="B177" s="18"/>
      <c r="C177" s="19" t="s">
        <v>1339</v>
      </c>
      <c r="D177" s="17" t="s">
        <v>1441</v>
      </c>
      <c r="E177" s="17" t="s">
        <v>1549</v>
      </c>
      <c r="F177" s="17">
        <v>1</v>
      </c>
      <c r="G177" s="21" t="s">
        <v>3714</v>
      </c>
      <c r="H177" s="17" t="s">
        <v>1550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</row>
    <row r="178" spans="1:14" ht="16.2" customHeight="1">
      <c r="A178" s="17" t="s">
        <v>2090</v>
      </c>
      <c r="B178" s="18"/>
      <c r="C178" s="19" t="s">
        <v>1339</v>
      </c>
      <c r="D178" s="17" t="s">
        <v>1441</v>
      </c>
      <c r="E178" s="17" t="s">
        <v>1549</v>
      </c>
      <c r="F178" s="17">
        <v>2</v>
      </c>
      <c r="G178" s="21" t="s">
        <v>3714</v>
      </c>
      <c r="H178" s="17" t="s">
        <v>1551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</row>
    <row r="179" spans="1:14" ht="16.2" customHeight="1">
      <c r="A179" s="17" t="s">
        <v>2090</v>
      </c>
      <c r="B179" s="18"/>
      <c r="C179" s="19" t="s">
        <v>1339</v>
      </c>
      <c r="D179" s="17" t="s">
        <v>1441</v>
      </c>
      <c r="E179" s="17" t="s">
        <v>1549</v>
      </c>
      <c r="F179" s="17">
        <v>3</v>
      </c>
      <c r="G179" s="21" t="s">
        <v>3714</v>
      </c>
      <c r="H179" s="17" t="s">
        <v>1552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</row>
    <row r="180" spans="1:14" ht="16.2" customHeight="1">
      <c r="A180" s="17" t="s">
        <v>2090</v>
      </c>
      <c r="B180" s="18"/>
      <c r="C180" s="19" t="s">
        <v>1339</v>
      </c>
      <c r="D180" s="17" t="s">
        <v>1441</v>
      </c>
      <c r="E180" s="17" t="s">
        <v>1549</v>
      </c>
      <c r="F180" s="17">
        <v>4</v>
      </c>
      <c r="G180" s="21" t="s">
        <v>3714</v>
      </c>
      <c r="H180" s="17" t="s">
        <v>1553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</row>
    <row r="181" spans="1:14" ht="16.2" customHeight="1">
      <c r="A181" s="17" t="s">
        <v>2090</v>
      </c>
      <c r="B181" s="18"/>
      <c r="C181" s="19" t="s">
        <v>1339</v>
      </c>
      <c r="D181" s="17" t="s">
        <v>1441</v>
      </c>
      <c r="E181" s="17" t="s">
        <v>1549</v>
      </c>
      <c r="F181" s="17">
        <v>5</v>
      </c>
      <c r="G181" s="21" t="s">
        <v>3714</v>
      </c>
      <c r="H181" s="17" t="s">
        <v>1554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</row>
    <row r="182" spans="1:14" ht="16.2" customHeight="1">
      <c r="A182" s="17" t="s">
        <v>2090</v>
      </c>
      <c r="B182" s="18"/>
      <c r="C182" s="19" t="s">
        <v>1339</v>
      </c>
      <c r="D182" s="17" t="s">
        <v>1441</v>
      </c>
      <c r="E182" s="17" t="s">
        <v>1549</v>
      </c>
      <c r="F182" s="17">
        <v>6</v>
      </c>
      <c r="G182" s="21" t="s">
        <v>3714</v>
      </c>
      <c r="H182" s="17" t="s">
        <v>1555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</row>
    <row r="183" spans="1:14" ht="16.2" customHeight="1">
      <c r="A183" s="17" t="s">
        <v>2090</v>
      </c>
      <c r="B183" s="18"/>
      <c r="C183" s="19" t="s">
        <v>1339</v>
      </c>
      <c r="D183" s="17" t="s">
        <v>1441</v>
      </c>
      <c r="E183" s="17" t="s">
        <v>1549</v>
      </c>
      <c r="F183" s="17">
        <v>7</v>
      </c>
      <c r="G183" s="21" t="s">
        <v>3714</v>
      </c>
      <c r="H183" s="17" t="s">
        <v>1556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</row>
    <row r="184" spans="1:14" ht="16.2" customHeight="1">
      <c r="A184" s="17" t="s">
        <v>2090</v>
      </c>
      <c r="B184" s="18"/>
      <c r="C184" s="19" t="s">
        <v>1339</v>
      </c>
      <c r="D184" s="17" t="s">
        <v>1441</v>
      </c>
      <c r="E184" s="17" t="s">
        <v>1549</v>
      </c>
      <c r="F184" s="17">
        <v>8</v>
      </c>
      <c r="G184" s="21" t="s">
        <v>3714</v>
      </c>
      <c r="H184" s="17" t="s">
        <v>1557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</row>
    <row r="185" spans="1:14" ht="16.2" customHeight="1">
      <c r="A185" s="17" t="s">
        <v>2090</v>
      </c>
      <c r="B185" s="18"/>
      <c r="C185" s="19" t="s">
        <v>1339</v>
      </c>
      <c r="D185" s="21" t="s">
        <v>3715</v>
      </c>
      <c r="E185" s="21" t="s">
        <v>1558</v>
      </c>
      <c r="F185" s="17">
        <v>1</v>
      </c>
      <c r="G185" s="30" t="s">
        <v>3716</v>
      </c>
      <c r="H185" s="17" t="s">
        <v>1559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</row>
    <row r="186" spans="1:14" ht="16.2" customHeight="1">
      <c r="A186" s="17" t="s">
        <v>2090</v>
      </c>
      <c r="B186" s="18"/>
      <c r="C186" s="19" t="s">
        <v>1339</v>
      </c>
      <c r="D186" s="21" t="s">
        <v>3715</v>
      </c>
      <c r="E186" s="21" t="s">
        <v>1558</v>
      </c>
      <c r="F186" s="17">
        <v>2</v>
      </c>
      <c r="G186" s="30" t="s">
        <v>3716</v>
      </c>
      <c r="H186" s="17" t="s">
        <v>1560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</row>
    <row r="187" spans="1:14" ht="16.2" customHeight="1">
      <c r="A187" s="17" t="s">
        <v>2090</v>
      </c>
      <c r="B187" s="18"/>
      <c r="C187" s="19" t="s">
        <v>1339</v>
      </c>
      <c r="D187" s="21" t="s">
        <v>3715</v>
      </c>
      <c r="E187" s="21" t="s">
        <v>1558</v>
      </c>
      <c r="F187" s="17">
        <v>3</v>
      </c>
      <c r="G187" s="30" t="s">
        <v>3716</v>
      </c>
      <c r="H187" s="17" t="s">
        <v>1561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</row>
    <row r="188" spans="1:14" ht="16.2" customHeight="1">
      <c r="A188" s="17" t="s">
        <v>2090</v>
      </c>
      <c r="B188" s="18"/>
      <c r="C188" s="19" t="s">
        <v>1339</v>
      </c>
      <c r="D188" s="21" t="s">
        <v>3715</v>
      </c>
      <c r="E188" s="21" t="s">
        <v>1558</v>
      </c>
      <c r="F188" s="17">
        <v>4</v>
      </c>
      <c r="G188" s="30" t="s">
        <v>3716</v>
      </c>
      <c r="H188" s="17" t="s">
        <v>1562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</row>
    <row r="189" spans="1:14" ht="16.2" customHeight="1">
      <c r="A189" s="17" t="s">
        <v>2090</v>
      </c>
      <c r="B189" s="18"/>
      <c r="C189" s="19" t="s">
        <v>1339</v>
      </c>
      <c r="D189" s="21" t="s">
        <v>3715</v>
      </c>
      <c r="E189" s="21" t="s">
        <v>1558</v>
      </c>
      <c r="F189" s="17">
        <v>5</v>
      </c>
      <c r="G189" s="30" t="s">
        <v>3716</v>
      </c>
      <c r="H189" s="17" t="s">
        <v>1563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</row>
    <row r="190" spans="1:14" ht="16.2" customHeight="1">
      <c r="A190" s="17" t="s">
        <v>2090</v>
      </c>
      <c r="B190" s="18"/>
      <c r="C190" s="19" t="s">
        <v>1339</v>
      </c>
      <c r="D190" s="21" t="s">
        <v>3715</v>
      </c>
      <c r="E190" s="21" t="s">
        <v>1558</v>
      </c>
      <c r="F190" s="17">
        <v>6</v>
      </c>
      <c r="G190" s="30" t="s">
        <v>3716</v>
      </c>
      <c r="H190" s="17" t="s">
        <v>1564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</row>
    <row r="191" spans="1:14" ht="16.2" customHeight="1">
      <c r="A191" s="17" t="s">
        <v>2090</v>
      </c>
      <c r="B191" s="18"/>
      <c r="C191" s="19" t="s">
        <v>1339</v>
      </c>
      <c r="D191" s="21" t="s">
        <v>3715</v>
      </c>
      <c r="E191" s="21" t="s">
        <v>1565</v>
      </c>
      <c r="F191" s="17">
        <v>1</v>
      </c>
      <c r="G191" s="30" t="s">
        <v>3717</v>
      </c>
      <c r="H191" s="17" t="s">
        <v>1566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</row>
    <row r="192" spans="1:14" ht="16.2" customHeight="1">
      <c r="A192" s="17" t="s">
        <v>2090</v>
      </c>
      <c r="B192" s="18"/>
      <c r="C192" s="19" t="s">
        <v>1339</v>
      </c>
      <c r="D192" s="21" t="s">
        <v>3715</v>
      </c>
      <c r="E192" s="21" t="s">
        <v>1565</v>
      </c>
      <c r="F192" s="17">
        <v>2</v>
      </c>
      <c r="G192" s="30" t="s">
        <v>3717</v>
      </c>
      <c r="H192" s="17" t="s">
        <v>1567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</row>
    <row r="193" spans="1:14" ht="16.2" customHeight="1">
      <c r="A193" s="17" t="s">
        <v>2090</v>
      </c>
      <c r="B193" s="18"/>
      <c r="C193" s="19" t="s">
        <v>1339</v>
      </c>
      <c r="D193" s="21" t="s">
        <v>3715</v>
      </c>
      <c r="E193" s="21" t="s">
        <v>1565</v>
      </c>
      <c r="F193" s="17">
        <v>3</v>
      </c>
      <c r="G193" s="30" t="s">
        <v>3717</v>
      </c>
      <c r="H193" s="17" t="s">
        <v>1568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</row>
    <row r="194" spans="1:14" ht="16.2" customHeight="1">
      <c r="A194" s="17" t="s">
        <v>2090</v>
      </c>
      <c r="B194" s="18"/>
      <c r="C194" s="19" t="s">
        <v>1339</v>
      </c>
      <c r="D194" s="21" t="s">
        <v>3715</v>
      </c>
      <c r="E194" s="21" t="s">
        <v>1565</v>
      </c>
      <c r="F194" s="17">
        <v>4</v>
      </c>
      <c r="G194" s="30" t="s">
        <v>3717</v>
      </c>
      <c r="H194" s="17" t="s">
        <v>1569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</row>
    <row r="195" spans="1:14" ht="16.2" customHeight="1">
      <c r="A195" s="17" t="s">
        <v>2090</v>
      </c>
      <c r="B195" s="18"/>
      <c r="C195" s="19" t="s">
        <v>1339</v>
      </c>
      <c r="D195" s="21" t="s">
        <v>3715</v>
      </c>
      <c r="E195" s="21" t="s">
        <v>1565</v>
      </c>
      <c r="F195" s="17">
        <v>5</v>
      </c>
      <c r="G195" s="30" t="s">
        <v>3717</v>
      </c>
      <c r="H195" s="17" t="s">
        <v>1570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</row>
    <row r="196" spans="1:14" ht="16.2" customHeight="1">
      <c r="A196" s="17" t="s">
        <v>2090</v>
      </c>
      <c r="B196" s="18"/>
      <c r="C196" s="19" t="s">
        <v>1339</v>
      </c>
      <c r="D196" s="21" t="s">
        <v>3715</v>
      </c>
      <c r="E196" s="21" t="s">
        <v>1565</v>
      </c>
      <c r="F196" s="17">
        <v>6</v>
      </c>
      <c r="G196" s="30" t="s">
        <v>3717</v>
      </c>
      <c r="H196" s="17" t="s">
        <v>1571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</row>
    <row r="197" spans="1:14" ht="16.2" customHeight="1">
      <c r="A197" s="17" t="s">
        <v>2090</v>
      </c>
      <c r="B197" s="18"/>
      <c r="C197" s="19" t="s">
        <v>1339</v>
      </c>
      <c r="D197" s="21" t="s">
        <v>3715</v>
      </c>
      <c r="E197" s="21" t="s">
        <v>1572</v>
      </c>
      <c r="F197" s="17">
        <v>1</v>
      </c>
      <c r="G197" s="30" t="s">
        <v>3718</v>
      </c>
      <c r="H197" s="17" t="s">
        <v>1573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</row>
    <row r="198" spans="1:14" ht="16.2" customHeight="1">
      <c r="A198" s="17" t="s">
        <v>2090</v>
      </c>
      <c r="B198" s="18"/>
      <c r="C198" s="19" t="s">
        <v>1339</v>
      </c>
      <c r="D198" s="21" t="s">
        <v>3715</v>
      </c>
      <c r="E198" s="21" t="s">
        <v>1572</v>
      </c>
      <c r="F198" s="17">
        <v>2</v>
      </c>
      <c r="G198" s="30" t="s">
        <v>3718</v>
      </c>
      <c r="H198" s="17" t="s">
        <v>1574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</row>
    <row r="199" spans="1:14" ht="16.2" customHeight="1">
      <c r="A199" s="17" t="s">
        <v>2090</v>
      </c>
      <c r="B199" s="18"/>
      <c r="C199" s="19" t="s">
        <v>1339</v>
      </c>
      <c r="D199" s="21" t="s">
        <v>3715</v>
      </c>
      <c r="E199" s="21" t="s">
        <v>1572</v>
      </c>
      <c r="F199" s="17">
        <v>3</v>
      </c>
      <c r="G199" s="30" t="s">
        <v>3718</v>
      </c>
      <c r="H199" s="17" t="s">
        <v>1575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</row>
    <row r="200" spans="1:14" ht="16.2" customHeight="1">
      <c r="A200" s="17" t="s">
        <v>2090</v>
      </c>
      <c r="B200" s="18"/>
      <c r="C200" s="19" t="s">
        <v>1339</v>
      </c>
      <c r="D200" s="21" t="s">
        <v>3715</v>
      </c>
      <c r="E200" s="21" t="s">
        <v>1572</v>
      </c>
      <c r="F200" s="17">
        <v>4</v>
      </c>
      <c r="G200" s="30" t="s">
        <v>3718</v>
      </c>
      <c r="H200" s="17" t="s">
        <v>1576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</row>
    <row r="201" spans="1:14" ht="16.2" customHeight="1">
      <c r="A201" s="17" t="s">
        <v>2090</v>
      </c>
      <c r="B201" s="18"/>
      <c r="C201" s="19" t="s">
        <v>1339</v>
      </c>
      <c r="D201" s="21" t="s">
        <v>3715</v>
      </c>
      <c r="E201" s="21" t="s">
        <v>1572</v>
      </c>
      <c r="F201" s="17">
        <v>5</v>
      </c>
      <c r="G201" s="30" t="s">
        <v>3718</v>
      </c>
      <c r="H201" s="17" t="s">
        <v>1577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</row>
    <row r="202" spans="1:14" ht="16.2" customHeight="1">
      <c r="A202" s="17" t="s">
        <v>2090</v>
      </c>
      <c r="B202" s="18"/>
      <c r="C202" s="19" t="s">
        <v>1339</v>
      </c>
      <c r="D202" s="21" t="s">
        <v>3715</v>
      </c>
      <c r="E202" s="21" t="s">
        <v>1572</v>
      </c>
      <c r="F202" s="17">
        <v>6</v>
      </c>
      <c r="G202" s="30" t="s">
        <v>3718</v>
      </c>
      <c r="H202" s="17" t="s">
        <v>1578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</row>
    <row r="203" spans="1:14" ht="16.2" customHeight="1">
      <c r="A203" s="17" t="s">
        <v>2090</v>
      </c>
      <c r="B203" s="18"/>
      <c r="C203" s="19" t="s">
        <v>1339</v>
      </c>
      <c r="D203" s="21" t="s">
        <v>3715</v>
      </c>
      <c r="E203" s="21" t="s">
        <v>1579</v>
      </c>
      <c r="F203" s="17">
        <v>1</v>
      </c>
      <c r="G203" s="30" t="s">
        <v>3719</v>
      </c>
      <c r="H203" s="17" t="s">
        <v>1580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</row>
    <row r="204" spans="1:14" ht="16.2" customHeight="1">
      <c r="A204" s="17" t="s">
        <v>2090</v>
      </c>
      <c r="B204" s="18"/>
      <c r="C204" s="19" t="s">
        <v>1339</v>
      </c>
      <c r="D204" s="21" t="s">
        <v>3715</v>
      </c>
      <c r="E204" s="21" t="s">
        <v>1579</v>
      </c>
      <c r="F204" s="17">
        <v>2</v>
      </c>
      <c r="G204" s="30" t="s">
        <v>3719</v>
      </c>
      <c r="H204" s="17" t="s">
        <v>1581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</row>
    <row r="205" spans="1:14" ht="16.2" customHeight="1">
      <c r="A205" s="17" t="s">
        <v>2090</v>
      </c>
      <c r="B205" s="18"/>
      <c r="C205" s="19" t="s">
        <v>1339</v>
      </c>
      <c r="D205" s="21" t="s">
        <v>3715</v>
      </c>
      <c r="E205" s="21" t="s">
        <v>1579</v>
      </c>
      <c r="F205" s="17">
        <v>3</v>
      </c>
      <c r="G205" s="30" t="s">
        <v>3719</v>
      </c>
      <c r="H205" s="17" t="s">
        <v>1582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</row>
    <row r="206" spans="1:14" ht="16.2" customHeight="1">
      <c r="A206" s="17" t="s">
        <v>2090</v>
      </c>
      <c r="B206" s="18"/>
      <c r="C206" s="19" t="s">
        <v>1339</v>
      </c>
      <c r="D206" s="21" t="s">
        <v>3715</v>
      </c>
      <c r="E206" s="21" t="s">
        <v>1579</v>
      </c>
      <c r="F206" s="17">
        <v>4</v>
      </c>
      <c r="G206" s="30" t="s">
        <v>3719</v>
      </c>
      <c r="H206" s="17" t="s">
        <v>1583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</row>
    <row r="207" spans="1:14" ht="16.2" customHeight="1">
      <c r="A207" s="17" t="s">
        <v>2090</v>
      </c>
      <c r="B207" s="18"/>
      <c r="C207" s="19" t="s">
        <v>1339</v>
      </c>
      <c r="D207" s="21" t="s">
        <v>3715</v>
      </c>
      <c r="E207" s="21" t="s">
        <v>1579</v>
      </c>
      <c r="F207" s="17">
        <v>5</v>
      </c>
      <c r="G207" s="30" t="s">
        <v>3719</v>
      </c>
      <c r="H207" s="17" t="s">
        <v>1584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</row>
    <row r="208" spans="1:14" ht="16.2" customHeight="1">
      <c r="A208" s="17" t="s">
        <v>2090</v>
      </c>
      <c r="B208" s="18"/>
      <c r="C208" s="19" t="s">
        <v>1339</v>
      </c>
      <c r="D208" s="21" t="s">
        <v>3715</v>
      </c>
      <c r="E208" s="21" t="s">
        <v>1579</v>
      </c>
      <c r="F208" s="17">
        <v>6</v>
      </c>
      <c r="G208" s="30" t="s">
        <v>3719</v>
      </c>
      <c r="H208" s="17" t="s">
        <v>1585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</row>
    <row r="209" spans="1:14" ht="16.2" customHeight="1">
      <c r="A209" s="17" t="s">
        <v>2090</v>
      </c>
      <c r="B209" s="18"/>
      <c r="C209" s="19" t="s">
        <v>1339</v>
      </c>
      <c r="D209" s="21" t="s">
        <v>3715</v>
      </c>
      <c r="E209" s="21" t="s">
        <v>1586</v>
      </c>
      <c r="F209" s="17">
        <v>1</v>
      </c>
      <c r="G209" s="30" t="s">
        <v>3720</v>
      </c>
      <c r="H209" s="17" t="s">
        <v>1587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</row>
    <row r="210" spans="1:14" ht="16.2" customHeight="1">
      <c r="A210" s="17" t="s">
        <v>2090</v>
      </c>
      <c r="B210" s="18"/>
      <c r="C210" s="19" t="s">
        <v>1339</v>
      </c>
      <c r="D210" s="21" t="s">
        <v>3715</v>
      </c>
      <c r="E210" s="21" t="s">
        <v>1586</v>
      </c>
      <c r="F210" s="17">
        <v>2</v>
      </c>
      <c r="G210" s="30" t="s">
        <v>3720</v>
      </c>
      <c r="H210" s="17" t="s">
        <v>1588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</row>
    <row r="211" spans="1:14" ht="16.2" customHeight="1">
      <c r="A211" s="17" t="s">
        <v>2090</v>
      </c>
      <c r="B211" s="18"/>
      <c r="C211" s="19" t="s">
        <v>1339</v>
      </c>
      <c r="D211" s="21" t="s">
        <v>3715</v>
      </c>
      <c r="E211" s="21" t="s">
        <v>1586</v>
      </c>
      <c r="F211" s="17">
        <v>3</v>
      </c>
      <c r="G211" s="30" t="s">
        <v>3720</v>
      </c>
      <c r="H211" s="17" t="s">
        <v>1589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</row>
    <row r="212" spans="1:14" ht="16.2" customHeight="1">
      <c r="A212" s="17" t="s">
        <v>2090</v>
      </c>
      <c r="B212" s="18"/>
      <c r="C212" s="19" t="s">
        <v>1339</v>
      </c>
      <c r="D212" s="21" t="s">
        <v>3715</v>
      </c>
      <c r="E212" s="21" t="s">
        <v>1586</v>
      </c>
      <c r="F212" s="17">
        <v>4</v>
      </c>
      <c r="G212" s="30" t="s">
        <v>3720</v>
      </c>
      <c r="H212" s="17" t="s">
        <v>1590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</row>
    <row r="213" spans="1:14" ht="16.2" customHeight="1">
      <c r="A213" s="17" t="s">
        <v>2090</v>
      </c>
      <c r="B213" s="18"/>
      <c r="C213" s="19" t="s">
        <v>1339</v>
      </c>
      <c r="D213" s="21" t="s">
        <v>3715</v>
      </c>
      <c r="E213" s="21" t="s">
        <v>1586</v>
      </c>
      <c r="F213" s="17">
        <v>5</v>
      </c>
      <c r="G213" s="30" t="s">
        <v>3720</v>
      </c>
      <c r="H213" s="17" t="s">
        <v>1591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</row>
    <row r="214" spans="1:14" ht="16.2" customHeight="1">
      <c r="A214" s="17" t="s">
        <v>2090</v>
      </c>
      <c r="B214" s="18"/>
      <c r="C214" s="19" t="s">
        <v>1339</v>
      </c>
      <c r="D214" s="21" t="s">
        <v>3715</v>
      </c>
      <c r="E214" s="21" t="s">
        <v>1586</v>
      </c>
      <c r="F214" s="17">
        <v>6</v>
      </c>
      <c r="G214" s="30" t="s">
        <v>3720</v>
      </c>
      <c r="H214" s="17" t="s">
        <v>1592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</row>
    <row r="215" spans="1:14" ht="16.2" customHeight="1">
      <c r="A215" s="17" t="s">
        <v>2090</v>
      </c>
      <c r="B215" s="18"/>
      <c r="C215" s="19" t="s">
        <v>1339</v>
      </c>
      <c r="D215" s="21" t="s">
        <v>3715</v>
      </c>
      <c r="E215" s="21" t="s">
        <v>1593</v>
      </c>
      <c r="F215" s="17">
        <v>1</v>
      </c>
      <c r="G215" s="30" t="s">
        <v>3721</v>
      </c>
      <c r="H215" s="17" t="s">
        <v>1594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</row>
    <row r="216" spans="1:14" ht="16.2" customHeight="1">
      <c r="A216" s="17" t="s">
        <v>2090</v>
      </c>
      <c r="B216" s="18"/>
      <c r="C216" s="19" t="s">
        <v>1339</v>
      </c>
      <c r="D216" s="21" t="s">
        <v>3715</v>
      </c>
      <c r="E216" s="21" t="s">
        <v>1593</v>
      </c>
      <c r="F216" s="17">
        <v>2</v>
      </c>
      <c r="G216" s="30" t="s">
        <v>3721</v>
      </c>
      <c r="H216" s="17" t="s">
        <v>1595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</row>
    <row r="217" spans="1:14" ht="16.2" customHeight="1">
      <c r="A217" s="17" t="s">
        <v>2090</v>
      </c>
      <c r="B217" s="18"/>
      <c r="C217" s="19" t="s">
        <v>1339</v>
      </c>
      <c r="D217" s="21" t="s">
        <v>3715</v>
      </c>
      <c r="E217" s="21" t="s">
        <v>1593</v>
      </c>
      <c r="F217" s="17">
        <v>3</v>
      </c>
      <c r="G217" s="30" t="s">
        <v>3721</v>
      </c>
      <c r="H217" s="17" t="s">
        <v>1596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</row>
    <row r="218" spans="1:14" ht="16.2" customHeight="1">
      <c r="A218" s="17" t="s">
        <v>2090</v>
      </c>
      <c r="B218" s="18"/>
      <c r="C218" s="19" t="s">
        <v>1339</v>
      </c>
      <c r="D218" s="21" t="s">
        <v>3715</v>
      </c>
      <c r="E218" s="21" t="s">
        <v>1593</v>
      </c>
      <c r="F218" s="17">
        <v>4</v>
      </c>
      <c r="G218" s="30" t="s">
        <v>3721</v>
      </c>
      <c r="H218" s="17" t="s">
        <v>1597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</row>
    <row r="219" spans="1:14" ht="16.2" customHeight="1">
      <c r="A219" s="17" t="s">
        <v>2090</v>
      </c>
      <c r="B219" s="18"/>
      <c r="C219" s="19" t="s">
        <v>1339</v>
      </c>
      <c r="D219" s="21" t="s">
        <v>3715</v>
      </c>
      <c r="E219" s="21" t="s">
        <v>1593</v>
      </c>
      <c r="F219" s="17">
        <v>5</v>
      </c>
      <c r="G219" s="30" t="s">
        <v>3721</v>
      </c>
      <c r="H219" s="17" t="s">
        <v>1598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</row>
    <row r="220" spans="1:14" ht="16.2" customHeight="1">
      <c r="A220" s="17" t="s">
        <v>2090</v>
      </c>
      <c r="B220" s="18"/>
      <c r="C220" s="19" t="s">
        <v>1339</v>
      </c>
      <c r="D220" s="21" t="s">
        <v>3715</v>
      </c>
      <c r="E220" s="21" t="s">
        <v>1593</v>
      </c>
      <c r="F220" s="17">
        <v>6</v>
      </c>
      <c r="G220" s="30" t="s">
        <v>3721</v>
      </c>
      <c r="H220" s="17" t="s">
        <v>1599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</row>
    <row r="221" spans="1:14" ht="16.2" customHeight="1">
      <c r="A221" s="17" t="s">
        <v>2090</v>
      </c>
      <c r="B221" s="18"/>
      <c r="C221" s="19" t="s">
        <v>1339</v>
      </c>
      <c r="D221" s="21" t="s">
        <v>3715</v>
      </c>
      <c r="E221" s="21" t="s">
        <v>1600</v>
      </c>
      <c r="F221" s="17">
        <v>1</v>
      </c>
      <c r="G221" s="30" t="s">
        <v>3722</v>
      </c>
      <c r="H221" s="17" t="s">
        <v>1601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</row>
    <row r="222" spans="1:14" ht="16.2" customHeight="1">
      <c r="A222" s="17" t="s">
        <v>2090</v>
      </c>
      <c r="B222" s="18"/>
      <c r="C222" s="19" t="s">
        <v>1339</v>
      </c>
      <c r="D222" s="21" t="s">
        <v>3715</v>
      </c>
      <c r="E222" s="21" t="s">
        <v>1600</v>
      </c>
      <c r="F222" s="17">
        <v>2</v>
      </c>
      <c r="G222" s="30" t="s">
        <v>3722</v>
      </c>
      <c r="H222" s="17" t="s">
        <v>1602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</row>
    <row r="223" spans="1:14" ht="16.2" customHeight="1">
      <c r="A223" s="17" t="s">
        <v>2090</v>
      </c>
      <c r="B223" s="18"/>
      <c r="C223" s="19" t="s">
        <v>1339</v>
      </c>
      <c r="D223" s="21" t="s">
        <v>3715</v>
      </c>
      <c r="E223" s="21" t="s">
        <v>1600</v>
      </c>
      <c r="F223" s="17">
        <v>3</v>
      </c>
      <c r="G223" s="30" t="s">
        <v>3722</v>
      </c>
      <c r="H223" s="17" t="s">
        <v>1603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</row>
    <row r="224" spans="1:14" ht="16.2" customHeight="1">
      <c r="A224" s="17" t="s">
        <v>2090</v>
      </c>
      <c r="B224" s="18"/>
      <c r="C224" s="19" t="s">
        <v>1339</v>
      </c>
      <c r="D224" s="21" t="s">
        <v>3715</v>
      </c>
      <c r="E224" s="21" t="s">
        <v>1600</v>
      </c>
      <c r="F224" s="17">
        <v>4</v>
      </c>
      <c r="G224" s="30" t="s">
        <v>3722</v>
      </c>
      <c r="H224" s="17" t="s">
        <v>1604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</row>
    <row r="225" spans="1:14" ht="16.2" customHeight="1">
      <c r="A225" s="17" t="s">
        <v>2090</v>
      </c>
      <c r="B225" s="18"/>
      <c r="C225" s="19" t="s">
        <v>1339</v>
      </c>
      <c r="D225" s="21" t="s">
        <v>3715</v>
      </c>
      <c r="E225" s="21" t="s">
        <v>1600</v>
      </c>
      <c r="F225" s="17">
        <v>5</v>
      </c>
      <c r="G225" s="30" t="s">
        <v>3722</v>
      </c>
      <c r="H225" s="17" t="s">
        <v>1605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</row>
    <row r="226" spans="1:14" ht="16.2" customHeight="1">
      <c r="A226" s="17" t="s">
        <v>2090</v>
      </c>
      <c r="B226" s="18"/>
      <c r="C226" s="19" t="s">
        <v>1339</v>
      </c>
      <c r="D226" s="21" t="s">
        <v>3715</v>
      </c>
      <c r="E226" s="21" t="s">
        <v>1600</v>
      </c>
      <c r="F226" s="17">
        <v>6</v>
      </c>
      <c r="G226" s="30" t="s">
        <v>3722</v>
      </c>
      <c r="H226" s="17" t="s">
        <v>1606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</row>
    <row r="227" spans="1:14" ht="16.2" customHeight="1">
      <c r="A227" s="17" t="s">
        <v>2090</v>
      </c>
      <c r="B227" s="18"/>
      <c r="C227" s="19" t="s">
        <v>1339</v>
      </c>
      <c r="D227" s="21" t="s">
        <v>3715</v>
      </c>
      <c r="E227" s="21" t="s">
        <v>1607</v>
      </c>
      <c r="F227" s="17">
        <v>1</v>
      </c>
      <c r="G227" s="30" t="s">
        <v>3723</v>
      </c>
      <c r="H227" s="17" t="s">
        <v>1608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</row>
    <row r="228" spans="1:14" ht="16.2" customHeight="1">
      <c r="A228" s="17" t="s">
        <v>2090</v>
      </c>
      <c r="B228" s="18"/>
      <c r="C228" s="19" t="s">
        <v>1339</v>
      </c>
      <c r="D228" s="21" t="s">
        <v>3715</v>
      </c>
      <c r="E228" s="21" t="s">
        <v>1607</v>
      </c>
      <c r="F228" s="17">
        <v>2</v>
      </c>
      <c r="G228" s="30" t="s">
        <v>3723</v>
      </c>
      <c r="H228" s="17" t="s">
        <v>1609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</row>
    <row r="229" spans="1:14" ht="16.2" customHeight="1">
      <c r="A229" s="17" t="s">
        <v>2090</v>
      </c>
      <c r="B229" s="18"/>
      <c r="C229" s="19" t="s">
        <v>1339</v>
      </c>
      <c r="D229" s="21" t="s">
        <v>3715</v>
      </c>
      <c r="E229" s="21" t="s">
        <v>1607</v>
      </c>
      <c r="F229" s="17">
        <v>3</v>
      </c>
      <c r="G229" s="30" t="s">
        <v>3723</v>
      </c>
      <c r="H229" s="17" t="s">
        <v>1610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</row>
    <row r="230" spans="1:14" ht="16.2" customHeight="1">
      <c r="A230" s="17" t="s">
        <v>2090</v>
      </c>
      <c r="B230" s="18"/>
      <c r="C230" s="19" t="s">
        <v>1339</v>
      </c>
      <c r="D230" s="21" t="s">
        <v>3715</v>
      </c>
      <c r="E230" s="21" t="s">
        <v>1607</v>
      </c>
      <c r="F230" s="17">
        <v>4</v>
      </c>
      <c r="G230" s="30" t="s">
        <v>3723</v>
      </c>
      <c r="H230" s="17" t="s">
        <v>1611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</row>
    <row r="231" spans="1:14" ht="16.2" customHeight="1">
      <c r="A231" s="17" t="s">
        <v>2090</v>
      </c>
      <c r="B231" s="18"/>
      <c r="C231" s="19" t="s">
        <v>1339</v>
      </c>
      <c r="D231" s="21" t="s">
        <v>3715</v>
      </c>
      <c r="E231" s="21" t="s">
        <v>1607</v>
      </c>
      <c r="F231" s="17">
        <v>5</v>
      </c>
      <c r="G231" s="30" t="s">
        <v>3723</v>
      </c>
      <c r="H231" s="17" t="s">
        <v>1612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</row>
    <row r="232" spans="1:14" ht="16.2" customHeight="1">
      <c r="A232" s="17" t="s">
        <v>2090</v>
      </c>
      <c r="B232" s="18"/>
      <c r="C232" s="19" t="s">
        <v>1339</v>
      </c>
      <c r="D232" s="21" t="s">
        <v>3715</v>
      </c>
      <c r="E232" s="21" t="s">
        <v>1607</v>
      </c>
      <c r="F232" s="17">
        <v>6</v>
      </c>
      <c r="G232" s="30" t="s">
        <v>3723</v>
      </c>
      <c r="H232" s="17" t="s">
        <v>1613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</row>
    <row r="233" spans="1:14" ht="16.2" customHeight="1">
      <c r="A233" s="17" t="s">
        <v>2090</v>
      </c>
      <c r="B233" s="18"/>
      <c r="C233" s="19" t="s">
        <v>1339</v>
      </c>
      <c r="D233" s="21" t="s">
        <v>3715</v>
      </c>
      <c r="E233" s="21" t="s">
        <v>1614</v>
      </c>
      <c r="F233" s="17">
        <v>1</v>
      </c>
      <c r="G233" s="30" t="s">
        <v>3724</v>
      </c>
      <c r="H233" s="17" t="s">
        <v>1615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</row>
    <row r="234" spans="1:14" ht="16.2" customHeight="1">
      <c r="A234" s="17" t="s">
        <v>2090</v>
      </c>
      <c r="B234" s="18"/>
      <c r="C234" s="19" t="s">
        <v>1339</v>
      </c>
      <c r="D234" s="21" t="s">
        <v>3715</v>
      </c>
      <c r="E234" s="21" t="s">
        <v>1614</v>
      </c>
      <c r="F234" s="17">
        <v>2</v>
      </c>
      <c r="G234" s="30" t="s">
        <v>3724</v>
      </c>
      <c r="H234" s="17" t="s">
        <v>1616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</row>
    <row r="235" spans="1:14" ht="16.2" customHeight="1">
      <c r="A235" s="17" t="s">
        <v>2090</v>
      </c>
      <c r="B235" s="18"/>
      <c r="C235" s="19" t="s">
        <v>1339</v>
      </c>
      <c r="D235" s="21" t="s">
        <v>3715</v>
      </c>
      <c r="E235" s="21" t="s">
        <v>1614</v>
      </c>
      <c r="F235" s="17">
        <v>3</v>
      </c>
      <c r="G235" s="30" t="s">
        <v>3724</v>
      </c>
      <c r="H235" s="17" t="s">
        <v>1617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</row>
    <row r="236" spans="1:14" ht="16.2" customHeight="1">
      <c r="A236" s="17" t="s">
        <v>2090</v>
      </c>
      <c r="B236" s="18"/>
      <c r="C236" s="19" t="s">
        <v>1339</v>
      </c>
      <c r="D236" s="21" t="s">
        <v>3715</v>
      </c>
      <c r="E236" s="21" t="s">
        <v>1614</v>
      </c>
      <c r="F236" s="17">
        <v>4</v>
      </c>
      <c r="G236" s="30" t="s">
        <v>3724</v>
      </c>
      <c r="H236" s="17" t="s">
        <v>1618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</row>
    <row r="237" spans="1:14" ht="16.2" customHeight="1">
      <c r="A237" s="17" t="s">
        <v>2090</v>
      </c>
      <c r="B237" s="18"/>
      <c r="C237" s="19" t="s">
        <v>1339</v>
      </c>
      <c r="D237" s="21" t="s">
        <v>3715</v>
      </c>
      <c r="E237" s="21" t="s">
        <v>1614</v>
      </c>
      <c r="F237" s="17">
        <v>5</v>
      </c>
      <c r="G237" s="30" t="s">
        <v>3724</v>
      </c>
      <c r="H237" s="17" t="s">
        <v>1619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</row>
    <row r="238" spans="1:14" ht="16.2" customHeight="1">
      <c r="A238" s="17" t="s">
        <v>2090</v>
      </c>
      <c r="B238" s="18"/>
      <c r="C238" s="19" t="s">
        <v>1339</v>
      </c>
      <c r="D238" s="21" t="s">
        <v>3715</v>
      </c>
      <c r="E238" s="21" t="s">
        <v>1614</v>
      </c>
      <c r="F238" s="17">
        <v>6</v>
      </c>
      <c r="G238" s="30" t="s">
        <v>3724</v>
      </c>
      <c r="H238" s="17" t="s">
        <v>1620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</row>
    <row r="239" spans="1:14" ht="16.2" customHeight="1">
      <c r="A239" s="17" t="s">
        <v>2090</v>
      </c>
      <c r="B239" s="18"/>
      <c r="C239" s="19" t="s">
        <v>1339</v>
      </c>
      <c r="D239" s="21" t="s">
        <v>3715</v>
      </c>
      <c r="E239" s="21" t="s">
        <v>1621</v>
      </c>
      <c r="F239" s="17">
        <v>1</v>
      </c>
      <c r="G239" s="30" t="s">
        <v>3725</v>
      </c>
      <c r="H239" s="17" t="s">
        <v>1622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</row>
    <row r="240" spans="1:14" ht="16.2" customHeight="1">
      <c r="A240" s="17" t="s">
        <v>2090</v>
      </c>
      <c r="B240" s="18"/>
      <c r="C240" s="19" t="s">
        <v>1339</v>
      </c>
      <c r="D240" s="21" t="s">
        <v>3715</v>
      </c>
      <c r="E240" s="21" t="s">
        <v>1621</v>
      </c>
      <c r="F240" s="17">
        <v>2</v>
      </c>
      <c r="G240" s="30" t="s">
        <v>3725</v>
      </c>
      <c r="H240" s="17" t="s">
        <v>1623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</row>
    <row r="241" spans="1:14" ht="16.2" customHeight="1">
      <c r="A241" s="17" t="s">
        <v>2090</v>
      </c>
      <c r="B241" s="18"/>
      <c r="C241" s="19" t="s">
        <v>1339</v>
      </c>
      <c r="D241" s="21" t="s">
        <v>3715</v>
      </c>
      <c r="E241" s="21" t="s">
        <v>1621</v>
      </c>
      <c r="F241" s="17">
        <v>3</v>
      </c>
      <c r="G241" s="30" t="s">
        <v>3725</v>
      </c>
      <c r="H241" s="17" t="s">
        <v>1624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</row>
    <row r="242" spans="1:14" ht="16.2" customHeight="1">
      <c r="A242" s="17" t="s">
        <v>2090</v>
      </c>
      <c r="B242" s="18"/>
      <c r="C242" s="19" t="s">
        <v>1339</v>
      </c>
      <c r="D242" s="21" t="s">
        <v>3715</v>
      </c>
      <c r="E242" s="21" t="s">
        <v>1621</v>
      </c>
      <c r="F242" s="17">
        <v>4</v>
      </c>
      <c r="G242" s="30" t="s">
        <v>3725</v>
      </c>
      <c r="H242" s="17" t="s">
        <v>1625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</row>
    <row r="243" spans="1:14" ht="16.2" customHeight="1">
      <c r="A243" s="17" t="s">
        <v>2090</v>
      </c>
      <c r="B243" s="18"/>
      <c r="C243" s="19" t="s">
        <v>1339</v>
      </c>
      <c r="D243" s="21" t="s">
        <v>3715</v>
      </c>
      <c r="E243" s="21" t="s">
        <v>1621</v>
      </c>
      <c r="F243" s="17">
        <v>5</v>
      </c>
      <c r="G243" s="30" t="s">
        <v>3725</v>
      </c>
      <c r="H243" s="17" t="s">
        <v>1626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</row>
    <row r="244" spans="1:14" ht="16.2" customHeight="1">
      <c r="A244" s="17" t="s">
        <v>2090</v>
      </c>
      <c r="B244" s="18"/>
      <c r="C244" s="19" t="s">
        <v>1339</v>
      </c>
      <c r="D244" s="21" t="s">
        <v>3715</v>
      </c>
      <c r="E244" s="21" t="s">
        <v>1621</v>
      </c>
      <c r="F244" s="17">
        <v>6</v>
      </c>
      <c r="G244" s="30" t="s">
        <v>3725</v>
      </c>
      <c r="H244" s="17" t="s">
        <v>1627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</row>
    <row r="245" spans="1:14" ht="16.2" customHeight="1">
      <c r="A245" s="17" t="s">
        <v>2090</v>
      </c>
      <c r="B245" s="18"/>
      <c r="C245" s="19" t="s">
        <v>1339</v>
      </c>
      <c r="D245" s="21" t="s">
        <v>3715</v>
      </c>
      <c r="E245" s="21" t="s">
        <v>1628</v>
      </c>
      <c r="F245" s="17">
        <v>1</v>
      </c>
      <c r="G245" s="30" t="s">
        <v>3726</v>
      </c>
      <c r="H245" s="17" t="s">
        <v>1629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</row>
    <row r="246" spans="1:14" ht="16.2" customHeight="1">
      <c r="A246" s="17" t="s">
        <v>2090</v>
      </c>
      <c r="B246" s="18"/>
      <c r="C246" s="19" t="s">
        <v>1339</v>
      </c>
      <c r="D246" s="21" t="s">
        <v>3715</v>
      </c>
      <c r="E246" s="21" t="s">
        <v>1628</v>
      </c>
      <c r="F246" s="17">
        <v>2</v>
      </c>
      <c r="G246" s="30" t="s">
        <v>3726</v>
      </c>
      <c r="H246" s="17" t="s">
        <v>1630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</row>
    <row r="247" spans="1:14" ht="16.2" customHeight="1">
      <c r="A247" s="17" t="s">
        <v>2090</v>
      </c>
      <c r="B247" s="18"/>
      <c r="C247" s="19" t="s">
        <v>1339</v>
      </c>
      <c r="D247" s="21" t="s">
        <v>3715</v>
      </c>
      <c r="E247" s="21" t="s">
        <v>1628</v>
      </c>
      <c r="F247" s="17">
        <v>3</v>
      </c>
      <c r="G247" s="30" t="s">
        <v>3726</v>
      </c>
      <c r="H247" s="17" t="s">
        <v>1631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</row>
    <row r="248" spans="1:14" ht="16.2" customHeight="1">
      <c r="A248" s="17" t="s">
        <v>2090</v>
      </c>
      <c r="B248" s="18"/>
      <c r="C248" s="19" t="s">
        <v>1339</v>
      </c>
      <c r="D248" s="21" t="s">
        <v>3715</v>
      </c>
      <c r="E248" s="21" t="s">
        <v>1628</v>
      </c>
      <c r="F248" s="17">
        <v>4</v>
      </c>
      <c r="G248" s="30" t="s">
        <v>3726</v>
      </c>
      <c r="H248" s="17" t="s">
        <v>1632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</row>
    <row r="249" spans="1:14" ht="16.2" customHeight="1">
      <c r="A249" s="17" t="s">
        <v>2090</v>
      </c>
      <c r="B249" s="18"/>
      <c r="C249" s="19" t="s">
        <v>1339</v>
      </c>
      <c r="D249" s="21" t="s">
        <v>3715</v>
      </c>
      <c r="E249" s="21" t="s">
        <v>1628</v>
      </c>
      <c r="F249" s="17">
        <v>5</v>
      </c>
      <c r="G249" s="30" t="s">
        <v>3726</v>
      </c>
      <c r="H249" s="17" t="s">
        <v>1633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</row>
    <row r="250" spans="1:14" ht="16.2" customHeight="1">
      <c r="A250" s="17" t="s">
        <v>2090</v>
      </c>
      <c r="B250" s="18"/>
      <c r="C250" s="19" t="s">
        <v>1339</v>
      </c>
      <c r="D250" s="21" t="s">
        <v>3715</v>
      </c>
      <c r="E250" s="21" t="s">
        <v>1628</v>
      </c>
      <c r="F250" s="17">
        <v>6</v>
      </c>
      <c r="G250" s="30" t="s">
        <v>3726</v>
      </c>
      <c r="H250" s="17" t="s">
        <v>1634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</row>
    <row r="251" spans="1:14" ht="16.2" customHeight="1">
      <c r="A251" s="17" t="s">
        <v>2090</v>
      </c>
      <c r="B251" s="18"/>
      <c r="C251" s="19" t="s">
        <v>1339</v>
      </c>
      <c r="D251" s="21" t="s">
        <v>3715</v>
      </c>
      <c r="E251" s="21" t="s">
        <v>1635</v>
      </c>
      <c r="F251" s="17">
        <v>1</v>
      </c>
      <c r="G251" s="30" t="s">
        <v>3727</v>
      </c>
      <c r="H251" s="17" t="s">
        <v>1636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</row>
    <row r="252" spans="1:14" ht="16.2" customHeight="1">
      <c r="A252" s="17" t="s">
        <v>2090</v>
      </c>
      <c r="B252" s="18"/>
      <c r="C252" s="19" t="s">
        <v>1339</v>
      </c>
      <c r="D252" s="21" t="s">
        <v>3715</v>
      </c>
      <c r="E252" s="21" t="s">
        <v>1635</v>
      </c>
      <c r="F252" s="17">
        <v>2</v>
      </c>
      <c r="G252" s="30" t="s">
        <v>3727</v>
      </c>
      <c r="H252" s="17" t="s">
        <v>1637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</row>
    <row r="253" spans="1:14" ht="16.2" customHeight="1">
      <c r="A253" s="17" t="s">
        <v>2090</v>
      </c>
      <c r="B253" s="18"/>
      <c r="C253" s="19" t="s">
        <v>1339</v>
      </c>
      <c r="D253" s="21" t="s">
        <v>3715</v>
      </c>
      <c r="E253" s="21" t="s">
        <v>1635</v>
      </c>
      <c r="F253" s="17">
        <v>3</v>
      </c>
      <c r="G253" s="30" t="s">
        <v>3727</v>
      </c>
      <c r="H253" s="17" t="s">
        <v>1638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</row>
    <row r="254" spans="1:14" ht="16.2" customHeight="1">
      <c r="A254" s="17" t="s">
        <v>2090</v>
      </c>
      <c r="B254" s="18"/>
      <c r="C254" s="19" t="s">
        <v>1339</v>
      </c>
      <c r="D254" s="21" t="s">
        <v>3715</v>
      </c>
      <c r="E254" s="21" t="s">
        <v>1635</v>
      </c>
      <c r="F254" s="17">
        <v>4</v>
      </c>
      <c r="G254" s="30" t="s">
        <v>3727</v>
      </c>
      <c r="H254" s="17" t="s">
        <v>1639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</row>
    <row r="255" spans="1:14" ht="16.2" customHeight="1">
      <c r="A255" s="17" t="s">
        <v>2090</v>
      </c>
      <c r="B255" s="18"/>
      <c r="C255" s="19" t="s">
        <v>1339</v>
      </c>
      <c r="D255" s="21" t="s">
        <v>3715</v>
      </c>
      <c r="E255" s="21" t="s">
        <v>1635</v>
      </c>
      <c r="F255" s="17">
        <v>5</v>
      </c>
      <c r="G255" s="30" t="s">
        <v>3727</v>
      </c>
      <c r="H255" s="17" t="s">
        <v>1640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</row>
    <row r="256" spans="1:14" ht="16.2" customHeight="1">
      <c r="A256" s="17" t="s">
        <v>2090</v>
      </c>
      <c r="B256" s="18"/>
      <c r="C256" s="19" t="s">
        <v>1339</v>
      </c>
      <c r="D256" s="21" t="s">
        <v>3715</v>
      </c>
      <c r="E256" s="21" t="s">
        <v>1635</v>
      </c>
      <c r="F256" s="17">
        <v>6</v>
      </c>
      <c r="G256" s="30" t="s">
        <v>3727</v>
      </c>
      <c r="H256" s="17" t="s">
        <v>1641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</row>
    <row r="257" spans="1:14" ht="16.2" customHeight="1">
      <c r="A257" s="17" t="s">
        <v>2090</v>
      </c>
      <c r="B257" s="18"/>
      <c r="C257" s="19" t="s">
        <v>1339</v>
      </c>
      <c r="D257" s="19" t="s">
        <v>3728</v>
      </c>
      <c r="E257" s="19" t="s">
        <v>3729</v>
      </c>
      <c r="F257" s="17">
        <v>1</v>
      </c>
      <c r="G257" s="31" t="s">
        <v>1642</v>
      </c>
      <c r="H257" s="17" t="s">
        <v>1643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</row>
    <row r="258" spans="1:14" ht="16.2" customHeight="1">
      <c r="A258" s="17" t="s">
        <v>2090</v>
      </c>
      <c r="B258" s="18"/>
      <c r="C258" s="19" t="s">
        <v>1339</v>
      </c>
      <c r="D258" s="19" t="s">
        <v>3728</v>
      </c>
      <c r="E258" s="19" t="s">
        <v>3729</v>
      </c>
      <c r="F258" s="17">
        <v>2</v>
      </c>
      <c r="G258" s="31" t="s">
        <v>1642</v>
      </c>
      <c r="H258" s="17" t="s">
        <v>1644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</row>
    <row r="259" spans="1:14" ht="16.2" customHeight="1">
      <c r="A259" s="17" t="s">
        <v>2090</v>
      </c>
      <c r="B259" s="18"/>
      <c r="C259" s="19" t="s">
        <v>1339</v>
      </c>
      <c r="D259" s="19" t="s">
        <v>3728</v>
      </c>
      <c r="E259" s="19" t="s">
        <v>3729</v>
      </c>
      <c r="F259" s="17">
        <v>3</v>
      </c>
      <c r="G259" s="31" t="s">
        <v>1642</v>
      </c>
      <c r="H259" s="17" t="s">
        <v>1645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</row>
    <row r="260" spans="1:14" ht="16.2" customHeight="1">
      <c r="A260" s="17" t="s">
        <v>2090</v>
      </c>
      <c r="B260" s="18"/>
      <c r="C260" s="19" t="s">
        <v>1339</v>
      </c>
      <c r="D260" s="19" t="s">
        <v>3728</v>
      </c>
      <c r="E260" s="19" t="s">
        <v>3729</v>
      </c>
      <c r="F260" s="17">
        <v>4</v>
      </c>
      <c r="G260" s="31" t="s">
        <v>1642</v>
      </c>
      <c r="H260" s="17" t="s">
        <v>1646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</row>
    <row r="261" spans="1:14" ht="16.2" customHeight="1">
      <c r="A261" s="17" t="s">
        <v>2090</v>
      </c>
      <c r="B261" s="18"/>
      <c r="C261" s="19" t="s">
        <v>1339</v>
      </c>
      <c r="D261" s="19" t="s">
        <v>3728</v>
      </c>
      <c r="E261" s="19" t="s">
        <v>3729</v>
      </c>
      <c r="F261" s="17">
        <v>5</v>
      </c>
      <c r="G261" s="31" t="s">
        <v>1642</v>
      </c>
      <c r="H261" s="17" t="s">
        <v>1647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</row>
    <row r="262" spans="1:14" ht="16.2" customHeight="1">
      <c r="A262" s="17" t="s">
        <v>2090</v>
      </c>
      <c r="B262" s="18"/>
      <c r="C262" s="19" t="s">
        <v>1339</v>
      </c>
      <c r="D262" s="19" t="s">
        <v>3728</v>
      </c>
      <c r="E262" s="19" t="s">
        <v>3729</v>
      </c>
      <c r="F262" s="17">
        <v>6</v>
      </c>
      <c r="G262" s="31" t="s">
        <v>1642</v>
      </c>
      <c r="H262" s="17" t="s">
        <v>1648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</row>
    <row r="263" spans="1:14" ht="16.2" customHeight="1">
      <c r="A263" s="17" t="s">
        <v>2090</v>
      </c>
      <c r="B263" s="18"/>
      <c r="C263" s="19" t="s">
        <v>1339</v>
      </c>
      <c r="D263" s="19" t="s">
        <v>3728</v>
      </c>
      <c r="E263" s="19" t="s">
        <v>3730</v>
      </c>
      <c r="F263" s="17">
        <v>1</v>
      </c>
      <c r="G263" s="32" t="s">
        <v>3731</v>
      </c>
      <c r="H263" s="17" t="s">
        <v>1649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</row>
    <row r="264" spans="1:14" ht="16.2" customHeight="1">
      <c r="A264" s="17" t="s">
        <v>2090</v>
      </c>
      <c r="B264" s="18"/>
      <c r="C264" s="19" t="s">
        <v>1339</v>
      </c>
      <c r="D264" s="19" t="s">
        <v>3728</v>
      </c>
      <c r="E264" s="19" t="s">
        <v>3730</v>
      </c>
      <c r="F264" s="17">
        <v>2</v>
      </c>
      <c r="G264" s="32" t="s">
        <v>3731</v>
      </c>
      <c r="H264" s="17" t="s">
        <v>1650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</row>
    <row r="265" spans="1:14" ht="16.2" customHeight="1">
      <c r="A265" s="17" t="s">
        <v>2090</v>
      </c>
      <c r="B265" s="18"/>
      <c r="C265" s="19" t="s">
        <v>1339</v>
      </c>
      <c r="D265" s="19" t="s">
        <v>3728</v>
      </c>
      <c r="E265" s="19" t="s">
        <v>3730</v>
      </c>
      <c r="F265" s="17">
        <v>3</v>
      </c>
      <c r="G265" s="32" t="s">
        <v>3731</v>
      </c>
      <c r="H265" s="17" t="s">
        <v>1651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</row>
    <row r="266" spans="1:14" ht="16.2" customHeight="1">
      <c r="A266" s="17" t="s">
        <v>2090</v>
      </c>
      <c r="B266" s="18"/>
      <c r="C266" s="19" t="s">
        <v>1339</v>
      </c>
      <c r="D266" s="19" t="s">
        <v>3728</v>
      </c>
      <c r="E266" s="19" t="s">
        <v>3730</v>
      </c>
      <c r="F266" s="17">
        <v>4</v>
      </c>
      <c r="G266" s="32" t="s">
        <v>3731</v>
      </c>
      <c r="H266" s="17" t="s">
        <v>1652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</row>
    <row r="267" spans="1:14" ht="16.2" customHeight="1">
      <c r="A267" s="17" t="s">
        <v>2090</v>
      </c>
      <c r="B267" s="18"/>
      <c r="C267" s="19" t="s">
        <v>1339</v>
      </c>
      <c r="D267" s="19" t="s">
        <v>3728</v>
      </c>
      <c r="E267" s="19" t="s">
        <v>3730</v>
      </c>
      <c r="F267" s="17">
        <v>5</v>
      </c>
      <c r="G267" s="32" t="s">
        <v>3731</v>
      </c>
      <c r="H267" s="17" t="s">
        <v>1653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</row>
    <row r="268" spans="1:14" ht="16.2" customHeight="1">
      <c r="A268" s="17" t="s">
        <v>2090</v>
      </c>
      <c r="B268" s="18"/>
      <c r="C268" s="19" t="s">
        <v>1339</v>
      </c>
      <c r="D268" s="19" t="s">
        <v>3728</v>
      </c>
      <c r="E268" s="19" t="s">
        <v>3730</v>
      </c>
      <c r="F268" s="17">
        <v>6</v>
      </c>
      <c r="G268" s="32" t="s">
        <v>3731</v>
      </c>
      <c r="H268" s="17" t="s">
        <v>1654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</row>
    <row r="269" spans="1:14" ht="16.2" customHeight="1">
      <c r="A269" s="17" t="s">
        <v>2090</v>
      </c>
      <c r="B269" s="18"/>
      <c r="C269" s="19" t="s">
        <v>1339</v>
      </c>
      <c r="D269" s="19" t="s">
        <v>3728</v>
      </c>
      <c r="E269" s="19" t="s">
        <v>1655</v>
      </c>
      <c r="F269" s="17">
        <v>1</v>
      </c>
      <c r="G269" s="32" t="s">
        <v>3732</v>
      </c>
      <c r="H269" s="17" t="s">
        <v>1656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</row>
    <row r="270" spans="1:14" ht="16.2" customHeight="1">
      <c r="A270" s="17" t="s">
        <v>2090</v>
      </c>
      <c r="B270" s="18"/>
      <c r="C270" s="19" t="s">
        <v>1339</v>
      </c>
      <c r="D270" s="19" t="s">
        <v>3728</v>
      </c>
      <c r="E270" s="19" t="s">
        <v>1655</v>
      </c>
      <c r="F270" s="17">
        <v>2</v>
      </c>
      <c r="G270" s="32" t="s">
        <v>3732</v>
      </c>
      <c r="H270" s="17" t="s">
        <v>1657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</row>
    <row r="271" spans="1:14" ht="16.2" customHeight="1">
      <c r="A271" s="17" t="s">
        <v>2090</v>
      </c>
      <c r="B271" s="18"/>
      <c r="C271" s="19" t="s">
        <v>1339</v>
      </c>
      <c r="D271" s="19" t="s">
        <v>3728</v>
      </c>
      <c r="E271" s="19" t="s">
        <v>1655</v>
      </c>
      <c r="F271" s="17">
        <v>3</v>
      </c>
      <c r="G271" s="32" t="s">
        <v>3732</v>
      </c>
      <c r="H271" s="17" t="s">
        <v>1658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</row>
    <row r="272" spans="1:14" ht="16.2" customHeight="1">
      <c r="A272" s="17" t="s">
        <v>2090</v>
      </c>
      <c r="B272" s="18"/>
      <c r="C272" s="19" t="s">
        <v>1339</v>
      </c>
      <c r="D272" s="19" t="s">
        <v>3728</v>
      </c>
      <c r="E272" s="19" t="s">
        <v>1655</v>
      </c>
      <c r="F272" s="17">
        <v>4</v>
      </c>
      <c r="G272" s="32" t="s">
        <v>3732</v>
      </c>
      <c r="H272" s="17" t="s">
        <v>1659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</row>
    <row r="273" spans="1:14" ht="16.2" customHeight="1">
      <c r="A273" s="17" t="s">
        <v>2090</v>
      </c>
      <c r="B273" s="18"/>
      <c r="C273" s="19" t="s">
        <v>1339</v>
      </c>
      <c r="D273" s="19" t="s">
        <v>3728</v>
      </c>
      <c r="E273" s="19" t="s">
        <v>1655</v>
      </c>
      <c r="F273" s="17">
        <v>5</v>
      </c>
      <c r="G273" s="32" t="s">
        <v>3732</v>
      </c>
      <c r="H273" s="17" t="s">
        <v>1660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</row>
    <row r="274" spans="1:14" ht="16.2" customHeight="1">
      <c r="A274" s="17" t="s">
        <v>2090</v>
      </c>
      <c r="B274" s="18"/>
      <c r="C274" s="19" t="s">
        <v>1339</v>
      </c>
      <c r="D274" s="19" t="s">
        <v>3728</v>
      </c>
      <c r="E274" s="19" t="s">
        <v>1655</v>
      </c>
      <c r="F274" s="17">
        <v>6</v>
      </c>
      <c r="G274" s="32" t="s">
        <v>3732</v>
      </c>
      <c r="H274" s="17" t="s">
        <v>1661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</row>
    <row r="275" spans="1:14" ht="16.2" customHeight="1">
      <c r="A275" s="17" t="s">
        <v>2090</v>
      </c>
      <c r="B275" s="18"/>
      <c r="C275" s="19" t="s">
        <v>1339</v>
      </c>
      <c r="D275" s="19" t="s">
        <v>3728</v>
      </c>
      <c r="E275" s="19" t="s">
        <v>1662</v>
      </c>
      <c r="F275" s="17">
        <v>1</v>
      </c>
      <c r="G275" s="30" t="s">
        <v>3733</v>
      </c>
      <c r="H275" s="17" t="s">
        <v>1663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</row>
    <row r="276" spans="1:14" ht="16.2" customHeight="1">
      <c r="A276" s="17" t="s">
        <v>2090</v>
      </c>
      <c r="B276" s="18"/>
      <c r="C276" s="19" t="s">
        <v>1339</v>
      </c>
      <c r="D276" s="19" t="s">
        <v>3728</v>
      </c>
      <c r="E276" s="19" t="s">
        <v>1662</v>
      </c>
      <c r="F276" s="17">
        <v>2</v>
      </c>
      <c r="G276" s="30" t="s">
        <v>3733</v>
      </c>
      <c r="H276" s="17" t="s">
        <v>1664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</row>
    <row r="277" spans="1:14" ht="16.2" customHeight="1">
      <c r="A277" s="17" t="s">
        <v>2090</v>
      </c>
      <c r="B277" s="18"/>
      <c r="C277" s="19" t="s">
        <v>1339</v>
      </c>
      <c r="D277" s="19" t="s">
        <v>3728</v>
      </c>
      <c r="E277" s="19" t="s">
        <v>1662</v>
      </c>
      <c r="F277" s="17">
        <v>3</v>
      </c>
      <c r="G277" s="30" t="s">
        <v>3733</v>
      </c>
      <c r="H277" s="17" t="s">
        <v>1665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</row>
    <row r="278" spans="1:14" ht="16.2" customHeight="1">
      <c r="A278" s="17" t="s">
        <v>2090</v>
      </c>
      <c r="B278" s="18"/>
      <c r="C278" s="19" t="s">
        <v>1339</v>
      </c>
      <c r="D278" s="19" t="s">
        <v>3728</v>
      </c>
      <c r="E278" s="19" t="s">
        <v>1662</v>
      </c>
      <c r="F278" s="17">
        <v>4</v>
      </c>
      <c r="G278" s="30" t="s">
        <v>3733</v>
      </c>
      <c r="H278" s="17" t="s">
        <v>1666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</row>
    <row r="279" spans="1:14" ht="16.2" customHeight="1">
      <c r="A279" s="17" t="s">
        <v>2090</v>
      </c>
      <c r="B279" s="18"/>
      <c r="C279" s="19" t="s">
        <v>1339</v>
      </c>
      <c r="D279" s="19" t="s">
        <v>3728</v>
      </c>
      <c r="E279" s="19" t="s">
        <v>1662</v>
      </c>
      <c r="F279" s="17">
        <v>5</v>
      </c>
      <c r="G279" s="30" t="s">
        <v>3733</v>
      </c>
      <c r="H279" s="17" t="s">
        <v>1667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</row>
    <row r="280" spans="1:14" ht="16.2" customHeight="1">
      <c r="A280" s="17" t="s">
        <v>2090</v>
      </c>
      <c r="B280" s="18"/>
      <c r="C280" s="19" t="s">
        <v>1339</v>
      </c>
      <c r="D280" s="19" t="s">
        <v>3728</v>
      </c>
      <c r="E280" s="19" t="s">
        <v>1662</v>
      </c>
      <c r="F280" s="17">
        <v>6</v>
      </c>
      <c r="G280" s="30" t="s">
        <v>3733</v>
      </c>
      <c r="H280" s="17" t="s">
        <v>1668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</row>
    <row r="281" spans="1:14" ht="16.2" customHeight="1">
      <c r="A281" s="17" t="s">
        <v>2090</v>
      </c>
      <c r="B281" s="18"/>
      <c r="C281" s="19" t="s">
        <v>1339</v>
      </c>
      <c r="D281" s="19" t="s">
        <v>3728</v>
      </c>
      <c r="E281" s="19" t="s">
        <v>1669</v>
      </c>
      <c r="F281" s="17">
        <v>1</v>
      </c>
      <c r="G281" s="31" t="s">
        <v>3734</v>
      </c>
      <c r="H281" s="17" t="s">
        <v>1670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</row>
    <row r="282" spans="1:14" ht="16.2" customHeight="1">
      <c r="A282" s="17" t="s">
        <v>2090</v>
      </c>
      <c r="B282" s="18"/>
      <c r="C282" s="19" t="s">
        <v>1339</v>
      </c>
      <c r="D282" s="19" t="s">
        <v>3728</v>
      </c>
      <c r="E282" s="19" t="s">
        <v>1669</v>
      </c>
      <c r="F282" s="17">
        <v>2</v>
      </c>
      <c r="G282" s="31" t="s">
        <v>3734</v>
      </c>
      <c r="H282" s="17" t="s">
        <v>1671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</row>
    <row r="283" spans="1:14" ht="16.2" customHeight="1">
      <c r="A283" s="17" t="s">
        <v>2090</v>
      </c>
      <c r="B283" s="18"/>
      <c r="C283" s="19" t="s">
        <v>1339</v>
      </c>
      <c r="D283" s="19" t="s">
        <v>3728</v>
      </c>
      <c r="E283" s="19" t="s">
        <v>1669</v>
      </c>
      <c r="F283" s="17">
        <v>3</v>
      </c>
      <c r="G283" s="31" t="s">
        <v>3734</v>
      </c>
      <c r="H283" s="17" t="s">
        <v>1672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</row>
    <row r="284" spans="1:14" ht="16.2" customHeight="1">
      <c r="A284" s="17" t="s">
        <v>2090</v>
      </c>
      <c r="B284" s="18"/>
      <c r="C284" s="19" t="s">
        <v>1339</v>
      </c>
      <c r="D284" s="19" t="s">
        <v>3728</v>
      </c>
      <c r="E284" s="19" t="s">
        <v>1669</v>
      </c>
      <c r="F284" s="17">
        <v>4</v>
      </c>
      <c r="G284" s="31" t="s">
        <v>3734</v>
      </c>
      <c r="H284" s="17" t="s">
        <v>1673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</row>
    <row r="285" spans="1:14" ht="16.2" customHeight="1">
      <c r="A285" s="17" t="s">
        <v>2090</v>
      </c>
      <c r="B285" s="18"/>
      <c r="C285" s="19" t="s">
        <v>1339</v>
      </c>
      <c r="D285" s="19" t="s">
        <v>3728</v>
      </c>
      <c r="E285" s="19" t="s">
        <v>1669</v>
      </c>
      <c r="F285" s="17">
        <v>5</v>
      </c>
      <c r="G285" s="31" t="s">
        <v>3734</v>
      </c>
      <c r="H285" s="17" t="s">
        <v>1674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</row>
    <row r="286" spans="1:14" ht="16.2" customHeight="1">
      <c r="A286" s="17" t="s">
        <v>2090</v>
      </c>
      <c r="B286" s="18"/>
      <c r="C286" s="19" t="s">
        <v>1339</v>
      </c>
      <c r="D286" s="19" t="s">
        <v>3728</v>
      </c>
      <c r="E286" s="19" t="s">
        <v>1669</v>
      </c>
      <c r="F286" s="17">
        <v>6</v>
      </c>
      <c r="G286" s="31" t="s">
        <v>3734</v>
      </c>
      <c r="H286" s="17" t="s">
        <v>1675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</row>
    <row r="287" spans="1:14" ht="16.2" customHeight="1">
      <c r="A287" s="17" t="s">
        <v>2090</v>
      </c>
      <c r="B287" s="18"/>
      <c r="C287" s="19" t="s">
        <v>1339</v>
      </c>
      <c r="D287" s="19" t="s">
        <v>3728</v>
      </c>
      <c r="E287" s="19" t="s">
        <v>1676</v>
      </c>
      <c r="F287" s="17">
        <v>1</v>
      </c>
      <c r="G287" s="31" t="s">
        <v>3735</v>
      </c>
      <c r="H287" s="17" t="s">
        <v>1677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</row>
    <row r="288" spans="1:14" ht="16.2" customHeight="1">
      <c r="A288" s="17" t="s">
        <v>2090</v>
      </c>
      <c r="B288" s="18"/>
      <c r="C288" s="19" t="s">
        <v>1339</v>
      </c>
      <c r="D288" s="19" t="s">
        <v>3728</v>
      </c>
      <c r="E288" s="19" t="s">
        <v>1676</v>
      </c>
      <c r="F288" s="17">
        <v>2</v>
      </c>
      <c r="G288" s="31" t="s">
        <v>3735</v>
      </c>
      <c r="H288" s="17" t="s">
        <v>1678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</row>
    <row r="289" spans="1:14" ht="16.2" customHeight="1">
      <c r="A289" s="17" t="s">
        <v>2090</v>
      </c>
      <c r="B289" s="18"/>
      <c r="C289" s="19" t="s">
        <v>1339</v>
      </c>
      <c r="D289" s="19" t="s">
        <v>3728</v>
      </c>
      <c r="E289" s="19" t="s">
        <v>1676</v>
      </c>
      <c r="F289" s="17">
        <v>3</v>
      </c>
      <c r="G289" s="31" t="s">
        <v>3735</v>
      </c>
      <c r="H289" s="17" t="s">
        <v>1679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</row>
    <row r="290" spans="1:14" ht="16.2" customHeight="1">
      <c r="A290" s="17" t="s">
        <v>2090</v>
      </c>
      <c r="B290" s="18"/>
      <c r="C290" s="19" t="s">
        <v>1339</v>
      </c>
      <c r="D290" s="19" t="s">
        <v>3728</v>
      </c>
      <c r="E290" s="19" t="s">
        <v>1676</v>
      </c>
      <c r="F290" s="17">
        <v>4</v>
      </c>
      <c r="G290" s="31" t="s">
        <v>3735</v>
      </c>
      <c r="H290" s="17" t="s">
        <v>1680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</row>
    <row r="291" spans="1:14" ht="16.2" customHeight="1">
      <c r="A291" s="17" t="s">
        <v>2090</v>
      </c>
      <c r="B291" s="18"/>
      <c r="C291" s="19" t="s">
        <v>1339</v>
      </c>
      <c r="D291" s="19" t="s">
        <v>3728</v>
      </c>
      <c r="E291" s="19" t="s">
        <v>1676</v>
      </c>
      <c r="F291" s="17">
        <v>5</v>
      </c>
      <c r="G291" s="31" t="s">
        <v>3735</v>
      </c>
      <c r="H291" s="17" t="s">
        <v>1681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</row>
    <row r="292" spans="1:14" ht="16.2" customHeight="1">
      <c r="A292" s="17" t="s">
        <v>2090</v>
      </c>
      <c r="B292" s="18"/>
      <c r="C292" s="19" t="s">
        <v>1339</v>
      </c>
      <c r="D292" s="19" t="s">
        <v>3728</v>
      </c>
      <c r="E292" s="19" t="s">
        <v>1676</v>
      </c>
      <c r="F292" s="17">
        <v>6</v>
      </c>
      <c r="G292" s="31" t="s">
        <v>3735</v>
      </c>
      <c r="H292" s="17" t="s">
        <v>1682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</row>
    <row r="293" spans="1:14" ht="16.2" customHeight="1">
      <c r="A293" s="17" t="s">
        <v>2090</v>
      </c>
      <c r="B293" s="18"/>
      <c r="C293" s="19" t="s">
        <v>1339</v>
      </c>
      <c r="D293" s="19" t="s">
        <v>3728</v>
      </c>
      <c r="E293" s="17" t="s">
        <v>1683</v>
      </c>
      <c r="F293" s="17">
        <v>2</v>
      </c>
      <c r="G293" s="31" t="s">
        <v>1684</v>
      </c>
      <c r="H293" s="17" t="s">
        <v>3736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</row>
    <row r="294" spans="1:14" ht="16.2" customHeight="1">
      <c r="A294" s="17" t="s">
        <v>2090</v>
      </c>
      <c r="B294" s="18"/>
      <c r="C294" s="19" t="s">
        <v>1339</v>
      </c>
      <c r="D294" s="19" t="s">
        <v>3728</v>
      </c>
      <c r="E294" s="17" t="s">
        <v>1683</v>
      </c>
      <c r="F294" s="17">
        <v>3</v>
      </c>
      <c r="G294" s="31" t="s">
        <v>1684</v>
      </c>
      <c r="H294" s="17" t="s">
        <v>1685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</row>
    <row r="295" spans="1:14" ht="16.2" customHeight="1">
      <c r="A295" s="17" t="s">
        <v>2090</v>
      </c>
      <c r="B295" s="18"/>
      <c r="C295" s="19" t="s">
        <v>1339</v>
      </c>
      <c r="D295" s="19" t="s">
        <v>3728</v>
      </c>
      <c r="E295" s="17" t="s">
        <v>1683</v>
      </c>
      <c r="F295" s="17">
        <v>4</v>
      </c>
      <c r="G295" s="31" t="s">
        <v>1684</v>
      </c>
      <c r="H295" s="17" t="s">
        <v>1686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</row>
    <row r="296" spans="1:14" ht="16.2" customHeight="1">
      <c r="A296" s="17" t="s">
        <v>2090</v>
      </c>
      <c r="B296" s="18"/>
      <c r="C296" s="19" t="s">
        <v>1339</v>
      </c>
      <c r="D296" s="19" t="s">
        <v>3728</v>
      </c>
      <c r="E296" s="17" t="s">
        <v>1683</v>
      </c>
      <c r="F296" s="17">
        <v>5</v>
      </c>
      <c r="G296" s="31" t="s">
        <v>1684</v>
      </c>
      <c r="H296" s="17" t="s">
        <v>1687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</row>
    <row r="297" spans="1:14" ht="16.2" customHeight="1">
      <c r="A297" s="17" t="s">
        <v>2090</v>
      </c>
      <c r="B297" s="18"/>
      <c r="C297" s="19" t="s">
        <v>1339</v>
      </c>
      <c r="D297" s="19" t="s">
        <v>3728</v>
      </c>
      <c r="E297" s="17" t="s">
        <v>1683</v>
      </c>
      <c r="F297" s="17">
        <v>6</v>
      </c>
      <c r="G297" s="31" t="s">
        <v>1684</v>
      </c>
      <c r="H297" s="17" t="s">
        <v>1688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</row>
    <row r="298" spans="1:14" ht="16.2" customHeight="1">
      <c r="A298" s="17" t="s">
        <v>2090</v>
      </c>
      <c r="B298" s="18"/>
      <c r="C298" s="19" t="s">
        <v>1339</v>
      </c>
      <c r="D298" s="19" t="s">
        <v>3728</v>
      </c>
      <c r="E298" s="17" t="s">
        <v>1683</v>
      </c>
      <c r="F298" s="17">
        <v>7</v>
      </c>
      <c r="G298" s="31" t="s">
        <v>1684</v>
      </c>
      <c r="H298" s="17" t="s">
        <v>1689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</row>
    <row r="299" spans="1:14" ht="16.2" customHeight="1">
      <c r="A299" s="17" t="s">
        <v>2090</v>
      </c>
      <c r="B299" s="18"/>
      <c r="C299" s="19" t="s">
        <v>1339</v>
      </c>
      <c r="D299" s="19" t="s">
        <v>3728</v>
      </c>
      <c r="E299" s="19" t="s">
        <v>3737</v>
      </c>
      <c r="F299" s="17">
        <v>1</v>
      </c>
      <c r="G299" s="32" t="s">
        <v>3738</v>
      </c>
      <c r="H299" s="17" t="s">
        <v>1690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</row>
    <row r="300" spans="1:14" ht="16.2" customHeight="1">
      <c r="A300" s="17" t="s">
        <v>2090</v>
      </c>
      <c r="B300" s="18"/>
      <c r="C300" s="19" t="s">
        <v>1339</v>
      </c>
      <c r="D300" s="19" t="s">
        <v>3728</v>
      </c>
      <c r="E300" s="19" t="s">
        <v>3737</v>
      </c>
      <c r="F300" s="17">
        <v>2</v>
      </c>
      <c r="G300" s="32" t="s">
        <v>3738</v>
      </c>
      <c r="H300" s="17" t="s">
        <v>1691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</row>
    <row r="301" spans="1:14" ht="16.2" customHeight="1">
      <c r="A301" s="17" t="s">
        <v>2090</v>
      </c>
      <c r="B301" s="18"/>
      <c r="C301" s="19" t="s">
        <v>1339</v>
      </c>
      <c r="D301" s="19" t="s">
        <v>3728</v>
      </c>
      <c r="E301" s="19" t="s">
        <v>3737</v>
      </c>
      <c r="F301" s="17">
        <v>3</v>
      </c>
      <c r="G301" s="32" t="s">
        <v>3738</v>
      </c>
      <c r="H301" s="17" t="s">
        <v>1692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</row>
    <row r="302" spans="1:14" ht="16.2" customHeight="1">
      <c r="A302" s="17" t="s">
        <v>2090</v>
      </c>
      <c r="B302" s="18"/>
      <c r="C302" s="19" t="s">
        <v>1339</v>
      </c>
      <c r="D302" s="19" t="s">
        <v>3728</v>
      </c>
      <c r="E302" s="19" t="s">
        <v>3737</v>
      </c>
      <c r="F302" s="17">
        <v>4</v>
      </c>
      <c r="G302" s="32" t="s">
        <v>3738</v>
      </c>
      <c r="H302" s="17" t="s">
        <v>1693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</row>
    <row r="303" spans="1:14" ht="16.2" customHeight="1">
      <c r="A303" s="17" t="s">
        <v>2090</v>
      </c>
      <c r="B303" s="18"/>
      <c r="C303" s="19" t="s">
        <v>1339</v>
      </c>
      <c r="D303" s="19" t="s">
        <v>3728</v>
      </c>
      <c r="E303" s="19" t="s">
        <v>3737</v>
      </c>
      <c r="F303" s="17">
        <v>5</v>
      </c>
      <c r="G303" s="32" t="s">
        <v>3738</v>
      </c>
      <c r="H303" s="17" t="s">
        <v>1694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</row>
    <row r="304" spans="1:14" ht="16.2" customHeight="1">
      <c r="A304" s="17" t="s">
        <v>2090</v>
      </c>
      <c r="B304" s="18"/>
      <c r="C304" s="19" t="s">
        <v>1339</v>
      </c>
      <c r="D304" s="19" t="s">
        <v>3728</v>
      </c>
      <c r="E304" s="19" t="s">
        <v>3737</v>
      </c>
      <c r="F304" s="17">
        <v>6</v>
      </c>
      <c r="G304" s="32" t="s">
        <v>3738</v>
      </c>
      <c r="H304" s="17" t="s">
        <v>1695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</row>
    <row r="305" spans="1:14" ht="16.2" customHeight="1">
      <c r="A305" s="17" t="s">
        <v>2090</v>
      </c>
      <c r="B305" s="18"/>
      <c r="C305" s="19" t="s">
        <v>1339</v>
      </c>
      <c r="D305" s="19" t="s">
        <v>3728</v>
      </c>
      <c r="E305" s="19" t="s">
        <v>1696</v>
      </c>
      <c r="F305" s="17">
        <v>1</v>
      </c>
      <c r="G305" s="32" t="s">
        <v>3739</v>
      </c>
      <c r="H305" s="17" t="s">
        <v>1697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</row>
    <row r="306" spans="1:14" ht="16.2" customHeight="1">
      <c r="A306" s="17" t="s">
        <v>2090</v>
      </c>
      <c r="B306" s="18"/>
      <c r="C306" s="19" t="s">
        <v>1339</v>
      </c>
      <c r="D306" s="19" t="s">
        <v>3728</v>
      </c>
      <c r="E306" s="19" t="s">
        <v>1696</v>
      </c>
      <c r="F306" s="17">
        <v>2</v>
      </c>
      <c r="G306" s="32" t="s">
        <v>3739</v>
      </c>
      <c r="H306" s="17" t="s">
        <v>1698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</row>
    <row r="307" spans="1:14" ht="16.2" customHeight="1">
      <c r="A307" s="17" t="s">
        <v>2090</v>
      </c>
      <c r="B307" s="18"/>
      <c r="C307" s="19" t="s">
        <v>1339</v>
      </c>
      <c r="D307" s="19" t="s">
        <v>3728</v>
      </c>
      <c r="E307" s="19" t="s">
        <v>1696</v>
      </c>
      <c r="F307" s="17">
        <v>3</v>
      </c>
      <c r="G307" s="32" t="s">
        <v>3739</v>
      </c>
      <c r="H307" s="17" t="s">
        <v>1699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</row>
    <row r="308" spans="1:14" ht="16.2" customHeight="1">
      <c r="A308" s="17" t="s">
        <v>2090</v>
      </c>
      <c r="B308" s="18"/>
      <c r="C308" s="19" t="s">
        <v>1339</v>
      </c>
      <c r="D308" s="19" t="s">
        <v>3728</v>
      </c>
      <c r="E308" s="19" t="s">
        <v>1696</v>
      </c>
      <c r="F308" s="17">
        <v>4</v>
      </c>
      <c r="G308" s="32" t="s">
        <v>3739</v>
      </c>
      <c r="H308" s="17" t="s">
        <v>1700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</row>
    <row r="309" spans="1:14" ht="16.2" customHeight="1">
      <c r="A309" s="17" t="s">
        <v>2090</v>
      </c>
      <c r="B309" s="18"/>
      <c r="C309" s="19" t="s">
        <v>1339</v>
      </c>
      <c r="D309" s="19" t="s">
        <v>3728</v>
      </c>
      <c r="E309" s="19" t="s">
        <v>1696</v>
      </c>
      <c r="F309" s="17">
        <v>5</v>
      </c>
      <c r="G309" s="32" t="s">
        <v>3739</v>
      </c>
      <c r="H309" s="17" t="s">
        <v>1701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</row>
    <row r="310" spans="1:14" ht="16.2" customHeight="1">
      <c r="A310" s="17" t="s">
        <v>2090</v>
      </c>
      <c r="B310" s="18"/>
      <c r="C310" s="19" t="s">
        <v>1339</v>
      </c>
      <c r="D310" s="19" t="s">
        <v>3728</v>
      </c>
      <c r="E310" s="19" t="s">
        <v>1696</v>
      </c>
      <c r="F310" s="17">
        <v>6</v>
      </c>
      <c r="G310" s="32" t="s">
        <v>3739</v>
      </c>
      <c r="H310" s="17" t="s">
        <v>1702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</row>
    <row r="311" spans="1:14" ht="16.2" customHeight="1">
      <c r="A311" s="17" t="s">
        <v>2090</v>
      </c>
      <c r="B311" s="18"/>
      <c r="C311" s="19" t="s">
        <v>1339</v>
      </c>
      <c r="D311" s="19" t="s">
        <v>3728</v>
      </c>
      <c r="E311" s="19" t="s">
        <v>1703</v>
      </c>
      <c r="F311" s="17">
        <v>1</v>
      </c>
      <c r="G311" s="30" t="s">
        <v>3740</v>
      </c>
      <c r="H311" s="17" t="s">
        <v>1704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</row>
    <row r="312" spans="1:14" ht="16.2" customHeight="1">
      <c r="A312" s="17" t="s">
        <v>2090</v>
      </c>
      <c r="B312" s="18"/>
      <c r="C312" s="19" t="s">
        <v>1339</v>
      </c>
      <c r="D312" s="19" t="s">
        <v>3728</v>
      </c>
      <c r="E312" s="19" t="s">
        <v>1703</v>
      </c>
      <c r="F312" s="17">
        <v>2</v>
      </c>
      <c r="G312" s="30" t="s">
        <v>3740</v>
      </c>
      <c r="H312" s="17" t="s">
        <v>1705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</row>
    <row r="313" spans="1:14" ht="16.2" customHeight="1">
      <c r="A313" s="17" t="s">
        <v>2090</v>
      </c>
      <c r="B313" s="18"/>
      <c r="C313" s="19" t="s">
        <v>1339</v>
      </c>
      <c r="D313" s="19" t="s">
        <v>3728</v>
      </c>
      <c r="E313" s="19" t="s">
        <v>1703</v>
      </c>
      <c r="F313" s="17">
        <v>3</v>
      </c>
      <c r="G313" s="30" t="s">
        <v>3740</v>
      </c>
      <c r="H313" s="17" t="s">
        <v>1706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</row>
    <row r="314" spans="1:14" ht="16.2" customHeight="1">
      <c r="A314" s="17" t="s">
        <v>2090</v>
      </c>
      <c r="B314" s="18"/>
      <c r="C314" s="19" t="s">
        <v>1339</v>
      </c>
      <c r="D314" s="19" t="s">
        <v>3728</v>
      </c>
      <c r="E314" s="19" t="s">
        <v>1703</v>
      </c>
      <c r="F314" s="17">
        <v>4</v>
      </c>
      <c r="G314" s="30" t="s">
        <v>3740</v>
      </c>
      <c r="H314" s="17" t="s">
        <v>1707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</row>
    <row r="315" spans="1:14" ht="16.2" customHeight="1">
      <c r="A315" s="17" t="s">
        <v>2090</v>
      </c>
      <c r="B315" s="18"/>
      <c r="C315" s="19" t="s">
        <v>1339</v>
      </c>
      <c r="D315" s="19" t="s">
        <v>3728</v>
      </c>
      <c r="E315" s="19" t="s">
        <v>1703</v>
      </c>
      <c r="F315" s="17">
        <v>5</v>
      </c>
      <c r="G315" s="30" t="s">
        <v>3740</v>
      </c>
      <c r="H315" s="17" t="s">
        <v>1708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</row>
    <row r="316" spans="1:14" ht="16.2" customHeight="1">
      <c r="A316" s="17" t="s">
        <v>2090</v>
      </c>
      <c r="B316" s="18"/>
      <c r="C316" s="19" t="s">
        <v>1339</v>
      </c>
      <c r="D316" s="19" t="s">
        <v>3728</v>
      </c>
      <c r="E316" s="19" t="s">
        <v>1703</v>
      </c>
      <c r="F316" s="17">
        <v>6</v>
      </c>
      <c r="G316" s="30" t="s">
        <v>3740</v>
      </c>
      <c r="H316" s="17" t="s">
        <v>1709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</row>
    <row r="317" spans="1:14" ht="16.2" customHeight="1">
      <c r="A317" s="17" t="s">
        <v>2090</v>
      </c>
      <c r="B317" s="18"/>
      <c r="C317" s="19" t="s">
        <v>1339</v>
      </c>
      <c r="D317" s="19" t="s">
        <v>3728</v>
      </c>
      <c r="E317" s="19" t="s">
        <v>1710</v>
      </c>
      <c r="F317" s="17">
        <v>1</v>
      </c>
      <c r="G317" s="31" t="s">
        <v>3741</v>
      </c>
      <c r="H317" s="17" t="s">
        <v>1711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</row>
    <row r="318" spans="1:14" ht="16.2" customHeight="1">
      <c r="A318" s="17" t="s">
        <v>2090</v>
      </c>
      <c r="B318" s="18"/>
      <c r="C318" s="19" t="s">
        <v>1339</v>
      </c>
      <c r="D318" s="19" t="s">
        <v>3728</v>
      </c>
      <c r="E318" s="19" t="s">
        <v>1710</v>
      </c>
      <c r="F318" s="17">
        <v>2</v>
      </c>
      <c r="G318" s="31" t="s">
        <v>3741</v>
      </c>
      <c r="H318" s="17" t="s">
        <v>1712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</row>
    <row r="319" spans="1:14" ht="16.2" customHeight="1">
      <c r="A319" s="17" t="s">
        <v>2090</v>
      </c>
      <c r="B319" s="18"/>
      <c r="C319" s="19" t="s">
        <v>1339</v>
      </c>
      <c r="D319" s="19" t="s">
        <v>3728</v>
      </c>
      <c r="E319" s="19" t="s">
        <v>1710</v>
      </c>
      <c r="F319" s="17">
        <v>3</v>
      </c>
      <c r="G319" s="31" t="s">
        <v>3741</v>
      </c>
      <c r="H319" s="17" t="s">
        <v>1713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</row>
    <row r="320" spans="1:14" ht="16.2" customHeight="1">
      <c r="A320" s="17" t="s">
        <v>2090</v>
      </c>
      <c r="B320" s="18"/>
      <c r="C320" s="19" t="s">
        <v>1339</v>
      </c>
      <c r="D320" s="19" t="s">
        <v>3728</v>
      </c>
      <c r="E320" s="19" t="s">
        <v>1710</v>
      </c>
      <c r="F320" s="17">
        <v>4</v>
      </c>
      <c r="G320" s="31" t="s">
        <v>3741</v>
      </c>
      <c r="H320" s="17" t="s">
        <v>1714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</row>
    <row r="321" spans="1:14" ht="16.2" customHeight="1">
      <c r="A321" s="17" t="s">
        <v>2090</v>
      </c>
      <c r="B321" s="18"/>
      <c r="C321" s="19" t="s">
        <v>1339</v>
      </c>
      <c r="D321" s="19" t="s">
        <v>3728</v>
      </c>
      <c r="E321" s="19" t="s">
        <v>1710</v>
      </c>
      <c r="F321" s="17">
        <v>5</v>
      </c>
      <c r="G321" s="31" t="s">
        <v>3741</v>
      </c>
      <c r="H321" s="17" t="s">
        <v>1715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</row>
    <row r="322" spans="1:14" ht="16.2" customHeight="1">
      <c r="A322" s="17" t="s">
        <v>2090</v>
      </c>
      <c r="B322" s="18"/>
      <c r="C322" s="19" t="s">
        <v>1339</v>
      </c>
      <c r="D322" s="19" t="s">
        <v>3728</v>
      </c>
      <c r="E322" s="19" t="s">
        <v>1710</v>
      </c>
      <c r="F322" s="17">
        <v>6</v>
      </c>
      <c r="G322" s="31" t="s">
        <v>3741</v>
      </c>
      <c r="H322" s="17" t="s">
        <v>1716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</row>
    <row r="323" spans="1:14" ht="16.2" customHeight="1">
      <c r="A323" s="33" t="s">
        <v>2090</v>
      </c>
      <c r="B323" s="34"/>
      <c r="C323" s="33" t="s">
        <v>1324</v>
      </c>
      <c r="D323" s="35" t="s">
        <v>960</v>
      </c>
      <c r="E323" s="36" t="s">
        <v>962</v>
      </c>
      <c r="F323" s="26">
        <v>1</v>
      </c>
      <c r="G323" s="37" t="s">
        <v>961</v>
      </c>
      <c r="H323" s="36" t="s">
        <v>3742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</row>
    <row r="324" spans="1:14" ht="16.2" customHeight="1">
      <c r="A324" s="33" t="s">
        <v>2090</v>
      </c>
      <c r="B324" s="34"/>
      <c r="C324" s="33" t="s">
        <v>1324</v>
      </c>
      <c r="D324" s="35" t="s">
        <v>960</v>
      </c>
      <c r="E324" s="36" t="s">
        <v>962</v>
      </c>
      <c r="F324" s="26">
        <v>2</v>
      </c>
      <c r="G324" s="37" t="s">
        <v>961</v>
      </c>
      <c r="H324" s="36" t="s">
        <v>1717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</row>
    <row r="325" spans="1:14" ht="16.2" customHeight="1">
      <c r="A325" s="33" t="s">
        <v>2090</v>
      </c>
      <c r="B325" s="34"/>
      <c r="C325" s="33" t="s">
        <v>1324</v>
      </c>
      <c r="D325" s="35" t="s">
        <v>960</v>
      </c>
      <c r="E325" s="36" t="s">
        <v>962</v>
      </c>
      <c r="F325" s="26">
        <v>3</v>
      </c>
      <c r="G325" s="37" t="s">
        <v>961</v>
      </c>
      <c r="H325" s="36" t="s">
        <v>1718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</row>
    <row r="326" spans="1:14" ht="16.2" customHeight="1">
      <c r="A326" s="33" t="s">
        <v>2090</v>
      </c>
      <c r="B326" s="34"/>
      <c r="C326" s="33" t="s">
        <v>1324</v>
      </c>
      <c r="D326" s="35" t="s">
        <v>960</v>
      </c>
      <c r="E326" s="36" t="s">
        <v>962</v>
      </c>
      <c r="F326" s="26">
        <v>4</v>
      </c>
      <c r="G326" s="37" t="s">
        <v>961</v>
      </c>
      <c r="H326" s="36" t="s">
        <v>1719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</row>
    <row r="327" spans="1:14" ht="16.2" customHeight="1">
      <c r="A327" s="33" t="s">
        <v>2090</v>
      </c>
      <c r="B327" s="34"/>
      <c r="C327" s="33" t="s">
        <v>1324</v>
      </c>
      <c r="D327" s="35" t="s">
        <v>960</v>
      </c>
      <c r="E327" s="36" t="s">
        <v>962</v>
      </c>
      <c r="F327" s="26">
        <v>5</v>
      </c>
      <c r="G327" s="37" t="s">
        <v>961</v>
      </c>
      <c r="H327" s="36" t="s">
        <v>1720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</row>
    <row r="328" spans="1:14" ht="16.2" customHeight="1">
      <c r="A328" s="33" t="s">
        <v>2090</v>
      </c>
      <c r="B328" s="34"/>
      <c r="C328" s="33" t="s">
        <v>1324</v>
      </c>
      <c r="D328" s="35" t="s">
        <v>960</v>
      </c>
      <c r="E328" s="36" t="s">
        <v>962</v>
      </c>
      <c r="F328" s="26">
        <v>6</v>
      </c>
      <c r="G328" s="37" t="s">
        <v>961</v>
      </c>
      <c r="H328" s="36" t="s">
        <v>1721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</row>
    <row r="329" spans="1:14" ht="16.2" customHeight="1">
      <c r="A329" s="33" t="s">
        <v>2090</v>
      </c>
      <c r="B329" s="33"/>
      <c r="C329" s="33" t="s">
        <v>1324</v>
      </c>
      <c r="D329" s="35" t="s">
        <v>960</v>
      </c>
      <c r="E329" s="35" t="s">
        <v>965</v>
      </c>
      <c r="F329" s="26">
        <v>1</v>
      </c>
      <c r="G329" s="21" t="s">
        <v>964</v>
      </c>
      <c r="H329" s="35" t="s">
        <v>3743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</row>
    <row r="330" spans="1:14" ht="16.2" customHeight="1">
      <c r="A330" s="33" t="s">
        <v>2090</v>
      </c>
      <c r="B330" s="33"/>
      <c r="C330" s="33" t="s">
        <v>1324</v>
      </c>
      <c r="D330" s="35" t="s">
        <v>960</v>
      </c>
      <c r="E330" s="35" t="s">
        <v>965</v>
      </c>
      <c r="F330" s="26">
        <v>2</v>
      </c>
      <c r="G330" s="21" t="s">
        <v>964</v>
      </c>
      <c r="H330" s="35" t="s">
        <v>1722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</row>
    <row r="331" spans="1:14" ht="16.2" customHeight="1">
      <c r="A331" s="33" t="s">
        <v>2090</v>
      </c>
      <c r="B331" s="33"/>
      <c r="C331" s="33" t="s">
        <v>1324</v>
      </c>
      <c r="D331" s="35" t="s">
        <v>960</v>
      </c>
      <c r="E331" s="35" t="s">
        <v>965</v>
      </c>
      <c r="F331" s="26">
        <v>3</v>
      </c>
      <c r="G331" s="21" t="s">
        <v>964</v>
      </c>
      <c r="H331" s="35" t="s">
        <v>1723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</row>
    <row r="332" spans="1:14" ht="16.2" customHeight="1">
      <c r="A332" s="33" t="s">
        <v>2090</v>
      </c>
      <c r="B332" s="33"/>
      <c r="C332" s="33" t="s">
        <v>1324</v>
      </c>
      <c r="D332" s="35" t="s">
        <v>960</v>
      </c>
      <c r="E332" s="35" t="s">
        <v>965</v>
      </c>
      <c r="F332" s="26">
        <v>4</v>
      </c>
      <c r="G332" s="21" t="s">
        <v>964</v>
      </c>
      <c r="H332" s="35" t="s">
        <v>1724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</row>
    <row r="333" spans="1:14" ht="16.2" customHeight="1">
      <c r="A333" s="33" t="s">
        <v>2090</v>
      </c>
      <c r="B333" s="33"/>
      <c r="C333" s="33" t="s">
        <v>1324</v>
      </c>
      <c r="D333" s="35" t="s">
        <v>960</v>
      </c>
      <c r="E333" s="35" t="s">
        <v>965</v>
      </c>
      <c r="F333" s="26">
        <v>5</v>
      </c>
      <c r="G333" s="21" t="s">
        <v>964</v>
      </c>
      <c r="H333" s="35" t="s">
        <v>1725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</row>
    <row r="334" spans="1:14" ht="16.2" customHeight="1">
      <c r="A334" s="33" t="s">
        <v>2090</v>
      </c>
      <c r="B334" s="40"/>
      <c r="C334" s="33" t="s">
        <v>1324</v>
      </c>
      <c r="D334" s="35" t="s">
        <v>960</v>
      </c>
      <c r="E334" s="35" t="s">
        <v>965</v>
      </c>
      <c r="F334" s="26">
        <v>6</v>
      </c>
      <c r="G334" s="21" t="s">
        <v>964</v>
      </c>
      <c r="H334" s="35" t="s">
        <v>1726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</row>
    <row r="335" spans="1:14" ht="16.2" customHeight="1">
      <c r="A335" s="33" t="s">
        <v>2090</v>
      </c>
      <c r="B335" s="34"/>
      <c r="C335" s="33" t="s">
        <v>1324</v>
      </c>
      <c r="D335" s="35" t="s">
        <v>960</v>
      </c>
      <c r="E335" s="35" t="s">
        <v>968</v>
      </c>
      <c r="F335" s="26">
        <v>1</v>
      </c>
      <c r="G335" s="21" t="s">
        <v>967</v>
      </c>
      <c r="H335" s="35" t="s">
        <v>3744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</row>
    <row r="336" spans="1:14" ht="16.2" customHeight="1">
      <c r="A336" s="33" t="s">
        <v>2090</v>
      </c>
      <c r="B336" s="34"/>
      <c r="C336" s="33" t="s">
        <v>1324</v>
      </c>
      <c r="D336" s="35" t="s">
        <v>960</v>
      </c>
      <c r="E336" s="35" t="s">
        <v>968</v>
      </c>
      <c r="F336" s="26">
        <v>2</v>
      </c>
      <c r="G336" s="21" t="s">
        <v>967</v>
      </c>
      <c r="H336" s="35" t="s">
        <v>1727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</row>
    <row r="337" spans="1:14" ht="16.2" customHeight="1">
      <c r="A337" s="33" t="s">
        <v>2090</v>
      </c>
      <c r="B337" s="34"/>
      <c r="C337" s="33" t="s">
        <v>1324</v>
      </c>
      <c r="D337" s="35" t="s">
        <v>960</v>
      </c>
      <c r="E337" s="35" t="s">
        <v>968</v>
      </c>
      <c r="F337" s="26">
        <v>3</v>
      </c>
      <c r="G337" s="21" t="s">
        <v>967</v>
      </c>
      <c r="H337" s="35" t="s">
        <v>1728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</row>
    <row r="338" spans="1:14" ht="16.2" customHeight="1">
      <c r="A338" s="33" t="s">
        <v>2090</v>
      </c>
      <c r="B338" s="34"/>
      <c r="C338" s="33" t="s">
        <v>1324</v>
      </c>
      <c r="D338" s="35" t="s">
        <v>960</v>
      </c>
      <c r="E338" s="35" t="s">
        <v>968</v>
      </c>
      <c r="F338" s="26">
        <v>4</v>
      </c>
      <c r="G338" s="21" t="s">
        <v>967</v>
      </c>
      <c r="H338" s="35" t="s">
        <v>1729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</row>
    <row r="339" spans="1:14" ht="16.2" customHeight="1">
      <c r="A339" s="33" t="s">
        <v>2090</v>
      </c>
      <c r="B339" s="34"/>
      <c r="C339" s="33" t="s">
        <v>1324</v>
      </c>
      <c r="D339" s="35" t="s">
        <v>960</v>
      </c>
      <c r="E339" s="35" t="s">
        <v>968</v>
      </c>
      <c r="F339" s="26">
        <v>5</v>
      </c>
      <c r="G339" s="21" t="s">
        <v>967</v>
      </c>
      <c r="H339" s="35" t="s">
        <v>1730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</row>
    <row r="340" spans="1:14" ht="16.2" customHeight="1">
      <c r="A340" s="33" t="s">
        <v>2090</v>
      </c>
      <c r="B340" s="34"/>
      <c r="C340" s="33" t="s">
        <v>1324</v>
      </c>
      <c r="D340" s="35" t="s">
        <v>960</v>
      </c>
      <c r="E340" s="35" t="s">
        <v>968</v>
      </c>
      <c r="F340" s="26">
        <v>6</v>
      </c>
      <c r="G340" s="21" t="s">
        <v>967</v>
      </c>
      <c r="H340" s="35" t="s">
        <v>1731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</row>
    <row r="341" spans="1:14" ht="16.2" customHeight="1">
      <c r="A341" s="33" t="s">
        <v>2090</v>
      </c>
      <c r="B341" s="34"/>
      <c r="C341" s="33" t="s">
        <v>1324</v>
      </c>
      <c r="D341" s="35" t="s">
        <v>960</v>
      </c>
      <c r="E341" s="35" t="s">
        <v>970</v>
      </c>
      <c r="F341" s="26">
        <v>1</v>
      </c>
      <c r="G341" s="21" t="s">
        <v>969</v>
      </c>
      <c r="H341" s="35" t="s">
        <v>3745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</row>
    <row r="342" spans="1:14" ht="16.2" customHeight="1">
      <c r="A342" s="33" t="s">
        <v>2090</v>
      </c>
      <c r="B342" s="34"/>
      <c r="C342" s="33" t="s">
        <v>1324</v>
      </c>
      <c r="D342" s="35" t="s">
        <v>960</v>
      </c>
      <c r="E342" s="35" t="s">
        <v>970</v>
      </c>
      <c r="F342" s="26">
        <v>2</v>
      </c>
      <c r="G342" s="21" t="s">
        <v>969</v>
      </c>
      <c r="H342" s="35" t="s">
        <v>1732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</row>
    <row r="343" spans="1:14" ht="16.2" customHeight="1">
      <c r="A343" s="33" t="s">
        <v>2090</v>
      </c>
      <c r="B343" s="34"/>
      <c r="C343" s="33" t="s">
        <v>1324</v>
      </c>
      <c r="D343" s="35" t="s">
        <v>960</v>
      </c>
      <c r="E343" s="35" t="s">
        <v>970</v>
      </c>
      <c r="F343" s="26">
        <v>3</v>
      </c>
      <c r="G343" s="21" t="s">
        <v>969</v>
      </c>
      <c r="H343" s="35" t="s">
        <v>1733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</row>
    <row r="344" spans="1:14" ht="16.2" customHeight="1">
      <c r="A344" s="33" t="s">
        <v>2090</v>
      </c>
      <c r="B344" s="34"/>
      <c r="C344" s="33" t="s">
        <v>1324</v>
      </c>
      <c r="D344" s="35" t="s">
        <v>960</v>
      </c>
      <c r="E344" s="35" t="s">
        <v>970</v>
      </c>
      <c r="F344" s="26">
        <v>4</v>
      </c>
      <c r="G344" s="21" t="s">
        <v>969</v>
      </c>
      <c r="H344" s="35" t="s">
        <v>1734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</row>
    <row r="345" spans="1:14" ht="16.2" customHeight="1">
      <c r="A345" s="33" t="s">
        <v>2090</v>
      </c>
      <c r="B345" s="34"/>
      <c r="C345" s="33" t="s">
        <v>1324</v>
      </c>
      <c r="D345" s="35" t="s">
        <v>960</v>
      </c>
      <c r="E345" s="35" t="s">
        <v>970</v>
      </c>
      <c r="F345" s="26">
        <v>5</v>
      </c>
      <c r="G345" s="21" t="s">
        <v>969</v>
      </c>
      <c r="H345" s="35" t="s">
        <v>1735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</row>
    <row r="346" spans="1:14" ht="16.2" customHeight="1">
      <c r="A346" s="33" t="s">
        <v>2090</v>
      </c>
      <c r="B346" s="34"/>
      <c r="C346" s="33" t="s">
        <v>1324</v>
      </c>
      <c r="D346" s="35" t="s">
        <v>960</v>
      </c>
      <c r="E346" s="35" t="s">
        <v>970</v>
      </c>
      <c r="F346" s="26">
        <v>6</v>
      </c>
      <c r="G346" s="21" t="s">
        <v>969</v>
      </c>
      <c r="H346" s="35" t="s">
        <v>1736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</row>
    <row r="347" spans="1:14" ht="16.2" customHeight="1">
      <c r="A347" s="33" t="s">
        <v>2090</v>
      </c>
      <c r="B347" s="41"/>
      <c r="C347" s="33" t="s">
        <v>1324</v>
      </c>
      <c r="D347" s="35" t="s">
        <v>960</v>
      </c>
      <c r="E347" s="35" t="s">
        <v>973</v>
      </c>
      <c r="F347" s="26">
        <v>1</v>
      </c>
      <c r="G347" s="21" t="s">
        <v>972</v>
      </c>
      <c r="H347" s="35" t="s">
        <v>3746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</row>
    <row r="348" spans="1:14" ht="16.2" customHeight="1">
      <c r="A348" s="33" t="s">
        <v>2090</v>
      </c>
      <c r="B348" s="33"/>
      <c r="C348" s="33" t="s">
        <v>1324</v>
      </c>
      <c r="D348" s="35" t="s">
        <v>960</v>
      </c>
      <c r="E348" s="35" t="s">
        <v>973</v>
      </c>
      <c r="F348" s="26">
        <v>2</v>
      </c>
      <c r="G348" s="21" t="s">
        <v>972</v>
      </c>
      <c r="H348" s="35" t="s">
        <v>1737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</row>
    <row r="349" spans="1:14" ht="16.2" customHeight="1">
      <c r="A349" s="33" t="s">
        <v>2090</v>
      </c>
      <c r="B349" s="33"/>
      <c r="C349" s="33" t="s">
        <v>1324</v>
      </c>
      <c r="D349" s="35" t="s">
        <v>960</v>
      </c>
      <c r="E349" s="35" t="s">
        <v>973</v>
      </c>
      <c r="F349" s="26">
        <v>3</v>
      </c>
      <c r="G349" s="21" t="s">
        <v>972</v>
      </c>
      <c r="H349" s="35" t="s">
        <v>1738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</row>
    <row r="350" spans="1:14" ht="16.2" customHeight="1">
      <c r="A350" s="33" t="s">
        <v>2090</v>
      </c>
      <c r="B350" s="33"/>
      <c r="C350" s="33" t="s">
        <v>1324</v>
      </c>
      <c r="D350" s="35" t="s">
        <v>960</v>
      </c>
      <c r="E350" s="35" t="s">
        <v>973</v>
      </c>
      <c r="F350" s="26">
        <v>4</v>
      </c>
      <c r="G350" s="21" t="s">
        <v>972</v>
      </c>
      <c r="H350" s="35" t="s">
        <v>1739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</row>
    <row r="351" spans="1:14" ht="16.2" customHeight="1">
      <c r="A351" s="33" t="s">
        <v>2090</v>
      </c>
      <c r="B351" s="33"/>
      <c r="C351" s="33" t="s">
        <v>1324</v>
      </c>
      <c r="D351" s="35" t="s">
        <v>960</v>
      </c>
      <c r="E351" s="35" t="s">
        <v>973</v>
      </c>
      <c r="F351" s="26">
        <v>5</v>
      </c>
      <c r="G351" s="21" t="s">
        <v>972</v>
      </c>
      <c r="H351" s="35" t="s">
        <v>1740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</row>
    <row r="352" spans="1:14" ht="16.2" customHeight="1">
      <c r="A352" s="33" t="s">
        <v>2090</v>
      </c>
      <c r="B352" s="33"/>
      <c r="C352" s="33" t="s">
        <v>1324</v>
      </c>
      <c r="D352" s="35" t="s">
        <v>960</v>
      </c>
      <c r="E352" s="35" t="s">
        <v>973</v>
      </c>
      <c r="F352" s="26">
        <v>6</v>
      </c>
      <c r="G352" s="21" t="s">
        <v>972</v>
      </c>
      <c r="H352" s="35" t="s">
        <v>1741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</row>
    <row r="353" spans="1:14" ht="16.2" customHeight="1">
      <c r="A353" s="33" t="s">
        <v>2090</v>
      </c>
      <c r="B353" s="34"/>
      <c r="C353" s="33" t="s">
        <v>1324</v>
      </c>
      <c r="D353" s="35" t="s">
        <v>960</v>
      </c>
      <c r="E353" s="35" t="s">
        <v>976</v>
      </c>
      <c r="F353" s="26">
        <v>1</v>
      </c>
      <c r="G353" s="21" t="s">
        <v>975</v>
      </c>
      <c r="H353" s="35" t="s">
        <v>3747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</row>
    <row r="354" spans="1:14" ht="16.2" customHeight="1">
      <c r="A354" s="33" t="s">
        <v>2090</v>
      </c>
      <c r="B354" s="34"/>
      <c r="C354" s="33" t="s">
        <v>1324</v>
      </c>
      <c r="D354" s="35" t="s">
        <v>960</v>
      </c>
      <c r="E354" s="35" t="s">
        <v>976</v>
      </c>
      <c r="F354" s="26">
        <v>2</v>
      </c>
      <c r="G354" s="21" t="s">
        <v>975</v>
      </c>
      <c r="H354" s="35" t="s">
        <v>1742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</row>
    <row r="355" spans="1:14" ht="16.2" customHeight="1">
      <c r="A355" s="33" t="s">
        <v>2090</v>
      </c>
      <c r="B355" s="34"/>
      <c r="C355" s="33" t="s">
        <v>1324</v>
      </c>
      <c r="D355" s="35" t="s">
        <v>960</v>
      </c>
      <c r="E355" s="35" t="s">
        <v>976</v>
      </c>
      <c r="F355" s="26">
        <v>3</v>
      </c>
      <c r="G355" s="21" t="s">
        <v>975</v>
      </c>
      <c r="H355" s="35" t="s">
        <v>1743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</row>
    <row r="356" spans="1:14" ht="16.2" customHeight="1">
      <c r="A356" s="33" t="s">
        <v>2090</v>
      </c>
      <c r="B356" s="34"/>
      <c r="C356" s="33" t="s">
        <v>1324</v>
      </c>
      <c r="D356" s="35" t="s">
        <v>960</v>
      </c>
      <c r="E356" s="35" t="s">
        <v>976</v>
      </c>
      <c r="F356" s="26">
        <v>4</v>
      </c>
      <c r="G356" s="21" t="s">
        <v>975</v>
      </c>
      <c r="H356" s="35" t="s">
        <v>1744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</row>
    <row r="357" spans="1:14" ht="16.2" customHeight="1">
      <c r="A357" s="33" t="s">
        <v>2090</v>
      </c>
      <c r="B357" s="34"/>
      <c r="C357" s="33" t="s">
        <v>1324</v>
      </c>
      <c r="D357" s="35" t="s">
        <v>960</v>
      </c>
      <c r="E357" s="35" t="s">
        <v>976</v>
      </c>
      <c r="F357" s="26">
        <v>5</v>
      </c>
      <c r="G357" s="21" t="s">
        <v>975</v>
      </c>
      <c r="H357" s="35" t="s">
        <v>1745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</row>
    <row r="358" spans="1:14" ht="16.2" customHeight="1">
      <c r="A358" s="33" t="s">
        <v>2090</v>
      </c>
      <c r="B358" s="34"/>
      <c r="C358" s="33" t="s">
        <v>1324</v>
      </c>
      <c r="D358" s="35" t="s">
        <v>960</v>
      </c>
      <c r="E358" s="35" t="s">
        <v>976</v>
      </c>
      <c r="F358" s="26">
        <v>6</v>
      </c>
      <c r="G358" s="21" t="s">
        <v>975</v>
      </c>
      <c r="H358" s="35" t="s">
        <v>1746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</row>
    <row r="359" spans="1:14" ht="16.2" customHeight="1">
      <c r="A359" s="33" t="s">
        <v>2090</v>
      </c>
      <c r="B359" s="34"/>
      <c r="C359" s="33" t="s">
        <v>1324</v>
      </c>
      <c r="D359" s="35" t="s">
        <v>960</v>
      </c>
      <c r="E359" s="35" t="s">
        <v>978</v>
      </c>
      <c r="F359" s="26">
        <v>1</v>
      </c>
      <c r="G359" s="21" t="s">
        <v>977</v>
      </c>
      <c r="H359" s="35" t="s">
        <v>3748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</row>
    <row r="360" spans="1:14" ht="16.2" customHeight="1">
      <c r="A360" s="33" t="s">
        <v>2090</v>
      </c>
      <c r="B360" s="34"/>
      <c r="C360" s="33" t="s">
        <v>1324</v>
      </c>
      <c r="D360" s="35" t="s">
        <v>960</v>
      </c>
      <c r="E360" s="35" t="s">
        <v>978</v>
      </c>
      <c r="F360" s="26">
        <v>2</v>
      </c>
      <c r="G360" s="21" t="s">
        <v>977</v>
      </c>
      <c r="H360" s="35" t="s">
        <v>1747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</row>
    <row r="361" spans="1:14" ht="16.2" customHeight="1">
      <c r="A361" s="33" t="s">
        <v>2090</v>
      </c>
      <c r="B361" s="34"/>
      <c r="C361" s="33" t="s">
        <v>1324</v>
      </c>
      <c r="D361" s="35" t="s">
        <v>960</v>
      </c>
      <c r="E361" s="35" t="s">
        <v>978</v>
      </c>
      <c r="F361" s="26">
        <v>3</v>
      </c>
      <c r="G361" s="21" t="s">
        <v>977</v>
      </c>
      <c r="H361" s="35" t="s">
        <v>1748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</row>
    <row r="362" spans="1:14" ht="16.2" customHeight="1">
      <c r="A362" s="33" t="s">
        <v>2090</v>
      </c>
      <c r="B362" s="34"/>
      <c r="C362" s="33" t="s">
        <v>1324</v>
      </c>
      <c r="D362" s="35" t="s">
        <v>960</v>
      </c>
      <c r="E362" s="35" t="s">
        <v>978</v>
      </c>
      <c r="F362" s="26">
        <v>4</v>
      </c>
      <c r="G362" s="21" t="s">
        <v>977</v>
      </c>
      <c r="H362" s="35" t="s">
        <v>1749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</row>
    <row r="363" spans="1:14" ht="16.2" customHeight="1">
      <c r="A363" s="33" t="s">
        <v>2090</v>
      </c>
      <c r="B363" s="34"/>
      <c r="C363" s="33" t="s">
        <v>1324</v>
      </c>
      <c r="D363" s="35" t="s">
        <v>960</v>
      </c>
      <c r="E363" s="35" t="s">
        <v>978</v>
      </c>
      <c r="F363" s="26">
        <v>5</v>
      </c>
      <c r="G363" s="21" t="s">
        <v>977</v>
      </c>
      <c r="H363" s="35" t="s">
        <v>1750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</row>
    <row r="364" spans="1:14" ht="16.2" customHeight="1">
      <c r="A364" s="33" t="s">
        <v>2090</v>
      </c>
      <c r="B364" s="34"/>
      <c r="C364" s="33" t="s">
        <v>1324</v>
      </c>
      <c r="D364" s="35" t="s">
        <v>960</v>
      </c>
      <c r="E364" s="35" t="s">
        <v>978</v>
      </c>
      <c r="F364" s="26">
        <v>6</v>
      </c>
      <c r="G364" s="21" t="s">
        <v>977</v>
      </c>
      <c r="H364" s="35" t="s">
        <v>1751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</row>
    <row r="365" spans="1:14" ht="16.2" customHeight="1">
      <c r="A365" s="33" t="s">
        <v>2090</v>
      </c>
      <c r="B365" s="34"/>
      <c r="C365" s="33" t="s">
        <v>1324</v>
      </c>
      <c r="D365" s="35" t="s">
        <v>960</v>
      </c>
      <c r="E365" s="35" t="s">
        <v>981</v>
      </c>
      <c r="F365" s="26">
        <v>1</v>
      </c>
      <c r="G365" s="35" t="s">
        <v>980</v>
      </c>
      <c r="H365" s="35" t="s">
        <v>3749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</row>
    <row r="366" spans="1:14" ht="16.2" customHeight="1">
      <c r="A366" s="33" t="s">
        <v>2090</v>
      </c>
      <c r="B366" s="34"/>
      <c r="C366" s="33" t="s">
        <v>1324</v>
      </c>
      <c r="D366" s="35" t="s">
        <v>960</v>
      </c>
      <c r="E366" s="35" t="s">
        <v>981</v>
      </c>
      <c r="F366" s="26">
        <v>2</v>
      </c>
      <c r="G366" s="35" t="s">
        <v>980</v>
      </c>
      <c r="H366" s="35" t="s">
        <v>1752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</row>
    <row r="367" spans="1:14" ht="16.2" customHeight="1">
      <c r="A367" s="33" t="s">
        <v>2090</v>
      </c>
      <c r="B367" s="34"/>
      <c r="C367" s="33" t="s">
        <v>1324</v>
      </c>
      <c r="D367" s="35" t="s">
        <v>960</v>
      </c>
      <c r="E367" s="35" t="s">
        <v>981</v>
      </c>
      <c r="F367" s="26">
        <v>3</v>
      </c>
      <c r="G367" s="35" t="s">
        <v>980</v>
      </c>
      <c r="H367" s="35" t="s">
        <v>1753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</row>
    <row r="368" spans="1:14" ht="16.2" customHeight="1">
      <c r="A368" s="33" t="s">
        <v>2090</v>
      </c>
      <c r="B368" s="34"/>
      <c r="C368" s="33" t="s">
        <v>1324</v>
      </c>
      <c r="D368" s="35" t="s">
        <v>960</v>
      </c>
      <c r="E368" s="35" t="s">
        <v>981</v>
      </c>
      <c r="F368" s="26">
        <v>4</v>
      </c>
      <c r="G368" s="35" t="s">
        <v>980</v>
      </c>
      <c r="H368" s="35" t="s">
        <v>1754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</row>
    <row r="369" spans="1:14" ht="16.2" customHeight="1">
      <c r="A369" s="33" t="s">
        <v>2090</v>
      </c>
      <c r="B369" s="34"/>
      <c r="C369" s="33" t="s">
        <v>1324</v>
      </c>
      <c r="D369" s="35" t="s">
        <v>960</v>
      </c>
      <c r="E369" s="35" t="s">
        <v>981</v>
      </c>
      <c r="F369" s="26">
        <v>5</v>
      </c>
      <c r="G369" s="35" t="s">
        <v>980</v>
      </c>
      <c r="H369" s="35" t="s">
        <v>1755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</row>
    <row r="370" spans="1:14" ht="16.2" customHeight="1">
      <c r="A370" s="33" t="s">
        <v>2090</v>
      </c>
      <c r="B370" s="34"/>
      <c r="C370" s="33" t="s">
        <v>1324</v>
      </c>
      <c r="D370" s="35" t="s">
        <v>960</v>
      </c>
      <c r="E370" s="35" t="s">
        <v>981</v>
      </c>
      <c r="F370" s="26">
        <v>6</v>
      </c>
      <c r="G370" s="35" t="s">
        <v>980</v>
      </c>
      <c r="H370" s="35" t="s">
        <v>1756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</row>
    <row r="371" spans="1:14" ht="16.2" customHeight="1">
      <c r="A371" s="33" t="s">
        <v>2090</v>
      </c>
      <c r="B371" s="42"/>
      <c r="C371" s="33" t="s">
        <v>1324</v>
      </c>
      <c r="D371" s="35" t="s">
        <v>960</v>
      </c>
      <c r="E371" s="35" t="s">
        <v>984</v>
      </c>
      <c r="F371" s="26">
        <v>1</v>
      </c>
      <c r="G371" s="21" t="s">
        <v>1757</v>
      </c>
      <c r="H371" s="35" t="s">
        <v>3750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</row>
    <row r="372" spans="1:14" ht="16.2" customHeight="1">
      <c r="A372" s="33" t="s">
        <v>2090</v>
      </c>
      <c r="B372" s="42"/>
      <c r="C372" s="33" t="s">
        <v>1324</v>
      </c>
      <c r="D372" s="35" t="s">
        <v>960</v>
      </c>
      <c r="E372" s="35" t="s">
        <v>984</v>
      </c>
      <c r="F372" s="26">
        <v>2</v>
      </c>
      <c r="G372" s="21" t="s">
        <v>1757</v>
      </c>
      <c r="H372" s="35" t="s">
        <v>1758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</row>
    <row r="373" spans="1:14" ht="16.2" customHeight="1">
      <c r="A373" s="33" t="s">
        <v>2090</v>
      </c>
      <c r="B373" s="42"/>
      <c r="C373" s="33" t="s">
        <v>1324</v>
      </c>
      <c r="D373" s="35" t="s">
        <v>960</v>
      </c>
      <c r="E373" s="35" t="s">
        <v>984</v>
      </c>
      <c r="F373" s="26">
        <v>3</v>
      </c>
      <c r="G373" s="21" t="s">
        <v>1757</v>
      </c>
      <c r="H373" s="35" t="s">
        <v>1759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</row>
    <row r="374" spans="1:14" ht="16.2" customHeight="1">
      <c r="A374" s="33" t="s">
        <v>2090</v>
      </c>
      <c r="B374" s="42"/>
      <c r="C374" s="33" t="s">
        <v>1324</v>
      </c>
      <c r="D374" s="35" t="s">
        <v>960</v>
      </c>
      <c r="E374" s="35" t="s">
        <v>984</v>
      </c>
      <c r="F374" s="26">
        <v>4</v>
      </c>
      <c r="G374" s="21" t="s">
        <v>1757</v>
      </c>
      <c r="H374" s="35" t="s">
        <v>1760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</row>
    <row r="375" spans="1:14" ht="16.2" customHeight="1">
      <c r="A375" s="33" t="s">
        <v>2090</v>
      </c>
      <c r="B375" s="42"/>
      <c r="C375" s="33" t="s">
        <v>1324</v>
      </c>
      <c r="D375" s="35" t="s">
        <v>960</v>
      </c>
      <c r="E375" s="35" t="s">
        <v>984</v>
      </c>
      <c r="F375" s="26">
        <v>5</v>
      </c>
      <c r="G375" s="21" t="s">
        <v>1757</v>
      </c>
      <c r="H375" s="35" t="s">
        <v>1761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</row>
    <row r="376" spans="1:14" ht="16.2" customHeight="1">
      <c r="A376" s="33" t="s">
        <v>2090</v>
      </c>
      <c r="B376" s="42"/>
      <c r="C376" s="33" t="s">
        <v>1324</v>
      </c>
      <c r="D376" s="35" t="s">
        <v>960</v>
      </c>
      <c r="E376" s="35" t="s">
        <v>984</v>
      </c>
      <c r="F376" s="26">
        <v>6</v>
      </c>
      <c r="G376" s="21" t="s">
        <v>1757</v>
      </c>
      <c r="H376" s="35" t="s">
        <v>1762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</row>
    <row r="377" spans="1:14" ht="16.2" customHeight="1">
      <c r="A377" s="33" t="s">
        <v>2090</v>
      </c>
      <c r="B377" s="34"/>
      <c r="C377" s="33" t="s">
        <v>1324</v>
      </c>
      <c r="D377" s="35" t="s">
        <v>960</v>
      </c>
      <c r="E377" s="35" t="s">
        <v>987</v>
      </c>
      <c r="F377" s="26">
        <v>1</v>
      </c>
      <c r="G377" s="21" t="s">
        <v>986</v>
      </c>
      <c r="H377" s="35" t="s">
        <v>3751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</row>
    <row r="378" spans="1:14" ht="16.2" customHeight="1">
      <c r="A378" s="33" t="s">
        <v>2090</v>
      </c>
      <c r="B378" s="34"/>
      <c r="C378" s="33" t="s">
        <v>1324</v>
      </c>
      <c r="D378" s="35" t="s">
        <v>960</v>
      </c>
      <c r="E378" s="35" t="s">
        <v>987</v>
      </c>
      <c r="F378" s="26">
        <v>2</v>
      </c>
      <c r="G378" s="21" t="s">
        <v>986</v>
      </c>
      <c r="H378" s="35" t="s">
        <v>1763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</row>
    <row r="379" spans="1:14" ht="16.2" customHeight="1">
      <c r="A379" s="33" t="s">
        <v>2090</v>
      </c>
      <c r="B379" s="34"/>
      <c r="C379" s="33" t="s">
        <v>1324</v>
      </c>
      <c r="D379" s="35" t="s">
        <v>960</v>
      </c>
      <c r="E379" s="35" t="s">
        <v>987</v>
      </c>
      <c r="F379" s="26">
        <v>3</v>
      </c>
      <c r="G379" s="21" t="s">
        <v>986</v>
      </c>
      <c r="H379" s="35" t="s">
        <v>1764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</row>
    <row r="380" spans="1:14" ht="16.2" customHeight="1">
      <c r="A380" s="33" t="s">
        <v>2090</v>
      </c>
      <c r="B380" s="34"/>
      <c r="C380" s="33" t="s">
        <v>1324</v>
      </c>
      <c r="D380" s="35" t="s">
        <v>960</v>
      </c>
      <c r="E380" s="35" t="s">
        <v>987</v>
      </c>
      <c r="F380" s="26">
        <v>4</v>
      </c>
      <c r="G380" s="21" t="s">
        <v>986</v>
      </c>
      <c r="H380" s="35" t="s">
        <v>1765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</row>
    <row r="381" spans="1:14" ht="16.2" customHeight="1">
      <c r="A381" s="33" t="s">
        <v>2090</v>
      </c>
      <c r="B381" s="34"/>
      <c r="C381" s="33" t="s">
        <v>1324</v>
      </c>
      <c r="D381" s="35" t="s">
        <v>960</v>
      </c>
      <c r="E381" s="35" t="s">
        <v>987</v>
      </c>
      <c r="F381" s="26">
        <v>5</v>
      </c>
      <c r="G381" s="21" t="s">
        <v>986</v>
      </c>
      <c r="H381" s="35" t="s">
        <v>1766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</row>
    <row r="382" spans="1:14" ht="16.2" customHeight="1">
      <c r="A382" s="33" t="s">
        <v>2090</v>
      </c>
      <c r="B382" s="34"/>
      <c r="C382" s="33" t="s">
        <v>1324</v>
      </c>
      <c r="D382" s="35" t="s">
        <v>960</v>
      </c>
      <c r="E382" s="35" t="s">
        <v>987</v>
      </c>
      <c r="F382" s="26">
        <v>6</v>
      </c>
      <c r="G382" s="21" t="s">
        <v>986</v>
      </c>
      <c r="H382" s="35" t="s">
        <v>1767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</row>
    <row r="383" spans="1:14" ht="16.2" customHeight="1">
      <c r="A383" s="33" t="s">
        <v>2090</v>
      </c>
      <c r="B383" s="42"/>
      <c r="C383" s="33" t="s">
        <v>1324</v>
      </c>
      <c r="D383" s="35" t="s">
        <v>960</v>
      </c>
      <c r="E383" s="35" t="s">
        <v>990</v>
      </c>
      <c r="F383" s="26">
        <v>1</v>
      </c>
      <c r="G383" s="21" t="s">
        <v>989</v>
      </c>
      <c r="H383" s="35" t="s">
        <v>3752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</row>
    <row r="384" spans="1:14" ht="16.2" customHeight="1">
      <c r="A384" s="33" t="s">
        <v>2090</v>
      </c>
      <c r="B384" s="42"/>
      <c r="C384" s="33" t="s">
        <v>1324</v>
      </c>
      <c r="D384" s="35" t="s">
        <v>960</v>
      </c>
      <c r="E384" s="35" t="s">
        <v>990</v>
      </c>
      <c r="F384" s="26">
        <v>2</v>
      </c>
      <c r="G384" s="21" t="s">
        <v>989</v>
      </c>
      <c r="H384" s="35" t="s">
        <v>1768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</row>
    <row r="385" spans="1:14" ht="16.2" customHeight="1">
      <c r="A385" s="33" t="s">
        <v>2090</v>
      </c>
      <c r="B385" s="42"/>
      <c r="C385" s="33" t="s">
        <v>1324</v>
      </c>
      <c r="D385" s="35" t="s">
        <v>960</v>
      </c>
      <c r="E385" s="35" t="s">
        <v>990</v>
      </c>
      <c r="F385" s="26">
        <v>3</v>
      </c>
      <c r="G385" s="21" t="s">
        <v>989</v>
      </c>
      <c r="H385" s="35" t="s">
        <v>1769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</row>
    <row r="386" spans="1:14" ht="16.2" customHeight="1">
      <c r="A386" s="33" t="s">
        <v>2090</v>
      </c>
      <c r="B386" s="42"/>
      <c r="C386" s="33" t="s">
        <v>1324</v>
      </c>
      <c r="D386" s="35" t="s">
        <v>960</v>
      </c>
      <c r="E386" s="35" t="s">
        <v>990</v>
      </c>
      <c r="F386" s="26">
        <v>4</v>
      </c>
      <c r="G386" s="21" t="s">
        <v>989</v>
      </c>
      <c r="H386" s="35" t="s">
        <v>1770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</row>
    <row r="387" spans="1:14" ht="16.2" customHeight="1">
      <c r="A387" s="33" t="s">
        <v>2090</v>
      </c>
      <c r="B387" s="42"/>
      <c r="C387" s="33" t="s">
        <v>1324</v>
      </c>
      <c r="D387" s="35" t="s">
        <v>960</v>
      </c>
      <c r="E387" s="35" t="s">
        <v>990</v>
      </c>
      <c r="F387" s="26">
        <v>5</v>
      </c>
      <c r="G387" s="21" t="s">
        <v>989</v>
      </c>
      <c r="H387" s="35" t="s">
        <v>1771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</row>
    <row r="388" spans="1:14" ht="16.2" customHeight="1">
      <c r="A388" s="33" t="s">
        <v>2090</v>
      </c>
      <c r="B388" s="42"/>
      <c r="C388" s="33" t="s">
        <v>1324</v>
      </c>
      <c r="D388" s="35" t="s">
        <v>960</v>
      </c>
      <c r="E388" s="35" t="s">
        <v>990</v>
      </c>
      <c r="F388" s="26">
        <v>6</v>
      </c>
      <c r="G388" s="21" t="s">
        <v>989</v>
      </c>
      <c r="H388" s="35" t="s">
        <v>1772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</row>
    <row r="389" spans="1:14" ht="16.2" customHeight="1">
      <c r="A389" s="33" t="s">
        <v>2090</v>
      </c>
      <c r="B389" s="34"/>
      <c r="C389" s="33" t="s">
        <v>1324</v>
      </c>
      <c r="D389" s="35" t="s">
        <v>960</v>
      </c>
      <c r="E389" s="35" t="s">
        <v>993</v>
      </c>
      <c r="F389" s="26">
        <v>1</v>
      </c>
      <c r="G389" s="21" t="s">
        <v>992</v>
      </c>
      <c r="H389" s="35" t="s">
        <v>3753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</row>
    <row r="390" spans="1:14" ht="16.2" customHeight="1">
      <c r="A390" s="33" t="s">
        <v>2090</v>
      </c>
      <c r="B390" s="34"/>
      <c r="C390" s="33" t="s">
        <v>1324</v>
      </c>
      <c r="D390" s="35" t="s">
        <v>960</v>
      </c>
      <c r="E390" s="35" t="s">
        <v>993</v>
      </c>
      <c r="F390" s="26">
        <v>2</v>
      </c>
      <c r="G390" s="21" t="s">
        <v>992</v>
      </c>
      <c r="H390" s="35" t="s">
        <v>1773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</row>
    <row r="391" spans="1:14" ht="16.2" customHeight="1">
      <c r="A391" s="33" t="s">
        <v>2090</v>
      </c>
      <c r="B391" s="34"/>
      <c r="C391" s="33" t="s">
        <v>1324</v>
      </c>
      <c r="D391" s="35" t="s">
        <v>960</v>
      </c>
      <c r="E391" s="35" t="s">
        <v>993</v>
      </c>
      <c r="F391" s="26">
        <v>3</v>
      </c>
      <c r="G391" s="21" t="s">
        <v>992</v>
      </c>
      <c r="H391" s="35" t="s">
        <v>1774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</row>
    <row r="392" spans="1:14" ht="16.2" customHeight="1">
      <c r="A392" s="33" t="s">
        <v>2090</v>
      </c>
      <c r="B392" s="34"/>
      <c r="C392" s="33" t="s">
        <v>1324</v>
      </c>
      <c r="D392" s="35" t="s">
        <v>960</v>
      </c>
      <c r="E392" s="35" t="s">
        <v>993</v>
      </c>
      <c r="F392" s="26">
        <v>4</v>
      </c>
      <c r="G392" s="21" t="s">
        <v>992</v>
      </c>
      <c r="H392" s="35" t="s">
        <v>1775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</row>
    <row r="393" spans="1:14" ht="16.2" customHeight="1">
      <c r="A393" s="33" t="s">
        <v>2090</v>
      </c>
      <c r="B393" s="34"/>
      <c r="C393" s="33" t="s">
        <v>1324</v>
      </c>
      <c r="D393" s="35" t="s">
        <v>960</v>
      </c>
      <c r="E393" s="35" t="s">
        <v>993</v>
      </c>
      <c r="F393" s="26">
        <v>5</v>
      </c>
      <c r="G393" s="21" t="s">
        <v>992</v>
      </c>
      <c r="H393" s="35" t="s">
        <v>1776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</row>
    <row r="394" spans="1:14" ht="16.2" customHeight="1">
      <c r="A394" s="33" t="s">
        <v>2090</v>
      </c>
      <c r="B394" s="34"/>
      <c r="C394" s="33" t="s">
        <v>1324</v>
      </c>
      <c r="D394" s="35" t="s">
        <v>960</v>
      </c>
      <c r="E394" s="35" t="s">
        <v>993</v>
      </c>
      <c r="F394" s="26">
        <v>6</v>
      </c>
      <c r="G394" s="21" t="s">
        <v>992</v>
      </c>
      <c r="H394" s="35" t="s">
        <v>1777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</row>
    <row r="395" spans="1:14" ht="16.2" customHeight="1">
      <c r="A395" s="33" t="s">
        <v>2090</v>
      </c>
      <c r="B395" s="42"/>
      <c r="C395" s="33" t="s">
        <v>1324</v>
      </c>
      <c r="D395" s="35" t="s">
        <v>960</v>
      </c>
      <c r="E395" s="35" t="s">
        <v>996</v>
      </c>
      <c r="F395" s="26">
        <v>1</v>
      </c>
      <c r="G395" s="39" t="s">
        <v>1778</v>
      </c>
      <c r="H395" s="35" t="s">
        <v>3754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</row>
    <row r="396" spans="1:14" ht="16.2" customHeight="1">
      <c r="A396" s="33" t="s">
        <v>2090</v>
      </c>
      <c r="B396" s="42"/>
      <c r="C396" s="33" t="s">
        <v>1324</v>
      </c>
      <c r="D396" s="35" t="s">
        <v>960</v>
      </c>
      <c r="E396" s="35" t="s">
        <v>996</v>
      </c>
      <c r="F396" s="26">
        <v>2</v>
      </c>
      <c r="G396" s="39" t="s">
        <v>1778</v>
      </c>
      <c r="H396" s="35" t="s">
        <v>3755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</row>
    <row r="397" spans="1:14" ht="16.2" customHeight="1">
      <c r="A397" s="33" t="s">
        <v>2090</v>
      </c>
      <c r="B397" s="42"/>
      <c r="C397" s="33" t="s">
        <v>1324</v>
      </c>
      <c r="D397" s="35" t="s">
        <v>960</v>
      </c>
      <c r="E397" s="35" t="s">
        <v>996</v>
      </c>
      <c r="F397" s="26">
        <v>3</v>
      </c>
      <c r="G397" s="39" t="s">
        <v>1778</v>
      </c>
      <c r="H397" s="35" t="s">
        <v>3756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</row>
    <row r="398" spans="1:14" ht="16.2" customHeight="1">
      <c r="A398" s="33" t="s">
        <v>2090</v>
      </c>
      <c r="B398" s="42"/>
      <c r="C398" s="33" t="s">
        <v>1324</v>
      </c>
      <c r="D398" s="35" t="s">
        <v>960</v>
      </c>
      <c r="E398" s="35" t="s">
        <v>996</v>
      </c>
      <c r="F398" s="26">
        <v>4</v>
      </c>
      <c r="G398" s="39" t="s">
        <v>1778</v>
      </c>
      <c r="H398" s="35" t="s">
        <v>3757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</row>
    <row r="399" spans="1:14" ht="16.2" customHeight="1">
      <c r="A399" s="33" t="s">
        <v>2090</v>
      </c>
      <c r="B399" s="42"/>
      <c r="C399" s="33" t="s">
        <v>1324</v>
      </c>
      <c r="D399" s="35" t="s">
        <v>960</v>
      </c>
      <c r="E399" s="35" t="s">
        <v>996</v>
      </c>
      <c r="F399" s="26">
        <v>5</v>
      </c>
      <c r="G399" s="39" t="s">
        <v>1778</v>
      </c>
      <c r="H399" s="35" t="s">
        <v>3758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</row>
    <row r="400" spans="1:14" ht="16.2" customHeight="1">
      <c r="A400" s="33" t="s">
        <v>2090</v>
      </c>
      <c r="B400" s="42"/>
      <c r="C400" s="33" t="s">
        <v>1324</v>
      </c>
      <c r="D400" s="35" t="s">
        <v>960</v>
      </c>
      <c r="E400" s="35" t="s">
        <v>996</v>
      </c>
      <c r="F400" s="26">
        <v>6</v>
      </c>
      <c r="G400" s="39" t="s">
        <v>1778</v>
      </c>
      <c r="H400" s="35" t="s">
        <v>3759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</row>
    <row r="401" spans="1:14" ht="16.2" customHeight="1">
      <c r="A401" s="33" t="s">
        <v>2090</v>
      </c>
      <c r="B401" s="34"/>
      <c r="C401" s="33" t="s">
        <v>1324</v>
      </c>
      <c r="D401" s="35" t="s">
        <v>997</v>
      </c>
      <c r="E401" s="36" t="s">
        <v>999</v>
      </c>
      <c r="F401" s="26">
        <v>1</v>
      </c>
      <c r="G401" s="43" t="s">
        <v>998</v>
      </c>
      <c r="H401" s="36" t="s">
        <v>3760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</row>
    <row r="402" spans="1:14" ht="16.2" customHeight="1">
      <c r="A402" s="33" t="s">
        <v>2090</v>
      </c>
      <c r="B402" s="34"/>
      <c r="C402" s="33" t="s">
        <v>1324</v>
      </c>
      <c r="D402" s="35" t="s">
        <v>997</v>
      </c>
      <c r="E402" s="36" t="s">
        <v>999</v>
      </c>
      <c r="F402" s="26">
        <v>2</v>
      </c>
      <c r="G402" s="43" t="s">
        <v>998</v>
      </c>
      <c r="H402" s="36" t="s">
        <v>1779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</row>
    <row r="403" spans="1:14" ht="16.2" customHeight="1">
      <c r="A403" s="33" t="s">
        <v>2090</v>
      </c>
      <c r="B403" s="34"/>
      <c r="C403" s="33" t="s">
        <v>1324</v>
      </c>
      <c r="D403" s="35" t="s">
        <v>997</v>
      </c>
      <c r="E403" s="36" t="s">
        <v>999</v>
      </c>
      <c r="F403" s="26">
        <v>3</v>
      </c>
      <c r="G403" s="43" t="s">
        <v>998</v>
      </c>
      <c r="H403" s="36" t="s">
        <v>1780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</row>
    <row r="404" spans="1:14" ht="16.2" customHeight="1">
      <c r="A404" s="33" t="s">
        <v>2090</v>
      </c>
      <c r="B404" s="34"/>
      <c r="C404" s="33" t="s">
        <v>1324</v>
      </c>
      <c r="D404" s="35" t="s">
        <v>997</v>
      </c>
      <c r="E404" s="36" t="s">
        <v>999</v>
      </c>
      <c r="F404" s="26">
        <v>4</v>
      </c>
      <c r="G404" s="43" t="s">
        <v>998</v>
      </c>
      <c r="H404" s="36" t="s">
        <v>1781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</row>
    <row r="405" spans="1:14" ht="16.2" customHeight="1">
      <c r="A405" s="33" t="s">
        <v>2090</v>
      </c>
      <c r="B405" s="34"/>
      <c r="C405" s="33" t="s">
        <v>1324</v>
      </c>
      <c r="D405" s="35" t="s">
        <v>997</v>
      </c>
      <c r="E405" s="36" t="s">
        <v>999</v>
      </c>
      <c r="F405" s="26">
        <v>5</v>
      </c>
      <c r="G405" s="43" t="s">
        <v>998</v>
      </c>
      <c r="H405" s="36" t="s">
        <v>1782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</row>
    <row r="406" spans="1:14" ht="16.2" customHeight="1">
      <c r="A406" s="33" t="s">
        <v>2090</v>
      </c>
      <c r="B406" s="34"/>
      <c r="C406" s="33" t="s">
        <v>1324</v>
      </c>
      <c r="D406" s="35" t="s">
        <v>997</v>
      </c>
      <c r="E406" s="36" t="s">
        <v>999</v>
      </c>
      <c r="F406" s="26">
        <v>6</v>
      </c>
      <c r="G406" s="43" t="s">
        <v>998</v>
      </c>
      <c r="H406" s="36" t="s">
        <v>1783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</row>
    <row r="407" spans="1:14" ht="16.2" customHeight="1">
      <c r="A407" s="33" t="s">
        <v>2090</v>
      </c>
      <c r="B407" s="34"/>
      <c r="C407" s="33" t="s">
        <v>1324</v>
      </c>
      <c r="D407" s="35" t="s">
        <v>997</v>
      </c>
      <c r="E407" s="35" t="s">
        <v>1002</v>
      </c>
      <c r="F407" s="26">
        <v>1</v>
      </c>
      <c r="G407" s="43" t="s">
        <v>1001</v>
      </c>
      <c r="H407" s="35" t="s">
        <v>3761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</row>
    <row r="408" spans="1:14" ht="16.2" customHeight="1">
      <c r="A408" s="33" t="s">
        <v>2090</v>
      </c>
      <c r="B408" s="34"/>
      <c r="C408" s="33" t="s">
        <v>1324</v>
      </c>
      <c r="D408" s="35" t="s">
        <v>997</v>
      </c>
      <c r="E408" s="35" t="s">
        <v>1002</v>
      </c>
      <c r="F408" s="26">
        <v>2</v>
      </c>
      <c r="G408" s="43" t="s">
        <v>1001</v>
      </c>
      <c r="H408" s="35" t="s">
        <v>1784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</row>
    <row r="409" spans="1:14" ht="16.2" customHeight="1">
      <c r="A409" s="33" t="s">
        <v>2090</v>
      </c>
      <c r="B409" s="34"/>
      <c r="C409" s="33" t="s">
        <v>1324</v>
      </c>
      <c r="D409" s="35" t="s">
        <v>997</v>
      </c>
      <c r="E409" s="35" t="s">
        <v>1002</v>
      </c>
      <c r="F409" s="26">
        <v>3</v>
      </c>
      <c r="G409" s="43" t="s">
        <v>1001</v>
      </c>
      <c r="H409" s="35" t="s">
        <v>1785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</row>
    <row r="410" spans="1:14" ht="16.2" customHeight="1">
      <c r="A410" s="33" t="s">
        <v>2090</v>
      </c>
      <c r="B410" s="34"/>
      <c r="C410" s="33" t="s">
        <v>1324</v>
      </c>
      <c r="D410" s="35" t="s">
        <v>997</v>
      </c>
      <c r="E410" s="35" t="s">
        <v>1002</v>
      </c>
      <c r="F410" s="26">
        <v>4</v>
      </c>
      <c r="G410" s="43" t="s">
        <v>1001</v>
      </c>
      <c r="H410" s="35" t="s">
        <v>1786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</row>
    <row r="411" spans="1:14" ht="16.2" customHeight="1">
      <c r="A411" s="33" t="s">
        <v>2090</v>
      </c>
      <c r="B411" s="34"/>
      <c r="C411" s="33" t="s">
        <v>1324</v>
      </c>
      <c r="D411" s="35" t="s">
        <v>997</v>
      </c>
      <c r="E411" s="35" t="s">
        <v>1002</v>
      </c>
      <c r="F411" s="26">
        <v>5</v>
      </c>
      <c r="G411" s="43" t="s">
        <v>1001</v>
      </c>
      <c r="H411" s="35" t="s">
        <v>1787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</row>
    <row r="412" spans="1:14" ht="16.2" customHeight="1">
      <c r="A412" s="33" t="s">
        <v>2090</v>
      </c>
      <c r="B412" s="34"/>
      <c r="C412" s="33" t="s">
        <v>1324</v>
      </c>
      <c r="D412" s="35" t="s">
        <v>997</v>
      </c>
      <c r="E412" s="35" t="s">
        <v>1002</v>
      </c>
      <c r="F412" s="26">
        <v>6</v>
      </c>
      <c r="G412" s="43" t="s">
        <v>1001</v>
      </c>
      <c r="H412" s="35" t="s">
        <v>1788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</row>
    <row r="413" spans="1:14" ht="16.2" customHeight="1">
      <c r="A413" s="33" t="s">
        <v>2090</v>
      </c>
      <c r="B413" s="34"/>
      <c r="C413" s="33" t="s">
        <v>1324</v>
      </c>
      <c r="D413" s="35" t="s">
        <v>997</v>
      </c>
      <c r="E413" s="35" t="s">
        <v>1005</v>
      </c>
      <c r="F413" s="26">
        <v>1</v>
      </c>
      <c r="G413" s="43" t="s">
        <v>1004</v>
      </c>
      <c r="H413" s="35" t="s">
        <v>3762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</row>
    <row r="414" spans="1:14" ht="16.2" customHeight="1">
      <c r="A414" s="33" t="s">
        <v>2090</v>
      </c>
      <c r="B414" s="34"/>
      <c r="C414" s="33" t="s">
        <v>1324</v>
      </c>
      <c r="D414" s="35" t="s">
        <v>997</v>
      </c>
      <c r="E414" s="35" t="s">
        <v>1005</v>
      </c>
      <c r="F414" s="26">
        <v>2</v>
      </c>
      <c r="G414" s="43" t="s">
        <v>1004</v>
      </c>
      <c r="H414" s="35" t="s">
        <v>1789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</row>
    <row r="415" spans="1:14" ht="16.2" customHeight="1">
      <c r="A415" s="33" t="s">
        <v>2090</v>
      </c>
      <c r="B415" s="34"/>
      <c r="C415" s="33" t="s">
        <v>1324</v>
      </c>
      <c r="D415" s="35" t="s">
        <v>997</v>
      </c>
      <c r="E415" s="35" t="s">
        <v>1005</v>
      </c>
      <c r="F415" s="26">
        <v>3</v>
      </c>
      <c r="G415" s="43" t="s">
        <v>1004</v>
      </c>
      <c r="H415" s="35" t="s">
        <v>1790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</row>
    <row r="416" spans="1:14" ht="16.2" customHeight="1">
      <c r="A416" s="33" t="s">
        <v>2090</v>
      </c>
      <c r="B416" s="34"/>
      <c r="C416" s="33" t="s">
        <v>1324</v>
      </c>
      <c r="D416" s="35" t="s">
        <v>997</v>
      </c>
      <c r="E416" s="35" t="s">
        <v>1005</v>
      </c>
      <c r="F416" s="26">
        <v>4</v>
      </c>
      <c r="G416" s="43" t="s">
        <v>1004</v>
      </c>
      <c r="H416" s="35" t="s">
        <v>1791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</row>
    <row r="417" spans="1:14" ht="16.2" customHeight="1">
      <c r="A417" s="33" t="s">
        <v>2090</v>
      </c>
      <c r="B417" s="34"/>
      <c r="C417" s="33" t="s">
        <v>1324</v>
      </c>
      <c r="D417" s="35" t="s">
        <v>997</v>
      </c>
      <c r="E417" s="35" t="s">
        <v>1005</v>
      </c>
      <c r="F417" s="26">
        <v>5</v>
      </c>
      <c r="G417" s="43" t="s">
        <v>1004</v>
      </c>
      <c r="H417" s="35" t="s">
        <v>1792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</row>
    <row r="418" spans="1:14" ht="16.2" customHeight="1">
      <c r="A418" s="33" t="s">
        <v>2090</v>
      </c>
      <c r="B418" s="34"/>
      <c r="C418" s="33" t="s">
        <v>1324</v>
      </c>
      <c r="D418" s="35" t="s">
        <v>997</v>
      </c>
      <c r="E418" s="35" t="s">
        <v>1005</v>
      </c>
      <c r="F418" s="26">
        <v>6</v>
      </c>
      <c r="G418" s="43" t="s">
        <v>1004</v>
      </c>
      <c r="H418" s="35" t="s">
        <v>1793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</row>
    <row r="419" spans="1:14" ht="16.2" customHeight="1">
      <c r="A419" s="33" t="s">
        <v>2090</v>
      </c>
      <c r="B419" s="34"/>
      <c r="C419" s="33" t="s">
        <v>1324</v>
      </c>
      <c r="D419" s="35" t="s">
        <v>997</v>
      </c>
      <c r="E419" s="35" t="s">
        <v>1008</v>
      </c>
      <c r="F419" s="26">
        <v>1</v>
      </c>
      <c r="G419" s="43" t="s">
        <v>1007</v>
      </c>
      <c r="H419" s="35" t="s">
        <v>3763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</row>
    <row r="420" spans="1:14" ht="16.2" customHeight="1">
      <c r="A420" s="33" t="s">
        <v>2090</v>
      </c>
      <c r="B420" s="34"/>
      <c r="C420" s="33" t="s">
        <v>1324</v>
      </c>
      <c r="D420" s="35" t="s">
        <v>997</v>
      </c>
      <c r="E420" s="35" t="s">
        <v>1008</v>
      </c>
      <c r="F420" s="26">
        <v>2</v>
      </c>
      <c r="G420" s="43" t="s">
        <v>1007</v>
      </c>
      <c r="H420" s="35" t="s">
        <v>1794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</row>
    <row r="421" spans="1:14" ht="16.2" customHeight="1">
      <c r="A421" s="33" t="s">
        <v>2090</v>
      </c>
      <c r="B421" s="34"/>
      <c r="C421" s="33" t="s">
        <v>1324</v>
      </c>
      <c r="D421" s="35" t="s">
        <v>997</v>
      </c>
      <c r="E421" s="35" t="s">
        <v>1008</v>
      </c>
      <c r="F421" s="26">
        <v>3</v>
      </c>
      <c r="G421" s="43" t="s">
        <v>1007</v>
      </c>
      <c r="H421" s="35" t="s">
        <v>1795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</row>
    <row r="422" spans="1:14" ht="16.2" customHeight="1">
      <c r="A422" s="33" t="s">
        <v>2090</v>
      </c>
      <c r="B422" s="34"/>
      <c r="C422" s="33" t="s">
        <v>1324</v>
      </c>
      <c r="D422" s="35" t="s">
        <v>997</v>
      </c>
      <c r="E422" s="35" t="s">
        <v>1008</v>
      </c>
      <c r="F422" s="26">
        <v>4</v>
      </c>
      <c r="G422" s="43" t="s">
        <v>1007</v>
      </c>
      <c r="H422" s="35" t="s">
        <v>1796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</row>
    <row r="423" spans="1:14" ht="16.2" customHeight="1">
      <c r="A423" s="33" t="s">
        <v>2090</v>
      </c>
      <c r="B423" s="34"/>
      <c r="C423" s="33" t="s">
        <v>1324</v>
      </c>
      <c r="D423" s="35" t="s">
        <v>997</v>
      </c>
      <c r="E423" s="35" t="s">
        <v>1008</v>
      </c>
      <c r="F423" s="26">
        <v>5</v>
      </c>
      <c r="G423" s="43" t="s">
        <v>1007</v>
      </c>
      <c r="H423" s="35" t="s">
        <v>1797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</row>
    <row r="424" spans="1:14" ht="16.2" customHeight="1">
      <c r="A424" s="33" t="s">
        <v>2090</v>
      </c>
      <c r="B424" s="34"/>
      <c r="C424" s="33" t="s">
        <v>1324</v>
      </c>
      <c r="D424" s="35" t="s">
        <v>997</v>
      </c>
      <c r="E424" s="35" t="s">
        <v>1008</v>
      </c>
      <c r="F424" s="26">
        <v>6</v>
      </c>
      <c r="G424" s="43" t="s">
        <v>1007</v>
      </c>
      <c r="H424" s="35" t="s">
        <v>1798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</row>
    <row r="425" spans="1:14" ht="16.2" customHeight="1">
      <c r="A425" s="33" t="s">
        <v>2090</v>
      </c>
      <c r="B425" s="34"/>
      <c r="C425" s="33" t="s">
        <v>1324</v>
      </c>
      <c r="D425" s="35" t="s">
        <v>997</v>
      </c>
      <c r="E425" s="35" t="s">
        <v>1011</v>
      </c>
      <c r="F425" s="26">
        <v>1</v>
      </c>
      <c r="G425" s="43" t="s">
        <v>1010</v>
      </c>
      <c r="H425" s="35" t="s">
        <v>3764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</row>
    <row r="426" spans="1:14" ht="16.2" customHeight="1">
      <c r="A426" s="33" t="s">
        <v>2090</v>
      </c>
      <c r="B426" s="34"/>
      <c r="C426" s="33" t="s">
        <v>1324</v>
      </c>
      <c r="D426" s="35" t="s">
        <v>997</v>
      </c>
      <c r="E426" s="35" t="s">
        <v>1011</v>
      </c>
      <c r="F426" s="26">
        <v>2</v>
      </c>
      <c r="G426" s="43" t="s">
        <v>1010</v>
      </c>
      <c r="H426" s="35" t="s">
        <v>1799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</row>
    <row r="427" spans="1:14" ht="16.2" customHeight="1">
      <c r="A427" s="33" t="s">
        <v>2090</v>
      </c>
      <c r="B427" s="34"/>
      <c r="C427" s="33" t="s">
        <v>1324</v>
      </c>
      <c r="D427" s="35" t="s">
        <v>997</v>
      </c>
      <c r="E427" s="35" t="s">
        <v>1011</v>
      </c>
      <c r="F427" s="26">
        <v>3</v>
      </c>
      <c r="G427" s="43" t="s">
        <v>1010</v>
      </c>
      <c r="H427" s="35" t="s">
        <v>1800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</row>
    <row r="428" spans="1:14" ht="16.2" customHeight="1">
      <c r="A428" s="33" t="s">
        <v>2090</v>
      </c>
      <c r="B428" s="34"/>
      <c r="C428" s="33" t="s">
        <v>1324</v>
      </c>
      <c r="D428" s="35" t="s">
        <v>997</v>
      </c>
      <c r="E428" s="35" t="s">
        <v>1011</v>
      </c>
      <c r="F428" s="26">
        <v>4</v>
      </c>
      <c r="G428" s="43" t="s">
        <v>1010</v>
      </c>
      <c r="H428" s="35" t="s">
        <v>1801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</row>
    <row r="429" spans="1:14" ht="16.2" customHeight="1">
      <c r="A429" s="33" t="s">
        <v>2090</v>
      </c>
      <c r="B429" s="34"/>
      <c r="C429" s="33" t="s">
        <v>1324</v>
      </c>
      <c r="D429" s="35" t="s">
        <v>997</v>
      </c>
      <c r="E429" s="35" t="s">
        <v>1011</v>
      </c>
      <c r="F429" s="26">
        <v>5</v>
      </c>
      <c r="G429" s="43" t="s">
        <v>1010</v>
      </c>
      <c r="H429" s="35" t="s">
        <v>1802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</row>
    <row r="430" spans="1:14" ht="16.2" customHeight="1">
      <c r="A430" s="33" t="s">
        <v>2090</v>
      </c>
      <c r="B430" s="34"/>
      <c r="C430" s="33" t="s">
        <v>1324</v>
      </c>
      <c r="D430" s="35" t="s">
        <v>997</v>
      </c>
      <c r="E430" s="35" t="s">
        <v>1011</v>
      </c>
      <c r="F430" s="26">
        <v>6</v>
      </c>
      <c r="G430" s="43" t="s">
        <v>1010</v>
      </c>
      <c r="H430" s="35" t="s">
        <v>1803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</row>
    <row r="431" spans="1:14" ht="16.2" customHeight="1">
      <c r="A431" s="33" t="s">
        <v>2090</v>
      </c>
      <c r="B431" s="34"/>
      <c r="C431" s="33" t="s">
        <v>1324</v>
      </c>
      <c r="D431" s="35" t="s">
        <v>997</v>
      </c>
      <c r="E431" s="35" t="s">
        <v>1014</v>
      </c>
      <c r="F431" s="26">
        <v>1</v>
      </c>
      <c r="G431" s="43" t="s">
        <v>1013</v>
      </c>
      <c r="H431" s="35" t="s">
        <v>3765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</row>
    <row r="432" spans="1:14" ht="16.2" customHeight="1">
      <c r="A432" s="33" t="s">
        <v>2090</v>
      </c>
      <c r="B432" s="34"/>
      <c r="C432" s="33" t="s">
        <v>1324</v>
      </c>
      <c r="D432" s="35" t="s">
        <v>997</v>
      </c>
      <c r="E432" s="35" t="s">
        <v>1014</v>
      </c>
      <c r="F432" s="26">
        <v>2</v>
      </c>
      <c r="G432" s="43" t="s">
        <v>1013</v>
      </c>
      <c r="H432" s="35" t="s">
        <v>1804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</row>
    <row r="433" spans="1:14" ht="16.2" customHeight="1">
      <c r="A433" s="33" t="s">
        <v>2090</v>
      </c>
      <c r="B433" s="34"/>
      <c r="C433" s="33" t="s">
        <v>1324</v>
      </c>
      <c r="D433" s="35" t="s">
        <v>997</v>
      </c>
      <c r="E433" s="35" t="s">
        <v>1014</v>
      </c>
      <c r="F433" s="26">
        <v>3</v>
      </c>
      <c r="G433" s="43" t="s">
        <v>1013</v>
      </c>
      <c r="H433" s="35" t="s">
        <v>1805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</row>
    <row r="434" spans="1:14" ht="16.2" customHeight="1">
      <c r="A434" s="33" t="s">
        <v>2090</v>
      </c>
      <c r="B434" s="34"/>
      <c r="C434" s="33" t="s">
        <v>1324</v>
      </c>
      <c r="D434" s="35" t="s">
        <v>997</v>
      </c>
      <c r="E434" s="35" t="s">
        <v>1014</v>
      </c>
      <c r="F434" s="26">
        <v>4</v>
      </c>
      <c r="G434" s="43" t="s">
        <v>1013</v>
      </c>
      <c r="H434" s="35" t="s">
        <v>1806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</row>
    <row r="435" spans="1:14" ht="16.2" customHeight="1">
      <c r="A435" s="33" t="s">
        <v>2090</v>
      </c>
      <c r="B435" s="34"/>
      <c r="C435" s="33" t="s">
        <v>1324</v>
      </c>
      <c r="D435" s="35" t="s">
        <v>997</v>
      </c>
      <c r="E435" s="35" t="s">
        <v>1014</v>
      </c>
      <c r="F435" s="26">
        <v>5</v>
      </c>
      <c r="G435" s="43" t="s">
        <v>1013</v>
      </c>
      <c r="H435" s="35" t="s">
        <v>1807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</row>
    <row r="436" spans="1:14" ht="16.2" customHeight="1">
      <c r="A436" s="33" t="s">
        <v>2090</v>
      </c>
      <c r="B436" s="34"/>
      <c r="C436" s="33" t="s">
        <v>1324</v>
      </c>
      <c r="D436" s="35" t="s">
        <v>997</v>
      </c>
      <c r="E436" s="35" t="s">
        <v>1014</v>
      </c>
      <c r="F436" s="26">
        <v>6</v>
      </c>
      <c r="G436" s="43" t="s">
        <v>1013</v>
      </c>
      <c r="H436" s="35" t="s">
        <v>1808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</row>
    <row r="437" spans="1:14" ht="16.2" customHeight="1">
      <c r="A437" s="33" t="s">
        <v>2090</v>
      </c>
      <c r="B437" s="34"/>
      <c r="C437" s="33" t="s">
        <v>1324</v>
      </c>
      <c r="D437" s="35" t="s">
        <v>997</v>
      </c>
      <c r="E437" s="35" t="s">
        <v>1017</v>
      </c>
      <c r="F437" s="26">
        <v>1</v>
      </c>
      <c r="G437" s="43" t="s">
        <v>1016</v>
      </c>
      <c r="H437" s="35" t="s">
        <v>3766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</row>
    <row r="438" spans="1:14" ht="16.2" customHeight="1">
      <c r="A438" s="33" t="s">
        <v>2090</v>
      </c>
      <c r="B438" s="34"/>
      <c r="C438" s="33" t="s">
        <v>1324</v>
      </c>
      <c r="D438" s="35" t="s">
        <v>997</v>
      </c>
      <c r="E438" s="35" t="s">
        <v>1017</v>
      </c>
      <c r="F438" s="26">
        <v>2</v>
      </c>
      <c r="G438" s="43" t="s">
        <v>1016</v>
      </c>
      <c r="H438" s="35" t="s">
        <v>1809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</row>
    <row r="439" spans="1:14" ht="16.2" customHeight="1">
      <c r="A439" s="33" t="s">
        <v>2090</v>
      </c>
      <c r="B439" s="34"/>
      <c r="C439" s="33" t="s">
        <v>1324</v>
      </c>
      <c r="D439" s="35" t="s">
        <v>997</v>
      </c>
      <c r="E439" s="35" t="s">
        <v>1017</v>
      </c>
      <c r="F439" s="26">
        <v>3</v>
      </c>
      <c r="G439" s="43" t="s">
        <v>1016</v>
      </c>
      <c r="H439" s="35" t="s">
        <v>1810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</row>
    <row r="440" spans="1:14" ht="16.2" customHeight="1">
      <c r="A440" s="33" t="s">
        <v>2090</v>
      </c>
      <c r="B440" s="34"/>
      <c r="C440" s="33" t="s">
        <v>1324</v>
      </c>
      <c r="D440" s="35" t="s">
        <v>997</v>
      </c>
      <c r="E440" s="35" t="s">
        <v>1017</v>
      </c>
      <c r="F440" s="26">
        <v>4</v>
      </c>
      <c r="G440" s="43" t="s">
        <v>1016</v>
      </c>
      <c r="H440" s="35" t="s">
        <v>1811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</row>
    <row r="441" spans="1:14" ht="16.2" customHeight="1">
      <c r="A441" s="33" t="s">
        <v>2090</v>
      </c>
      <c r="B441" s="34"/>
      <c r="C441" s="33" t="s">
        <v>1324</v>
      </c>
      <c r="D441" s="35" t="s">
        <v>997</v>
      </c>
      <c r="E441" s="35" t="s">
        <v>1017</v>
      </c>
      <c r="F441" s="26">
        <v>5</v>
      </c>
      <c r="G441" s="43" t="s">
        <v>1016</v>
      </c>
      <c r="H441" s="35" t="s">
        <v>1812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</row>
    <row r="442" spans="1:14" ht="16.2" customHeight="1">
      <c r="A442" s="33" t="s">
        <v>2090</v>
      </c>
      <c r="B442" s="34"/>
      <c r="C442" s="33" t="s">
        <v>1324</v>
      </c>
      <c r="D442" s="35" t="s">
        <v>997</v>
      </c>
      <c r="E442" s="35" t="s">
        <v>1017</v>
      </c>
      <c r="F442" s="26">
        <v>6</v>
      </c>
      <c r="G442" s="43" t="s">
        <v>1016</v>
      </c>
      <c r="H442" s="35" t="s">
        <v>1813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</row>
    <row r="443" spans="1:14" ht="16.2" customHeight="1">
      <c r="A443" s="33" t="s">
        <v>2090</v>
      </c>
      <c r="B443" s="34"/>
      <c r="C443" s="33" t="s">
        <v>1324</v>
      </c>
      <c r="D443" s="35" t="s">
        <v>997</v>
      </c>
      <c r="E443" s="35" t="s">
        <v>1020</v>
      </c>
      <c r="F443" s="26">
        <v>1</v>
      </c>
      <c r="G443" s="43" t="s">
        <v>1019</v>
      </c>
      <c r="H443" s="35" t="s">
        <v>3767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</row>
    <row r="444" spans="1:14" ht="16.2" customHeight="1">
      <c r="A444" s="33" t="s">
        <v>2090</v>
      </c>
      <c r="B444" s="34"/>
      <c r="C444" s="33" t="s">
        <v>1324</v>
      </c>
      <c r="D444" s="35" t="s">
        <v>997</v>
      </c>
      <c r="E444" s="35" t="s">
        <v>1020</v>
      </c>
      <c r="F444" s="26">
        <v>2</v>
      </c>
      <c r="G444" s="43" t="s">
        <v>1019</v>
      </c>
      <c r="H444" s="35" t="s">
        <v>1814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</row>
    <row r="445" spans="1:14" ht="16.2" customHeight="1">
      <c r="A445" s="33" t="s">
        <v>2090</v>
      </c>
      <c r="B445" s="34"/>
      <c r="C445" s="33" t="s">
        <v>1324</v>
      </c>
      <c r="D445" s="35" t="s">
        <v>997</v>
      </c>
      <c r="E445" s="35" t="s">
        <v>1020</v>
      </c>
      <c r="F445" s="26">
        <v>3</v>
      </c>
      <c r="G445" s="43" t="s">
        <v>1019</v>
      </c>
      <c r="H445" s="35" t="s">
        <v>1815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</row>
    <row r="446" spans="1:14" ht="16.2" customHeight="1">
      <c r="A446" s="33" t="s">
        <v>2090</v>
      </c>
      <c r="B446" s="34"/>
      <c r="C446" s="33" t="s">
        <v>1324</v>
      </c>
      <c r="D446" s="35" t="s">
        <v>997</v>
      </c>
      <c r="E446" s="35" t="s">
        <v>1020</v>
      </c>
      <c r="F446" s="26">
        <v>4</v>
      </c>
      <c r="G446" s="43" t="s">
        <v>1019</v>
      </c>
      <c r="H446" s="35" t="s">
        <v>1816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</row>
    <row r="447" spans="1:14" ht="16.2" customHeight="1">
      <c r="A447" s="33" t="s">
        <v>2090</v>
      </c>
      <c r="B447" s="34"/>
      <c r="C447" s="33" t="s">
        <v>1324</v>
      </c>
      <c r="D447" s="35" t="s">
        <v>997</v>
      </c>
      <c r="E447" s="35" t="s">
        <v>1020</v>
      </c>
      <c r="F447" s="26">
        <v>5</v>
      </c>
      <c r="G447" s="43" t="s">
        <v>1019</v>
      </c>
      <c r="H447" s="35" t="s">
        <v>1817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</row>
    <row r="448" spans="1:14" ht="16.2" customHeight="1">
      <c r="A448" s="33" t="s">
        <v>2090</v>
      </c>
      <c r="B448" s="34"/>
      <c r="C448" s="33" t="s">
        <v>1324</v>
      </c>
      <c r="D448" s="35" t="s">
        <v>997</v>
      </c>
      <c r="E448" s="35" t="s">
        <v>1020</v>
      </c>
      <c r="F448" s="26">
        <v>6</v>
      </c>
      <c r="G448" s="43" t="s">
        <v>1019</v>
      </c>
      <c r="H448" s="35" t="s">
        <v>1818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</row>
    <row r="449" spans="1:14" ht="16.2" customHeight="1">
      <c r="A449" s="33" t="s">
        <v>2090</v>
      </c>
      <c r="B449" s="34"/>
      <c r="C449" s="33" t="s">
        <v>1324</v>
      </c>
      <c r="D449" s="35" t="s">
        <v>997</v>
      </c>
      <c r="E449" s="35" t="s">
        <v>1024</v>
      </c>
      <c r="F449" s="26">
        <v>1</v>
      </c>
      <c r="G449" s="43" t="s">
        <v>1023</v>
      </c>
      <c r="H449" s="35" t="s">
        <v>3768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</row>
    <row r="450" spans="1:14" ht="16.2" customHeight="1">
      <c r="A450" s="33" t="s">
        <v>2090</v>
      </c>
      <c r="B450" s="34"/>
      <c r="C450" s="33" t="s">
        <v>1324</v>
      </c>
      <c r="D450" s="35" t="s">
        <v>997</v>
      </c>
      <c r="E450" s="35" t="s">
        <v>1024</v>
      </c>
      <c r="F450" s="26">
        <v>2</v>
      </c>
      <c r="G450" s="43" t="s">
        <v>1023</v>
      </c>
      <c r="H450" s="35" t="s">
        <v>1819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</row>
    <row r="451" spans="1:14" ht="16.2" customHeight="1">
      <c r="A451" s="33" t="s">
        <v>2090</v>
      </c>
      <c r="B451" s="34"/>
      <c r="C451" s="33" t="s">
        <v>1324</v>
      </c>
      <c r="D451" s="35" t="s">
        <v>997</v>
      </c>
      <c r="E451" s="35" t="s">
        <v>1024</v>
      </c>
      <c r="F451" s="26">
        <v>3</v>
      </c>
      <c r="G451" s="43" t="s">
        <v>1023</v>
      </c>
      <c r="H451" s="35" t="s">
        <v>1820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</row>
    <row r="452" spans="1:14" ht="16.2" customHeight="1">
      <c r="A452" s="33" t="s">
        <v>2090</v>
      </c>
      <c r="B452" s="34"/>
      <c r="C452" s="33" t="s">
        <v>1324</v>
      </c>
      <c r="D452" s="35" t="s">
        <v>997</v>
      </c>
      <c r="E452" s="35" t="s">
        <v>1024</v>
      </c>
      <c r="F452" s="26">
        <v>4</v>
      </c>
      <c r="G452" s="43" t="s">
        <v>1023</v>
      </c>
      <c r="H452" s="35" t="s">
        <v>1821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</row>
    <row r="453" spans="1:14" ht="16.2" customHeight="1">
      <c r="A453" s="33" t="s">
        <v>2090</v>
      </c>
      <c r="B453" s="34"/>
      <c r="C453" s="33" t="s">
        <v>1324</v>
      </c>
      <c r="D453" s="35" t="s">
        <v>997</v>
      </c>
      <c r="E453" s="35" t="s">
        <v>1024</v>
      </c>
      <c r="F453" s="26">
        <v>5</v>
      </c>
      <c r="G453" s="43" t="s">
        <v>1023</v>
      </c>
      <c r="H453" s="35" t="s">
        <v>1822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</row>
    <row r="454" spans="1:14" ht="16.2" customHeight="1">
      <c r="A454" s="33" t="s">
        <v>2090</v>
      </c>
      <c r="B454" s="34"/>
      <c r="C454" s="33" t="s">
        <v>1324</v>
      </c>
      <c r="D454" s="35" t="s">
        <v>997</v>
      </c>
      <c r="E454" s="35" t="s">
        <v>1024</v>
      </c>
      <c r="F454" s="26">
        <v>6</v>
      </c>
      <c r="G454" s="43" t="s">
        <v>1023</v>
      </c>
      <c r="H454" s="35" t="s">
        <v>1823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</row>
    <row r="455" spans="1:14" ht="16.2" customHeight="1">
      <c r="A455" s="33" t="s">
        <v>2090</v>
      </c>
      <c r="B455" s="34"/>
      <c r="C455" s="33" t="s">
        <v>1324</v>
      </c>
      <c r="D455" s="35" t="s">
        <v>997</v>
      </c>
      <c r="E455" s="35" t="s">
        <v>1033</v>
      </c>
      <c r="F455" s="26">
        <v>1</v>
      </c>
      <c r="G455" s="43" t="s">
        <v>1032</v>
      </c>
      <c r="H455" s="35" t="s">
        <v>3769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</row>
    <row r="456" spans="1:14" ht="16.2" customHeight="1">
      <c r="A456" s="33" t="s">
        <v>2090</v>
      </c>
      <c r="B456" s="34"/>
      <c r="C456" s="33" t="s">
        <v>1324</v>
      </c>
      <c r="D456" s="35" t="s">
        <v>997</v>
      </c>
      <c r="E456" s="35" t="s">
        <v>1033</v>
      </c>
      <c r="F456" s="26">
        <v>2</v>
      </c>
      <c r="G456" s="43" t="s">
        <v>1032</v>
      </c>
      <c r="H456" s="35" t="s">
        <v>1824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</row>
    <row r="457" spans="1:14" ht="16.2" customHeight="1">
      <c r="A457" s="33" t="s">
        <v>2090</v>
      </c>
      <c r="B457" s="34"/>
      <c r="C457" s="33" t="s">
        <v>1324</v>
      </c>
      <c r="D457" s="35" t="s">
        <v>997</v>
      </c>
      <c r="E457" s="35" t="s">
        <v>1033</v>
      </c>
      <c r="F457" s="26">
        <v>3</v>
      </c>
      <c r="G457" s="43" t="s">
        <v>1032</v>
      </c>
      <c r="H457" s="35" t="s">
        <v>1825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</row>
    <row r="458" spans="1:14" ht="16.2" customHeight="1">
      <c r="A458" s="33" t="s">
        <v>2090</v>
      </c>
      <c r="B458" s="34"/>
      <c r="C458" s="33" t="s">
        <v>1324</v>
      </c>
      <c r="D458" s="35" t="s">
        <v>997</v>
      </c>
      <c r="E458" s="35" t="s">
        <v>1033</v>
      </c>
      <c r="F458" s="26">
        <v>4</v>
      </c>
      <c r="G458" s="43" t="s">
        <v>1032</v>
      </c>
      <c r="H458" s="35" t="s">
        <v>1826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</row>
    <row r="459" spans="1:14" ht="16.2" customHeight="1">
      <c r="A459" s="33" t="s">
        <v>2090</v>
      </c>
      <c r="B459" s="34"/>
      <c r="C459" s="33" t="s">
        <v>1324</v>
      </c>
      <c r="D459" s="35" t="s">
        <v>997</v>
      </c>
      <c r="E459" s="35" t="s">
        <v>1033</v>
      </c>
      <c r="F459" s="26">
        <v>5</v>
      </c>
      <c r="G459" s="43" t="s">
        <v>1032</v>
      </c>
      <c r="H459" s="35" t="s">
        <v>1827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</row>
    <row r="460" spans="1:14" ht="16.2" customHeight="1">
      <c r="A460" s="33" t="s">
        <v>2090</v>
      </c>
      <c r="B460" s="34"/>
      <c r="C460" s="33" t="s">
        <v>1324</v>
      </c>
      <c r="D460" s="35" t="s">
        <v>997</v>
      </c>
      <c r="E460" s="35" t="s">
        <v>1033</v>
      </c>
      <c r="F460" s="26">
        <v>6</v>
      </c>
      <c r="G460" s="43" t="s">
        <v>1032</v>
      </c>
      <c r="H460" s="35" t="s">
        <v>1828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</row>
    <row r="461" spans="1:14" ht="16.2" customHeight="1">
      <c r="A461" s="33" t="s">
        <v>2090</v>
      </c>
      <c r="B461" s="34"/>
      <c r="C461" s="33" t="s">
        <v>1324</v>
      </c>
      <c r="D461" s="35" t="s">
        <v>997</v>
      </c>
      <c r="E461" s="35" t="s">
        <v>1036</v>
      </c>
      <c r="F461" s="26">
        <v>1</v>
      </c>
      <c r="G461" s="43" t="s">
        <v>1035</v>
      </c>
      <c r="H461" s="35" t="s">
        <v>3770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</row>
    <row r="462" spans="1:14" ht="16.2" customHeight="1">
      <c r="A462" s="33" t="s">
        <v>2090</v>
      </c>
      <c r="B462" s="34"/>
      <c r="C462" s="33" t="s">
        <v>1324</v>
      </c>
      <c r="D462" s="35" t="s">
        <v>997</v>
      </c>
      <c r="E462" s="35" t="s">
        <v>1036</v>
      </c>
      <c r="F462" s="26">
        <v>2</v>
      </c>
      <c r="G462" s="43" t="s">
        <v>1035</v>
      </c>
      <c r="H462" s="35" t="s">
        <v>1829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</row>
    <row r="463" spans="1:14" ht="16.2" customHeight="1">
      <c r="A463" s="33" t="s">
        <v>2090</v>
      </c>
      <c r="B463" s="34"/>
      <c r="C463" s="33" t="s">
        <v>1324</v>
      </c>
      <c r="D463" s="35" t="s">
        <v>997</v>
      </c>
      <c r="E463" s="35" t="s">
        <v>1036</v>
      </c>
      <c r="F463" s="26">
        <v>3</v>
      </c>
      <c r="G463" s="43" t="s">
        <v>1035</v>
      </c>
      <c r="H463" s="35" t="s">
        <v>1830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</row>
    <row r="464" spans="1:14" ht="16.2" customHeight="1">
      <c r="A464" s="33" t="s">
        <v>2090</v>
      </c>
      <c r="B464" s="34"/>
      <c r="C464" s="33" t="s">
        <v>1324</v>
      </c>
      <c r="D464" s="35" t="s">
        <v>997</v>
      </c>
      <c r="E464" s="35" t="s">
        <v>1036</v>
      </c>
      <c r="F464" s="26">
        <v>4</v>
      </c>
      <c r="G464" s="43" t="s">
        <v>1035</v>
      </c>
      <c r="H464" s="35" t="s">
        <v>1831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</row>
    <row r="465" spans="1:14" ht="16.2" customHeight="1">
      <c r="A465" s="33" t="s">
        <v>2090</v>
      </c>
      <c r="B465" s="34"/>
      <c r="C465" s="33" t="s">
        <v>1324</v>
      </c>
      <c r="D465" s="35" t="s">
        <v>997</v>
      </c>
      <c r="E465" s="35" t="s">
        <v>1036</v>
      </c>
      <c r="F465" s="26">
        <v>5</v>
      </c>
      <c r="G465" s="43" t="s">
        <v>1035</v>
      </c>
      <c r="H465" s="35" t="s">
        <v>1832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</row>
    <row r="466" spans="1:14" ht="16.2" customHeight="1">
      <c r="A466" s="33" t="s">
        <v>2090</v>
      </c>
      <c r="B466" s="34"/>
      <c r="C466" s="33" t="s">
        <v>1324</v>
      </c>
      <c r="D466" s="35" t="s">
        <v>997</v>
      </c>
      <c r="E466" s="35" t="s">
        <v>1036</v>
      </c>
      <c r="F466" s="26">
        <v>6</v>
      </c>
      <c r="G466" s="43" t="s">
        <v>1035</v>
      </c>
      <c r="H466" s="35" t="s">
        <v>1833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</row>
    <row r="467" spans="1:14" ht="16.2" customHeight="1">
      <c r="A467" s="33" t="s">
        <v>2090</v>
      </c>
      <c r="B467" s="34"/>
      <c r="C467" s="33" t="s">
        <v>1324</v>
      </c>
      <c r="D467" s="35" t="s">
        <v>997</v>
      </c>
      <c r="E467" s="35" t="s">
        <v>1039</v>
      </c>
      <c r="F467" s="26">
        <v>1</v>
      </c>
      <c r="G467" s="43" t="s">
        <v>1038</v>
      </c>
      <c r="H467" s="35" t="s">
        <v>3771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</row>
    <row r="468" spans="1:14" ht="16.2" customHeight="1">
      <c r="A468" s="33" t="s">
        <v>2090</v>
      </c>
      <c r="B468" s="34"/>
      <c r="C468" s="33" t="s">
        <v>1324</v>
      </c>
      <c r="D468" s="35" t="s">
        <v>997</v>
      </c>
      <c r="E468" s="35" t="s">
        <v>1039</v>
      </c>
      <c r="F468" s="26">
        <v>2</v>
      </c>
      <c r="G468" s="43" t="s">
        <v>1038</v>
      </c>
      <c r="H468" s="35" t="s">
        <v>1834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</row>
    <row r="469" spans="1:14" ht="16.2" customHeight="1">
      <c r="A469" s="33" t="s">
        <v>2090</v>
      </c>
      <c r="B469" s="34"/>
      <c r="C469" s="33" t="s">
        <v>1324</v>
      </c>
      <c r="D469" s="35" t="s">
        <v>997</v>
      </c>
      <c r="E469" s="35" t="s">
        <v>1039</v>
      </c>
      <c r="F469" s="26">
        <v>3</v>
      </c>
      <c r="G469" s="43" t="s">
        <v>1038</v>
      </c>
      <c r="H469" s="35" t="s">
        <v>1835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</row>
    <row r="470" spans="1:14" ht="16.2" customHeight="1">
      <c r="A470" s="33" t="s">
        <v>2090</v>
      </c>
      <c r="B470" s="34"/>
      <c r="C470" s="33" t="s">
        <v>1324</v>
      </c>
      <c r="D470" s="35" t="s">
        <v>997</v>
      </c>
      <c r="E470" s="35" t="s">
        <v>1039</v>
      </c>
      <c r="F470" s="26">
        <v>4</v>
      </c>
      <c r="G470" s="43" t="s">
        <v>1038</v>
      </c>
      <c r="H470" s="35" t="s">
        <v>1836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</row>
    <row r="471" spans="1:14" ht="16.2" customHeight="1">
      <c r="A471" s="33" t="s">
        <v>2090</v>
      </c>
      <c r="B471" s="34"/>
      <c r="C471" s="33" t="s">
        <v>1324</v>
      </c>
      <c r="D471" s="35" t="s">
        <v>997</v>
      </c>
      <c r="E471" s="35" t="s">
        <v>1039</v>
      </c>
      <c r="F471" s="26">
        <v>5</v>
      </c>
      <c r="G471" s="43" t="s">
        <v>1038</v>
      </c>
      <c r="H471" s="35" t="s">
        <v>1837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</row>
    <row r="472" spans="1:14" ht="16.2" customHeight="1">
      <c r="A472" s="33" t="s">
        <v>2090</v>
      </c>
      <c r="B472" s="34"/>
      <c r="C472" s="33" t="s">
        <v>1324</v>
      </c>
      <c r="D472" s="35" t="s">
        <v>997</v>
      </c>
      <c r="E472" s="35" t="s">
        <v>1039</v>
      </c>
      <c r="F472" s="26">
        <v>6</v>
      </c>
      <c r="G472" s="43" t="s">
        <v>1038</v>
      </c>
      <c r="H472" s="35" t="s">
        <v>1838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</row>
    <row r="473" spans="1:14" ht="16.2" customHeight="1">
      <c r="A473" s="33" t="s">
        <v>2090</v>
      </c>
      <c r="B473" s="34"/>
      <c r="C473" s="33" t="s">
        <v>1324</v>
      </c>
      <c r="D473" s="35" t="s">
        <v>997</v>
      </c>
      <c r="E473" s="35" t="s">
        <v>1042</v>
      </c>
      <c r="F473" s="26">
        <v>1</v>
      </c>
      <c r="G473" s="43" t="s">
        <v>1041</v>
      </c>
      <c r="H473" s="35" t="s">
        <v>3772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</row>
    <row r="474" spans="1:14" ht="16.2" customHeight="1">
      <c r="A474" s="33" t="s">
        <v>2090</v>
      </c>
      <c r="B474" s="34"/>
      <c r="C474" s="33" t="s">
        <v>1324</v>
      </c>
      <c r="D474" s="35" t="s">
        <v>997</v>
      </c>
      <c r="E474" s="35" t="s">
        <v>1042</v>
      </c>
      <c r="F474" s="26">
        <v>2</v>
      </c>
      <c r="G474" s="43" t="s">
        <v>1041</v>
      </c>
      <c r="H474" s="35" t="s">
        <v>1839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</row>
    <row r="475" spans="1:14" ht="16.2" customHeight="1">
      <c r="A475" s="33" t="s">
        <v>2090</v>
      </c>
      <c r="B475" s="34"/>
      <c r="C475" s="33" t="s">
        <v>1324</v>
      </c>
      <c r="D475" s="35" t="s">
        <v>997</v>
      </c>
      <c r="E475" s="35" t="s">
        <v>1042</v>
      </c>
      <c r="F475" s="26">
        <v>3</v>
      </c>
      <c r="G475" s="43" t="s">
        <v>1041</v>
      </c>
      <c r="H475" s="35" t="s">
        <v>1840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</row>
    <row r="476" spans="1:14" ht="16.2" customHeight="1">
      <c r="A476" s="33" t="s">
        <v>2090</v>
      </c>
      <c r="B476" s="34"/>
      <c r="C476" s="33" t="s">
        <v>1324</v>
      </c>
      <c r="D476" s="35" t="s">
        <v>997</v>
      </c>
      <c r="E476" s="35" t="s">
        <v>1042</v>
      </c>
      <c r="F476" s="26">
        <v>4</v>
      </c>
      <c r="G476" s="43" t="s">
        <v>1041</v>
      </c>
      <c r="H476" s="35" t="s">
        <v>1841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</row>
    <row r="477" spans="1:14" ht="16.2" customHeight="1">
      <c r="A477" s="33" t="s">
        <v>2090</v>
      </c>
      <c r="B477" s="34"/>
      <c r="C477" s="33" t="s">
        <v>1324</v>
      </c>
      <c r="D477" s="35" t="s">
        <v>997</v>
      </c>
      <c r="E477" s="35" t="s">
        <v>1042</v>
      </c>
      <c r="F477" s="26">
        <v>5</v>
      </c>
      <c r="G477" s="43" t="s">
        <v>1041</v>
      </c>
      <c r="H477" s="35" t="s">
        <v>1842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</row>
    <row r="478" spans="1:14" ht="16.2" customHeight="1">
      <c r="A478" s="33" t="s">
        <v>2090</v>
      </c>
      <c r="B478" s="34"/>
      <c r="C478" s="33" t="s">
        <v>1324</v>
      </c>
      <c r="D478" s="35" t="s">
        <v>997</v>
      </c>
      <c r="E478" s="35" t="s">
        <v>1042</v>
      </c>
      <c r="F478" s="26">
        <v>6</v>
      </c>
      <c r="G478" s="43" t="s">
        <v>1041</v>
      </c>
      <c r="H478" s="35" t="s">
        <v>1843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</row>
    <row r="479" spans="1:14" ht="16.2" customHeight="1">
      <c r="A479" s="33" t="s">
        <v>2090</v>
      </c>
      <c r="B479" s="34"/>
      <c r="C479" s="33" t="s">
        <v>1324</v>
      </c>
      <c r="D479" s="35" t="s">
        <v>1046</v>
      </c>
      <c r="E479" s="44" t="s">
        <v>1048</v>
      </c>
      <c r="F479" s="26">
        <v>1</v>
      </c>
      <c r="G479" s="44" t="s">
        <v>1047</v>
      </c>
      <c r="H479" s="44" t="s">
        <v>3773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</row>
    <row r="480" spans="1:14" ht="16.2" customHeight="1">
      <c r="A480" s="33" t="s">
        <v>2090</v>
      </c>
      <c r="B480" s="34"/>
      <c r="C480" s="33" t="s">
        <v>1324</v>
      </c>
      <c r="D480" s="35" t="s">
        <v>1046</v>
      </c>
      <c r="E480" s="44" t="s">
        <v>1048</v>
      </c>
      <c r="F480" s="26">
        <v>2</v>
      </c>
      <c r="G480" s="44" t="s">
        <v>1047</v>
      </c>
      <c r="H480" s="44" t="s">
        <v>1844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</row>
    <row r="481" spans="1:14" ht="16.2" customHeight="1">
      <c r="A481" s="33" t="s">
        <v>2090</v>
      </c>
      <c r="B481" s="34"/>
      <c r="C481" s="33" t="s">
        <v>1324</v>
      </c>
      <c r="D481" s="35" t="s">
        <v>1046</v>
      </c>
      <c r="E481" s="44" t="s">
        <v>1048</v>
      </c>
      <c r="F481" s="26">
        <v>3</v>
      </c>
      <c r="G481" s="44" t="s">
        <v>1047</v>
      </c>
      <c r="H481" s="44" t="s">
        <v>1845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</row>
    <row r="482" spans="1:14" ht="16.2" customHeight="1">
      <c r="A482" s="33" t="s">
        <v>2090</v>
      </c>
      <c r="B482" s="34"/>
      <c r="C482" s="33" t="s">
        <v>1324</v>
      </c>
      <c r="D482" s="35" t="s">
        <v>1046</v>
      </c>
      <c r="E482" s="44" t="s">
        <v>1048</v>
      </c>
      <c r="F482" s="26">
        <v>4</v>
      </c>
      <c r="G482" s="44" t="s">
        <v>1047</v>
      </c>
      <c r="H482" s="44" t="s">
        <v>1846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</row>
    <row r="483" spans="1:14" ht="16.2" customHeight="1">
      <c r="A483" s="33" t="s">
        <v>2090</v>
      </c>
      <c r="B483" s="34"/>
      <c r="C483" s="33" t="s">
        <v>1324</v>
      </c>
      <c r="D483" s="35" t="s">
        <v>1046</v>
      </c>
      <c r="E483" s="44" t="s">
        <v>1048</v>
      </c>
      <c r="F483" s="26">
        <v>5</v>
      </c>
      <c r="G483" s="44" t="s">
        <v>1047</v>
      </c>
      <c r="H483" s="44" t="s">
        <v>1847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</row>
    <row r="484" spans="1:14" ht="16.2" customHeight="1">
      <c r="A484" s="33" t="s">
        <v>2090</v>
      </c>
      <c r="B484" s="34"/>
      <c r="C484" s="33" t="s">
        <v>1324</v>
      </c>
      <c r="D484" s="35" t="s">
        <v>1046</v>
      </c>
      <c r="E484" s="44" t="s">
        <v>1048</v>
      </c>
      <c r="F484" s="26">
        <v>6</v>
      </c>
      <c r="G484" s="44" t="s">
        <v>1047</v>
      </c>
      <c r="H484" s="44" t="s">
        <v>1848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</row>
    <row r="485" spans="1:14" ht="16.2" customHeight="1">
      <c r="A485" s="33" t="s">
        <v>2090</v>
      </c>
      <c r="B485" s="42"/>
      <c r="C485" s="33" t="s">
        <v>1324</v>
      </c>
      <c r="D485" s="35" t="s">
        <v>1046</v>
      </c>
      <c r="E485" s="44" t="s">
        <v>1051</v>
      </c>
      <c r="F485" s="26">
        <v>1</v>
      </c>
      <c r="G485" s="44" t="s">
        <v>1050</v>
      </c>
      <c r="H485" s="44" t="s">
        <v>3774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</row>
    <row r="486" spans="1:14" ht="16.2" customHeight="1">
      <c r="A486" s="33" t="s">
        <v>2090</v>
      </c>
      <c r="B486" s="42"/>
      <c r="C486" s="33" t="s">
        <v>1324</v>
      </c>
      <c r="D486" s="35" t="s">
        <v>1046</v>
      </c>
      <c r="E486" s="44" t="s">
        <v>1051</v>
      </c>
      <c r="F486" s="26">
        <v>2</v>
      </c>
      <c r="G486" s="44" t="s">
        <v>1050</v>
      </c>
      <c r="H486" s="44" t="s">
        <v>1849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</row>
    <row r="487" spans="1:14" ht="16.2" customHeight="1">
      <c r="A487" s="33" t="s">
        <v>2090</v>
      </c>
      <c r="B487" s="42"/>
      <c r="C487" s="33" t="s">
        <v>1324</v>
      </c>
      <c r="D487" s="35" t="s">
        <v>1046</v>
      </c>
      <c r="E487" s="44" t="s">
        <v>1051</v>
      </c>
      <c r="F487" s="26">
        <v>3</v>
      </c>
      <c r="G487" s="44" t="s">
        <v>1050</v>
      </c>
      <c r="H487" s="44" t="s">
        <v>1850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</row>
    <row r="488" spans="1:14" ht="16.2" customHeight="1">
      <c r="A488" s="33" t="s">
        <v>2090</v>
      </c>
      <c r="B488" s="42"/>
      <c r="C488" s="33" t="s">
        <v>1324</v>
      </c>
      <c r="D488" s="35" t="s">
        <v>1046</v>
      </c>
      <c r="E488" s="44" t="s">
        <v>1051</v>
      </c>
      <c r="F488" s="26">
        <v>4</v>
      </c>
      <c r="G488" s="44" t="s">
        <v>1050</v>
      </c>
      <c r="H488" s="44" t="s">
        <v>1851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</row>
    <row r="489" spans="1:14" ht="16.2" customHeight="1">
      <c r="A489" s="33" t="s">
        <v>2090</v>
      </c>
      <c r="B489" s="42"/>
      <c r="C489" s="33" t="s">
        <v>1324</v>
      </c>
      <c r="D489" s="35" t="s">
        <v>1046</v>
      </c>
      <c r="E489" s="44" t="s">
        <v>1051</v>
      </c>
      <c r="F489" s="26">
        <v>5</v>
      </c>
      <c r="G489" s="44" t="s">
        <v>1050</v>
      </c>
      <c r="H489" s="44" t="s">
        <v>1852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</row>
    <row r="490" spans="1:14" ht="16.2" customHeight="1">
      <c r="A490" s="33" t="s">
        <v>2090</v>
      </c>
      <c r="B490" s="42"/>
      <c r="C490" s="33" t="s">
        <v>1324</v>
      </c>
      <c r="D490" s="35" t="s">
        <v>1046</v>
      </c>
      <c r="E490" s="44" t="s">
        <v>1051</v>
      </c>
      <c r="F490" s="26">
        <v>6</v>
      </c>
      <c r="G490" s="44" t="s">
        <v>1050</v>
      </c>
      <c r="H490" s="44" t="s">
        <v>1853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</row>
    <row r="491" spans="1:14" ht="16.2" customHeight="1">
      <c r="A491" s="33" t="s">
        <v>2090</v>
      </c>
      <c r="B491" s="34"/>
      <c r="C491" s="33" t="s">
        <v>1324</v>
      </c>
      <c r="D491" s="35" t="s">
        <v>1046</v>
      </c>
      <c r="E491" s="44" t="s">
        <v>1055</v>
      </c>
      <c r="F491" s="26">
        <v>1</v>
      </c>
      <c r="G491" s="44" t="s">
        <v>1054</v>
      </c>
      <c r="H491" s="44" t="s">
        <v>3775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</row>
    <row r="492" spans="1:14" ht="16.2" customHeight="1">
      <c r="A492" s="33" t="s">
        <v>2090</v>
      </c>
      <c r="B492" s="34"/>
      <c r="C492" s="33" t="s">
        <v>1324</v>
      </c>
      <c r="D492" s="35" t="s">
        <v>1046</v>
      </c>
      <c r="E492" s="44" t="s">
        <v>1055</v>
      </c>
      <c r="F492" s="26">
        <v>2</v>
      </c>
      <c r="G492" s="44" t="s">
        <v>1054</v>
      </c>
      <c r="H492" s="44" t="s">
        <v>1854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</row>
    <row r="493" spans="1:14" ht="16.2" customHeight="1">
      <c r="A493" s="33" t="s">
        <v>2090</v>
      </c>
      <c r="B493" s="34"/>
      <c r="C493" s="33" t="s">
        <v>1324</v>
      </c>
      <c r="D493" s="35" t="s">
        <v>1046</v>
      </c>
      <c r="E493" s="44" t="s">
        <v>1055</v>
      </c>
      <c r="F493" s="26">
        <v>3</v>
      </c>
      <c r="G493" s="44" t="s">
        <v>1054</v>
      </c>
      <c r="H493" s="44" t="s">
        <v>1855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</row>
    <row r="494" spans="1:14" ht="16.2" customHeight="1">
      <c r="A494" s="33" t="s">
        <v>2090</v>
      </c>
      <c r="B494" s="34"/>
      <c r="C494" s="33" t="s">
        <v>1324</v>
      </c>
      <c r="D494" s="35" t="s">
        <v>1046</v>
      </c>
      <c r="E494" s="44" t="s">
        <v>1055</v>
      </c>
      <c r="F494" s="26">
        <v>4</v>
      </c>
      <c r="G494" s="44" t="s">
        <v>1054</v>
      </c>
      <c r="H494" s="44" t="s">
        <v>1856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</row>
    <row r="495" spans="1:14" ht="16.2" customHeight="1">
      <c r="A495" s="33" t="s">
        <v>2090</v>
      </c>
      <c r="B495" s="34"/>
      <c r="C495" s="33" t="s">
        <v>1324</v>
      </c>
      <c r="D495" s="35" t="s">
        <v>1046</v>
      </c>
      <c r="E495" s="44" t="s">
        <v>1055</v>
      </c>
      <c r="F495" s="26">
        <v>5</v>
      </c>
      <c r="G495" s="44" t="s">
        <v>1054</v>
      </c>
      <c r="H495" s="44" t="s">
        <v>1857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</row>
    <row r="496" spans="1:14" ht="16.2" customHeight="1">
      <c r="A496" s="33" t="s">
        <v>2090</v>
      </c>
      <c r="B496" s="34"/>
      <c r="C496" s="33" t="s">
        <v>1324</v>
      </c>
      <c r="D496" s="35" t="s">
        <v>1046</v>
      </c>
      <c r="E496" s="44" t="s">
        <v>1055</v>
      </c>
      <c r="F496" s="26">
        <v>6</v>
      </c>
      <c r="G496" s="44" t="s">
        <v>1054</v>
      </c>
      <c r="H496" s="44" t="s">
        <v>1858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</row>
    <row r="497" spans="1:14" ht="16.2" customHeight="1">
      <c r="A497" s="33" t="s">
        <v>2090</v>
      </c>
      <c r="B497" s="34"/>
      <c r="C497" s="33" t="s">
        <v>1324</v>
      </c>
      <c r="D497" s="35" t="s">
        <v>1046</v>
      </c>
      <c r="E497" s="35" t="s">
        <v>1058</v>
      </c>
      <c r="F497" s="26">
        <v>1</v>
      </c>
      <c r="G497" s="43" t="s">
        <v>1057</v>
      </c>
      <c r="H497" s="35" t="s">
        <v>3776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</row>
    <row r="498" spans="1:14" ht="16.2" customHeight="1">
      <c r="A498" s="33" t="s">
        <v>2090</v>
      </c>
      <c r="B498" s="34"/>
      <c r="C498" s="33" t="s">
        <v>1324</v>
      </c>
      <c r="D498" s="35" t="s">
        <v>1046</v>
      </c>
      <c r="E498" s="35" t="s">
        <v>1058</v>
      </c>
      <c r="F498" s="26">
        <v>2</v>
      </c>
      <c r="G498" s="43" t="s">
        <v>1057</v>
      </c>
      <c r="H498" s="35" t="s">
        <v>1859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</row>
    <row r="499" spans="1:14" ht="16.2" customHeight="1">
      <c r="A499" s="33" t="s">
        <v>2090</v>
      </c>
      <c r="B499" s="34"/>
      <c r="C499" s="33" t="s">
        <v>1324</v>
      </c>
      <c r="D499" s="35" t="s">
        <v>1046</v>
      </c>
      <c r="E499" s="35" t="s">
        <v>1058</v>
      </c>
      <c r="F499" s="26">
        <v>3</v>
      </c>
      <c r="G499" s="43" t="s">
        <v>1057</v>
      </c>
      <c r="H499" s="35" t="s">
        <v>1860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</row>
    <row r="500" spans="1:14" ht="16.2" customHeight="1">
      <c r="A500" s="33" t="s">
        <v>2090</v>
      </c>
      <c r="B500" s="34"/>
      <c r="C500" s="33" t="s">
        <v>1324</v>
      </c>
      <c r="D500" s="35" t="s">
        <v>1046</v>
      </c>
      <c r="E500" s="35" t="s">
        <v>1058</v>
      </c>
      <c r="F500" s="26">
        <v>4</v>
      </c>
      <c r="G500" s="43" t="s">
        <v>1057</v>
      </c>
      <c r="H500" s="35" t="s">
        <v>1861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</row>
    <row r="501" spans="1:14" ht="16.2" customHeight="1">
      <c r="A501" s="33" t="s">
        <v>2090</v>
      </c>
      <c r="B501" s="34"/>
      <c r="C501" s="33" t="s">
        <v>1324</v>
      </c>
      <c r="D501" s="35" t="s">
        <v>1046</v>
      </c>
      <c r="E501" s="35" t="s">
        <v>1058</v>
      </c>
      <c r="F501" s="26">
        <v>5</v>
      </c>
      <c r="G501" s="43" t="s">
        <v>1057</v>
      </c>
      <c r="H501" s="35" t="s">
        <v>1862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</row>
    <row r="502" spans="1:14" ht="16.2" customHeight="1">
      <c r="A502" s="33" t="s">
        <v>2090</v>
      </c>
      <c r="B502" s="34"/>
      <c r="C502" s="33" t="s">
        <v>1324</v>
      </c>
      <c r="D502" s="35" t="s">
        <v>1046</v>
      </c>
      <c r="E502" s="35" t="s">
        <v>1058</v>
      </c>
      <c r="F502" s="26">
        <v>6</v>
      </c>
      <c r="G502" s="43" t="s">
        <v>1057</v>
      </c>
      <c r="H502" s="35" t="s">
        <v>1863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</row>
    <row r="503" spans="1:14" ht="16.2" customHeight="1">
      <c r="A503" s="33" t="s">
        <v>2090</v>
      </c>
      <c r="B503" s="34"/>
      <c r="C503" s="33" t="s">
        <v>1324</v>
      </c>
      <c r="D503" s="35" t="s">
        <v>1046</v>
      </c>
      <c r="E503" s="35" t="s">
        <v>1061</v>
      </c>
      <c r="F503" s="26">
        <v>1</v>
      </c>
      <c r="G503" s="43" t="s">
        <v>1060</v>
      </c>
      <c r="H503" s="35" t="s">
        <v>3777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</row>
    <row r="504" spans="1:14" ht="16.2" customHeight="1">
      <c r="A504" s="33" t="s">
        <v>2090</v>
      </c>
      <c r="B504" s="34"/>
      <c r="C504" s="33" t="s">
        <v>1324</v>
      </c>
      <c r="D504" s="35" t="s">
        <v>1046</v>
      </c>
      <c r="E504" s="35" t="s">
        <v>1061</v>
      </c>
      <c r="F504" s="26">
        <v>2</v>
      </c>
      <c r="G504" s="43" t="s">
        <v>1060</v>
      </c>
      <c r="H504" s="35" t="s">
        <v>1864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</row>
    <row r="505" spans="1:14" ht="16.2" customHeight="1">
      <c r="A505" s="33" t="s">
        <v>2090</v>
      </c>
      <c r="B505" s="34"/>
      <c r="C505" s="33" t="s">
        <v>1324</v>
      </c>
      <c r="D505" s="35" t="s">
        <v>1046</v>
      </c>
      <c r="E505" s="35" t="s">
        <v>1061</v>
      </c>
      <c r="F505" s="26">
        <v>3</v>
      </c>
      <c r="G505" s="43" t="s">
        <v>1060</v>
      </c>
      <c r="H505" s="35" t="s">
        <v>1865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</row>
    <row r="506" spans="1:14" ht="16.2" customHeight="1">
      <c r="A506" s="33" t="s">
        <v>2090</v>
      </c>
      <c r="B506" s="34"/>
      <c r="C506" s="33" t="s">
        <v>1324</v>
      </c>
      <c r="D506" s="35" t="s">
        <v>1046</v>
      </c>
      <c r="E506" s="35" t="s">
        <v>1061</v>
      </c>
      <c r="F506" s="26">
        <v>4</v>
      </c>
      <c r="G506" s="43" t="s">
        <v>1060</v>
      </c>
      <c r="H506" s="35" t="s">
        <v>1866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</row>
    <row r="507" spans="1:14" ht="16.2" customHeight="1">
      <c r="A507" s="33" t="s">
        <v>2090</v>
      </c>
      <c r="B507" s="34"/>
      <c r="C507" s="33" t="s">
        <v>1324</v>
      </c>
      <c r="D507" s="35" t="s">
        <v>1046</v>
      </c>
      <c r="E507" s="35" t="s">
        <v>1061</v>
      </c>
      <c r="F507" s="26">
        <v>5</v>
      </c>
      <c r="G507" s="43" t="s">
        <v>1060</v>
      </c>
      <c r="H507" s="35" t="s">
        <v>1867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</row>
    <row r="508" spans="1:14" ht="16.2" customHeight="1">
      <c r="A508" s="33" t="s">
        <v>2090</v>
      </c>
      <c r="B508" s="34"/>
      <c r="C508" s="33" t="s">
        <v>1324</v>
      </c>
      <c r="D508" s="35" t="s">
        <v>1046</v>
      </c>
      <c r="E508" s="35" t="s">
        <v>1061</v>
      </c>
      <c r="F508" s="26">
        <v>6</v>
      </c>
      <c r="G508" s="43" t="s">
        <v>1060</v>
      </c>
      <c r="H508" s="35" t="s">
        <v>1868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</row>
    <row r="509" spans="1:14" ht="16.2" customHeight="1">
      <c r="A509" s="33" t="s">
        <v>2090</v>
      </c>
      <c r="B509" s="34"/>
      <c r="C509" s="33" t="s">
        <v>1324</v>
      </c>
      <c r="D509" s="35" t="s">
        <v>1046</v>
      </c>
      <c r="E509" s="35" t="s">
        <v>1065</v>
      </c>
      <c r="F509" s="26">
        <v>1</v>
      </c>
      <c r="G509" s="43" t="s">
        <v>1064</v>
      </c>
      <c r="H509" s="35" t="s">
        <v>3778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</row>
    <row r="510" spans="1:14" ht="16.2" customHeight="1">
      <c r="A510" s="33" t="s">
        <v>2090</v>
      </c>
      <c r="B510" s="34"/>
      <c r="C510" s="33" t="s">
        <v>1324</v>
      </c>
      <c r="D510" s="35" t="s">
        <v>1046</v>
      </c>
      <c r="E510" s="35" t="s">
        <v>1065</v>
      </c>
      <c r="F510" s="26">
        <v>2</v>
      </c>
      <c r="G510" s="43" t="s">
        <v>1064</v>
      </c>
      <c r="H510" s="35" t="s">
        <v>1869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</row>
    <row r="511" spans="1:14" ht="16.2" customHeight="1">
      <c r="A511" s="33" t="s">
        <v>2090</v>
      </c>
      <c r="B511" s="34"/>
      <c r="C511" s="33" t="s">
        <v>1324</v>
      </c>
      <c r="D511" s="35" t="s">
        <v>1046</v>
      </c>
      <c r="E511" s="35" t="s">
        <v>1065</v>
      </c>
      <c r="F511" s="26">
        <v>3</v>
      </c>
      <c r="G511" s="43" t="s">
        <v>1064</v>
      </c>
      <c r="H511" s="35" t="s">
        <v>1870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</row>
    <row r="512" spans="1:14" ht="16.2" customHeight="1">
      <c r="A512" s="33" t="s">
        <v>2090</v>
      </c>
      <c r="B512" s="34"/>
      <c r="C512" s="33" t="s">
        <v>1324</v>
      </c>
      <c r="D512" s="35" t="s">
        <v>1046</v>
      </c>
      <c r="E512" s="35" t="s">
        <v>1065</v>
      </c>
      <c r="F512" s="26">
        <v>4</v>
      </c>
      <c r="G512" s="43" t="s">
        <v>1064</v>
      </c>
      <c r="H512" s="35" t="s">
        <v>1871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</row>
    <row r="513" spans="1:14" ht="16.2" customHeight="1">
      <c r="A513" s="33" t="s">
        <v>2090</v>
      </c>
      <c r="B513" s="34"/>
      <c r="C513" s="33" t="s">
        <v>1324</v>
      </c>
      <c r="D513" s="35" t="s">
        <v>1046</v>
      </c>
      <c r="E513" s="35" t="s">
        <v>1065</v>
      </c>
      <c r="F513" s="26">
        <v>5</v>
      </c>
      <c r="G513" s="43" t="s">
        <v>1064</v>
      </c>
      <c r="H513" s="35" t="s">
        <v>1872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</row>
    <row r="514" spans="1:14" ht="16.2" customHeight="1">
      <c r="A514" s="33" t="s">
        <v>2090</v>
      </c>
      <c r="B514" s="34"/>
      <c r="C514" s="33" t="s">
        <v>1324</v>
      </c>
      <c r="D514" s="35" t="s">
        <v>1046</v>
      </c>
      <c r="E514" s="35" t="s">
        <v>1065</v>
      </c>
      <c r="F514" s="26">
        <v>6</v>
      </c>
      <c r="G514" s="43" t="s">
        <v>1064</v>
      </c>
      <c r="H514" s="35" t="s">
        <v>1873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</row>
    <row r="515" spans="1:14" ht="16.2" customHeight="1">
      <c r="A515" s="33" t="s">
        <v>2090</v>
      </c>
      <c r="B515" s="34"/>
      <c r="C515" s="33" t="s">
        <v>1324</v>
      </c>
      <c r="D515" s="35" t="s">
        <v>1046</v>
      </c>
      <c r="E515" s="35" t="s">
        <v>1067</v>
      </c>
      <c r="F515" s="26">
        <v>1</v>
      </c>
      <c r="G515" s="43" t="s">
        <v>1066</v>
      </c>
      <c r="H515" s="35" t="s">
        <v>3779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</row>
    <row r="516" spans="1:14" ht="16.2" customHeight="1">
      <c r="A516" s="33" t="s">
        <v>2090</v>
      </c>
      <c r="B516" s="34"/>
      <c r="C516" s="33" t="s">
        <v>1324</v>
      </c>
      <c r="D516" s="35" t="s">
        <v>1046</v>
      </c>
      <c r="E516" s="35" t="s">
        <v>1067</v>
      </c>
      <c r="F516" s="26">
        <v>2</v>
      </c>
      <c r="G516" s="43" t="s">
        <v>1066</v>
      </c>
      <c r="H516" s="35" t="s">
        <v>1874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</row>
    <row r="517" spans="1:14" ht="16.2" customHeight="1">
      <c r="A517" s="33" t="s">
        <v>2090</v>
      </c>
      <c r="B517" s="34"/>
      <c r="C517" s="33" t="s">
        <v>1324</v>
      </c>
      <c r="D517" s="35" t="s">
        <v>1046</v>
      </c>
      <c r="E517" s="35" t="s">
        <v>1067</v>
      </c>
      <c r="F517" s="26">
        <v>3</v>
      </c>
      <c r="G517" s="43" t="s">
        <v>1066</v>
      </c>
      <c r="H517" s="35" t="s">
        <v>1875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</row>
    <row r="518" spans="1:14" ht="16.2" customHeight="1">
      <c r="A518" s="33" t="s">
        <v>2090</v>
      </c>
      <c r="B518" s="34"/>
      <c r="C518" s="33" t="s">
        <v>1324</v>
      </c>
      <c r="D518" s="35" t="s">
        <v>1046</v>
      </c>
      <c r="E518" s="35" t="s">
        <v>1067</v>
      </c>
      <c r="F518" s="26">
        <v>4</v>
      </c>
      <c r="G518" s="43" t="s">
        <v>1066</v>
      </c>
      <c r="H518" s="35" t="s">
        <v>1876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</row>
    <row r="519" spans="1:14" ht="16.2" customHeight="1">
      <c r="A519" s="33" t="s">
        <v>2090</v>
      </c>
      <c r="B519" s="34"/>
      <c r="C519" s="33" t="s">
        <v>1324</v>
      </c>
      <c r="D519" s="35" t="s">
        <v>1046</v>
      </c>
      <c r="E519" s="35" t="s">
        <v>1067</v>
      </c>
      <c r="F519" s="26">
        <v>5</v>
      </c>
      <c r="G519" s="43" t="s">
        <v>1066</v>
      </c>
      <c r="H519" s="35" t="s">
        <v>1877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</row>
    <row r="520" spans="1:14" ht="16.2" customHeight="1">
      <c r="A520" s="33" t="s">
        <v>2090</v>
      </c>
      <c r="B520" s="34"/>
      <c r="C520" s="33" t="s">
        <v>1324</v>
      </c>
      <c r="D520" s="35" t="s">
        <v>1046</v>
      </c>
      <c r="E520" s="35" t="s">
        <v>1067</v>
      </c>
      <c r="F520" s="26">
        <v>6</v>
      </c>
      <c r="G520" s="43" t="s">
        <v>1066</v>
      </c>
      <c r="H520" s="35" t="s">
        <v>1878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</row>
    <row r="521" spans="1:14" ht="16.2" customHeight="1">
      <c r="A521" s="33" t="s">
        <v>2090</v>
      </c>
      <c r="B521" s="34"/>
      <c r="C521" s="33" t="s">
        <v>1324</v>
      </c>
      <c r="D521" s="35" t="s">
        <v>1046</v>
      </c>
      <c r="E521" s="35" t="s">
        <v>1070</v>
      </c>
      <c r="F521" s="26">
        <v>1</v>
      </c>
      <c r="G521" s="43" t="s">
        <v>1069</v>
      </c>
      <c r="H521" s="35" t="s">
        <v>3780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</row>
    <row r="522" spans="1:14" ht="16.2" customHeight="1">
      <c r="A522" s="33" t="s">
        <v>2090</v>
      </c>
      <c r="B522" s="34"/>
      <c r="C522" s="33" t="s">
        <v>1324</v>
      </c>
      <c r="D522" s="35" t="s">
        <v>1046</v>
      </c>
      <c r="E522" s="35" t="s">
        <v>1070</v>
      </c>
      <c r="F522" s="26">
        <v>2</v>
      </c>
      <c r="G522" s="43" t="s">
        <v>1069</v>
      </c>
      <c r="H522" s="35" t="s">
        <v>1879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</row>
    <row r="523" spans="1:14" ht="16.2" customHeight="1">
      <c r="A523" s="33" t="s">
        <v>2090</v>
      </c>
      <c r="B523" s="34"/>
      <c r="C523" s="33" t="s">
        <v>1324</v>
      </c>
      <c r="D523" s="35" t="s">
        <v>1046</v>
      </c>
      <c r="E523" s="35" t="s">
        <v>1070</v>
      </c>
      <c r="F523" s="26">
        <v>3</v>
      </c>
      <c r="G523" s="43" t="s">
        <v>1069</v>
      </c>
      <c r="H523" s="35" t="s">
        <v>1880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</row>
    <row r="524" spans="1:14" ht="16.2" customHeight="1">
      <c r="A524" s="33" t="s">
        <v>2090</v>
      </c>
      <c r="B524" s="34"/>
      <c r="C524" s="33" t="s">
        <v>1324</v>
      </c>
      <c r="D524" s="35" t="s">
        <v>1046</v>
      </c>
      <c r="E524" s="35" t="s">
        <v>1070</v>
      </c>
      <c r="F524" s="26">
        <v>4</v>
      </c>
      <c r="G524" s="43" t="s">
        <v>1069</v>
      </c>
      <c r="H524" s="35" t="s">
        <v>1881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</row>
    <row r="525" spans="1:14" ht="16.2" customHeight="1">
      <c r="A525" s="33" t="s">
        <v>2090</v>
      </c>
      <c r="B525" s="34"/>
      <c r="C525" s="33" t="s">
        <v>1324</v>
      </c>
      <c r="D525" s="35" t="s">
        <v>1046</v>
      </c>
      <c r="E525" s="35" t="s">
        <v>1070</v>
      </c>
      <c r="F525" s="26">
        <v>5</v>
      </c>
      <c r="G525" s="43" t="s">
        <v>1069</v>
      </c>
      <c r="H525" s="35" t="s">
        <v>1882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</row>
    <row r="526" spans="1:14" ht="16.2" customHeight="1">
      <c r="A526" s="33" t="s">
        <v>2090</v>
      </c>
      <c r="B526" s="34"/>
      <c r="C526" s="33" t="s">
        <v>1324</v>
      </c>
      <c r="D526" s="35" t="s">
        <v>1046</v>
      </c>
      <c r="E526" s="35" t="s">
        <v>1070</v>
      </c>
      <c r="F526" s="26">
        <v>6</v>
      </c>
      <c r="G526" s="43" t="s">
        <v>1069</v>
      </c>
      <c r="H526" s="35" t="s">
        <v>1883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</row>
    <row r="527" spans="1:14" ht="16.2" customHeight="1">
      <c r="A527" s="33" t="s">
        <v>2090</v>
      </c>
      <c r="B527" s="33"/>
      <c r="C527" s="33" t="s">
        <v>1324</v>
      </c>
      <c r="D527" s="35" t="s">
        <v>1046</v>
      </c>
      <c r="E527" s="35" t="s">
        <v>1072</v>
      </c>
      <c r="F527" s="26">
        <v>1</v>
      </c>
      <c r="G527" s="43" t="s">
        <v>1071</v>
      </c>
      <c r="H527" s="35" t="s">
        <v>3781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</row>
    <row r="528" spans="1:14" ht="16.2" customHeight="1">
      <c r="A528" s="33" t="s">
        <v>2090</v>
      </c>
      <c r="B528" s="42"/>
      <c r="C528" s="33" t="s">
        <v>1324</v>
      </c>
      <c r="D528" s="35" t="s">
        <v>1046</v>
      </c>
      <c r="E528" s="35" t="s">
        <v>1072</v>
      </c>
      <c r="F528" s="26">
        <v>2</v>
      </c>
      <c r="G528" s="43" t="s">
        <v>1071</v>
      </c>
      <c r="H528" s="35" t="s">
        <v>1884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</row>
    <row r="529" spans="1:14" ht="16.2" customHeight="1">
      <c r="A529" s="33" t="s">
        <v>2090</v>
      </c>
      <c r="B529" s="33"/>
      <c r="C529" s="33" t="s">
        <v>1324</v>
      </c>
      <c r="D529" s="35" t="s">
        <v>1046</v>
      </c>
      <c r="E529" s="35" t="s">
        <v>1072</v>
      </c>
      <c r="F529" s="26">
        <v>3</v>
      </c>
      <c r="G529" s="43" t="s">
        <v>1071</v>
      </c>
      <c r="H529" s="35" t="s">
        <v>1885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</row>
    <row r="530" spans="1:14" ht="16.2" customHeight="1">
      <c r="A530" s="33" t="s">
        <v>2090</v>
      </c>
      <c r="B530" s="33"/>
      <c r="C530" s="33" t="s">
        <v>1324</v>
      </c>
      <c r="D530" s="35" t="s">
        <v>1046</v>
      </c>
      <c r="E530" s="35" t="s">
        <v>1072</v>
      </c>
      <c r="F530" s="26">
        <v>4</v>
      </c>
      <c r="G530" s="43" t="s">
        <v>1071</v>
      </c>
      <c r="H530" s="35" t="s">
        <v>1886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</row>
    <row r="531" spans="1:14" ht="16.2" customHeight="1">
      <c r="A531" s="33" t="s">
        <v>2090</v>
      </c>
      <c r="B531" s="42"/>
      <c r="C531" s="33" t="s">
        <v>1324</v>
      </c>
      <c r="D531" s="35" t="s">
        <v>1046</v>
      </c>
      <c r="E531" s="35" t="s">
        <v>1072</v>
      </c>
      <c r="F531" s="26">
        <v>5</v>
      </c>
      <c r="G531" s="43" t="s">
        <v>1071</v>
      </c>
      <c r="H531" s="35" t="s">
        <v>1887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</row>
    <row r="532" spans="1:14" ht="16.2" customHeight="1">
      <c r="A532" s="33" t="s">
        <v>2090</v>
      </c>
      <c r="B532" s="33"/>
      <c r="C532" s="33" t="s">
        <v>1324</v>
      </c>
      <c r="D532" s="35" t="s">
        <v>1046</v>
      </c>
      <c r="E532" s="35" t="s">
        <v>1072</v>
      </c>
      <c r="F532" s="26">
        <v>6</v>
      </c>
      <c r="G532" s="43" t="s">
        <v>1071</v>
      </c>
      <c r="H532" s="35" t="s">
        <v>1888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</row>
    <row r="533" spans="1:14" ht="16.2" customHeight="1">
      <c r="A533" s="33" t="s">
        <v>2090</v>
      </c>
      <c r="B533" s="42"/>
      <c r="C533" s="33" t="s">
        <v>1324</v>
      </c>
      <c r="D533" s="35" t="s">
        <v>1046</v>
      </c>
      <c r="E533" s="35" t="s">
        <v>1074</v>
      </c>
      <c r="F533" s="26">
        <v>1</v>
      </c>
      <c r="G533" s="43" t="s">
        <v>1073</v>
      </c>
      <c r="H533" s="35" t="s">
        <v>3782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</row>
    <row r="534" spans="1:14" ht="16.2" customHeight="1">
      <c r="A534" s="33" t="s">
        <v>2090</v>
      </c>
      <c r="B534" s="42"/>
      <c r="C534" s="33" t="s">
        <v>1324</v>
      </c>
      <c r="D534" s="35" t="s">
        <v>1046</v>
      </c>
      <c r="E534" s="35" t="s">
        <v>1074</v>
      </c>
      <c r="F534" s="26">
        <v>2</v>
      </c>
      <c r="G534" s="43" t="s">
        <v>1073</v>
      </c>
      <c r="H534" s="35" t="s">
        <v>1889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</row>
    <row r="535" spans="1:14" ht="16.2" customHeight="1">
      <c r="A535" s="33" t="s">
        <v>2090</v>
      </c>
      <c r="B535" s="33"/>
      <c r="C535" s="33" t="s">
        <v>1324</v>
      </c>
      <c r="D535" s="35" t="s">
        <v>1046</v>
      </c>
      <c r="E535" s="35" t="s">
        <v>1074</v>
      </c>
      <c r="F535" s="26">
        <v>3</v>
      </c>
      <c r="G535" s="43" t="s">
        <v>1073</v>
      </c>
      <c r="H535" s="35" t="s">
        <v>1890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</row>
    <row r="536" spans="1:14" ht="16.2" customHeight="1">
      <c r="A536" s="33" t="s">
        <v>2090</v>
      </c>
      <c r="B536" s="33"/>
      <c r="C536" s="33" t="s">
        <v>1324</v>
      </c>
      <c r="D536" s="35" t="s">
        <v>1046</v>
      </c>
      <c r="E536" s="35" t="s">
        <v>1074</v>
      </c>
      <c r="F536" s="26">
        <v>4</v>
      </c>
      <c r="G536" s="43" t="s">
        <v>1073</v>
      </c>
      <c r="H536" s="35" t="s">
        <v>1891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</row>
    <row r="537" spans="1:14" ht="16.2" customHeight="1">
      <c r="A537" s="33" t="s">
        <v>2090</v>
      </c>
      <c r="B537" s="33"/>
      <c r="C537" s="33" t="s">
        <v>1324</v>
      </c>
      <c r="D537" s="35" t="s">
        <v>1046</v>
      </c>
      <c r="E537" s="35" t="s">
        <v>1074</v>
      </c>
      <c r="F537" s="26">
        <v>5</v>
      </c>
      <c r="G537" s="43" t="s">
        <v>1073</v>
      </c>
      <c r="H537" s="35" t="s">
        <v>1892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</row>
    <row r="538" spans="1:14" ht="16.2" customHeight="1">
      <c r="A538" s="33" t="s">
        <v>2090</v>
      </c>
      <c r="B538" s="33"/>
      <c r="C538" s="33" t="s">
        <v>1324</v>
      </c>
      <c r="D538" s="35" t="s">
        <v>1046</v>
      </c>
      <c r="E538" s="35" t="s">
        <v>1074</v>
      </c>
      <c r="F538" s="26">
        <v>6</v>
      </c>
      <c r="G538" s="43" t="s">
        <v>1073</v>
      </c>
      <c r="H538" s="35" t="s">
        <v>1893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</row>
    <row r="539" spans="1:14" ht="16.2" customHeight="1">
      <c r="A539" s="33" t="s">
        <v>2090</v>
      </c>
      <c r="B539" s="34"/>
      <c r="C539" s="33" t="s">
        <v>1324</v>
      </c>
      <c r="D539" s="35" t="s">
        <v>1046</v>
      </c>
      <c r="E539" s="35" t="s">
        <v>1078</v>
      </c>
      <c r="F539" s="26">
        <v>1</v>
      </c>
      <c r="G539" s="43" t="s">
        <v>1077</v>
      </c>
      <c r="H539" s="35" t="s">
        <v>3783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</row>
    <row r="540" spans="1:14" ht="16.2" customHeight="1">
      <c r="A540" s="33" t="s">
        <v>2090</v>
      </c>
      <c r="B540" s="34"/>
      <c r="C540" s="33" t="s">
        <v>1324</v>
      </c>
      <c r="D540" s="35" t="s">
        <v>1046</v>
      </c>
      <c r="E540" s="35" t="s">
        <v>1078</v>
      </c>
      <c r="F540" s="26">
        <v>2</v>
      </c>
      <c r="G540" s="43" t="s">
        <v>1077</v>
      </c>
      <c r="H540" s="35" t="s">
        <v>1894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</row>
    <row r="541" spans="1:14" ht="16.2" customHeight="1">
      <c r="A541" s="33" t="s">
        <v>2090</v>
      </c>
      <c r="B541" s="34"/>
      <c r="C541" s="33" t="s">
        <v>1324</v>
      </c>
      <c r="D541" s="35" t="s">
        <v>1046</v>
      </c>
      <c r="E541" s="35" t="s">
        <v>1078</v>
      </c>
      <c r="F541" s="26">
        <v>3</v>
      </c>
      <c r="G541" s="43" t="s">
        <v>1077</v>
      </c>
      <c r="H541" s="35" t="s">
        <v>1895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</row>
    <row r="542" spans="1:14" ht="16.2" customHeight="1">
      <c r="A542" s="33" t="s">
        <v>2090</v>
      </c>
      <c r="B542" s="34"/>
      <c r="C542" s="33" t="s">
        <v>1324</v>
      </c>
      <c r="D542" s="35" t="s">
        <v>1046</v>
      </c>
      <c r="E542" s="35" t="s">
        <v>1078</v>
      </c>
      <c r="F542" s="26">
        <v>4</v>
      </c>
      <c r="G542" s="43" t="s">
        <v>1077</v>
      </c>
      <c r="H542" s="35" t="s">
        <v>1896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</row>
    <row r="543" spans="1:14" ht="16.2" customHeight="1">
      <c r="A543" s="33" t="s">
        <v>2090</v>
      </c>
      <c r="B543" s="34"/>
      <c r="C543" s="33" t="s">
        <v>1324</v>
      </c>
      <c r="D543" s="35" t="s">
        <v>1046</v>
      </c>
      <c r="E543" s="35" t="s">
        <v>1078</v>
      </c>
      <c r="F543" s="26">
        <v>5</v>
      </c>
      <c r="G543" s="43" t="s">
        <v>1077</v>
      </c>
      <c r="H543" s="35" t="s">
        <v>1897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</row>
    <row r="544" spans="1:14" ht="16.2" customHeight="1">
      <c r="A544" s="33" t="s">
        <v>2090</v>
      </c>
      <c r="B544" s="34"/>
      <c r="C544" s="33" t="s">
        <v>1324</v>
      </c>
      <c r="D544" s="35" t="s">
        <v>1046</v>
      </c>
      <c r="E544" s="35" t="s">
        <v>1078</v>
      </c>
      <c r="F544" s="26">
        <v>6</v>
      </c>
      <c r="G544" s="43" t="s">
        <v>1077</v>
      </c>
      <c r="H544" s="35" t="s">
        <v>1898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</row>
    <row r="545" spans="1:14" ht="16.2" customHeight="1">
      <c r="A545" s="33" t="s">
        <v>2090</v>
      </c>
      <c r="B545" s="34"/>
      <c r="C545" s="33" t="s">
        <v>1324</v>
      </c>
      <c r="D545" s="35" t="s">
        <v>1046</v>
      </c>
      <c r="E545" s="35" t="s">
        <v>1081</v>
      </c>
      <c r="F545" s="26">
        <v>1</v>
      </c>
      <c r="G545" s="43" t="s">
        <v>1080</v>
      </c>
      <c r="H545" s="35" t="s">
        <v>3784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</row>
    <row r="546" spans="1:14" ht="16.2" customHeight="1">
      <c r="A546" s="33" t="s">
        <v>2090</v>
      </c>
      <c r="B546" s="34"/>
      <c r="C546" s="33" t="s">
        <v>1324</v>
      </c>
      <c r="D546" s="35" t="s">
        <v>1046</v>
      </c>
      <c r="E546" s="35" t="s">
        <v>1081</v>
      </c>
      <c r="F546" s="26">
        <v>2</v>
      </c>
      <c r="G546" s="43" t="s">
        <v>1080</v>
      </c>
      <c r="H546" s="35" t="s">
        <v>1899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</row>
    <row r="547" spans="1:14" ht="16.2" customHeight="1">
      <c r="A547" s="33" t="s">
        <v>2090</v>
      </c>
      <c r="B547" s="34"/>
      <c r="C547" s="33" t="s">
        <v>1324</v>
      </c>
      <c r="D547" s="35" t="s">
        <v>1046</v>
      </c>
      <c r="E547" s="35" t="s">
        <v>1081</v>
      </c>
      <c r="F547" s="26">
        <v>3</v>
      </c>
      <c r="G547" s="43" t="s">
        <v>1080</v>
      </c>
      <c r="H547" s="35" t="s">
        <v>1900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</row>
    <row r="548" spans="1:14" ht="16.2" customHeight="1">
      <c r="A548" s="33" t="s">
        <v>2090</v>
      </c>
      <c r="B548" s="34"/>
      <c r="C548" s="33" t="s">
        <v>1324</v>
      </c>
      <c r="D548" s="35" t="s">
        <v>1046</v>
      </c>
      <c r="E548" s="35" t="s">
        <v>1081</v>
      </c>
      <c r="F548" s="26">
        <v>4</v>
      </c>
      <c r="G548" s="43" t="s">
        <v>1080</v>
      </c>
      <c r="H548" s="35" t="s">
        <v>1901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</row>
    <row r="549" spans="1:14" ht="16.2" customHeight="1">
      <c r="A549" s="33" t="s">
        <v>2090</v>
      </c>
      <c r="B549" s="34"/>
      <c r="C549" s="33" t="s">
        <v>1324</v>
      </c>
      <c r="D549" s="35" t="s">
        <v>1046</v>
      </c>
      <c r="E549" s="35" t="s">
        <v>1081</v>
      </c>
      <c r="F549" s="26">
        <v>5</v>
      </c>
      <c r="G549" s="43" t="s">
        <v>1080</v>
      </c>
      <c r="H549" s="35" t="s">
        <v>1902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</row>
    <row r="550" spans="1:14" ht="16.2" customHeight="1">
      <c r="A550" s="33" t="s">
        <v>2090</v>
      </c>
      <c r="B550" s="34"/>
      <c r="C550" s="33" t="s">
        <v>1324</v>
      </c>
      <c r="D550" s="35" t="s">
        <v>1046</v>
      </c>
      <c r="E550" s="35" t="s">
        <v>1081</v>
      </c>
      <c r="F550" s="26">
        <v>6</v>
      </c>
      <c r="G550" s="43" t="s">
        <v>1080</v>
      </c>
      <c r="H550" s="35" t="s">
        <v>1903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</row>
    <row r="551" spans="1:14" ht="16.2" customHeight="1">
      <c r="A551" s="33" t="s">
        <v>2090</v>
      </c>
      <c r="B551" s="42"/>
      <c r="C551" s="33" t="s">
        <v>1324</v>
      </c>
      <c r="D551" s="35" t="s">
        <v>1046</v>
      </c>
      <c r="E551" s="35" t="s">
        <v>1083</v>
      </c>
      <c r="F551" s="26">
        <v>1</v>
      </c>
      <c r="G551" s="43" t="s">
        <v>1082</v>
      </c>
      <c r="H551" s="35" t="s">
        <v>3785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</row>
    <row r="552" spans="1:14" ht="16.2" customHeight="1">
      <c r="A552" s="33" t="s">
        <v>2090</v>
      </c>
      <c r="B552" s="42"/>
      <c r="C552" s="33" t="s">
        <v>1324</v>
      </c>
      <c r="D552" s="35" t="s">
        <v>1046</v>
      </c>
      <c r="E552" s="35" t="s">
        <v>1083</v>
      </c>
      <c r="F552" s="26">
        <v>2</v>
      </c>
      <c r="G552" s="43" t="s">
        <v>1082</v>
      </c>
      <c r="H552" s="35" t="s">
        <v>3786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</row>
    <row r="553" spans="1:14" ht="16.2" customHeight="1">
      <c r="A553" s="33" t="s">
        <v>2090</v>
      </c>
      <c r="B553" s="42"/>
      <c r="C553" s="33" t="s">
        <v>1324</v>
      </c>
      <c r="D553" s="35" t="s">
        <v>1046</v>
      </c>
      <c r="E553" s="35" t="s">
        <v>1083</v>
      </c>
      <c r="F553" s="26">
        <v>3</v>
      </c>
      <c r="G553" s="43" t="s">
        <v>1082</v>
      </c>
      <c r="H553" s="35" t="s">
        <v>3787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</row>
    <row r="554" spans="1:14" ht="16.2" customHeight="1">
      <c r="A554" s="33" t="s">
        <v>2090</v>
      </c>
      <c r="B554" s="42"/>
      <c r="C554" s="33" t="s">
        <v>1324</v>
      </c>
      <c r="D554" s="35" t="s">
        <v>1046</v>
      </c>
      <c r="E554" s="35" t="s">
        <v>1083</v>
      </c>
      <c r="F554" s="26">
        <v>4</v>
      </c>
      <c r="G554" s="43" t="s">
        <v>1082</v>
      </c>
      <c r="H554" s="35" t="s">
        <v>3788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</row>
    <row r="555" spans="1:14" ht="16.2" customHeight="1">
      <c r="A555" s="33" t="s">
        <v>2090</v>
      </c>
      <c r="B555" s="42"/>
      <c r="C555" s="33" t="s">
        <v>1324</v>
      </c>
      <c r="D555" s="35" t="s">
        <v>1046</v>
      </c>
      <c r="E555" s="35" t="s">
        <v>1083</v>
      </c>
      <c r="F555" s="26">
        <v>5</v>
      </c>
      <c r="G555" s="43" t="s">
        <v>1082</v>
      </c>
      <c r="H555" s="35" t="s">
        <v>3789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</row>
    <row r="556" spans="1:14" ht="16.2" customHeight="1">
      <c r="A556" s="33" t="s">
        <v>2090</v>
      </c>
      <c r="B556" s="42"/>
      <c r="C556" s="33" t="s">
        <v>1324</v>
      </c>
      <c r="D556" s="35" t="s">
        <v>1046</v>
      </c>
      <c r="E556" s="35" t="s">
        <v>1083</v>
      </c>
      <c r="F556" s="26">
        <v>6</v>
      </c>
      <c r="G556" s="43" t="s">
        <v>1082</v>
      </c>
      <c r="H556" s="35" t="s">
        <v>3790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</row>
    <row r="557" spans="1:14" ht="16.2" customHeight="1">
      <c r="A557" s="33" t="s">
        <v>2090</v>
      </c>
      <c r="B557" s="34"/>
      <c r="C557" s="33" t="s">
        <v>1324</v>
      </c>
      <c r="D557" s="48" t="s">
        <v>1085</v>
      </c>
      <c r="E557" s="43" t="s">
        <v>1904</v>
      </c>
      <c r="F557" s="26">
        <v>1</v>
      </c>
      <c r="G557" s="43" t="s">
        <v>3791</v>
      </c>
      <c r="H557" s="43" t="s">
        <v>3792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</row>
    <row r="558" spans="1:14" ht="16.2" customHeight="1">
      <c r="A558" s="33" t="s">
        <v>2090</v>
      </c>
      <c r="B558" s="34"/>
      <c r="C558" s="33" t="s">
        <v>1324</v>
      </c>
      <c r="D558" s="48" t="s">
        <v>1085</v>
      </c>
      <c r="E558" s="43" t="s">
        <v>1904</v>
      </c>
      <c r="F558" s="26">
        <v>2</v>
      </c>
      <c r="G558" s="43" t="s">
        <v>3791</v>
      </c>
      <c r="H558" s="43" t="s">
        <v>3793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</row>
    <row r="559" spans="1:14" ht="16.2" customHeight="1">
      <c r="A559" s="33" t="s">
        <v>2090</v>
      </c>
      <c r="B559" s="34"/>
      <c r="C559" s="33" t="s">
        <v>1324</v>
      </c>
      <c r="D559" s="48" t="s">
        <v>1085</v>
      </c>
      <c r="E559" s="43" t="s">
        <v>1904</v>
      </c>
      <c r="F559" s="26">
        <v>3</v>
      </c>
      <c r="G559" s="43" t="s">
        <v>3791</v>
      </c>
      <c r="H559" s="43" t="s">
        <v>3794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</row>
    <row r="560" spans="1:14" ht="16.2" customHeight="1">
      <c r="A560" s="33" t="s">
        <v>2090</v>
      </c>
      <c r="B560" s="34"/>
      <c r="C560" s="33" t="s">
        <v>1324</v>
      </c>
      <c r="D560" s="48" t="s">
        <v>1085</v>
      </c>
      <c r="E560" s="43" t="s">
        <v>1904</v>
      </c>
      <c r="F560" s="26">
        <v>5</v>
      </c>
      <c r="G560" s="43" t="s">
        <v>3791</v>
      </c>
      <c r="H560" s="43" t="s">
        <v>3795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</row>
    <row r="561" spans="1:14" ht="16.2" customHeight="1">
      <c r="A561" s="33" t="s">
        <v>2090</v>
      </c>
      <c r="B561" s="34"/>
      <c r="C561" s="33" t="s">
        <v>1324</v>
      </c>
      <c r="D561" s="48" t="s">
        <v>1085</v>
      </c>
      <c r="E561" s="43" t="s">
        <v>1904</v>
      </c>
      <c r="F561" s="26">
        <v>6</v>
      </c>
      <c r="G561" s="43" t="s">
        <v>3791</v>
      </c>
      <c r="H561" s="43" t="s">
        <v>3796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</row>
    <row r="562" spans="1:14" ht="16.2" customHeight="1">
      <c r="A562" s="33" t="s">
        <v>2090</v>
      </c>
      <c r="B562" s="34"/>
      <c r="C562" s="33" t="s">
        <v>1324</v>
      </c>
      <c r="D562" s="48" t="s">
        <v>1085</v>
      </c>
      <c r="E562" s="43" t="s">
        <v>1904</v>
      </c>
      <c r="F562" s="26">
        <v>7</v>
      </c>
      <c r="G562" s="43" t="s">
        <v>3791</v>
      </c>
      <c r="H562" s="43" t="s">
        <v>3797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</row>
    <row r="563" spans="1:14" ht="16.2" customHeight="1">
      <c r="A563" s="33" t="s">
        <v>2090</v>
      </c>
      <c r="B563" s="34"/>
      <c r="C563" s="33" t="s">
        <v>1324</v>
      </c>
      <c r="D563" s="48" t="s">
        <v>1085</v>
      </c>
      <c r="E563" s="43" t="s">
        <v>1087</v>
      </c>
      <c r="F563" s="26">
        <v>1</v>
      </c>
      <c r="G563" s="43" t="s">
        <v>3798</v>
      </c>
      <c r="H563" s="43" t="s">
        <v>3799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</row>
    <row r="564" spans="1:14" ht="16.2" customHeight="1">
      <c r="A564" s="33" t="s">
        <v>2090</v>
      </c>
      <c r="B564" s="34"/>
      <c r="C564" s="33" t="s">
        <v>1324</v>
      </c>
      <c r="D564" s="48" t="s">
        <v>1085</v>
      </c>
      <c r="E564" s="43" t="s">
        <v>1087</v>
      </c>
      <c r="F564" s="26">
        <v>2</v>
      </c>
      <c r="G564" s="43" t="s">
        <v>3798</v>
      </c>
      <c r="H564" s="43" t="s">
        <v>3800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</row>
    <row r="565" spans="1:14" ht="16.2" customHeight="1">
      <c r="A565" s="33" t="s">
        <v>2090</v>
      </c>
      <c r="B565" s="34"/>
      <c r="C565" s="33" t="s">
        <v>1324</v>
      </c>
      <c r="D565" s="48" t="s">
        <v>1085</v>
      </c>
      <c r="E565" s="43" t="s">
        <v>1087</v>
      </c>
      <c r="F565" s="26">
        <v>3</v>
      </c>
      <c r="G565" s="43" t="s">
        <v>3798</v>
      </c>
      <c r="H565" s="43" t="s">
        <v>3801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</row>
    <row r="566" spans="1:14" ht="16.2" customHeight="1">
      <c r="A566" s="33" t="s">
        <v>2090</v>
      </c>
      <c r="B566" s="34"/>
      <c r="C566" s="33" t="s">
        <v>1324</v>
      </c>
      <c r="D566" s="48" t="s">
        <v>1085</v>
      </c>
      <c r="E566" s="43" t="s">
        <v>1087</v>
      </c>
      <c r="F566" s="26">
        <v>5</v>
      </c>
      <c r="G566" s="43" t="s">
        <v>3798</v>
      </c>
      <c r="H566" s="43" t="s">
        <v>3802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</row>
    <row r="567" spans="1:14" ht="16.2" customHeight="1">
      <c r="A567" s="33" t="s">
        <v>2090</v>
      </c>
      <c r="B567" s="34"/>
      <c r="C567" s="33" t="s">
        <v>1324</v>
      </c>
      <c r="D567" s="48" t="s">
        <v>1085</v>
      </c>
      <c r="E567" s="43" t="s">
        <v>1087</v>
      </c>
      <c r="F567" s="26">
        <v>6</v>
      </c>
      <c r="G567" s="43" t="s">
        <v>3798</v>
      </c>
      <c r="H567" s="43" t="s">
        <v>3803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</row>
    <row r="568" spans="1:14" ht="16.2" customHeight="1">
      <c r="A568" s="33" t="s">
        <v>2090</v>
      </c>
      <c r="B568" s="34"/>
      <c r="C568" s="33" t="s">
        <v>1324</v>
      </c>
      <c r="D568" s="48" t="s">
        <v>1085</v>
      </c>
      <c r="E568" s="43" t="s">
        <v>1087</v>
      </c>
      <c r="F568" s="26">
        <v>7</v>
      </c>
      <c r="G568" s="43" t="s">
        <v>3798</v>
      </c>
      <c r="H568" s="43" t="s">
        <v>3804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</row>
    <row r="569" spans="1:14" ht="16.2" customHeight="1">
      <c r="A569" s="33" t="s">
        <v>2090</v>
      </c>
      <c r="B569" s="34"/>
      <c r="C569" s="33" t="s">
        <v>1324</v>
      </c>
      <c r="D569" s="48" t="s">
        <v>1085</v>
      </c>
      <c r="E569" s="48" t="s">
        <v>1090</v>
      </c>
      <c r="F569" s="26">
        <v>1</v>
      </c>
      <c r="G569" s="43" t="s">
        <v>1089</v>
      </c>
      <c r="H569" s="48" t="s">
        <v>3805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</row>
    <row r="570" spans="1:14" ht="16.2" customHeight="1">
      <c r="A570" s="33" t="s">
        <v>2090</v>
      </c>
      <c r="B570" s="34"/>
      <c r="C570" s="33" t="s">
        <v>1324</v>
      </c>
      <c r="D570" s="48" t="s">
        <v>1085</v>
      </c>
      <c r="E570" s="48" t="s">
        <v>1090</v>
      </c>
      <c r="F570" s="26">
        <v>2</v>
      </c>
      <c r="G570" s="43" t="s">
        <v>1089</v>
      </c>
      <c r="H570" s="48" t="s">
        <v>3806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</row>
    <row r="571" spans="1:14" ht="16.2" customHeight="1">
      <c r="A571" s="33" t="s">
        <v>2090</v>
      </c>
      <c r="B571" s="34"/>
      <c r="C571" s="33" t="s">
        <v>1324</v>
      </c>
      <c r="D571" s="48" t="s">
        <v>1085</v>
      </c>
      <c r="E571" s="48" t="s">
        <v>1090</v>
      </c>
      <c r="F571" s="26">
        <v>3</v>
      </c>
      <c r="G571" s="43" t="s">
        <v>1089</v>
      </c>
      <c r="H571" s="48" t="s">
        <v>3807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</row>
    <row r="572" spans="1:14" ht="16.2" customHeight="1">
      <c r="A572" s="33" t="s">
        <v>2090</v>
      </c>
      <c r="B572" s="34"/>
      <c r="C572" s="33" t="s">
        <v>1324</v>
      </c>
      <c r="D572" s="48" t="s">
        <v>1085</v>
      </c>
      <c r="E572" s="48" t="s">
        <v>1090</v>
      </c>
      <c r="F572" s="26">
        <v>4</v>
      </c>
      <c r="G572" s="43" t="s">
        <v>1089</v>
      </c>
      <c r="H572" s="48" t="s">
        <v>3808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</row>
    <row r="573" spans="1:14" ht="16.2" customHeight="1">
      <c r="A573" s="33" t="s">
        <v>2090</v>
      </c>
      <c r="B573" s="34"/>
      <c r="C573" s="33" t="s">
        <v>1324</v>
      </c>
      <c r="D573" s="48" t="s">
        <v>1085</v>
      </c>
      <c r="E573" s="48" t="s">
        <v>1090</v>
      </c>
      <c r="F573" s="26">
        <v>5</v>
      </c>
      <c r="G573" s="43" t="s">
        <v>1089</v>
      </c>
      <c r="H573" s="48" t="s">
        <v>3809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</row>
    <row r="574" spans="1:14" ht="16.2" customHeight="1">
      <c r="A574" s="33" t="s">
        <v>2090</v>
      </c>
      <c r="B574" s="34"/>
      <c r="C574" s="33" t="s">
        <v>1324</v>
      </c>
      <c r="D574" s="48" t="s">
        <v>1085</v>
      </c>
      <c r="E574" s="48" t="s">
        <v>1090</v>
      </c>
      <c r="F574" s="26">
        <v>6</v>
      </c>
      <c r="G574" s="43" t="s">
        <v>1089</v>
      </c>
      <c r="H574" s="48" t="s">
        <v>3810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</row>
    <row r="575" spans="1:14" ht="16.2" customHeight="1">
      <c r="A575" s="33" t="s">
        <v>2090</v>
      </c>
      <c r="B575" s="33"/>
      <c r="C575" s="33" t="s">
        <v>1324</v>
      </c>
      <c r="D575" s="48" t="s">
        <v>1085</v>
      </c>
      <c r="E575" s="48" t="s">
        <v>1093</v>
      </c>
      <c r="F575" s="26">
        <v>1</v>
      </c>
      <c r="G575" s="43" t="s">
        <v>1092</v>
      </c>
      <c r="H575" s="48" t="s">
        <v>3811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</row>
    <row r="576" spans="1:14" ht="16.2" customHeight="1">
      <c r="A576" s="33" t="s">
        <v>2090</v>
      </c>
      <c r="B576" s="33"/>
      <c r="C576" s="33" t="s">
        <v>1324</v>
      </c>
      <c r="D576" s="48" t="s">
        <v>1085</v>
      </c>
      <c r="E576" s="48" t="s">
        <v>1093</v>
      </c>
      <c r="F576" s="26">
        <v>2</v>
      </c>
      <c r="G576" s="43" t="s">
        <v>1092</v>
      </c>
      <c r="H576" s="48" t="s">
        <v>3812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</row>
    <row r="577" spans="1:14" ht="16.2" customHeight="1">
      <c r="A577" s="33" t="s">
        <v>2090</v>
      </c>
      <c r="B577" s="33"/>
      <c r="C577" s="33" t="s">
        <v>1324</v>
      </c>
      <c r="D577" s="48" t="s">
        <v>1085</v>
      </c>
      <c r="E577" s="48" t="s">
        <v>1093</v>
      </c>
      <c r="F577" s="26">
        <v>3</v>
      </c>
      <c r="G577" s="43" t="s">
        <v>1092</v>
      </c>
      <c r="H577" s="48" t="s">
        <v>3813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</row>
    <row r="578" spans="1:14" ht="16.2" customHeight="1">
      <c r="A578" s="33" t="s">
        <v>2090</v>
      </c>
      <c r="B578" s="33"/>
      <c r="C578" s="33" t="s">
        <v>1324</v>
      </c>
      <c r="D578" s="48" t="s">
        <v>1085</v>
      </c>
      <c r="E578" s="48" t="s">
        <v>1093</v>
      </c>
      <c r="F578" s="26">
        <v>4</v>
      </c>
      <c r="G578" s="43" t="s">
        <v>1092</v>
      </c>
      <c r="H578" s="48" t="s">
        <v>3814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</row>
    <row r="579" spans="1:14" ht="16.2" customHeight="1">
      <c r="A579" s="33" t="s">
        <v>2090</v>
      </c>
      <c r="B579" s="33"/>
      <c r="C579" s="33" t="s">
        <v>1324</v>
      </c>
      <c r="D579" s="48" t="s">
        <v>1085</v>
      </c>
      <c r="E579" s="48" t="s">
        <v>1093</v>
      </c>
      <c r="F579" s="26">
        <v>5</v>
      </c>
      <c r="G579" s="43" t="s">
        <v>1092</v>
      </c>
      <c r="H579" s="48" t="s">
        <v>3815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</row>
    <row r="580" spans="1:14" ht="16.2" customHeight="1">
      <c r="A580" s="49" t="s">
        <v>2090</v>
      </c>
      <c r="B580" s="49"/>
      <c r="C580" s="33" t="s">
        <v>1324</v>
      </c>
      <c r="D580" s="48" t="s">
        <v>1085</v>
      </c>
      <c r="E580" s="48" t="s">
        <v>1093</v>
      </c>
      <c r="F580" s="26">
        <v>6</v>
      </c>
      <c r="G580" s="43" t="s">
        <v>1092</v>
      </c>
      <c r="H580" s="48" t="s">
        <v>3816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</row>
    <row r="581" spans="1:14" ht="16.2" customHeight="1">
      <c r="A581" s="33" t="s">
        <v>2090</v>
      </c>
      <c r="B581" s="34"/>
      <c r="C581" s="33" t="s">
        <v>1324</v>
      </c>
      <c r="D581" s="48" t="s">
        <v>1085</v>
      </c>
      <c r="E581" s="48" t="s">
        <v>1096</v>
      </c>
      <c r="F581" s="26">
        <v>1</v>
      </c>
      <c r="G581" s="43" t="s">
        <v>1095</v>
      </c>
      <c r="H581" s="48" t="s">
        <v>3817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</row>
    <row r="582" spans="1:14" ht="16.2" customHeight="1">
      <c r="A582" s="33" t="s">
        <v>2090</v>
      </c>
      <c r="B582" s="34"/>
      <c r="C582" s="33" t="s">
        <v>1324</v>
      </c>
      <c r="D582" s="48" t="s">
        <v>1085</v>
      </c>
      <c r="E582" s="48" t="s">
        <v>1096</v>
      </c>
      <c r="F582" s="26">
        <v>2</v>
      </c>
      <c r="G582" s="43" t="s">
        <v>1095</v>
      </c>
      <c r="H582" s="48" t="s">
        <v>3818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</row>
    <row r="583" spans="1:14" ht="16.2" customHeight="1">
      <c r="A583" s="33" t="s">
        <v>2090</v>
      </c>
      <c r="B583" s="34"/>
      <c r="C583" s="33" t="s">
        <v>1324</v>
      </c>
      <c r="D583" s="48" t="s">
        <v>1085</v>
      </c>
      <c r="E583" s="48" t="s">
        <v>1096</v>
      </c>
      <c r="F583" s="26">
        <v>3</v>
      </c>
      <c r="G583" s="43" t="s">
        <v>1095</v>
      </c>
      <c r="H583" s="48" t="s">
        <v>3819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</row>
    <row r="584" spans="1:14" ht="16.2" customHeight="1">
      <c r="A584" s="33" t="s">
        <v>2090</v>
      </c>
      <c r="B584" s="34"/>
      <c r="C584" s="33" t="s">
        <v>1324</v>
      </c>
      <c r="D584" s="48" t="s">
        <v>1085</v>
      </c>
      <c r="E584" s="48" t="s">
        <v>1096</v>
      </c>
      <c r="F584" s="26">
        <v>4</v>
      </c>
      <c r="G584" s="43" t="s">
        <v>1095</v>
      </c>
      <c r="H584" s="48" t="s">
        <v>3820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</row>
    <row r="585" spans="1:14" ht="16.2" customHeight="1">
      <c r="A585" s="33" t="s">
        <v>2090</v>
      </c>
      <c r="B585" s="34"/>
      <c r="C585" s="33" t="s">
        <v>1324</v>
      </c>
      <c r="D585" s="48" t="s">
        <v>1085</v>
      </c>
      <c r="E585" s="48" t="s">
        <v>1096</v>
      </c>
      <c r="F585" s="26">
        <v>5</v>
      </c>
      <c r="G585" s="43" t="s">
        <v>1095</v>
      </c>
      <c r="H585" s="48" t="s">
        <v>3821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</row>
    <row r="586" spans="1:14" ht="16.2" customHeight="1">
      <c r="A586" s="33" t="s">
        <v>2090</v>
      </c>
      <c r="B586" s="34"/>
      <c r="C586" s="33" t="s">
        <v>1324</v>
      </c>
      <c r="D586" s="48" t="s">
        <v>1085</v>
      </c>
      <c r="E586" s="48" t="s">
        <v>1096</v>
      </c>
      <c r="F586" s="26">
        <v>6</v>
      </c>
      <c r="G586" s="43" t="s">
        <v>1095</v>
      </c>
      <c r="H586" s="48" t="s">
        <v>3822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</row>
    <row r="587" spans="1:14" ht="16.2" customHeight="1">
      <c r="A587" s="33" t="s">
        <v>2090</v>
      </c>
      <c r="B587" s="34"/>
      <c r="C587" s="33" t="s">
        <v>1324</v>
      </c>
      <c r="D587" s="48" t="s">
        <v>1085</v>
      </c>
      <c r="E587" s="48" t="s">
        <v>1099</v>
      </c>
      <c r="F587" s="26">
        <v>1</v>
      </c>
      <c r="G587" s="43" t="s">
        <v>1098</v>
      </c>
      <c r="H587" s="48" t="s">
        <v>3823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</row>
    <row r="588" spans="1:14" ht="16.2" customHeight="1">
      <c r="A588" s="33" t="s">
        <v>2090</v>
      </c>
      <c r="B588" s="34"/>
      <c r="C588" s="33" t="s">
        <v>1324</v>
      </c>
      <c r="D588" s="48" t="s">
        <v>1085</v>
      </c>
      <c r="E588" s="48" t="s">
        <v>1099</v>
      </c>
      <c r="F588" s="26">
        <v>2</v>
      </c>
      <c r="G588" s="43" t="s">
        <v>1098</v>
      </c>
      <c r="H588" s="48" t="s">
        <v>3824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</row>
    <row r="589" spans="1:14" ht="16.2" customHeight="1">
      <c r="A589" s="33" t="s">
        <v>2090</v>
      </c>
      <c r="B589" s="34"/>
      <c r="C589" s="33" t="s">
        <v>1324</v>
      </c>
      <c r="D589" s="48" t="s">
        <v>1085</v>
      </c>
      <c r="E589" s="48" t="s">
        <v>1099</v>
      </c>
      <c r="F589" s="26">
        <v>3</v>
      </c>
      <c r="G589" s="43" t="s">
        <v>1098</v>
      </c>
      <c r="H589" s="48" t="s">
        <v>3825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</row>
    <row r="590" spans="1:14" ht="16.2" customHeight="1">
      <c r="A590" s="33" t="s">
        <v>2090</v>
      </c>
      <c r="B590" s="34"/>
      <c r="C590" s="33" t="s">
        <v>1324</v>
      </c>
      <c r="D590" s="48" t="s">
        <v>1085</v>
      </c>
      <c r="E590" s="48" t="s">
        <v>1099</v>
      </c>
      <c r="F590" s="26">
        <v>4</v>
      </c>
      <c r="G590" s="43" t="s">
        <v>1098</v>
      </c>
      <c r="H590" s="48" t="s">
        <v>3826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</row>
    <row r="591" spans="1:14" ht="16.2" customHeight="1">
      <c r="A591" s="33" t="s">
        <v>2090</v>
      </c>
      <c r="B591" s="34"/>
      <c r="C591" s="33" t="s">
        <v>1324</v>
      </c>
      <c r="D591" s="48" t="s">
        <v>1085</v>
      </c>
      <c r="E591" s="48" t="s">
        <v>1099</v>
      </c>
      <c r="F591" s="26">
        <v>5</v>
      </c>
      <c r="G591" s="43" t="s">
        <v>1098</v>
      </c>
      <c r="H591" s="48" t="s">
        <v>3827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</row>
    <row r="592" spans="1:14" ht="16.2" customHeight="1">
      <c r="A592" s="33" t="s">
        <v>2090</v>
      </c>
      <c r="B592" s="34"/>
      <c r="C592" s="33" t="s">
        <v>1324</v>
      </c>
      <c r="D592" s="48" t="s">
        <v>1085</v>
      </c>
      <c r="E592" s="48" t="s">
        <v>1099</v>
      </c>
      <c r="F592" s="26">
        <v>6</v>
      </c>
      <c r="G592" s="43" t="s">
        <v>1098</v>
      </c>
      <c r="H592" s="48" t="s">
        <v>3828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</row>
    <row r="593" spans="1:14" ht="16.2" customHeight="1">
      <c r="A593" s="33" t="s">
        <v>2090</v>
      </c>
      <c r="B593" s="34"/>
      <c r="C593" s="33" t="s">
        <v>1324</v>
      </c>
      <c r="D593" s="48" t="s">
        <v>1085</v>
      </c>
      <c r="E593" s="48" t="s">
        <v>1102</v>
      </c>
      <c r="F593" s="26">
        <v>1</v>
      </c>
      <c r="G593" s="43" t="s">
        <v>1101</v>
      </c>
      <c r="H593" s="48" t="s">
        <v>3829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</row>
    <row r="594" spans="1:14" ht="16.2" customHeight="1">
      <c r="A594" s="33" t="s">
        <v>2090</v>
      </c>
      <c r="B594" s="34"/>
      <c r="C594" s="33" t="s">
        <v>1324</v>
      </c>
      <c r="D594" s="48" t="s">
        <v>1085</v>
      </c>
      <c r="E594" s="48" t="s">
        <v>1102</v>
      </c>
      <c r="F594" s="26">
        <v>2</v>
      </c>
      <c r="G594" s="43" t="s">
        <v>1101</v>
      </c>
      <c r="H594" s="48" t="s">
        <v>3830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</row>
    <row r="595" spans="1:14" ht="16.2" customHeight="1">
      <c r="A595" s="33" t="s">
        <v>2090</v>
      </c>
      <c r="B595" s="34"/>
      <c r="C595" s="33" t="s">
        <v>1324</v>
      </c>
      <c r="D595" s="48" t="s">
        <v>1085</v>
      </c>
      <c r="E595" s="48" t="s">
        <v>1102</v>
      </c>
      <c r="F595" s="26">
        <v>3</v>
      </c>
      <c r="G595" s="43" t="s">
        <v>1101</v>
      </c>
      <c r="H595" s="48" t="s">
        <v>3831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</row>
    <row r="596" spans="1:14" ht="16.2" customHeight="1">
      <c r="A596" s="33" t="s">
        <v>2090</v>
      </c>
      <c r="B596" s="34"/>
      <c r="C596" s="33" t="s">
        <v>1324</v>
      </c>
      <c r="D596" s="48" t="s">
        <v>1085</v>
      </c>
      <c r="E596" s="48" t="s">
        <v>1102</v>
      </c>
      <c r="F596" s="26">
        <v>4</v>
      </c>
      <c r="G596" s="43" t="s">
        <v>1101</v>
      </c>
      <c r="H596" s="48" t="s">
        <v>3832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</row>
    <row r="597" spans="1:14" ht="16.2" customHeight="1">
      <c r="A597" s="33" t="s">
        <v>2090</v>
      </c>
      <c r="B597" s="34"/>
      <c r="C597" s="33" t="s">
        <v>1324</v>
      </c>
      <c r="D597" s="48" t="s">
        <v>1085</v>
      </c>
      <c r="E597" s="48" t="s">
        <v>1102</v>
      </c>
      <c r="F597" s="26">
        <v>5</v>
      </c>
      <c r="G597" s="43" t="s">
        <v>1101</v>
      </c>
      <c r="H597" s="48" t="s">
        <v>3833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</row>
    <row r="598" spans="1:14" ht="16.2" customHeight="1">
      <c r="A598" s="33" t="s">
        <v>2090</v>
      </c>
      <c r="B598" s="34"/>
      <c r="C598" s="33" t="s">
        <v>1324</v>
      </c>
      <c r="D598" s="48" t="s">
        <v>1085</v>
      </c>
      <c r="E598" s="48" t="s">
        <v>1102</v>
      </c>
      <c r="F598" s="26">
        <v>6</v>
      </c>
      <c r="G598" s="43" t="s">
        <v>1101</v>
      </c>
      <c r="H598" s="48" t="s">
        <v>3834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</row>
    <row r="599" spans="1:14" ht="16.2" customHeight="1">
      <c r="A599" s="33" t="s">
        <v>2090</v>
      </c>
      <c r="B599" s="34"/>
      <c r="C599" s="33" t="s">
        <v>1324</v>
      </c>
      <c r="D599" s="48" t="s">
        <v>1085</v>
      </c>
      <c r="E599" s="48" t="s">
        <v>1105</v>
      </c>
      <c r="F599" s="26">
        <v>1</v>
      </c>
      <c r="G599" s="43" t="s">
        <v>1104</v>
      </c>
      <c r="H599" s="48" t="s">
        <v>3835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</row>
    <row r="600" spans="1:14" ht="16.2" customHeight="1">
      <c r="A600" s="33" t="s">
        <v>2090</v>
      </c>
      <c r="B600" s="34"/>
      <c r="C600" s="33" t="s">
        <v>1324</v>
      </c>
      <c r="D600" s="48" t="s">
        <v>1085</v>
      </c>
      <c r="E600" s="48" t="s">
        <v>1105</v>
      </c>
      <c r="F600" s="26">
        <v>2</v>
      </c>
      <c r="G600" s="43" t="s">
        <v>1104</v>
      </c>
      <c r="H600" s="48" t="s">
        <v>3836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</row>
    <row r="601" spans="1:14" ht="16.2" customHeight="1">
      <c r="A601" s="33" t="s">
        <v>2090</v>
      </c>
      <c r="B601" s="34"/>
      <c r="C601" s="33" t="s">
        <v>1324</v>
      </c>
      <c r="D601" s="48" t="s">
        <v>1085</v>
      </c>
      <c r="E601" s="48" t="s">
        <v>1105</v>
      </c>
      <c r="F601" s="26">
        <v>3</v>
      </c>
      <c r="G601" s="43" t="s">
        <v>1104</v>
      </c>
      <c r="H601" s="48" t="s">
        <v>3837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</row>
    <row r="602" spans="1:14" ht="16.2" customHeight="1">
      <c r="A602" s="33" t="s">
        <v>2090</v>
      </c>
      <c r="B602" s="34"/>
      <c r="C602" s="33" t="s">
        <v>1324</v>
      </c>
      <c r="D602" s="48" t="s">
        <v>1085</v>
      </c>
      <c r="E602" s="48" t="s">
        <v>1105</v>
      </c>
      <c r="F602" s="26">
        <v>4</v>
      </c>
      <c r="G602" s="43" t="s">
        <v>1104</v>
      </c>
      <c r="H602" s="48" t="s">
        <v>3838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</row>
    <row r="603" spans="1:14" ht="16.2" customHeight="1">
      <c r="A603" s="33" t="s">
        <v>2090</v>
      </c>
      <c r="B603" s="34"/>
      <c r="C603" s="33" t="s">
        <v>1324</v>
      </c>
      <c r="D603" s="48" t="s">
        <v>1085</v>
      </c>
      <c r="E603" s="48" t="s">
        <v>1105</v>
      </c>
      <c r="F603" s="26">
        <v>5</v>
      </c>
      <c r="G603" s="43" t="s">
        <v>1104</v>
      </c>
      <c r="H603" s="48" t="s">
        <v>3839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</row>
    <row r="604" spans="1:14" ht="16.2" customHeight="1">
      <c r="A604" s="33" t="s">
        <v>2090</v>
      </c>
      <c r="B604" s="34"/>
      <c r="C604" s="33" t="s">
        <v>1324</v>
      </c>
      <c r="D604" s="48" t="s">
        <v>1085</v>
      </c>
      <c r="E604" s="48" t="s">
        <v>1105</v>
      </c>
      <c r="F604" s="26">
        <v>6</v>
      </c>
      <c r="G604" s="43" t="s">
        <v>1104</v>
      </c>
      <c r="H604" s="48" t="s">
        <v>3840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</row>
    <row r="605" spans="1:14" ht="16.2" customHeight="1">
      <c r="A605" s="33" t="s">
        <v>2090</v>
      </c>
      <c r="B605" s="34"/>
      <c r="C605" s="33" t="s">
        <v>1324</v>
      </c>
      <c r="D605" s="48" t="s">
        <v>1085</v>
      </c>
      <c r="E605" s="48" t="s">
        <v>1108</v>
      </c>
      <c r="F605" s="26">
        <v>1</v>
      </c>
      <c r="G605" s="43" t="s">
        <v>1107</v>
      </c>
      <c r="H605" s="48" t="s">
        <v>3841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</row>
    <row r="606" spans="1:14" ht="16.2" customHeight="1">
      <c r="A606" s="33" t="s">
        <v>2090</v>
      </c>
      <c r="B606" s="34"/>
      <c r="C606" s="33" t="s">
        <v>1324</v>
      </c>
      <c r="D606" s="48" t="s">
        <v>1085</v>
      </c>
      <c r="E606" s="48" t="s">
        <v>1108</v>
      </c>
      <c r="F606" s="26">
        <v>2</v>
      </c>
      <c r="G606" s="43" t="s">
        <v>1107</v>
      </c>
      <c r="H606" s="48" t="s">
        <v>3842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</row>
    <row r="607" spans="1:14" ht="16.2" customHeight="1">
      <c r="A607" s="33" t="s">
        <v>2090</v>
      </c>
      <c r="B607" s="34"/>
      <c r="C607" s="33" t="s">
        <v>1324</v>
      </c>
      <c r="D607" s="48" t="s">
        <v>1085</v>
      </c>
      <c r="E607" s="48" t="s">
        <v>1108</v>
      </c>
      <c r="F607" s="26">
        <v>3</v>
      </c>
      <c r="G607" s="43" t="s">
        <v>1107</v>
      </c>
      <c r="H607" s="48" t="s">
        <v>3843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</row>
    <row r="608" spans="1:14" ht="16.2" customHeight="1">
      <c r="A608" s="33" t="s">
        <v>2090</v>
      </c>
      <c r="B608" s="34"/>
      <c r="C608" s="33" t="s">
        <v>1324</v>
      </c>
      <c r="D608" s="48" t="s">
        <v>1085</v>
      </c>
      <c r="E608" s="48" t="s">
        <v>1108</v>
      </c>
      <c r="F608" s="26">
        <v>4</v>
      </c>
      <c r="G608" s="43" t="s">
        <v>1107</v>
      </c>
      <c r="H608" s="48" t="s">
        <v>3844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</row>
    <row r="609" spans="1:14" ht="16.2" customHeight="1">
      <c r="A609" s="33" t="s">
        <v>2090</v>
      </c>
      <c r="B609" s="34"/>
      <c r="C609" s="33" t="s">
        <v>1324</v>
      </c>
      <c r="D609" s="48" t="s">
        <v>1085</v>
      </c>
      <c r="E609" s="48" t="s">
        <v>1108</v>
      </c>
      <c r="F609" s="26">
        <v>5</v>
      </c>
      <c r="G609" s="43" t="s">
        <v>1107</v>
      </c>
      <c r="H609" s="48" t="s">
        <v>3845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</row>
    <row r="610" spans="1:14" ht="16.2" customHeight="1">
      <c r="A610" s="33" t="s">
        <v>2090</v>
      </c>
      <c r="B610" s="34"/>
      <c r="C610" s="33" t="s">
        <v>1324</v>
      </c>
      <c r="D610" s="48" t="s">
        <v>1085</v>
      </c>
      <c r="E610" s="48" t="s">
        <v>1108</v>
      </c>
      <c r="F610" s="26">
        <v>6</v>
      </c>
      <c r="G610" s="43" t="s">
        <v>1107</v>
      </c>
      <c r="H610" s="48" t="s">
        <v>3846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</row>
    <row r="611" spans="1:14" ht="16.2" customHeight="1">
      <c r="A611" s="33" t="s">
        <v>2090</v>
      </c>
      <c r="B611" s="34"/>
      <c r="C611" s="33" t="s">
        <v>1324</v>
      </c>
      <c r="D611" s="48" t="s">
        <v>1085</v>
      </c>
      <c r="E611" s="48" t="s">
        <v>1111</v>
      </c>
      <c r="F611" s="26">
        <v>1</v>
      </c>
      <c r="G611" s="43" t="s">
        <v>1110</v>
      </c>
      <c r="H611" s="48" t="s">
        <v>3847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</row>
    <row r="612" spans="1:14" ht="16.2" customHeight="1">
      <c r="A612" s="33" t="s">
        <v>2090</v>
      </c>
      <c r="B612" s="34"/>
      <c r="C612" s="33" t="s">
        <v>1324</v>
      </c>
      <c r="D612" s="48" t="s">
        <v>1085</v>
      </c>
      <c r="E612" s="48" t="s">
        <v>1111</v>
      </c>
      <c r="F612" s="26">
        <v>2</v>
      </c>
      <c r="G612" s="43" t="s">
        <v>1110</v>
      </c>
      <c r="H612" s="48" t="s">
        <v>3848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</row>
    <row r="613" spans="1:14" ht="16.2" customHeight="1">
      <c r="A613" s="33" t="s">
        <v>2090</v>
      </c>
      <c r="B613" s="34"/>
      <c r="C613" s="33" t="s">
        <v>1324</v>
      </c>
      <c r="D613" s="48" t="s">
        <v>1085</v>
      </c>
      <c r="E613" s="48" t="s">
        <v>1111</v>
      </c>
      <c r="F613" s="26">
        <v>3</v>
      </c>
      <c r="G613" s="43" t="s">
        <v>1110</v>
      </c>
      <c r="H613" s="48" t="s">
        <v>3849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</row>
    <row r="614" spans="1:14" ht="16.2" customHeight="1">
      <c r="A614" s="33" t="s">
        <v>2090</v>
      </c>
      <c r="B614" s="34"/>
      <c r="C614" s="33" t="s">
        <v>1324</v>
      </c>
      <c r="D614" s="48" t="s">
        <v>1085</v>
      </c>
      <c r="E614" s="48" t="s">
        <v>1111</v>
      </c>
      <c r="F614" s="26">
        <v>4</v>
      </c>
      <c r="G614" s="43" t="s">
        <v>1110</v>
      </c>
      <c r="H614" s="48" t="s">
        <v>3850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</row>
    <row r="615" spans="1:14" ht="16.2" customHeight="1">
      <c r="A615" s="33" t="s">
        <v>2090</v>
      </c>
      <c r="B615" s="34"/>
      <c r="C615" s="33" t="s">
        <v>1324</v>
      </c>
      <c r="D615" s="48" t="s">
        <v>1085</v>
      </c>
      <c r="E615" s="48" t="s">
        <v>1111</v>
      </c>
      <c r="F615" s="26">
        <v>5</v>
      </c>
      <c r="G615" s="43" t="s">
        <v>1110</v>
      </c>
      <c r="H615" s="48" t="s">
        <v>3851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</row>
    <row r="616" spans="1:14" ht="16.2" customHeight="1">
      <c r="A616" s="33" t="s">
        <v>2090</v>
      </c>
      <c r="B616" s="34"/>
      <c r="C616" s="33" t="s">
        <v>1324</v>
      </c>
      <c r="D616" s="48" t="s">
        <v>1085</v>
      </c>
      <c r="E616" s="48" t="s">
        <v>1111</v>
      </c>
      <c r="F616" s="26">
        <v>6</v>
      </c>
      <c r="G616" s="43" t="s">
        <v>1110</v>
      </c>
      <c r="H616" s="48" t="s">
        <v>3852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</row>
    <row r="617" spans="1:14" ht="16.2" customHeight="1">
      <c r="A617" s="33" t="s">
        <v>2090</v>
      </c>
      <c r="B617" s="34"/>
      <c r="C617" s="33" t="s">
        <v>1324</v>
      </c>
      <c r="D617" s="48" t="s">
        <v>1085</v>
      </c>
      <c r="E617" s="48" t="s">
        <v>1114</v>
      </c>
      <c r="F617" s="26">
        <v>1</v>
      </c>
      <c r="G617" s="43" t="s">
        <v>1113</v>
      </c>
      <c r="H617" s="48" t="s">
        <v>3853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</row>
    <row r="618" spans="1:14" ht="16.2" customHeight="1">
      <c r="A618" s="33" t="s">
        <v>2090</v>
      </c>
      <c r="B618" s="34"/>
      <c r="C618" s="33" t="s">
        <v>1324</v>
      </c>
      <c r="D618" s="48" t="s">
        <v>1085</v>
      </c>
      <c r="E618" s="48" t="s">
        <v>1114</v>
      </c>
      <c r="F618" s="26">
        <v>2</v>
      </c>
      <c r="G618" s="43" t="s">
        <v>1113</v>
      </c>
      <c r="H618" s="48" t="s">
        <v>3854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</row>
    <row r="619" spans="1:14" ht="16.2" customHeight="1">
      <c r="A619" s="33" t="s">
        <v>2090</v>
      </c>
      <c r="B619" s="34"/>
      <c r="C619" s="33" t="s">
        <v>1324</v>
      </c>
      <c r="D619" s="48" t="s">
        <v>1085</v>
      </c>
      <c r="E619" s="48" t="s">
        <v>1114</v>
      </c>
      <c r="F619" s="26">
        <v>3</v>
      </c>
      <c r="G619" s="43" t="s">
        <v>1113</v>
      </c>
      <c r="H619" s="48" t="s">
        <v>3855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</row>
    <row r="620" spans="1:14" ht="16.2" customHeight="1">
      <c r="A620" s="33" t="s">
        <v>2090</v>
      </c>
      <c r="B620" s="34"/>
      <c r="C620" s="33" t="s">
        <v>1324</v>
      </c>
      <c r="D620" s="48" t="s">
        <v>1085</v>
      </c>
      <c r="E620" s="48" t="s">
        <v>1114</v>
      </c>
      <c r="F620" s="26">
        <v>4</v>
      </c>
      <c r="G620" s="43" t="s">
        <v>1113</v>
      </c>
      <c r="H620" s="48" t="s">
        <v>3856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</row>
    <row r="621" spans="1:14" ht="16.2" customHeight="1">
      <c r="A621" s="33" t="s">
        <v>2090</v>
      </c>
      <c r="B621" s="34"/>
      <c r="C621" s="33" t="s">
        <v>1324</v>
      </c>
      <c r="D621" s="48" t="s">
        <v>1085</v>
      </c>
      <c r="E621" s="48" t="s">
        <v>1114</v>
      </c>
      <c r="F621" s="26">
        <v>5</v>
      </c>
      <c r="G621" s="43" t="s">
        <v>1113</v>
      </c>
      <c r="H621" s="48" t="s">
        <v>3857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</row>
    <row r="622" spans="1:14" ht="16.2" customHeight="1">
      <c r="A622" s="33" t="s">
        <v>2090</v>
      </c>
      <c r="B622" s="34"/>
      <c r="C622" s="33" t="s">
        <v>1324</v>
      </c>
      <c r="D622" s="48" t="s">
        <v>1085</v>
      </c>
      <c r="E622" s="48" t="s">
        <v>1114</v>
      </c>
      <c r="F622" s="26">
        <v>6</v>
      </c>
      <c r="G622" s="43" t="s">
        <v>1113</v>
      </c>
      <c r="H622" s="48" t="s">
        <v>3858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</row>
    <row r="623" spans="1:14" ht="16.2" customHeight="1">
      <c r="A623" s="33" t="s">
        <v>2090</v>
      </c>
      <c r="B623" s="34"/>
      <c r="C623" s="33" t="s">
        <v>1324</v>
      </c>
      <c r="D623" s="48" t="s">
        <v>1085</v>
      </c>
      <c r="E623" s="48" t="s">
        <v>1117</v>
      </c>
      <c r="F623" s="26">
        <v>1</v>
      </c>
      <c r="G623" s="43" t="s">
        <v>1116</v>
      </c>
      <c r="H623" s="48" t="s">
        <v>3859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</row>
    <row r="624" spans="1:14" ht="16.2" customHeight="1">
      <c r="A624" s="33" t="s">
        <v>2090</v>
      </c>
      <c r="B624" s="34"/>
      <c r="C624" s="33" t="s">
        <v>1324</v>
      </c>
      <c r="D624" s="48" t="s">
        <v>1085</v>
      </c>
      <c r="E624" s="48" t="s">
        <v>1117</v>
      </c>
      <c r="F624" s="26">
        <v>2</v>
      </c>
      <c r="G624" s="43" t="s">
        <v>1116</v>
      </c>
      <c r="H624" s="48" t="s">
        <v>3860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</row>
    <row r="625" spans="1:14" ht="16.2" customHeight="1">
      <c r="A625" s="33" t="s">
        <v>2090</v>
      </c>
      <c r="B625" s="34"/>
      <c r="C625" s="33" t="s">
        <v>1324</v>
      </c>
      <c r="D625" s="48" t="s">
        <v>1085</v>
      </c>
      <c r="E625" s="48" t="s">
        <v>1117</v>
      </c>
      <c r="F625" s="26">
        <v>3</v>
      </c>
      <c r="G625" s="43" t="s">
        <v>1116</v>
      </c>
      <c r="H625" s="48" t="s">
        <v>3861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</row>
    <row r="626" spans="1:14" ht="16.2" customHeight="1">
      <c r="A626" s="33" t="s">
        <v>2090</v>
      </c>
      <c r="B626" s="34"/>
      <c r="C626" s="33" t="s">
        <v>1324</v>
      </c>
      <c r="D626" s="48" t="s">
        <v>1085</v>
      </c>
      <c r="E626" s="48" t="s">
        <v>1117</v>
      </c>
      <c r="F626" s="26">
        <v>4</v>
      </c>
      <c r="G626" s="43" t="s">
        <v>1116</v>
      </c>
      <c r="H626" s="48" t="s">
        <v>3862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</row>
    <row r="627" spans="1:14" ht="16.2" customHeight="1">
      <c r="A627" s="33" t="s">
        <v>2090</v>
      </c>
      <c r="B627" s="34"/>
      <c r="C627" s="33" t="s">
        <v>1324</v>
      </c>
      <c r="D627" s="48" t="s">
        <v>1085</v>
      </c>
      <c r="E627" s="48" t="s">
        <v>1117</v>
      </c>
      <c r="F627" s="26">
        <v>5</v>
      </c>
      <c r="G627" s="43" t="s">
        <v>1116</v>
      </c>
      <c r="H627" s="48" t="s">
        <v>3863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</row>
    <row r="628" spans="1:14" ht="16.2" customHeight="1">
      <c r="A628" s="33" t="s">
        <v>2090</v>
      </c>
      <c r="B628" s="34"/>
      <c r="C628" s="33" t="s">
        <v>1324</v>
      </c>
      <c r="D628" s="48" t="s">
        <v>1085</v>
      </c>
      <c r="E628" s="48" t="s">
        <v>1117</v>
      </c>
      <c r="F628" s="26">
        <v>6</v>
      </c>
      <c r="G628" s="43" t="s">
        <v>1116</v>
      </c>
      <c r="H628" s="48" t="s">
        <v>3864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</row>
    <row r="629" spans="1:14" ht="16.2" customHeight="1">
      <c r="A629" s="33" t="s">
        <v>2090</v>
      </c>
      <c r="B629" s="34"/>
      <c r="C629" s="33" t="s">
        <v>1324</v>
      </c>
      <c r="D629" s="48" t="s">
        <v>1085</v>
      </c>
      <c r="E629" s="48" t="s">
        <v>1121</v>
      </c>
      <c r="F629" s="26">
        <v>1</v>
      </c>
      <c r="G629" s="43" t="s">
        <v>1120</v>
      </c>
      <c r="H629" s="48" t="s">
        <v>3865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</row>
    <row r="630" spans="1:14" ht="16.2" customHeight="1">
      <c r="A630" s="33" t="s">
        <v>2090</v>
      </c>
      <c r="B630" s="34"/>
      <c r="C630" s="33" t="s">
        <v>1324</v>
      </c>
      <c r="D630" s="48" t="s">
        <v>1085</v>
      </c>
      <c r="E630" s="48" t="s">
        <v>1121</v>
      </c>
      <c r="F630" s="26">
        <v>2</v>
      </c>
      <c r="G630" s="43" t="s">
        <v>1120</v>
      </c>
      <c r="H630" s="48" t="s">
        <v>3866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</row>
    <row r="631" spans="1:14" ht="16.2" customHeight="1">
      <c r="A631" s="33" t="s">
        <v>2090</v>
      </c>
      <c r="B631" s="34"/>
      <c r="C631" s="33" t="s">
        <v>1324</v>
      </c>
      <c r="D631" s="48" t="s">
        <v>1085</v>
      </c>
      <c r="E631" s="48" t="s">
        <v>1121</v>
      </c>
      <c r="F631" s="26">
        <v>3</v>
      </c>
      <c r="G631" s="43" t="s">
        <v>1120</v>
      </c>
      <c r="H631" s="48" t="s">
        <v>3867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</row>
    <row r="632" spans="1:14" ht="16.2" customHeight="1">
      <c r="A632" s="33" t="s">
        <v>2090</v>
      </c>
      <c r="B632" s="34"/>
      <c r="C632" s="33" t="s">
        <v>1324</v>
      </c>
      <c r="D632" s="48" t="s">
        <v>1085</v>
      </c>
      <c r="E632" s="48" t="s">
        <v>1121</v>
      </c>
      <c r="F632" s="26">
        <v>4</v>
      </c>
      <c r="G632" s="43" t="s">
        <v>1120</v>
      </c>
      <c r="H632" s="48" t="s">
        <v>3868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</row>
    <row r="633" spans="1:14" ht="16.2" customHeight="1">
      <c r="A633" s="33" t="s">
        <v>2090</v>
      </c>
      <c r="B633" s="34"/>
      <c r="C633" s="33" t="s">
        <v>1324</v>
      </c>
      <c r="D633" s="48" t="s">
        <v>1085</v>
      </c>
      <c r="E633" s="48" t="s">
        <v>1121</v>
      </c>
      <c r="F633" s="26">
        <v>5</v>
      </c>
      <c r="G633" s="43" t="s">
        <v>1120</v>
      </c>
      <c r="H633" s="48" t="s">
        <v>3869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</row>
    <row r="634" spans="1:14" ht="16.2" customHeight="1">
      <c r="A634" s="33" t="s">
        <v>2090</v>
      </c>
      <c r="B634" s="34"/>
      <c r="C634" s="33" t="s">
        <v>1324</v>
      </c>
      <c r="D634" s="48" t="s">
        <v>1085</v>
      </c>
      <c r="E634" s="48" t="s">
        <v>1121</v>
      </c>
      <c r="F634" s="26">
        <v>6</v>
      </c>
      <c r="G634" s="43" t="s">
        <v>1120</v>
      </c>
      <c r="H634" s="48" t="s">
        <v>3870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</row>
    <row r="635" spans="1:14" ht="16.2" customHeight="1">
      <c r="A635" s="17" t="s">
        <v>2090</v>
      </c>
      <c r="B635" s="18"/>
      <c r="C635" s="17" t="s">
        <v>824</v>
      </c>
      <c r="D635" s="17" t="s">
        <v>907</v>
      </c>
      <c r="E635" s="17" t="s">
        <v>909</v>
      </c>
      <c r="F635" s="50">
        <v>1</v>
      </c>
      <c r="G635" s="21" t="s">
        <v>1906</v>
      </c>
      <c r="H635" s="17" t="s">
        <v>1905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</row>
    <row r="636" spans="1:14" ht="16.2" customHeight="1">
      <c r="A636" s="17" t="s">
        <v>2090</v>
      </c>
      <c r="B636" s="18"/>
      <c r="C636" s="17" t="s">
        <v>824</v>
      </c>
      <c r="D636" s="17" t="s">
        <v>907</v>
      </c>
      <c r="E636" s="17" t="s">
        <v>909</v>
      </c>
      <c r="F636" s="50">
        <v>2</v>
      </c>
      <c r="G636" s="21" t="s">
        <v>1906</v>
      </c>
      <c r="H636" s="17" t="s">
        <v>1907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</row>
    <row r="637" spans="1:14" ht="16.2" customHeight="1">
      <c r="A637" s="17" t="s">
        <v>2090</v>
      </c>
      <c r="B637" s="18"/>
      <c r="C637" s="17" t="s">
        <v>824</v>
      </c>
      <c r="D637" s="17" t="s">
        <v>907</v>
      </c>
      <c r="E637" s="17" t="s">
        <v>909</v>
      </c>
      <c r="F637" s="50">
        <v>3</v>
      </c>
      <c r="G637" s="21" t="s">
        <v>1906</v>
      </c>
      <c r="H637" s="17" t="s">
        <v>1908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</row>
    <row r="638" spans="1:14" ht="16.2" customHeight="1">
      <c r="A638" s="17" t="s">
        <v>2090</v>
      </c>
      <c r="B638" s="18"/>
      <c r="C638" s="17" t="s">
        <v>824</v>
      </c>
      <c r="D638" s="17" t="s">
        <v>907</v>
      </c>
      <c r="E638" s="17" t="s">
        <v>909</v>
      </c>
      <c r="F638" s="50">
        <v>4</v>
      </c>
      <c r="G638" s="21" t="s">
        <v>1906</v>
      </c>
      <c r="H638" s="17" t="s">
        <v>1909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</row>
    <row r="639" spans="1:14" ht="16.2" customHeight="1">
      <c r="A639" s="17" t="s">
        <v>2090</v>
      </c>
      <c r="B639" s="18"/>
      <c r="C639" s="17" t="s">
        <v>824</v>
      </c>
      <c r="D639" s="17" t="s">
        <v>907</v>
      </c>
      <c r="E639" s="17" t="s">
        <v>909</v>
      </c>
      <c r="F639" s="50">
        <v>5</v>
      </c>
      <c r="G639" s="21" t="s">
        <v>1906</v>
      </c>
      <c r="H639" s="17" t="s">
        <v>1910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</row>
    <row r="640" spans="1:14" ht="16.2" customHeight="1">
      <c r="A640" s="17" t="s">
        <v>2090</v>
      </c>
      <c r="B640" s="18"/>
      <c r="C640" s="17" t="s">
        <v>824</v>
      </c>
      <c r="D640" s="17" t="s">
        <v>907</v>
      </c>
      <c r="E640" s="17" t="s">
        <v>909</v>
      </c>
      <c r="F640" s="50">
        <v>6</v>
      </c>
      <c r="G640" s="21" t="s">
        <v>1906</v>
      </c>
      <c r="H640" s="17" t="s">
        <v>1911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</row>
    <row r="641" spans="1:14" ht="16.2" customHeight="1">
      <c r="A641" s="17" t="s">
        <v>2090</v>
      </c>
      <c r="B641" s="18"/>
      <c r="C641" s="17" t="s">
        <v>824</v>
      </c>
      <c r="D641" s="17" t="s">
        <v>907</v>
      </c>
      <c r="E641" s="17" t="s">
        <v>912</v>
      </c>
      <c r="F641" s="50">
        <v>1</v>
      </c>
      <c r="G641" s="21" t="s">
        <v>1912</v>
      </c>
      <c r="H641" s="17" t="s">
        <v>1913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</row>
    <row r="642" spans="1:14" ht="16.2" customHeight="1">
      <c r="A642" s="17" t="s">
        <v>2090</v>
      </c>
      <c r="B642" s="18"/>
      <c r="C642" s="17" t="s">
        <v>824</v>
      </c>
      <c r="D642" s="17" t="s">
        <v>907</v>
      </c>
      <c r="E642" s="17" t="s">
        <v>912</v>
      </c>
      <c r="F642" s="50">
        <v>2</v>
      </c>
      <c r="G642" s="21" t="s">
        <v>1912</v>
      </c>
      <c r="H642" s="17" t="s">
        <v>1914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</row>
    <row r="643" spans="1:14" ht="16.2" customHeight="1">
      <c r="A643" s="17" t="s">
        <v>2090</v>
      </c>
      <c r="B643" s="18"/>
      <c r="C643" s="17" t="s">
        <v>824</v>
      </c>
      <c r="D643" s="17" t="s">
        <v>907</v>
      </c>
      <c r="E643" s="17" t="s">
        <v>912</v>
      </c>
      <c r="F643" s="50">
        <v>3</v>
      </c>
      <c r="G643" s="21" t="s">
        <v>1912</v>
      </c>
      <c r="H643" s="17" t="s">
        <v>1915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</row>
    <row r="644" spans="1:14" ht="16.2" customHeight="1">
      <c r="A644" s="17" t="s">
        <v>2090</v>
      </c>
      <c r="B644" s="18"/>
      <c r="C644" s="17" t="s">
        <v>824</v>
      </c>
      <c r="D644" s="17" t="s">
        <v>907</v>
      </c>
      <c r="E644" s="17" t="s">
        <v>912</v>
      </c>
      <c r="F644" s="50">
        <v>4</v>
      </c>
      <c r="G644" s="21" t="s">
        <v>1912</v>
      </c>
      <c r="H644" s="17" t="s">
        <v>1916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</row>
    <row r="645" spans="1:14" ht="16.2" customHeight="1">
      <c r="A645" s="17" t="s">
        <v>2090</v>
      </c>
      <c r="B645" s="18"/>
      <c r="C645" s="17" t="s">
        <v>824</v>
      </c>
      <c r="D645" s="17" t="s">
        <v>907</v>
      </c>
      <c r="E645" s="17" t="s">
        <v>912</v>
      </c>
      <c r="F645" s="50">
        <v>5</v>
      </c>
      <c r="G645" s="21" t="s">
        <v>1912</v>
      </c>
      <c r="H645" s="17" t="s">
        <v>1917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</row>
    <row r="646" spans="1:14" ht="16.2" customHeight="1">
      <c r="A646" s="17" t="s">
        <v>2090</v>
      </c>
      <c r="B646" s="18"/>
      <c r="C646" s="17" t="s">
        <v>824</v>
      </c>
      <c r="D646" s="17" t="s">
        <v>907</v>
      </c>
      <c r="E646" s="17" t="s">
        <v>912</v>
      </c>
      <c r="F646" s="50">
        <v>6</v>
      </c>
      <c r="G646" s="21" t="s">
        <v>1912</v>
      </c>
      <c r="H646" s="17" t="s">
        <v>1918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</row>
    <row r="647" spans="1:14" ht="16.2" customHeight="1">
      <c r="A647" s="17" t="s">
        <v>2090</v>
      </c>
      <c r="B647" s="18"/>
      <c r="C647" s="17" t="s">
        <v>824</v>
      </c>
      <c r="D647" s="17" t="s">
        <v>907</v>
      </c>
      <c r="E647" s="17" t="s">
        <v>912</v>
      </c>
      <c r="F647" s="50">
        <v>7</v>
      </c>
      <c r="G647" s="21" t="s">
        <v>1912</v>
      </c>
      <c r="H647" s="17" t="s">
        <v>1919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</row>
    <row r="648" spans="1:14" ht="16.2" customHeight="1">
      <c r="A648" s="17" t="s">
        <v>2090</v>
      </c>
      <c r="B648" s="18"/>
      <c r="C648" s="17" t="s">
        <v>824</v>
      </c>
      <c r="D648" s="17" t="s">
        <v>907</v>
      </c>
      <c r="E648" s="17" t="s">
        <v>912</v>
      </c>
      <c r="F648" s="50">
        <v>8</v>
      </c>
      <c r="G648" s="21" t="s">
        <v>1912</v>
      </c>
      <c r="H648" s="17" t="s">
        <v>1920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</row>
    <row r="649" spans="1:14" ht="16.2" customHeight="1">
      <c r="A649" s="17" t="s">
        <v>2090</v>
      </c>
      <c r="B649" s="18"/>
      <c r="C649" s="17" t="s">
        <v>824</v>
      </c>
      <c r="D649" s="17" t="s">
        <v>907</v>
      </c>
      <c r="E649" s="17" t="s">
        <v>915</v>
      </c>
      <c r="F649" s="50">
        <v>1</v>
      </c>
      <c r="G649" s="21" t="s">
        <v>1921</v>
      </c>
      <c r="H649" s="17" t="s">
        <v>1922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</row>
    <row r="650" spans="1:14" ht="16.2" customHeight="1">
      <c r="A650" s="17" t="s">
        <v>2090</v>
      </c>
      <c r="B650" s="18"/>
      <c r="C650" s="17" t="s">
        <v>824</v>
      </c>
      <c r="D650" s="17" t="s">
        <v>907</v>
      </c>
      <c r="E650" s="17" t="s">
        <v>915</v>
      </c>
      <c r="F650" s="50">
        <v>2</v>
      </c>
      <c r="G650" s="21" t="s">
        <v>1921</v>
      </c>
      <c r="H650" s="17" t="s">
        <v>1923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</row>
    <row r="651" spans="1:14" ht="16.2" customHeight="1">
      <c r="A651" s="17" t="s">
        <v>2090</v>
      </c>
      <c r="B651" s="18"/>
      <c r="C651" s="17" t="s">
        <v>824</v>
      </c>
      <c r="D651" s="17" t="s">
        <v>907</v>
      </c>
      <c r="E651" s="17" t="s">
        <v>915</v>
      </c>
      <c r="F651" s="50">
        <v>3</v>
      </c>
      <c r="G651" s="21" t="s">
        <v>1921</v>
      </c>
      <c r="H651" s="17" t="s">
        <v>1924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</row>
    <row r="652" spans="1:14" ht="16.2" customHeight="1">
      <c r="A652" s="17" t="s">
        <v>2090</v>
      </c>
      <c r="B652" s="18"/>
      <c r="C652" s="17" t="s">
        <v>824</v>
      </c>
      <c r="D652" s="17" t="s">
        <v>907</v>
      </c>
      <c r="E652" s="17" t="s">
        <v>915</v>
      </c>
      <c r="F652" s="50">
        <v>4</v>
      </c>
      <c r="G652" s="21" t="s">
        <v>1921</v>
      </c>
      <c r="H652" s="17" t="s">
        <v>1925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</row>
    <row r="653" spans="1:14" ht="16.2" customHeight="1">
      <c r="A653" s="17" t="s">
        <v>2090</v>
      </c>
      <c r="B653" s="18"/>
      <c r="C653" s="17" t="s">
        <v>824</v>
      </c>
      <c r="D653" s="17" t="s">
        <v>907</v>
      </c>
      <c r="E653" s="17" t="s">
        <v>915</v>
      </c>
      <c r="F653" s="50">
        <v>5</v>
      </c>
      <c r="G653" s="21" t="s">
        <v>1921</v>
      </c>
      <c r="H653" s="17" t="s">
        <v>1926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</row>
    <row r="654" spans="1:14" ht="16.2" customHeight="1">
      <c r="A654" s="17" t="s">
        <v>2090</v>
      </c>
      <c r="B654" s="18"/>
      <c r="C654" s="17" t="s">
        <v>824</v>
      </c>
      <c r="D654" s="17" t="s">
        <v>907</v>
      </c>
      <c r="E654" s="17" t="s">
        <v>915</v>
      </c>
      <c r="F654" s="50">
        <v>6</v>
      </c>
      <c r="G654" s="21" t="s">
        <v>1921</v>
      </c>
      <c r="H654" s="17" t="s">
        <v>1927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</row>
    <row r="655" spans="1:14" ht="16.2" customHeight="1">
      <c r="A655" s="17" t="s">
        <v>2090</v>
      </c>
      <c r="B655" s="18"/>
      <c r="C655" s="17" t="s">
        <v>824</v>
      </c>
      <c r="D655" s="17" t="s">
        <v>907</v>
      </c>
      <c r="E655" s="17" t="s">
        <v>915</v>
      </c>
      <c r="F655" s="50">
        <v>7</v>
      </c>
      <c r="G655" s="21" t="s">
        <v>1921</v>
      </c>
      <c r="H655" s="17" t="s">
        <v>1928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</row>
    <row r="656" spans="1:14" ht="16.2" customHeight="1">
      <c r="A656" s="17" t="s">
        <v>2090</v>
      </c>
      <c r="B656" s="18"/>
      <c r="C656" s="17" t="s">
        <v>824</v>
      </c>
      <c r="D656" s="17" t="s">
        <v>907</v>
      </c>
      <c r="E656" s="17" t="s">
        <v>917</v>
      </c>
      <c r="F656" s="26">
        <v>1</v>
      </c>
      <c r="G656" s="21" t="s">
        <v>1929</v>
      </c>
      <c r="H656" s="17" t="s">
        <v>1930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</row>
    <row r="657" spans="1:14" ht="16.2" customHeight="1">
      <c r="A657" s="17" t="s">
        <v>2090</v>
      </c>
      <c r="B657" s="18"/>
      <c r="C657" s="17" t="s">
        <v>824</v>
      </c>
      <c r="D657" s="17" t="s">
        <v>907</v>
      </c>
      <c r="E657" s="17" t="s">
        <v>917</v>
      </c>
      <c r="F657" s="26">
        <v>2</v>
      </c>
      <c r="G657" s="21" t="s">
        <v>1929</v>
      </c>
      <c r="H657" s="17" t="s">
        <v>1931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</row>
    <row r="658" spans="1:14" ht="16.2" customHeight="1">
      <c r="A658" s="17" t="s">
        <v>2090</v>
      </c>
      <c r="B658" s="18"/>
      <c r="C658" s="17" t="s">
        <v>824</v>
      </c>
      <c r="D658" s="17" t="s">
        <v>907</v>
      </c>
      <c r="E658" s="17" t="s">
        <v>917</v>
      </c>
      <c r="F658" s="26">
        <v>3</v>
      </c>
      <c r="G658" s="21" t="s">
        <v>1929</v>
      </c>
      <c r="H658" s="17" t="s">
        <v>1932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</row>
    <row r="659" spans="1:14" ht="16.2" customHeight="1">
      <c r="A659" s="17" t="s">
        <v>2090</v>
      </c>
      <c r="B659" s="18"/>
      <c r="C659" s="17" t="s">
        <v>824</v>
      </c>
      <c r="D659" s="17" t="s">
        <v>907</v>
      </c>
      <c r="E659" s="17" t="s">
        <v>917</v>
      </c>
      <c r="F659" s="26">
        <v>4</v>
      </c>
      <c r="G659" s="21" t="s">
        <v>1929</v>
      </c>
      <c r="H659" s="17" t="s">
        <v>1933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</row>
    <row r="660" spans="1:14" ht="16.2" customHeight="1">
      <c r="A660" s="17" t="s">
        <v>2090</v>
      </c>
      <c r="B660" s="18"/>
      <c r="C660" s="17" t="s">
        <v>824</v>
      </c>
      <c r="D660" s="17" t="s">
        <v>907</v>
      </c>
      <c r="E660" s="17" t="s">
        <v>917</v>
      </c>
      <c r="F660" s="26">
        <v>5</v>
      </c>
      <c r="G660" s="21" t="s">
        <v>1929</v>
      </c>
      <c r="H660" s="17" t="s">
        <v>1934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</row>
    <row r="661" spans="1:14" ht="16.2" customHeight="1">
      <c r="A661" s="17" t="s">
        <v>2090</v>
      </c>
      <c r="B661" s="18"/>
      <c r="C661" s="17" t="s">
        <v>824</v>
      </c>
      <c r="D661" s="17" t="s">
        <v>907</v>
      </c>
      <c r="E661" s="17" t="s">
        <v>917</v>
      </c>
      <c r="F661" s="26">
        <v>6</v>
      </c>
      <c r="G661" s="21" t="s">
        <v>1929</v>
      </c>
      <c r="H661" s="17" t="s">
        <v>1935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</row>
    <row r="662" spans="1:14" ht="16.2" customHeight="1">
      <c r="A662" s="17" t="s">
        <v>2090</v>
      </c>
      <c r="B662" s="18"/>
      <c r="C662" s="17" t="s">
        <v>824</v>
      </c>
      <c r="D662" s="17" t="s">
        <v>907</v>
      </c>
      <c r="E662" s="17" t="s">
        <v>921</v>
      </c>
      <c r="F662" s="26">
        <v>1</v>
      </c>
      <c r="G662" s="21" t="s">
        <v>1936</v>
      </c>
      <c r="H662" s="17" t="s">
        <v>1937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</row>
    <row r="663" spans="1:14" ht="16.2" customHeight="1">
      <c r="A663" s="17" t="s">
        <v>2090</v>
      </c>
      <c r="B663" s="18"/>
      <c r="C663" s="17" t="s">
        <v>824</v>
      </c>
      <c r="D663" s="17" t="s">
        <v>907</v>
      </c>
      <c r="E663" s="17" t="s">
        <v>921</v>
      </c>
      <c r="F663" s="26">
        <v>2</v>
      </c>
      <c r="G663" s="21" t="s">
        <v>1936</v>
      </c>
      <c r="H663" s="17" t="s">
        <v>1938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</row>
    <row r="664" spans="1:14" ht="16.2" customHeight="1">
      <c r="A664" s="17" t="s">
        <v>2090</v>
      </c>
      <c r="B664" s="18"/>
      <c r="C664" s="17" t="s">
        <v>824</v>
      </c>
      <c r="D664" s="17" t="s">
        <v>907</v>
      </c>
      <c r="E664" s="17" t="s">
        <v>921</v>
      </c>
      <c r="F664" s="26">
        <v>3</v>
      </c>
      <c r="G664" s="21" t="s">
        <v>1936</v>
      </c>
      <c r="H664" s="17" t="s">
        <v>1939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</row>
    <row r="665" spans="1:14" ht="16.2" customHeight="1">
      <c r="A665" s="17" t="s">
        <v>2090</v>
      </c>
      <c r="B665" s="18"/>
      <c r="C665" s="17" t="s">
        <v>824</v>
      </c>
      <c r="D665" s="17" t="s">
        <v>907</v>
      </c>
      <c r="E665" s="17" t="s">
        <v>921</v>
      </c>
      <c r="F665" s="26">
        <v>4</v>
      </c>
      <c r="G665" s="21" t="s">
        <v>1936</v>
      </c>
      <c r="H665" s="17" t="s">
        <v>1940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</row>
    <row r="666" spans="1:14" ht="16.2" customHeight="1">
      <c r="A666" s="17" t="s">
        <v>2090</v>
      </c>
      <c r="B666" s="18"/>
      <c r="C666" s="17" t="s">
        <v>824</v>
      </c>
      <c r="D666" s="17" t="s">
        <v>907</v>
      </c>
      <c r="E666" s="17" t="s">
        <v>921</v>
      </c>
      <c r="F666" s="26">
        <v>5</v>
      </c>
      <c r="G666" s="21" t="s">
        <v>1936</v>
      </c>
      <c r="H666" s="17" t="s">
        <v>1941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</row>
    <row r="667" spans="1:14" ht="16.2" customHeight="1">
      <c r="A667" s="17" t="s">
        <v>2090</v>
      </c>
      <c r="B667" s="18"/>
      <c r="C667" s="17" t="s">
        <v>824</v>
      </c>
      <c r="D667" s="17" t="s">
        <v>907</v>
      </c>
      <c r="E667" s="17" t="s">
        <v>921</v>
      </c>
      <c r="F667" s="26">
        <v>6</v>
      </c>
      <c r="G667" s="21" t="s">
        <v>1936</v>
      </c>
      <c r="H667" s="17" t="s">
        <v>1942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</row>
    <row r="668" spans="1:14" ht="16.2" customHeight="1">
      <c r="A668" s="17" t="s">
        <v>2090</v>
      </c>
      <c r="B668" s="18"/>
      <c r="C668" s="17" t="s">
        <v>824</v>
      </c>
      <c r="D668" s="17" t="s">
        <v>907</v>
      </c>
      <c r="E668" s="17" t="s">
        <v>921</v>
      </c>
      <c r="F668" s="26">
        <v>7</v>
      </c>
      <c r="G668" s="21" t="s">
        <v>1936</v>
      </c>
      <c r="H668" s="17" t="s">
        <v>1943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</row>
    <row r="669" spans="1:14" ht="16.2" customHeight="1">
      <c r="A669" s="17" t="s">
        <v>2090</v>
      </c>
      <c r="B669" s="18"/>
      <c r="C669" s="17" t="s">
        <v>824</v>
      </c>
      <c r="D669" s="17" t="s">
        <v>907</v>
      </c>
      <c r="E669" s="17" t="s">
        <v>924</v>
      </c>
      <c r="F669" s="26">
        <v>1</v>
      </c>
      <c r="G669" s="21" t="s">
        <v>923</v>
      </c>
      <c r="H669" s="17" t="s">
        <v>1944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</row>
    <row r="670" spans="1:14" ht="16.2" customHeight="1">
      <c r="A670" s="17" t="s">
        <v>2090</v>
      </c>
      <c r="B670" s="18"/>
      <c r="C670" s="17" t="s">
        <v>824</v>
      </c>
      <c r="D670" s="17" t="s">
        <v>907</v>
      </c>
      <c r="E670" s="17" t="s">
        <v>924</v>
      </c>
      <c r="F670" s="26">
        <v>2</v>
      </c>
      <c r="G670" s="21" t="s">
        <v>923</v>
      </c>
      <c r="H670" s="17" t="s">
        <v>1945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</row>
    <row r="671" spans="1:14" ht="16.2" customHeight="1">
      <c r="A671" s="17" t="s">
        <v>2090</v>
      </c>
      <c r="B671" s="18"/>
      <c r="C671" s="17" t="s">
        <v>824</v>
      </c>
      <c r="D671" s="17" t="s">
        <v>907</v>
      </c>
      <c r="E671" s="17" t="s">
        <v>924</v>
      </c>
      <c r="F671" s="26">
        <v>3</v>
      </c>
      <c r="G671" s="21" t="s">
        <v>923</v>
      </c>
      <c r="H671" s="17" t="s">
        <v>1946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</row>
    <row r="672" spans="1:14" ht="16.2" customHeight="1">
      <c r="A672" s="17" t="s">
        <v>2090</v>
      </c>
      <c r="B672" s="18"/>
      <c r="C672" s="17" t="s">
        <v>824</v>
      </c>
      <c r="D672" s="17" t="s">
        <v>907</v>
      </c>
      <c r="E672" s="17" t="s">
        <v>924</v>
      </c>
      <c r="F672" s="26">
        <v>4</v>
      </c>
      <c r="G672" s="21" t="s">
        <v>923</v>
      </c>
      <c r="H672" s="17" t="s">
        <v>1947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</row>
    <row r="673" spans="1:14" ht="16.2" customHeight="1">
      <c r="A673" s="17" t="s">
        <v>2090</v>
      </c>
      <c r="B673" s="18"/>
      <c r="C673" s="17" t="s">
        <v>824</v>
      </c>
      <c r="D673" s="17" t="s">
        <v>907</v>
      </c>
      <c r="E673" s="17" t="s">
        <v>924</v>
      </c>
      <c r="F673" s="26">
        <v>5</v>
      </c>
      <c r="G673" s="21" t="s">
        <v>923</v>
      </c>
      <c r="H673" s="17" t="s">
        <v>1948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</row>
    <row r="674" spans="1:14" ht="16.2" customHeight="1">
      <c r="A674" s="17" t="s">
        <v>2090</v>
      </c>
      <c r="B674" s="18"/>
      <c r="C674" s="17" t="s">
        <v>824</v>
      </c>
      <c r="D674" s="17" t="s">
        <v>907</v>
      </c>
      <c r="E674" s="17" t="s">
        <v>924</v>
      </c>
      <c r="F674" s="26">
        <v>6</v>
      </c>
      <c r="G674" s="21" t="s">
        <v>923</v>
      </c>
      <c r="H674" s="17" t="s">
        <v>1949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</row>
    <row r="675" spans="1:14" ht="16.2" customHeight="1">
      <c r="A675" s="17" t="s">
        <v>2090</v>
      </c>
      <c r="B675" s="18"/>
      <c r="C675" s="17" t="s">
        <v>824</v>
      </c>
      <c r="D675" s="17" t="s">
        <v>907</v>
      </c>
      <c r="E675" s="17" t="s">
        <v>928</v>
      </c>
      <c r="F675" s="26">
        <v>1</v>
      </c>
      <c r="G675" s="21" t="s">
        <v>927</v>
      </c>
      <c r="H675" s="17" t="s">
        <v>1950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</row>
    <row r="676" spans="1:14" ht="16.2" customHeight="1">
      <c r="A676" s="17" t="s">
        <v>2090</v>
      </c>
      <c r="B676" s="18"/>
      <c r="C676" s="17" t="s">
        <v>824</v>
      </c>
      <c r="D676" s="17" t="s">
        <v>907</v>
      </c>
      <c r="E676" s="17" t="s">
        <v>928</v>
      </c>
      <c r="F676" s="26">
        <v>2</v>
      </c>
      <c r="G676" s="21" t="s">
        <v>927</v>
      </c>
      <c r="H676" s="17" t="s">
        <v>1951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</row>
    <row r="677" spans="1:14" ht="16.2" customHeight="1">
      <c r="A677" s="17" t="s">
        <v>2090</v>
      </c>
      <c r="B677" s="18"/>
      <c r="C677" s="17" t="s">
        <v>824</v>
      </c>
      <c r="D677" s="17" t="s">
        <v>907</v>
      </c>
      <c r="E677" s="17" t="s">
        <v>928</v>
      </c>
      <c r="F677" s="26">
        <v>3</v>
      </c>
      <c r="G677" s="21" t="s">
        <v>927</v>
      </c>
      <c r="H677" s="17" t="s">
        <v>1952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</row>
    <row r="678" spans="1:14" ht="16.2" customHeight="1">
      <c r="A678" s="17" t="s">
        <v>2090</v>
      </c>
      <c r="B678" s="18"/>
      <c r="C678" s="17" t="s">
        <v>824</v>
      </c>
      <c r="D678" s="17" t="s">
        <v>907</v>
      </c>
      <c r="E678" s="17" t="s">
        <v>928</v>
      </c>
      <c r="F678" s="26">
        <v>4</v>
      </c>
      <c r="G678" s="21" t="s">
        <v>927</v>
      </c>
      <c r="H678" s="17" t="s">
        <v>1953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</row>
    <row r="679" spans="1:14" ht="16.2" customHeight="1">
      <c r="A679" s="17" t="s">
        <v>2090</v>
      </c>
      <c r="B679" s="18"/>
      <c r="C679" s="17" t="s">
        <v>824</v>
      </c>
      <c r="D679" s="17" t="s">
        <v>907</v>
      </c>
      <c r="E679" s="17" t="s">
        <v>928</v>
      </c>
      <c r="F679" s="26">
        <v>5</v>
      </c>
      <c r="G679" s="21" t="s">
        <v>927</v>
      </c>
      <c r="H679" s="17" t="s">
        <v>1954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</row>
    <row r="680" spans="1:14" ht="16.2" customHeight="1">
      <c r="A680" s="17" t="s">
        <v>2090</v>
      </c>
      <c r="B680" s="18"/>
      <c r="C680" s="17" t="s">
        <v>824</v>
      </c>
      <c r="D680" s="17" t="s">
        <v>907</v>
      </c>
      <c r="E680" s="17" t="s">
        <v>928</v>
      </c>
      <c r="F680" s="26">
        <v>6</v>
      </c>
      <c r="G680" s="21" t="s">
        <v>927</v>
      </c>
      <c r="H680" s="17" t="s">
        <v>1955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</row>
    <row r="681" spans="1:14" ht="16.2" customHeight="1">
      <c r="A681" s="17" t="s">
        <v>2090</v>
      </c>
      <c r="B681" s="18"/>
      <c r="C681" s="17" t="s">
        <v>824</v>
      </c>
      <c r="D681" s="17" t="s">
        <v>907</v>
      </c>
      <c r="E681" s="17" t="s">
        <v>931</v>
      </c>
      <c r="F681" s="26">
        <v>1</v>
      </c>
      <c r="G681" s="21" t="s">
        <v>930</v>
      </c>
      <c r="H681" s="17" t="s">
        <v>1956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</row>
    <row r="682" spans="1:14" ht="16.2" customHeight="1">
      <c r="A682" s="17" t="s">
        <v>2090</v>
      </c>
      <c r="B682" s="18"/>
      <c r="C682" s="17" t="s">
        <v>824</v>
      </c>
      <c r="D682" s="17" t="s">
        <v>907</v>
      </c>
      <c r="E682" s="17" t="s">
        <v>931</v>
      </c>
      <c r="F682" s="26">
        <v>2</v>
      </c>
      <c r="G682" s="21" t="s">
        <v>930</v>
      </c>
      <c r="H682" s="17" t="s">
        <v>1957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</row>
    <row r="683" spans="1:14" ht="16.2" customHeight="1">
      <c r="A683" s="17" t="s">
        <v>2090</v>
      </c>
      <c r="B683" s="18"/>
      <c r="C683" s="17" t="s">
        <v>824</v>
      </c>
      <c r="D683" s="17" t="s">
        <v>907</v>
      </c>
      <c r="E683" s="17" t="s">
        <v>931</v>
      </c>
      <c r="F683" s="26">
        <v>3</v>
      </c>
      <c r="G683" s="21" t="s">
        <v>930</v>
      </c>
      <c r="H683" s="17" t="s">
        <v>1958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</row>
    <row r="684" spans="1:14" ht="16.2" customHeight="1">
      <c r="A684" s="17" t="s">
        <v>2090</v>
      </c>
      <c r="B684" s="18"/>
      <c r="C684" s="17" t="s">
        <v>824</v>
      </c>
      <c r="D684" s="17" t="s">
        <v>907</v>
      </c>
      <c r="E684" s="17" t="s">
        <v>931</v>
      </c>
      <c r="F684" s="26">
        <v>4</v>
      </c>
      <c r="G684" s="21" t="s">
        <v>930</v>
      </c>
      <c r="H684" s="17" t="s">
        <v>1959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</row>
    <row r="685" spans="1:14" ht="16.2" customHeight="1">
      <c r="A685" s="17" t="s">
        <v>2090</v>
      </c>
      <c r="B685" s="18"/>
      <c r="C685" s="17" t="s">
        <v>824</v>
      </c>
      <c r="D685" s="17" t="s">
        <v>907</v>
      </c>
      <c r="E685" s="17" t="s">
        <v>931</v>
      </c>
      <c r="F685" s="26">
        <v>5</v>
      </c>
      <c r="G685" s="21" t="s">
        <v>930</v>
      </c>
      <c r="H685" s="17" t="s">
        <v>1960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</row>
    <row r="686" spans="1:14" ht="16.2" customHeight="1">
      <c r="A686" s="17" t="s">
        <v>2090</v>
      </c>
      <c r="B686" s="18"/>
      <c r="C686" s="17" t="s">
        <v>824</v>
      </c>
      <c r="D686" s="17" t="s">
        <v>907</v>
      </c>
      <c r="E686" s="17" t="s">
        <v>931</v>
      </c>
      <c r="F686" s="26">
        <v>6</v>
      </c>
      <c r="G686" s="21" t="s">
        <v>930</v>
      </c>
      <c r="H686" s="17" t="s">
        <v>1961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</row>
    <row r="687" spans="1:14" ht="16.2" customHeight="1">
      <c r="A687" s="17" t="s">
        <v>2090</v>
      </c>
      <c r="B687" s="18"/>
      <c r="C687" s="17" t="s">
        <v>824</v>
      </c>
      <c r="D687" s="17" t="s">
        <v>907</v>
      </c>
      <c r="E687" s="17" t="s">
        <v>934</v>
      </c>
      <c r="F687" s="26">
        <v>1</v>
      </c>
      <c r="G687" s="21" t="s">
        <v>933</v>
      </c>
      <c r="H687" s="17" t="s">
        <v>1962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</row>
    <row r="688" spans="1:14" ht="16.2" customHeight="1">
      <c r="A688" s="17" t="s">
        <v>2090</v>
      </c>
      <c r="B688" s="18"/>
      <c r="C688" s="17" t="s">
        <v>824</v>
      </c>
      <c r="D688" s="17" t="s">
        <v>907</v>
      </c>
      <c r="E688" s="17" t="s">
        <v>934</v>
      </c>
      <c r="F688" s="26">
        <v>2</v>
      </c>
      <c r="G688" s="21" t="s">
        <v>933</v>
      </c>
      <c r="H688" s="17" t="s">
        <v>1963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</row>
    <row r="689" spans="1:14" ht="16.2" customHeight="1">
      <c r="A689" s="17" t="s">
        <v>2090</v>
      </c>
      <c r="B689" s="18"/>
      <c r="C689" s="17" t="s">
        <v>824</v>
      </c>
      <c r="D689" s="17" t="s">
        <v>907</v>
      </c>
      <c r="E689" s="17" t="s">
        <v>934</v>
      </c>
      <c r="F689" s="26">
        <v>3</v>
      </c>
      <c r="G689" s="21" t="s">
        <v>933</v>
      </c>
      <c r="H689" s="17" t="s">
        <v>1964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</row>
    <row r="690" spans="1:14" ht="16.2" customHeight="1">
      <c r="A690" s="17" t="s">
        <v>2090</v>
      </c>
      <c r="B690" s="18"/>
      <c r="C690" s="17" t="s">
        <v>824</v>
      </c>
      <c r="D690" s="17" t="s">
        <v>907</v>
      </c>
      <c r="E690" s="17" t="s">
        <v>934</v>
      </c>
      <c r="F690" s="26">
        <v>4</v>
      </c>
      <c r="G690" s="21" t="s">
        <v>933</v>
      </c>
      <c r="H690" s="17" t="s">
        <v>1965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</row>
    <row r="691" spans="1:14" ht="16.2" customHeight="1">
      <c r="A691" s="17" t="s">
        <v>2090</v>
      </c>
      <c r="B691" s="18"/>
      <c r="C691" s="17" t="s">
        <v>824</v>
      </c>
      <c r="D691" s="17" t="s">
        <v>907</v>
      </c>
      <c r="E691" s="17" t="s">
        <v>934</v>
      </c>
      <c r="F691" s="26">
        <v>5</v>
      </c>
      <c r="G691" s="21" t="s">
        <v>933</v>
      </c>
      <c r="H691" s="17" t="s">
        <v>1966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</row>
    <row r="692" spans="1:14" ht="16.2" customHeight="1">
      <c r="A692" s="17" t="s">
        <v>2090</v>
      </c>
      <c r="B692" s="18"/>
      <c r="C692" s="17" t="s">
        <v>824</v>
      </c>
      <c r="D692" s="17" t="s">
        <v>907</v>
      </c>
      <c r="E692" s="17" t="s">
        <v>934</v>
      </c>
      <c r="F692" s="26">
        <v>6</v>
      </c>
      <c r="G692" s="21" t="s">
        <v>933</v>
      </c>
      <c r="H692" s="17" t="s">
        <v>1967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</row>
    <row r="693" spans="1:14" ht="16.2" customHeight="1">
      <c r="A693" s="17" t="s">
        <v>2090</v>
      </c>
      <c r="B693" s="18"/>
      <c r="C693" s="17" t="s">
        <v>824</v>
      </c>
      <c r="D693" s="17" t="s">
        <v>907</v>
      </c>
      <c r="E693" s="17" t="s">
        <v>937</v>
      </c>
      <c r="F693" s="26">
        <v>1</v>
      </c>
      <c r="G693" s="21" t="s">
        <v>936</v>
      </c>
      <c r="H693" s="17" t="s">
        <v>1968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</row>
    <row r="694" spans="1:14" ht="16.2" customHeight="1">
      <c r="A694" s="17" t="s">
        <v>2090</v>
      </c>
      <c r="B694" s="18"/>
      <c r="C694" s="17" t="s">
        <v>824</v>
      </c>
      <c r="D694" s="17" t="s">
        <v>907</v>
      </c>
      <c r="E694" s="17" t="s">
        <v>937</v>
      </c>
      <c r="F694" s="26">
        <v>2</v>
      </c>
      <c r="G694" s="21" t="s">
        <v>936</v>
      </c>
      <c r="H694" s="17" t="s">
        <v>1969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</row>
    <row r="695" spans="1:14" ht="16.2" customHeight="1">
      <c r="A695" s="17" t="s">
        <v>2090</v>
      </c>
      <c r="B695" s="18"/>
      <c r="C695" s="17" t="s">
        <v>824</v>
      </c>
      <c r="D695" s="17" t="s">
        <v>907</v>
      </c>
      <c r="E695" s="17" t="s">
        <v>937</v>
      </c>
      <c r="F695" s="26">
        <v>3</v>
      </c>
      <c r="G695" s="21" t="s">
        <v>936</v>
      </c>
      <c r="H695" s="17" t="s">
        <v>1970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</row>
    <row r="696" spans="1:14" ht="16.2" customHeight="1">
      <c r="A696" s="17" t="s">
        <v>2090</v>
      </c>
      <c r="B696" s="18"/>
      <c r="C696" s="17" t="s">
        <v>824</v>
      </c>
      <c r="D696" s="17" t="s">
        <v>907</v>
      </c>
      <c r="E696" s="17" t="s">
        <v>937</v>
      </c>
      <c r="F696" s="26">
        <v>4</v>
      </c>
      <c r="G696" s="21" t="s">
        <v>936</v>
      </c>
      <c r="H696" s="17" t="s">
        <v>1971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</row>
    <row r="697" spans="1:14" ht="16.2" customHeight="1">
      <c r="A697" s="17" t="s">
        <v>2090</v>
      </c>
      <c r="B697" s="18"/>
      <c r="C697" s="17" t="s">
        <v>824</v>
      </c>
      <c r="D697" s="17" t="s">
        <v>907</v>
      </c>
      <c r="E697" s="51" t="s">
        <v>937</v>
      </c>
      <c r="F697" s="52">
        <v>5</v>
      </c>
      <c r="G697" s="21" t="s">
        <v>936</v>
      </c>
      <c r="H697" s="17" t="s">
        <v>1972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</row>
    <row r="698" spans="1:14" ht="16.2" customHeight="1">
      <c r="A698" s="17" t="s">
        <v>2090</v>
      </c>
      <c r="B698" s="18"/>
      <c r="C698" s="17" t="s">
        <v>824</v>
      </c>
      <c r="D698" s="17" t="s">
        <v>907</v>
      </c>
      <c r="E698" s="51" t="s">
        <v>937</v>
      </c>
      <c r="F698" s="52">
        <v>6</v>
      </c>
      <c r="G698" s="21" t="s">
        <v>936</v>
      </c>
      <c r="H698" s="17" t="s">
        <v>1973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</row>
    <row r="699" spans="1:14" ht="16.2" customHeight="1">
      <c r="A699" s="17" t="s">
        <v>2090</v>
      </c>
      <c r="B699" s="18"/>
      <c r="C699" s="17" t="s">
        <v>824</v>
      </c>
      <c r="D699" s="17" t="s">
        <v>907</v>
      </c>
      <c r="E699" s="51" t="s">
        <v>940</v>
      </c>
      <c r="F699" s="52">
        <v>1</v>
      </c>
      <c r="G699" s="21" t="s">
        <v>939</v>
      </c>
      <c r="H699" s="17" t="s">
        <v>1974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</row>
    <row r="700" spans="1:14" ht="16.2" customHeight="1">
      <c r="A700" s="17" t="s">
        <v>2090</v>
      </c>
      <c r="B700" s="18"/>
      <c r="C700" s="17" t="s">
        <v>824</v>
      </c>
      <c r="D700" s="17" t="s">
        <v>907</v>
      </c>
      <c r="E700" s="51" t="s">
        <v>940</v>
      </c>
      <c r="F700" s="52">
        <v>2</v>
      </c>
      <c r="G700" s="21" t="s">
        <v>939</v>
      </c>
      <c r="H700" s="17" t="s">
        <v>1975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</row>
    <row r="701" spans="1:14" ht="16.2" customHeight="1">
      <c r="A701" s="17" t="s">
        <v>2090</v>
      </c>
      <c r="B701" s="18"/>
      <c r="C701" s="17" t="s">
        <v>824</v>
      </c>
      <c r="D701" s="17" t="s">
        <v>907</v>
      </c>
      <c r="E701" s="51" t="s">
        <v>940</v>
      </c>
      <c r="F701" s="52">
        <v>3</v>
      </c>
      <c r="G701" s="21" t="s">
        <v>939</v>
      </c>
      <c r="H701" s="17" t="s">
        <v>1976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</row>
    <row r="702" spans="1:14" ht="16.2" customHeight="1">
      <c r="A702" s="17" t="s">
        <v>2090</v>
      </c>
      <c r="B702" s="18"/>
      <c r="C702" s="17" t="s">
        <v>824</v>
      </c>
      <c r="D702" s="17" t="s">
        <v>907</v>
      </c>
      <c r="E702" s="51" t="s">
        <v>940</v>
      </c>
      <c r="F702" s="52">
        <v>4</v>
      </c>
      <c r="G702" s="21" t="s">
        <v>939</v>
      </c>
      <c r="H702" s="17" t="s">
        <v>1977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</row>
    <row r="703" spans="1:14" ht="16.2" customHeight="1">
      <c r="A703" s="17" t="s">
        <v>2090</v>
      </c>
      <c r="B703" s="18"/>
      <c r="C703" s="17" t="s">
        <v>824</v>
      </c>
      <c r="D703" s="17" t="s">
        <v>907</v>
      </c>
      <c r="E703" s="51" t="s">
        <v>940</v>
      </c>
      <c r="F703" s="52">
        <v>5</v>
      </c>
      <c r="G703" s="21" t="s">
        <v>939</v>
      </c>
      <c r="H703" s="17" t="s">
        <v>1978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</row>
    <row r="704" spans="1:14" ht="16.2" customHeight="1">
      <c r="A704" s="17" t="s">
        <v>2090</v>
      </c>
      <c r="B704" s="18"/>
      <c r="C704" s="17" t="s">
        <v>824</v>
      </c>
      <c r="D704" s="17" t="s">
        <v>907</v>
      </c>
      <c r="E704" s="51" t="s">
        <v>940</v>
      </c>
      <c r="F704" s="52">
        <v>6</v>
      </c>
      <c r="G704" s="21" t="s">
        <v>939</v>
      </c>
      <c r="H704" s="17" t="s">
        <v>1979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</row>
    <row r="705" spans="1:14" ht="16.2" customHeight="1">
      <c r="A705" s="17" t="s">
        <v>2090</v>
      </c>
      <c r="B705" s="18"/>
      <c r="C705" s="17" t="s">
        <v>824</v>
      </c>
      <c r="D705" s="17" t="s">
        <v>907</v>
      </c>
      <c r="E705" s="51" t="s">
        <v>943</v>
      </c>
      <c r="F705" s="52">
        <v>1</v>
      </c>
      <c r="G705" s="21" t="s">
        <v>1980</v>
      </c>
      <c r="H705" s="17" t="s">
        <v>1981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</row>
    <row r="706" spans="1:14" ht="16.2" customHeight="1">
      <c r="A706" s="17" t="s">
        <v>2090</v>
      </c>
      <c r="B706" s="18"/>
      <c r="C706" s="17" t="s">
        <v>824</v>
      </c>
      <c r="D706" s="17" t="s">
        <v>907</v>
      </c>
      <c r="E706" s="51" t="s">
        <v>943</v>
      </c>
      <c r="F706" s="52">
        <v>2</v>
      </c>
      <c r="G706" s="21" t="s">
        <v>1980</v>
      </c>
      <c r="H706" s="17" t="s">
        <v>1982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</row>
    <row r="707" spans="1:14" ht="16.2" customHeight="1">
      <c r="A707" s="17" t="s">
        <v>2090</v>
      </c>
      <c r="B707" s="18"/>
      <c r="C707" s="17" t="s">
        <v>824</v>
      </c>
      <c r="D707" s="17" t="s">
        <v>907</v>
      </c>
      <c r="E707" s="29" t="s">
        <v>943</v>
      </c>
      <c r="F707" s="26">
        <v>3</v>
      </c>
      <c r="G707" s="21" t="s">
        <v>1980</v>
      </c>
      <c r="H707" s="17" t="s">
        <v>1983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</row>
    <row r="708" spans="1:14" ht="16.2" customHeight="1">
      <c r="A708" s="17" t="s">
        <v>2090</v>
      </c>
      <c r="B708" s="18"/>
      <c r="C708" s="17" t="s">
        <v>824</v>
      </c>
      <c r="D708" s="17" t="s">
        <v>907</v>
      </c>
      <c r="E708" s="29" t="s">
        <v>943</v>
      </c>
      <c r="F708" s="26">
        <v>4</v>
      </c>
      <c r="G708" s="21" t="s">
        <v>1980</v>
      </c>
      <c r="H708" s="17" t="s">
        <v>1984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</row>
    <row r="709" spans="1:14" ht="16.2" customHeight="1">
      <c r="A709" s="17" t="s">
        <v>2090</v>
      </c>
      <c r="B709" s="18"/>
      <c r="C709" s="17" t="s">
        <v>824</v>
      </c>
      <c r="D709" s="17" t="s">
        <v>907</v>
      </c>
      <c r="E709" s="29" t="s">
        <v>943</v>
      </c>
      <c r="F709" s="26">
        <v>5</v>
      </c>
      <c r="G709" s="21" t="s">
        <v>1980</v>
      </c>
      <c r="H709" s="17" t="s">
        <v>1985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</row>
    <row r="710" spans="1:14" ht="16.2" customHeight="1">
      <c r="A710" s="17" t="s">
        <v>2090</v>
      </c>
      <c r="B710" s="18"/>
      <c r="C710" s="17" t="s">
        <v>824</v>
      </c>
      <c r="D710" s="17" t="s">
        <v>907</v>
      </c>
      <c r="E710" s="29" t="s">
        <v>943</v>
      </c>
      <c r="F710" s="26">
        <v>6</v>
      </c>
      <c r="G710" s="21" t="s">
        <v>1980</v>
      </c>
      <c r="H710" s="17" t="s">
        <v>1986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</row>
    <row r="711" spans="1:14" ht="16.2" customHeight="1">
      <c r="A711" s="17" t="s">
        <v>2090</v>
      </c>
      <c r="B711" s="18"/>
      <c r="C711" s="17" t="s">
        <v>824</v>
      </c>
      <c r="D711" s="17" t="s">
        <v>907</v>
      </c>
      <c r="E711" s="17" t="s">
        <v>946</v>
      </c>
      <c r="F711" s="26">
        <v>1</v>
      </c>
      <c r="G711" s="21" t="s">
        <v>1987</v>
      </c>
      <c r="H711" s="17" t="s">
        <v>1988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</row>
    <row r="712" spans="1:14" ht="16.2" customHeight="1">
      <c r="A712" s="17" t="s">
        <v>2090</v>
      </c>
      <c r="B712" s="18"/>
      <c r="C712" s="17" t="s">
        <v>824</v>
      </c>
      <c r="D712" s="17" t="s">
        <v>907</v>
      </c>
      <c r="E712" s="17" t="s">
        <v>946</v>
      </c>
      <c r="F712" s="26">
        <v>2</v>
      </c>
      <c r="G712" s="21" t="s">
        <v>1987</v>
      </c>
      <c r="H712" s="17" t="s">
        <v>1989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</row>
    <row r="713" spans="1:14" ht="16.2" customHeight="1">
      <c r="A713" s="17" t="s">
        <v>2090</v>
      </c>
      <c r="B713" s="18"/>
      <c r="C713" s="17" t="s">
        <v>824</v>
      </c>
      <c r="D713" s="17" t="s">
        <v>907</v>
      </c>
      <c r="E713" s="17" t="s">
        <v>946</v>
      </c>
      <c r="F713" s="26">
        <v>3</v>
      </c>
      <c r="G713" s="21" t="s">
        <v>1987</v>
      </c>
      <c r="H713" s="17" t="s">
        <v>1990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</row>
    <row r="714" spans="1:14" ht="16.2" customHeight="1">
      <c r="A714" s="17" t="s">
        <v>2090</v>
      </c>
      <c r="B714" s="18"/>
      <c r="C714" s="17" t="s">
        <v>824</v>
      </c>
      <c r="D714" s="17" t="s">
        <v>907</v>
      </c>
      <c r="E714" s="17" t="s">
        <v>946</v>
      </c>
      <c r="F714" s="26">
        <v>4</v>
      </c>
      <c r="G714" s="21" t="s">
        <v>1987</v>
      </c>
      <c r="H714" s="17" t="s">
        <v>1991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</row>
    <row r="715" spans="1:14" ht="16.2" customHeight="1">
      <c r="A715" s="17" t="s">
        <v>2090</v>
      </c>
      <c r="B715" s="18"/>
      <c r="C715" s="17" t="s">
        <v>824</v>
      </c>
      <c r="D715" s="17" t="s">
        <v>907</v>
      </c>
      <c r="E715" s="17" t="s">
        <v>946</v>
      </c>
      <c r="F715" s="26">
        <v>5</v>
      </c>
      <c r="G715" s="21" t="s">
        <v>1987</v>
      </c>
      <c r="H715" s="17" t="s">
        <v>1992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</row>
    <row r="716" spans="1:14" ht="16.2" customHeight="1">
      <c r="A716" s="17" t="s">
        <v>2090</v>
      </c>
      <c r="B716" s="18"/>
      <c r="C716" s="17" t="s">
        <v>824</v>
      </c>
      <c r="D716" s="17" t="s">
        <v>907</v>
      </c>
      <c r="E716" s="17" t="s">
        <v>946</v>
      </c>
      <c r="F716" s="26">
        <v>6</v>
      </c>
      <c r="G716" s="21" t="s">
        <v>1987</v>
      </c>
      <c r="H716" s="17" t="s">
        <v>1993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</row>
    <row r="717" spans="1:14" ht="16.2" customHeight="1">
      <c r="A717" s="53" t="s">
        <v>2090</v>
      </c>
      <c r="B717" s="53"/>
      <c r="C717" s="17" t="s">
        <v>824</v>
      </c>
      <c r="D717" s="17" t="s">
        <v>907</v>
      </c>
      <c r="E717" s="17" t="s">
        <v>949</v>
      </c>
      <c r="F717" s="26">
        <v>1</v>
      </c>
      <c r="G717" s="21" t="s">
        <v>948</v>
      </c>
      <c r="H717" s="17" t="s">
        <v>1994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</row>
    <row r="718" spans="1:14" ht="16.2" customHeight="1">
      <c r="A718" s="53" t="s">
        <v>2090</v>
      </c>
      <c r="B718" s="53"/>
      <c r="C718" s="17" t="s">
        <v>824</v>
      </c>
      <c r="D718" s="17" t="s">
        <v>907</v>
      </c>
      <c r="E718" s="17" t="s">
        <v>949</v>
      </c>
      <c r="F718" s="26">
        <v>2</v>
      </c>
      <c r="G718" s="21" t="s">
        <v>948</v>
      </c>
      <c r="H718" s="17" t="s">
        <v>1995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</row>
    <row r="719" spans="1:14" ht="16.2" customHeight="1">
      <c r="A719" s="53" t="s">
        <v>2090</v>
      </c>
      <c r="B719" s="53"/>
      <c r="C719" s="17" t="s">
        <v>824</v>
      </c>
      <c r="D719" s="17" t="s">
        <v>907</v>
      </c>
      <c r="E719" s="17" t="s">
        <v>949</v>
      </c>
      <c r="F719" s="26">
        <v>3</v>
      </c>
      <c r="G719" s="21" t="s">
        <v>948</v>
      </c>
      <c r="H719" s="17" t="s">
        <v>1996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</row>
    <row r="720" spans="1:14" ht="16.2" customHeight="1">
      <c r="A720" s="53" t="s">
        <v>2090</v>
      </c>
      <c r="B720" s="53"/>
      <c r="C720" s="17" t="s">
        <v>824</v>
      </c>
      <c r="D720" s="17" t="s">
        <v>907</v>
      </c>
      <c r="E720" s="17" t="s">
        <v>949</v>
      </c>
      <c r="F720" s="26">
        <v>4</v>
      </c>
      <c r="G720" s="21" t="s">
        <v>948</v>
      </c>
      <c r="H720" s="17" t="s">
        <v>1997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</row>
    <row r="721" spans="1:14" ht="16.2" customHeight="1">
      <c r="A721" s="53" t="s">
        <v>2090</v>
      </c>
      <c r="B721" s="53"/>
      <c r="C721" s="17" t="s">
        <v>824</v>
      </c>
      <c r="D721" s="17" t="s">
        <v>907</v>
      </c>
      <c r="E721" s="17" t="s">
        <v>949</v>
      </c>
      <c r="F721" s="26">
        <v>5</v>
      </c>
      <c r="G721" s="21" t="s">
        <v>948</v>
      </c>
      <c r="H721" s="17" t="s">
        <v>1998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</row>
    <row r="722" spans="1:14" ht="16.2" customHeight="1">
      <c r="A722" s="53" t="s">
        <v>2090</v>
      </c>
      <c r="B722" s="53"/>
      <c r="C722" s="17" t="s">
        <v>824</v>
      </c>
      <c r="D722" s="17" t="s">
        <v>907</v>
      </c>
      <c r="E722" s="17" t="s">
        <v>949</v>
      </c>
      <c r="F722" s="26">
        <v>6</v>
      </c>
      <c r="G722" s="21" t="s">
        <v>948</v>
      </c>
      <c r="H722" s="17" t="s">
        <v>1999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</row>
    <row r="723" spans="1:14" ht="16.2" customHeight="1">
      <c r="A723" s="53" t="s">
        <v>2090</v>
      </c>
      <c r="B723" s="53"/>
      <c r="C723" s="17" t="s">
        <v>824</v>
      </c>
      <c r="D723" s="17" t="s">
        <v>907</v>
      </c>
      <c r="E723" s="17" t="s">
        <v>952</v>
      </c>
      <c r="F723" s="26">
        <v>1</v>
      </c>
      <c r="G723" s="21" t="s">
        <v>2000</v>
      </c>
      <c r="H723" s="17" t="s">
        <v>2001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</row>
    <row r="724" spans="1:14" ht="16.2" customHeight="1">
      <c r="A724" s="53" t="s">
        <v>2090</v>
      </c>
      <c r="B724" s="53"/>
      <c r="C724" s="17" t="s">
        <v>824</v>
      </c>
      <c r="D724" s="17" t="s">
        <v>907</v>
      </c>
      <c r="E724" s="17" t="s">
        <v>952</v>
      </c>
      <c r="F724" s="26">
        <v>2</v>
      </c>
      <c r="G724" s="21" t="s">
        <v>2000</v>
      </c>
      <c r="H724" s="17" t="s">
        <v>2002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</row>
    <row r="725" spans="1:14" ht="16.2" customHeight="1">
      <c r="A725" s="53" t="s">
        <v>2090</v>
      </c>
      <c r="B725" s="53"/>
      <c r="C725" s="17" t="s">
        <v>824</v>
      </c>
      <c r="D725" s="17" t="s">
        <v>907</v>
      </c>
      <c r="E725" s="17" t="s">
        <v>952</v>
      </c>
      <c r="F725" s="26">
        <v>3</v>
      </c>
      <c r="G725" s="21" t="s">
        <v>2000</v>
      </c>
      <c r="H725" s="17" t="s">
        <v>2003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</row>
    <row r="726" spans="1:14" ht="16.2" customHeight="1">
      <c r="A726" s="53" t="s">
        <v>2090</v>
      </c>
      <c r="B726" s="53"/>
      <c r="C726" s="17" t="s">
        <v>824</v>
      </c>
      <c r="D726" s="17" t="s">
        <v>907</v>
      </c>
      <c r="E726" s="17" t="s">
        <v>952</v>
      </c>
      <c r="F726" s="26">
        <v>4</v>
      </c>
      <c r="G726" s="21" t="s">
        <v>2000</v>
      </c>
      <c r="H726" s="17" t="s">
        <v>2004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</row>
    <row r="727" spans="1:14" ht="16.2" customHeight="1">
      <c r="A727" s="53" t="s">
        <v>2090</v>
      </c>
      <c r="B727" s="53"/>
      <c r="C727" s="17" t="s">
        <v>824</v>
      </c>
      <c r="D727" s="17" t="s">
        <v>907</v>
      </c>
      <c r="E727" s="17" t="s">
        <v>952</v>
      </c>
      <c r="F727" s="26">
        <v>5</v>
      </c>
      <c r="G727" s="21" t="s">
        <v>2000</v>
      </c>
      <c r="H727" s="17" t="s">
        <v>2005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</row>
    <row r="728" spans="1:14" ht="16.2" customHeight="1">
      <c r="A728" s="53" t="s">
        <v>2090</v>
      </c>
      <c r="B728" s="53"/>
      <c r="C728" s="17" t="s">
        <v>824</v>
      </c>
      <c r="D728" s="17" t="s">
        <v>907</v>
      </c>
      <c r="E728" s="17" t="s">
        <v>952</v>
      </c>
      <c r="F728" s="26">
        <v>6</v>
      </c>
      <c r="G728" s="21" t="s">
        <v>2000</v>
      </c>
      <c r="H728" s="17" t="s">
        <v>2006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</row>
    <row r="729" spans="1:14" ht="16.2" customHeight="1">
      <c r="A729" s="53" t="s">
        <v>2090</v>
      </c>
      <c r="B729" s="53"/>
      <c r="C729" s="17" t="s">
        <v>824</v>
      </c>
      <c r="D729" s="17" t="s">
        <v>828</v>
      </c>
      <c r="E729" s="17" t="s">
        <v>830</v>
      </c>
      <c r="F729" s="26">
        <v>1</v>
      </c>
      <c r="G729" s="21" t="s">
        <v>2007</v>
      </c>
      <c r="H729" s="17" t="s">
        <v>2008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</row>
    <row r="730" spans="1:14" ht="16.2" customHeight="1">
      <c r="A730" s="53" t="s">
        <v>2090</v>
      </c>
      <c r="B730" s="53"/>
      <c r="C730" s="17" t="s">
        <v>824</v>
      </c>
      <c r="D730" s="17" t="s">
        <v>828</v>
      </c>
      <c r="E730" s="17" t="s">
        <v>830</v>
      </c>
      <c r="F730" s="26">
        <v>2</v>
      </c>
      <c r="G730" s="21" t="s">
        <v>2007</v>
      </c>
      <c r="H730" s="17" t="s">
        <v>2009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</row>
    <row r="731" spans="1:14" ht="16.2" customHeight="1">
      <c r="A731" s="53" t="s">
        <v>2090</v>
      </c>
      <c r="B731" s="53"/>
      <c r="C731" s="17" t="s">
        <v>824</v>
      </c>
      <c r="D731" s="17" t="s">
        <v>828</v>
      </c>
      <c r="E731" s="17" t="s">
        <v>830</v>
      </c>
      <c r="F731" s="26">
        <v>3</v>
      </c>
      <c r="G731" s="21" t="s">
        <v>2007</v>
      </c>
      <c r="H731" s="17" t="s">
        <v>2010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</row>
    <row r="732" spans="1:14" ht="16.2" customHeight="1">
      <c r="A732" s="53" t="s">
        <v>2090</v>
      </c>
      <c r="B732" s="53"/>
      <c r="C732" s="17" t="s">
        <v>824</v>
      </c>
      <c r="D732" s="17" t="s">
        <v>828</v>
      </c>
      <c r="E732" s="17" t="s">
        <v>830</v>
      </c>
      <c r="F732" s="26">
        <v>4</v>
      </c>
      <c r="G732" s="21" t="s">
        <v>2007</v>
      </c>
      <c r="H732" s="17" t="s">
        <v>2011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</row>
    <row r="733" spans="1:14" ht="16.2" customHeight="1">
      <c r="A733" s="53" t="s">
        <v>2090</v>
      </c>
      <c r="B733" s="53"/>
      <c r="C733" s="17" t="s">
        <v>824</v>
      </c>
      <c r="D733" s="17" t="s">
        <v>828</v>
      </c>
      <c r="E733" s="17" t="s">
        <v>830</v>
      </c>
      <c r="F733" s="26">
        <v>6</v>
      </c>
      <c r="G733" s="21" t="s">
        <v>2007</v>
      </c>
      <c r="H733" s="17" t="s">
        <v>2012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</row>
    <row r="734" spans="1:14" ht="16.2" customHeight="1">
      <c r="A734" s="53" t="s">
        <v>2090</v>
      </c>
      <c r="B734" s="53"/>
      <c r="C734" s="17" t="s">
        <v>824</v>
      </c>
      <c r="D734" s="17" t="s">
        <v>828</v>
      </c>
      <c r="E734" s="17" t="s">
        <v>830</v>
      </c>
      <c r="F734" s="26">
        <v>7</v>
      </c>
      <c r="G734" s="21" t="s">
        <v>2007</v>
      </c>
      <c r="H734" s="17" t="s">
        <v>2013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</row>
    <row r="735" spans="1:14" ht="16.2" customHeight="1">
      <c r="A735" s="53" t="s">
        <v>2090</v>
      </c>
      <c r="B735" s="53"/>
      <c r="C735" s="17" t="s">
        <v>824</v>
      </c>
      <c r="D735" s="17" t="s">
        <v>828</v>
      </c>
      <c r="E735" s="17" t="s">
        <v>830</v>
      </c>
      <c r="F735" s="26">
        <v>8</v>
      </c>
      <c r="G735" s="21" t="s">
        <v>2007</v>
      </c>
      <c r="H735" s="17" t="s">
        <v>2014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</row>
    <row r="736" spans="1:14" ht="16.2" customHeight="1">
      <c r="A736" s="53" t="s">
        <v>2090</v>
      </c>
      <c r="B736" s="53"/>
      <c r="C736" s="17" t="s">
        <v>824</v>
      </c>
      <c r="D736" s="17" t="s">
        <v>828</v>
      </c>
      <c r="E736" s="17" t="s">
        <v>830</v>
      </c>
      <c r="F736" s="26">
        <v>10</v>
      </c>
      <c r="G736" s="21" t="s">
        <v>2007</v>
      </c>
      <c r="H736" s="17" t="s">
        <v>2015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</row>
    <row r="737" spans="1:14" ht="16.2" customHeight="1">
      <c r="A737" s="54" t="s">
        <v>2090</v>
      </c>
      <c r="B737" s="54"/>
      <c r="C737" s="17" t="s">
        <v>824</v>
      </c>
      <c r="D737" s="17" t="s">
        <v>828</v>
      </c>
      <c r="E737" s="17" t="s">
        <v>833</v>
      </c>
      <c r="F737" s="26">
        <v>1</v>
      </c>
      <c r="G737" s="21" t="s">
        <v>2016</v>
      </c>
      <c r="H737" s="17" t="s">
        <v>2017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</row>
    <row r="738" spans="1:14" ht="16.2" customHeight="1">
      <c r="A738" s="54" t="s">
        <v>2090</v>
      </c>
      <c r="B738" s="54"/>
      <c r="C738" s="17" t="s">
        <v>824</v>
      </c>
      <c r="D738" s="17" t="s">
        <v>828</v>
      </c>
      <c r="E738" s="17" t="s">
        <v>833</v>
      </c>
      <c r="F738" s="26">
        <v>2</v>
      </c>
      <c r="G738" s="21" t="s">
        <v>2016</v>
      </c>
      <c r="H738" s="17" t="s">
        <v>2018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</row>
    <row r="739" spans="1:14" ht="16.2" customHeight="1">
      <c r="A739" s="54" t="s">
        <v>2090</v>
      </c>
      <c r="B739" s="54"/>
      <c r="C739" s="17" t="s">
        <v>824</v>
      </c>
      <c r="D739" s="17" t="s">
        <v>828</v>
      </c>
      <c r="E739" s="17" t="s">
        <v>833</v>
      </c>
      <c r="F739" s="26">
        <v>3</v>
      </c>
      <c r="G739" s="21" t="s">
        <v>2016</v>
      </c>
      <c r="H739" s="17" t="s">
        <v>2019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</row>
    <row r="740" spans="1:14" ht="16.2" customHeight="1">
      <c r="A740" s="54" t="s">
        <v>2090</v>
      </c>
      <c r="B740" s="54"/>
      <c r="C740" s="17" t="s">
        <v>824</v>
      </c>
      <c r="D740" s="17" t="s">
        <v>828</v>
      </c>
      <c r="E740" s="17" t="s">
        <v>833</v>
      </c>
      <c r="F740" s="26">
        <v>4</v>
      </c>
      <c r="G740" s="21" t="s">
        <v>2016</v>
      </c>
      <c r="H740" s="17" t="s">
        <v>2020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</row>
    <row r="741" spans="1:14" ht="16.2" customHeight="1">
      <c r="A741" s="54" t="s">
        <v>2090</v>
      </c>
      <c r="B741" s="54"/>
      <c r="C741" s="17" t="s">
        <v>824</v>
      </c>
      <c r="D741" s="17" t="s">
        <v>828</v>
      </c>
      <c r="E741" s="17" t="s">
        <v>833</v>
      </c>
      <c r="F741" s="26">
        <v>5</v>
      </c>
      <c r="G741" s="21" t="s">
        <v>2016</v>
      </c>
      <c r="H741" s="17" t="s">
        <v>2021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</row>
    <row r="742" spans="1:14" ht="16.2" customHeight="1">
      <c r="A742" s="54" t="s">
        <v>2090</v>
      </c>
      <c r="B742" s="54"/>
      <c r="C742" s="17" t="s">
        <v>824</v>
      </c>
      <c r="D742" s="17" t="s">
        <v>828</v>
      </c>
      <c r="E742" s="17" t="s">
        <v>833</v>
      </c>
      <c r="F742" s="26">
        <v>6</v>
      </c>
      <c r="G742" s="21" t="s">
        <v>2016</v>
      </c>
      <c r="H742" s="17" t="s">
        <v>2022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</row>
    <row r="743" spans="1:14" ht="16.2" customHeight="1">
      <c r="A743" s="54" t="s">
        <v>2090</v>
      </c>
      <c r="B743" s="54"/>
      <c r="C743" s="17" t="s">
        <v>824</v>
      </c>
      <c r="D743" s="17" t="s">
        <v>828</v>
      </c>
      <c r="E743" s="17" t="s">
        <v>835</v>
      </c>
      <c r="F743" s="26">
        <v>1</v>
      </c>
      <c r="G743" s="21" t="s">
        <v>2023</v>
      </c>
      <c r="H743" s="17" t="s">
        <v>2024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</row>
    <row r="744" spans="1:14" ht="16.2" customHeight="1">
      <c r="A744" s="54" t="s">
        <v>2090</v>
      </c>
      <c r="B744" s="54"/>
      <c r="C744" s="17" t="s">
        <v>824</v>
      </c>
      <c r="D744" s="17" t="s">
        <v>828</v>
      </c>
      <c r="E744" s="17" t="s">
        <v>835</v>
      </c>
      <c r="F744" s="26">
        <v>2</v>
      </c>
      <c r="G744" s="21" t="s">
        <v>2023</v>
      </c>
      <c r="H744" s="17" t="s">
        <v>2025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</row>
    <row r="745" spans="1:14" ht="16.2" customHeight="1">
      <c r="A745" s="54" t="s">
        <v>2090</v>
      </c>
      <c r="B745" s="54"/>
      <c r="C745" s="17" t="s">
        <v>824</v>
      </c>
      <c r="D745" s="17" t="s">
        <v>828</v>
      </c>
      <c r="E745" s="17" t="s">
        <v>835</v>
      </c>
      <c r="F745" s="26">
        <v>3</v>
      </c>
      <c r="G745" s="21" t="s">
        <v>2023</v>
      </c>
      <c r="H745" s="17" t="s">
        <v>2026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</row>
    <row r="746" spans="1:14" ht="16.2" customHeight="1">
      <c r="A746" s="54" t="s">
        <v>2090</v>
      </c>
      <c r="B746" s="54"/>
      <c r="C746" s="17" t="s">
        <v>824</v>
      </c>
      <c r="D746" s="17" t="s">
        <v>828</v>
      </c>
      <c r="E746" s="17" t="s">
        <v>835</v>
      </c>
      <c r="F746" s="26">
        <v>4</v>
      </c>
      <c r="G746" s="21" t="s">
        <v>2023</v>
      </c>
      <c r="H746" s="17" t="s">
        <v>2027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</row>
    <row r="747" spans="1:14" ht="16.2" customHeight="1">
      <c r="A747" s="54" t="s">
        <v>2090</v>
      </c>
      <c r="B747" s="54"/>
      <c r="C747" s="17" t="s">
        <v>824</v>
      </c>
      <c r="D747" s="17" t="s">
        <v>828</v>
      </c>
      <c r="E747" s="17" t="s">
        <v>835</v>
      </c>
      <c r="F747" s="26">
        <v>5</v>
      </c>
      <c r="G747" s="21" t="s">
        <v>2023</v>
      </c>
      <c r="H747" s="17" t="s">
        <v>2028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</row>
    <row r="748" spans="1:14" ht="16.2" customHeight="1">
      <c r="A748" s="54" t="s">
        <v>2090</v>
      </c>
      <c r="B748" s="54"/>
      <c r="C748" s="17" t="s">
        <v>824</v>
      </c>
      <c r="D748" s="17" t="s">
        <v>828</v>
      </c>
      <c r="E748" s="17" t="s">
        <v>835</v>
      </c>
      <c r="F748" s="26">
        <v>6</v>
      </c>
      <c r="G748" s="21" t="s">
        <v>2023</v>
      </c>
      <c r="H748" s="17" t="s">
        <v>2029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</row>
    <row r="749" spans="1:14" ht="16.2" customHeight="1">
      <c r="A749" s="54" t="s">
        <v>2090</v>
      </c>
      <c r="B749" s="54"/>
      <c r="C749" s="17" t="s">
        <v>824</v>
      </c>
      <c r="D749" s="17" t="s">
        <v>828</v>
      </c>
      <c r="E749" s="17" t="s">
        <v>837</v>
      </c>
      <c r="F749" s="26">
        <v>1</v>
      </c>
      <c r="G749" s="21" t="s">
        <v>2030</v>
      </c>
      <c r="H749" s="17" t="s">
        <v>2031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</row>
    <row r="750" spans="1:14" ht="16.2" customHeight="1">
      <c r="A750" s="54" t="s">
        <v>2090</v>
      </c>
      <c r="B750" s="54"/>
      <c r="C750" s="17" t="s">
        <v>824</v>
      </c>
      <c r="D750" s="17" t="s">
        <v>828</v>
      </c>
      <c r="E750" s="17" t="s">
        <v>837</v>
      </c>
      <c r="F750" s="26">
        <v>2</v>
      </c>
      <c r="G750" s="21" t="s">
        <v>2030</v>
      </c>
      <c r="H750" s="17" t="s">
        <v>2032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</row>
    <row r="751" spans="1:14" ht="16.2" customHeight="1">
      <c r="A751" s="54" t="s">
        <v>2090</v>
      </c>
      <c r="B751" s="54"/>
      <c r="C751" s="17" t="s">
        <v>824</v>
      </c>
      <c r="D751" s="17" t="s">
        <v>828</v>
      </c>
      <c r="E751" s="17" t="s">
        <v>837</v>
      </c>
      <c r="F751" s="26">
        <v>3</v>
      </c>
      <c r="G751" s="21" t="s">
        <v>2030</v>
      </c>
      <c r="H751" s="17" t="s">
        <v>2033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</row>
    <row r="752" spans="1:14" ht="16.2" customHeight="1">
      <c r="A752" s="54" t="s">
        <v>2090</v>
      </c>
      <c r="B752" s="54"/>
      <c r="C752" s="17" t="s">
        <v>824</v>
      </c>
      <c r="D752" s="17" t="s">
        <v>828</v>
      </c>
      <c r="E752" s="17" t="s">
        <v>837</v>
      </c>
      <c r="F752" s="26">
        <v>4</v>
      </c>
      <c r="G752" s="21" t="s">
        <v>2030</v>
      </c>
      <c r="H752" s="17" t="s">
        <v>2034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</row>
    <row r="753" spans="1:14" ht="16.2" customHeight="1">
      <c r="A753" s="54" t="s">
        <v>2090</v>
      </c>
      <c r="B753" s="54"/>
      <c r="C753" s="17" t="s">
        <v>824</v>
      </c>
      <c r="D753" s="17" t="s">
        <v>828</v>
      </c>
      <c r="E753" s="17" t="s">
        <v>837</v>
      </c>
      <c r="F753" s="26">
        <v>5</v>
      </c>
      <c r="G753" s="21" t="s">
        <v>2030</v>
      </c>
      <c r="H753" s="17" t="s">
        <v>2035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</row>
    <row r="754" spans="1:14" ht="16.2" customHeight="1">
      <c r="A754" s="54" t="s">
        <v>2090</v>
      </c>
      <c r="B754" s="54"/>
      <c r="C754" s="17" t="s">
        <v>824</v>
      </c>
      <c r="D754" s="17" t="s">
        <v>828</v>
      </c>
      <c r="E754" s="17" t="s">
        <v>837</v>
      </c>
      <c r="F754" s="26">
        <v>6</v>
      </c>
      <c r="G754" s="21" t="s">
        <v>2030</v>
      </c>
      <c r="H754" s="17" t="s">
        <v>2036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</row>
    <row r="755" spans="1:14" ht="16.2" customHeight="1">
      <c r="A755" s="54" t="s">
        <v>2090</v>
      </c>
      <c r="B755" s="54"/>
      <c r="C755" s="17" t="s">
        <v>824</v>
      </c>
      <c r="D755" s="17" t="s">
        <v>828</v>
      </c>
      <c r="E755" s="17" t="s">
        <v>839</v>
      </c>
      <c r="F755" s="26">
        <v>1</v>
      </c>
      <c r="G755" s="21" t="s">
        <v>2037</v>
      </c>
      <c r="H755" s="17" t="s">
        <v>2038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</row>
    <row r="756" spans="1:14" ht="16.2" customHeight="1">
      <c r="A756" s="54" t="s">
        <v>2090</v>
      </c>
      <c r="B756" s="54"/>
      <c r="C756" s="17" t="s">
        <v>824</v>
      </c>
      <c r="D756" s="17" t="s">
        <v>828</v>
      </c>
      <c r="E756" s="17" t="s">
        <v>839</v>
      </c>
      <c r="F756" s="26">
        <v>2</v>
      </c>
      <c r="G756" s="21" t="s">
        <v>2037</v>
      </c>
      <c r="H756" s="17" t="s">
        <v>2039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</row>
    <row r="757" spans="1:14" ht="16.2" customHeight="1">
      <c r="A757" s="54" t="s">
        <v>2090</v>
      </c>
      <c r="B757" s="54"/>
      <c r="C757" s="17" t="s">
        <v>824</v>
      </c>
      <c r="D757" s="17" t="s">
        <v>828</v>
      </c>
      <c r="E757" s="17" t="s">
        <v>839</v>
      </c>
      <c r="F757" s="26">
        <v>3</v>
      </c>
      <c r="G757" s="21" t="s">
        <v>2037</v>
      </c>
      <c r="H757" s="17" t="s">
        <v>2040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</row>
    <row r="758" spans="1:14" ht="16.2" customHeight="1">
      <c r="A758" s="54" t="s">
        <v>2090</v>
      </c>
      <c r="B758" s="54"/>
      <c r="C758" s="17" t="s">
        <v>824</v>
      </c>
      <c r="D758" s="17" t="s">
        <v>828</v>
      </c>
      <c r="E758" s="17" t="s">
        <v>839</v>
      </c>
      <c r="F758" s="26">
        <v>4</v>
      </c>
      <c r="G758" s="21" t="s">
        <v>2037</v>
      </c>
      <c r="H758" s="17" t="s">
        <v>2041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</row>
    <row r="759" spans="1:14" ht="16.2" customHeight="1">
      <c r="A759" s="54" t="s">
        <v>2090</v>
      </c>
      <c r="B759" s="54"/>
      <c r="C759" s="17" t="s">
        <v>824</v>
      </c>
      <c r="D759" s="17" t="s">
        <v>828</v>
      </c>
      <c r="E759" s="17" t="s">
        <v>839</v>
      </c>
      <c r="F759" s="26">
        <v>5</v>
      </c>
      <c r="G759" s="21" t="s">
        <v>2037</v>
      </c>
      <c r="H759" s="17" t="s">
        <v>2042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</row>
    <row r="760" spans="1:14" ht="16.2" customHeight="1">
      <c r="A760" s="54" t="s">
        <v>2090</v>
      </c>
      <c r="B760" s="54"/>
      <c r="C760" s="17" t="s">
        <v>824</v>
      </c>
      <c r="D760" s="17" t="s">
        <v>828</v>
      </c>
      <c r="E760" s="17" t="s">
        <v>839</v>
      </c>
      <c r="F760" s="26">
        <v>6</v>
      </c>
      <c r="G760" s="21" t="s">
        <v>2037</v>
      </c>
      <c r="H760" s="17" t="s">
        <v>2043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</row>
    <row r="761" spans="1:14" ht="16.2" customHeight="1">
      <c r="A761" s="54" t="s">
        <v>2090</v>
      </c>
      <c r="B761" s="54"/>
      <c r="C761" s="17" t="s">
        <v>824</v>
      </c>
      <c r="D761" s="17" t="s">
        <v>828</v>
      </c>
      <c r="E761" s="17" t="s">
        <v>841</v>
      </c>
      <c r="F761" s="26">
        <v>1</v>
      </c>
      <c r="G761" s="21" t="s">
        <v>3871</v>
      </c>
      <c r="H761" s="17" t="s">
        <v>2044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</row>
    <row r="762" spans="1:14" ht="16.2" customHeight="1">
      <c r="A762" s="54" t="s">
        <v>2090</v>
      </c>
      <c r="B762" s="54"/>
      <c r="C762" s="17" t="s">
        <v>824</v>
      </c>
      <c r="D762" s="17" t="s">
        <v>828</v>
      </c>
      <c r="E762" s="17" t="s">
        <v>841</v>
      </c>
      <c r="F762" s="26">
        <v>2</v>
      </c>
      <c r="G762" s="21" t="s">
        <v>3871</v>
      </c>
      <c r="H762" s="17" t="s">
        <v>2045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</row>
    <row r="763" spans="1:14" ht="16.2" customHeight="1">
      <c r="A763" s="54" t="s">
        <v>2090</v>
      </c>
      <c r="B763" s="54"/>
      <c r="C763" s="17" t="s">
        <v>824</v>
      </c>
      <c r="D763" s="17" t="s">
        <v>828</v>
      </c>
      <c r="E763" s="17" t="s">
        <v>841</v>
      </c>
      <c r="F763" s="26">
        <v>3</v>
      </c>
      <c r="G763" s="21" t="s">
        <v>3871</v>
      </c>
      <c r="H763" s="17" t="s">
        <v>2046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</row>
    <row r="764" spans="1:14" ht="16.2" customHeight="1">
      <c r="A764" s="54" t="s">
        <v>2090</v>
      </c>
      <c r="B764" s="54"/>
      <c r="C764" s="17" t="s">
        <v>824</v>
      </c>
      <c r="D764" s="17" t="s">
        <v>828</v>
      </c>
      <c r="E764" s="17" t="s">
        <v>841</v>
      </c>
      <c r="F764" s="26">
        <v>4</v>
      </c>
      <c r="G764" s="21" t="s">
        <v>3871</v>
      </c>
      <c r="H764" s="17" t="s">
        <v>2047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</row>
    <row r="765" spans="1:14" ht="16.2" customHeight="1">
      <c r="A765" s="54" t="s">
        <v>2090</v>
      </c>
      <c r="B765" s="54"/>
      <c r="C765" s="17" t="s">
        <v>824</v>
      </c>
      <c r="D765" s="17" t="s">
        <v>828</v>
      </c>
      <c r="E765" s="17" t="s">
        <v>841</v>
      </c>
      <c r="F765" s="26">
        <v>5</v>
      </c>
      <c r="G765" s="21" t="s">
        <v>3871</v>
      </c>
      <c r="H765" s="17" t="s">
        <v>2048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</row>
    <row r="766" spans="1:14" ht="16.2" customHeight="1">
      <c r="A766" s="54" t="s">
        <v>2090</v>
      </c>
      <c r="B766" s="54"/>
      <c r="C766" s="17" t="s">
        <v>824</v>
      </c>
      <c r="D766" s="17" t="s">
        <v>828</v>
      </c>
      <c r="E766" s="17" t="s">
        <v>841</v>
      </c>
      <c r="F766" s="26">
        <v>6</v>
      </c>
      <c r="G766" s="21" t="s">
        <v>3871</v>
      </c>
      <c r="H766" s="17" t="s">
        <v>2049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</row>
    <row r="767" spans="1:14" ht="16.2" customHeight="1">
      <c r="A767" s="54" t="s">
        <v>2090</v>
      </c>
      <c r="B767" s="54"/>
      <c r="C767" s="49" t="s">
        <v>824</v>
      </c>
      <c r="D767" s="49" t="s">
        <v>828</v>
      </c>
      <c r="E767" s="49" t="s">
        <v>843</v>
      </c>
      <c r="F767" s="26">
        <v>1</v>
      </c>
      <c r="G767" s="21" t="s">
        <v>2050</v>
      </c>
      <c r="H767" s="17" t="s">
        <v>2051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</row>
    <row r="768" spans="1:14" ht="16.2" customHeight="1">
      <c r="A768" s="54" t="s">
        <v>2090</v>
      </c>
      <c r="B768" s="54"/>
      <c r="C768" s="18" t="s">
        <v>824</v>
      </c>
      <c r="D768" s="18" t="s">
        <v>828</v>
      </c>
      <c r="E768" s="49" t="s">
        <v>843</v>
      </c>
      <c r="F768" s="26">
        <v>2</v>
      </c>
      <c r="G768" s="21" t="s">
        <v>2050</v>
      </c>
      <c r="H768" s="17" t="s">
        <v>2052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</row>
    <row r="769" spans="1:14" ht="16.2" customHeight="1">
      <c r="A769" s="54" t="s">
        <v>2090</v>
      </c>
      <c r="B769" s="54"/>
      <c r="C769" s="18" t="s">
        <v>824</v>
      </c>
      <c r="D769" s="18" t="s">
        <v>828</v>
      </c>
      <c r="E769" s="49" t="s">
        <v>843</v>
      </c>
      <c r="F769" s="26">
        <v>3</v>
      </c>
      <c r="G769" s="21" t="s">
        <v>2050</v>
      </c>
      <c r="H769" s="17" t="s">
        <v>2053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</row>
    <row r="770" spans="1:14" ht="16.2" customHeight="1">
      <c r="A770" s="54" t="s">
        <v>2090</v>
      </c>
      <c r="B770" s="54"/>
      <c r="C770" s="18" t="s">
        <v>824</v>
      </c>
      <c r="D770" s="18" t="s">
        <v>828</v>
      </c>
      <c r="E770" s="49" t="s">
        <v>843</v>
      </c>
      <c r="F770" s="26">
        <v>4</v>
      </c>
      <c r="G770" s="21" t="s">
        <v>2050</v>
      </c>
      <c r="H770" s="17" t="s">
        <v>2054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</row>
    <row r="771" spans="1:14" ht="16.2" customHeight="1">
      <c r="A771" s="54" t="s">
        <v>2090</v>
      </c>
      <c r="B771" s="54"/>
      <c r="C771" s="18" t="s">
        <v>824</v>
      </c>
      <c r="D771" s="18" t="s">
        <v>828</v>
      </c>
      <c r="E771" s="49" t="s">
        <v>843</v>
      </c>
      <c r="F771" s="26">
        <v>5</v>
      </c>
      <c r="G771" s="21" t="s">
        <v>2050</v>
      </c>
      <c r="H771" s="17" t="s">
        <v>2055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</row>
    <row r="772" spans="1:14" ht="16.2" customHeight="1">
      <c r="A772" s="54" t="s">
        <v>2090</v>
      </c>
      <c r="B772" s="54"/>
      <c r="C772" s="18" t="s">
        <v>824</v>
      </c>
      <c r="D772" s="18" t="s">
        <v>828</v>
      </c>
      <c r="E772" s="49" t="s">
        <v>843</v>
      </c>
      <c r="F772" s="26">
        <v>6</v>
      </c>
      <c r="G772" s="21" t="s">
        <v>2050</v>
      </c>
      <c r="H772" s="17" t="s">
        <v>2056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</row>
    <row r="773" spans="1:14" ht="16.2" customHeight="1">
      <c r="A773" s="54" t="s">
        <v>2090</v>
      </c>
      <c r="B773" s="54"/>
      <c r="C773" s="18" t="s">
        <v>824</v>
      </c>
      <c r="D773" s="18" t="s">
        <v>828</v>
      </c>
      <c r="E773" s="49" t="s">
        <v>846</v>
      </c>
      <c r="F773" s="26">
        <v>1</v>
      </c>
      <c r="G773" s="21" t="s">
        <v>2057</v>
      </c>
      <c r="H773" s="17" t="s">
        <v>2058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</row>
    <row r="774" spans="1:14" ht="16.2" customHeight="1">
      <c r="A774" s="54" t="s">
        <v>2090</v>
      </c>
      <c r="B774" s="54"/>
      <c r="C774" s="18" t="s">
        <v>824</v>
      </c>
      <c r="D774" s="18" t="s">
        <v>828</v>
      </c>
      <c r="E774" s="49" t="s">
        <v>846</v>
      </c>
      <c r="F774" s="26">
        <v>2</v>
      </c>
      <c r="G774" s="21" t="s">
        <v>2057</v>
      </c>
      <c r="H774" s="17" t="s">
        <v>2059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</row>
    <row r="775" spans="1:14" ht="16.2" customHeight="1">
      <c r="A775" s="54" t="s">
        <v>2090</v>
      </c>
      <c r="B775" s="54"/>
      <c r="C775" s="18" t="s">
        <v>824</v>
      </c>
      <c r="D775" s="18" t="s">
        <v>828</v>
      </c>
      <c r="E775" s="49" t="s">
        <v>846</v>
      </c>
      <c r="F775" s="26">
        <v>3</v>
      </c>
      <c r="G775" s="21" t="s">
        <v>2057</v>
      </c>
      <c r="H775" s="17" t="s">
        <v>2060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</row>
    <row r="776" spans="1:14" ht="16.2" customHeight="1">
      <c r="A776" s="54" t="s">
        <v>2090</v>
      </c>
      <c r="B776" s="54"/>
      <c r="C776" s="18" t="s">
        <v>824</v>
      </c>
      <c r="D776" s="18" t="s">
        <v>828</v>
      </c>
      <c r="E776" s="49" t="s">
        <v>846</v>
      </c>
      <c r="F776" s="26">
        <v>4</v>
      </c>
      <c r="G776" s="21" t="s">
        <v>2057</v>
      </c>
      <c r="H776" s="17" t="s">
        <v>2061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</row>
    <row r="777" spans="1:14" ht="16.2" customHeight="1">
      <c r="A777" s="54" t="s">
        <v>2090</v>
      </c>
      <c r="B777" s="54"/>
      <c r="C777" s="18" t="s">
        <v>824</v>
      </c>
      <c r="D777" s="18" t="s">
        <v>828</v>
      </c>
      <c r="E777" s="49" t="s">
        <v>846</v>
      </c>
      <c r="F777" s="26">
        <v>5</v>
      </c>
      <c r="G777" s="21" t="s">
        <v>2057</v>
      </c>
      <c r="H777" s="17" t="s">
        <v>2062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</row>
    <row r="778" spans="1:14" ht="16.2" customHeight="1">
      <c r="A778" s="54" t="s">
        <v>2090</v>
      </c>
      <c r="B778" s="54"/>
      <c r="C778" s="18" t="s">
        <v>824</v>
      </c>
      <c r="D778" s="18" t="s">
        <v>828</v>
      </c>
      <c r="E778" s="49" t="s">
        <v>846</v>
      </c>
      <c r="F778" s="26">
        <v>6</v>
      </c>
      <c r="G778" s="21" t="s">
        <v>2057</v>
      </c>
      <c r="H778" s="17" t="s">
        <v>2063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</row>
    <row r="779" spans="1:14" ht="16.2" customHeight="1">
      <c r="A779" s="54" t="s">
        <v>2090</v>
      </c>
      <c r="B779" s="54"/>
      <c r="C779" s="18" t="s">
        <v>824</v>
      </c>
      <c r="D779" s="18" t="s">
        <v>828</v>
      </c>
      <c r="E779" s="49" t="s">
        <v>848</v>
      </c>
      <c r="F779" s="26">
        <v>1</v>
      </c>
      <c r="G779" s="21" t="s">
        <v>2064</v>
      </c>
      <c r="H779" s="17" t="s">
        <v>2065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</row>
    <row r="780" spans="1:14" ht="16.2" customHeight="1">
      <c r="A780" s="54" t="s">
        <v>2090</v>
      </c>
      <c r="B780" s="54"/>
      <c r="C780" s="18" t="s">
        <v>824</v>
      </c>
      <c r="D780" s="18" t="s">
        <v>828</v>
      </c>
      <c r="E780" s="49" t="s">
        <v>848</v>
      </c>
      <c r="F780" s="26">
        <v>2</v>
      </c>
      <c r="G780" s="21" t="s">
        <v>2064</v>
      </c>
      <c r="H780" s="17" t="s">
        <v>2066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</row>
    <row r="781" spans="1:14" ht="16.2" customHeight="1">
      <c r="A781" s="54" t="s">
        <v>2090</v>
      </c>
      <c r="B781" s="54"/>
      <c r="C781" s="18" t="s">
        <v>824</v>
      </c>
      <c r="D781" s="18" t="s">
        <v>828</v>
      </c>
      <c r="E781" s="49" t="s">
        <v>848</v>
      </c>
      <c r="F781" s="26">
        <v>3</v>
      </c>
      <c r="G781" s="21" t="s">
        <v>2064</v>
      </c>
      <c r="H781" s="17" t="s">
        <v>2067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</row>
    <row r="782" spans="1:14" ht="16.2" customHeight="1">
      <c r="A782" s="54" t="s">
        <v>2090</v>
      </c>
      <c r="B782" s="54"/>
      <c r="C782" s="18" t="s">
        <v>824</v>
      </c>
      <c r="D782" s="18" t="s">
        <v>828</v>
      </c>
      <c r="E782" s="49" t="s">
        <v>848</v>
      </c>
      <c r="F782" s="26">
        <v>4</v>
      </c>
      <c r="G782" s="21" t="s">
        <v>2064</v>
      </c>
      <c r="H782" s="17" t="s">
        <v>2068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</row>
    <row r="783" spans="1:14" ht="16.2" customHeight="1">
      <c r="A783" s="54" t="s">
        <v>2090</v>
      </c>
      <c r="B783" s="54"/>
      <c r="C783" s="18" t="s">
        <v>824</v>
      </c>
      <c r="D783" s="18" t="s">
        <v>828</v>
      </c>
      <c r="E783" s="49" t="s">
        <v>848</v>
      </c>
      <c r="F783" s="26">
        <v>5</v>
      </c>
      <c r="G783" s="21" t="s">
        <v>2064</v>
      </c>
      <c r="H783" s="17" t="s">
        <v>2069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</row>
    <row r="784" spans="1:14" ht="16.2" customHeight="1">
      <c r="A784" s="54" t="s">
        <v>2090</v>
      </c>
      <c r="B784" s="54"/>
      <c r="C784" s="18" t="s">
        <v>824</v>
      </c>
      <c r="D784" s="18" t="s">
        <v>828</v>
      </c>
      <c r="E784" s="49" t="s">
        <v>848</v>
      </c>
      <c r="F784" s="26">
        <v>6</v>
      </c>
      <c r="G784" s="21" t="s">
        <v>2064</v>
      </c>
      <c r="H784" s="17" t="s">
        <v>2070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</row>
    <row r="785" spans="1:14" ht="16.2" customHeight="1">
      <c r="A785" s="54" t="s">
        <v>2090</v>
      </c>
      <c r="B785" s="54"/>
      <c r="C785" s="18" t="s">
        <v>824</v>
      </c>
      <c r="D785" s="18" t="s">
        <v>828</v>
      </c>
      <c r="E785" s="49" t="s">
        <v>955</v>
      </c>
      <c r="F785" s="26">
        <v>1</v>
      </c>
      <c r="G785" s="21" t="s">
        <v>2071</v>
      </c>
      <c r="H785" s="17" t="s">
        <v>2072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</row>
    <row r="786" spans="1:14" ht="16.2" customHeight="1">
      <c r="A786" s="54" t="s">
        <v>2090</v>
      </c>
      <c r="B786" s="54"/>
      <c r="C786" s="18" t="s">
        <v>824</v>
      </c>
      <c r="D786" s="18" t="s">
        <v>828</v>
      </c>
      <c r="E786" s="49" t="s">
        <v>955</v>
      </c>
      <c r="F786" s="26">
        <v>2</v>
      </c>
      <c r="G786" s="21" t="s">
        <v>2071</v>
      </c>
      <c r="H786" s="17" t="s">
        <v>2073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</row>
    <row r="787" spans="1:14" ht="16.2" customHeight="1">
      <c r="A787" s="54" t="s">
        <v>2090</v>
      </c>
      <c r="B787" s="54"/>
      <c r="C787" s="18" t="s">
        <v>824</v>
      </c>
      <c r="D787" s="18" t="s">
        <v>828</v>
      </c>
      <c r="E787" s="49" t="s">
        <v>955</v>
      </c>
      <c r="F787" s="26">
        <v>3</v>
      </c>
      <c r="G787" s="21" t="s">
        <v>2071</v>
      </c>
      <c r="H787" s="17" t="s">
        <v>2074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</row>
    <row r="788" spans="1:14" ht="16.2" customHeight="1">
      <c r="A788" s="54" t="s">
        <v>2090</v>
      </c>
      <c r="B788" s="54"/>
      <c r="C788" s="18" t="s">
        <v>824</v>
      </c>
      <c r="D788" s="18" t="s">
        <v>828</v>
      </c>
      <c r="E788" s="49" t="s">
        <v>955</v>
      </c>
      <c r="F788" s="26">
        <v>4</v>
      </c>
      <c r="G788" s="21" t="s">
        <v>2071</v>
      </c>
      <c r="H788" s="17" t="s">
        <v>2075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</row>
    <row r="789" spans="1:14" ht="16.2" customHeight="1">
      <c r="A789" s="54" t="s">
        <v>2090</v>
      </c>
      <c r="B789" s="54"/>
      <c r="C789" s="18" t="s">
        <v>824</v>
      </c>
      <c r="D789" s="18" t="s">
        <v>828</v>
      </c>
      <c r="E789" s="49" t="s">
        <v>955</v>
      </c>
      <c r="F789" s="26">
        <v>5</v>
      </c>
      <c r="G789" s="21" t="s">
        <v>2071</v>
      </c>
      <c r="H789" s="17" t="s">
        <v>2076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</row>
    <row r="790" spans="1:14" ht="16.2" customHeight="1">
      <c r="A790" s="54" t="s">
        <v>2090</v>
      </c>
      <c r="B790" s="54"/>
      <c r="C790" s="18" t="s">
        <v>824</v>
      </c>
      <c r="D790" s="18" t="s">
        <v>828</v>
      </c>
      <c r="E790" s="49" t="s">
        <v>955</v>
      </c>
      <c r="F790" s="26">
        <v>6</v>
      </c>
      <c r="G790" s="21" t="s">
        <v>2071</v>
      </c>
      <c r="H790" s="17" t="s">
        <v>2077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</row>
    <row r="791" spans="1:14" ht="16.2" customHeight="1">
      <c r="A791" s="54" t="s">
        <v>2090</v>
      </c>
      <c r="B791" s="54"/>
      <c r="C791" s="18" t="s">
        <v>824</v>
      </c>
      <c r="D791" s="18" t="s">
        <v>828</v>
      </c>
      <c r="E791" s="56" t="s">
        <v>959</v>
      </c>
      <c r="F791" s="26">
        <v>1</v>
      </c>
      <c r="G791" s="31" t="s">
        <v>958</v>
      </c>
      <c r="H791" s="57" t="s">
        <v>3872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</row>
    <row r="792" spans="1:14" ht="16.2" customHeight="1">
      <c r="A792" s="54" t="s">
        <v>2090</v>
      </c>
      <c r="B792" s="54"/>
      <c r="C792" s="18" t="s">
        <v>824</v>
      </c>
      <c r="D792" s="18" t="s">
        <v>828</v>
      </c>
      <c r="E792" s="56" t="s">
        <v>959</v>
      </c>
      <c r="F792" s="26">
        <v>2</v>
      </c>
      <c r="G792" s="31" t="s">
        <v>958</v>
      </c>
      <c r="H792" s="57" t="s">
        <v>2078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</row>
    <row r="793" spans="1:14" ht="16.2" customHeight="1">
      <c r="A793" s="54" t="s">
        <v>2090</v>
      </c>
      <c r="B793" s="54"/>
      <c r="C793" s="18" t="s">
        <v>824</v>
      </c>
      <c r="D793" s="18" t="s">
        <v>828</v>
      </c>
      <c r="E793" s="56" t="s">
        <v>959</v>
      </c>
      <c r="F793" s="26">
        <v>3</v>
      </c>
      <c r="G793" s="31" t="s">
        <v>958</v>
      </c>
      <c r="H793" s="57" t="s">
        <v>2079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</row>
    <row r="794" spans="1:14" ht="16.2" customHeight="1">
      <c r="A794" s="54" t="s">
        <v>2090</v>
      </c>
      <c r="B794" s="54"/>
      <c r="C794" s="18" t="s">
        <v>824</v>
      </c>
      <c r="D794" s="18" t="s">
        <v>828</v>
      </c>
      <c r="E794" s="56" t="s">
        <v>959</v>
      </c>
      <c r="F794" s="26">
        <v>4</v>
      </c>
      <c r="G794" s="31" t="s">
        <v>958</v>
      </c>
      <c r="H794" s="57" t="s">
        <v>2080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</row>
    <row r="795" spans="1:14" ht="16.2" customHeight="1">
      <c r="A795" s="54" t="s">
        <v>2090</v>
      </c>
      <c r="B795" s="54"/>
      <c r="C795" s="18" t="s">
        <v>824</v>
      </c>
      <c r="D795" s="18" t="s">
        <v>828</v>
      </c>
      <c r="E795" s="56" t="s">
        <v>959</v>
      </c>
      <c r="F795" s="26">
        <v>5</v>
      </c>
      <c r="G795" s="31" t="s">
        <v>958</v>
      </c>
      <c r="H795" s="57" t="s">
        <v>2081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</row>
    <row r="796" spans="1:14" ht="16.2" customHeight="1">
      <c r="A796" s="54" t="s">
        <v>2090</v>
      </c>
      <c r="B796" s="54"/>
      <c r="C796" s="18" t="s">
        <v>824</v>
      </c>
      <c r="D796" s="18" t="s">
        <v>828</v>
      </c>
      <c r="E796" s="56" t="s">
        <v>959</v>
      </c>
      <c r="F796" s="26">
        <v>6</v>
      </c>
      <c r="G796" s="31" t="s">
        <v>958</v>
      </c>
      <c r="H796" s="57" t="s">
        <v>2082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</row>
    <row r="797" spans="1:14" ht="16.2" customHeight="1">
      <c r="A797" s="54" t="s">
        <v>2090</v>
      </c>
      <c r="B797" s="54"/>
      <c r="C797" s="18" t="s">
        <v>824</v>
      </c>
      <c r="D797" s="18" t="s">
        <v>828</v>
      </c>
      <c r="E797" s="49" t="s">
        <v>957</v>
      </c>
      <c r="F797" s="26">
        <v>1</v>
      </c>
      <c r="G797" s="21" t="s">
        <v>2083</v>
      </c>
      <c r="H797" s="17" t="s">
        <v>2084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</row>
    <row r="798" spans="1:14" ht="16.2" customHeight="1">
      <c r="A798" s="54" t="s">
        <v>2090</v>
      </c>
      <c r="B798" s="54"/>
      <c r="C798" s="18" t="s">
        <v>824</v>
      </c>
      <c r="D798" s="18" t="s">
        <v>828</v>
      </c>
      <c r="E798" s="49" t="s">
        <v>957</v>
      </c>
      <c r="F798" s="26">
        <v>2</v>
      </c>
      <c r="G798" s="21" t="s">
        <v>2083</v>
      </c>
      <c r="H798" s="17" t="s">
        <v>2085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</row>
    <row r="799" spans="1:14" ht="16.2" customHeight="1">
      <c r="A799" s="54" t="s">
        <v>2090</v>
      </c>
      <c r="B799" s="54"/>
      <c r="C799" s="18" t="s">
        <v>824</v>
      </c>
      <c r="D799" s="18" t="s">
        <v>828</v>
      </c>
      <c r="E799" s="49" t="s">
        <v>957</v>
      </c>
      <c r="F799" s="26">
        <v>3</v>
      </c>
      <c r="G799" s="21" t="s">
        <v>2083</v>
      </c>
      <c r="H799" s="17" t="s">
        <v>2086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</row>
    <row r="800" spans="1:14" ht="16.2" customHeight="1">
      <c r="A800" s="54" t="s">
        <v>2090</v>
      </c>
      <c r="B800" s="54"/>
      <c r="C800" s="18" t="s">
        <v>824</v>
      </c>
      <c r="D800" s="18" t="s">
        <v>828</v>
      </c>
      <c r="E800" s="49" t="s">
        <v>957</v>
      </c>
      <c r="F800" s="26">
        <v>4</v>
      </c>
      <c r="G800" s="21" t="s">
        <v>2083</v>
      </c>
      <c r="H800" s="17" t="s">
        <v>2087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</row>
    <row r="801" spans="1:14" ht="16.2" customHeight="1">
      <c r="A801" s="54" t="s">
        <v>2090</v>
      </c>
      <c r="B801" s="54"/>
      <c r="C801" s="18" t="s">
        <v>824</v>
      </c>
      <c r="D801" s="18" t="s">
        <v>828</v>
      </c>
      <c r="E801" s="49" t="s">
        <v>957</v>
      </c>
      <c r="F801" s="26">
        <v>5</v>
      </c>
      <c r="G801" s="21" t="s">
        <v>2083</v>
      </c>
      <c r="H801" s="17" t="s">
        <v>2088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</row>
    <row r="802" spans="1:14" ht="16.2" customHeight="1">
      <c r="A802" s="54" t="s">
        <v>2090</v>
      </c>
      <c r="B802" s="54"/>
      <c r="C802" s="18" t="s">
        <v>824</v>
      </c>
      <c r="D802" s="18" t="s">
        <v>828</v>
      </c>
      <c r="E802" s="49" t="s">
        <v>957</v>
      </c>
      <c r="F802" s="26">
        <v>6</v>
      </c>
      <c r="G802" s="21" t="s">
        <v>2083</v>
      </c>
      <c r="H802" s="17" t="s">
        <v>2089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</row>
    <row r="803" spans="1:14" ht="16.2" customHeight="1">
      <c r="A803" s="17" t="s">
        <v>2090</v>
      </c>
      <c r="B803" s="18"/>
      <c r="C803" s="17" t="s">
        <v>824</v>
      </c>
      <c r="D803" s="17" t="s">
        <v>849</v>
      </c>
      <c r="E803" s="17" t="s">
        <v>894</v>
      </c>
      <c r="F803" s="26">
        <v>1</v>
      </c>
      <c r="G803" s="21" t="s">
        <v>893</v>
      </c>
      <c r="H803" s="17" t="s">
        <v>2091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</row>
    <row r="804" spans="1:14" ht="16.2" customHeight="1">
      <c r="A804" s="17" t="s">
        <v>2090</v>
      </c>
      <c r="B804" s="18"/>
      <c r="C804" s="17" t="s">
        <v>824</v>
      </c>
      <c r="D804" s="17" t="s">
        <v>849</v>
      </c>
      <c r="E804" s="17" t="s">
        <v>894</v>
      </c>
      <c r="F804" s="26">
        <v>2</v>
      </c>
      <c r="G804" s="21" t="s">
        <v>893</v>
      </c>
      <c r="H804" s="17" t="s">
        <v>2092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</row>
    <row r="805" spans="1:14" ht="16.2" customHeight="1">
      <c r="A805" s="17" t="s">
        <v>2090</v>
      </c>
      <c r="B805" s="18"/>
      <c r="C805" s="17" t="s">
        <v>824</v>
      </c>
      <c r="D805" s="17" t="s">
        <v>849</v>
      </c>
      <c r="E805" s="17" t="s">
        <v>894</v>
      </c>
      <c r="F805" s="26">
        <v>3</v>
      </c>
      <c r="G805" s="21" t="s">
        <v>893</v>
      </c>
      <c r="H805" s="17" t="s">
        <v>2093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</row>
    <row r="806" spans="1:14" ht="16.2" customHeight="1">
      <c r="A806" s="17" t="s">
        <v>2090</v>
      </c>
      <c r="B806" s="18"/>
      <c r="C806" s="17" t="s">
        <v>824</v>
      </c>
      <c r="D806" s="17" t="s">
        <v>849</v>
      </c>
      <c r="E806" s="17" t="s">
        <v>894</v>
      </c>
      <c r="F806" s="26">
        <v>4</v>
      </c>
      <c r="G806" s="21" t="s">
        <v>893</v>
      </c>
      <c r="H806" s="17" t="s">
        <v>2094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</row>
    <row r="807" spans="1:14" ht="16.2" customHeight="1">
      <c r="A807" s="17" t="s">
        <v>2090</v>
      </c>
      <c r="B807" s="18"/>
      <c r="C807" s="17" t="s">
        <v>824</v>
      </c>
      <c r="D807" s="17" t="s">
        <v>849</v>
      </c>
      <c r="E807" s="17" t="s">
        <v>894</v>
      </c>
      <c r="F807" s="26">
        <v>5</v>
      </c>
      <c r="G807" s="21" t="s">
        <v>893</v>
      </c>
      <c r="H807" s="17" t="s">
        <v>2095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</row>
    <row r="808" spans="1:14" ht="16.2" customHeight="1">
      <c r="A808" s="17" t="s">
        <v>2090</v>
      </c>
      <c r="B808" s="18"/>
      <c r="C808" s="17" t="s">
        <v>824</v>
      </c>
      <c r="D808" s="17" t="s">
        <v>849</v>
      </c>
      <c r="E808" s="17" t="s">
        <v>894</v>
      </c>
      <c r="F808" s="26">
        <v>6</v>
      </c>
      <c r="G808" s="21" t="s">
        <v>893</v>
      </c>
      <c r="H808" s="17" t="s">
        <v>2096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</row>
    <row r="809" spans="1:14" ht="16.2" customHeight="1">
      <c r="A809" s="54" t="s">
        <v>2090</v>
      </c>
      <c r="B809" s="54"/>
      <c r="C809" s="17" t="s">
        <v>824</v>
      </c>
      <c r="D809" s="17" t="s">
        <v>784</v>
      </c>
      <c r="E809" s="17" t="s">
        <v>786</v>
      </c>
      <c r="F809" s="26">
        <v>1</v>
      </c>
      <c r="G809" s="21" t="s">
        <v>785</v>
      </c>
      <c r="H809" s="17" t="s">
        <v>2097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</row>
    <row r="810" spans="1:14" ht="16.2" customHeight="1">
      <c r="A810" s="54" t="s">
        <v>2090</v>
      </c>
      <c r="B810" s="54"/>
      <c r="C810" s="17" t="s">
        <v>824</v>
      </c>
      <c r="D810" s="17" t="s">
        <v>784</v>
      </c>
      <c r="E810" s="17" t="s">
        <v>786</v>
      </c>
      <c r="F810" s="26">
        <v>2</v>
      </c>
      <c r="G810" s="21" t="s">
        <v>785</v>
      </c>
      <c r="H810" s="17" t="s">
        <v>2098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</row>
    <row r="811" spans="1:14" ht="16.2" customHeight="1">
      <c r="A811" s="54" t="s">
        <v>2090</v>
      </c>
      <c r="B811" s="54"/>
      <c r="C811" s="17" t="s">
        <v>824</v>
      </c>
      <c r="D811" s="17" t="s">
        <v>784</v>
      </c>
      <c r="E811" s="17" t="s">
        <v>786</v>
      </c>
      <c r="F811" s="26">
        <v>3</v>
      </c>
      <c r="G811" s="21" t="s">
        <v>785</v>
      </c>
      <c r="H811" s="17" t="s">
        <v>2099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</row>
    <row r="812" spans="1:14" ht="16.2" customHeight="1">
      <c r="A812" s="54" t="s">
        <v>2090</v>
      </c>
      <c r="B812" s="54"/>
      <c r="C812" s="17" t="s">
        <v>824</v>
      </c>
      <c r="D812" s="17" t="s">
        <v>784</v>
      </c>
      <c r="E812" s="17" t="s">
        <v>786</v>
      </c>
      <c r="F812" s="26">
        <v>4</v>
      </c>
      <c r="G812" s="21" t="s">
        <v>785</v>
      </c>
      <c r="H812" s="17" t="s">
        <v>2100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</row>
    <row r="813" spans="1:14" ht="16.2" customHeight="1">
      <c r="A813" s="54" t="s">
        <v>2090</v>
      </c>
      <c r="B813" s="54"/>
      <c r="C813" s="17" t="s">
        <v>824</v>
      </c>
      <c r="D813" s="17" t="s">
        <v>784</v>
      </c>
      <c r="E813" s="17" t="s">
        <v>786</v>
      </c>
      <c r="F813" s="26">
        <v>5</v>
      </c>
      <c r="G813" s="21" t="s">
        <v>785</v>
      </c>
      <c r="H813" s="29" t="s">
        <v>2101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</row>
    <row r="814" spans="1:14" ht="16.2" customHeight="1">
      <c r="A814" s="54" t="s">
        <v>2090</v>
      </c>
      <c r="B814" s="54"/>
      <c r="C814" s="17" t="s">
        <v>824</v>
      </c>
      <c r="D814" s="17" t="s">
        <v>784</v>
      </c>
      <c r="E814" s="17" t="s">
        <v>786</v>
      </c>
      <c r="F814" s="26">
        <v>6</v>
      </c>
      <c r="G814" s="30" t="s">
        <v>785</v>
      </c>
      <c r="H814" s="29" t="s">
        <v>2102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</row>
    <row r="815" spans="1:14" ht="16.2" customHeight="1">
      <c r="A815" s="54" t="s">
        <v>2090</v>
      </c>
      <c r="B815" s="54"/>
      <c r="C815" s="29" t="s">
        <v>824</v>
      </c>
      <c r="D815" s="29" t="s">
        <v>784</v>
      </c>
      <c r="E815" s="17" t="s">
        <v>789</v>
      </c>
      <c r="F815" s="26">
        <v>1</v>
      </c>
      <c r="G815" s="30" t="s">
        <v>788</v>
      </c>
      <c r="H815" s="29" t="s">
        <v>2103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</row>
    <row r="816" spans="1:14" ht="16.2" customHeight="1">
      <c r="A816" s="54" t="s">
        <v>2090</v>
      </c>
      <c r="B816" s="54"/>
      <c r="C816" s="29" t="s">
        <v>824</v>
      </c>
      <c r="D816" s="29" t="s">
        <v>784</v>
      </c>
      <c r="E816" s="17" t="s">
        <v>789</v>
      </c>
      <c r="F816" s="26">
        <v>2</v>
      </c>
      <c r="G816" s="30" t="s">
        <v>788</v>
      </c>
      <c r="H816" s="29" t="s">
        <v>2104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</row>
    <row r="817" spans="1:14" ht="16.2" customHeight="1">
      <c r="A817" s="54" t="s">
        <v>2090</v>
      </c>
      <c r="B817" s="54"/>
      <c r="C817" s="29" t="s">
        <v>824</v>
      </c>
      <c r="D817" s="29" t="s">
        <v>784</v>
      </c>
      <c r="E817" s="17" t="s">
        <v>789</v>
      </c>
      <c r="F817" s="26">
        <v>3</v>
      </c>
      <c r="G817" s="30" t="s">
        <v>788</v>
      </c>
      <c r="H817" s="29" t="s">
        <v>2105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</row>
    <row r="818" spans="1:14" ht="16.2" customHeight="1">
      <c r="A818" s="54" t="s">
        <v>2090</v>
      </c>
      <c r="B818" s="54"/>
      <c r="C818" s="29" t="s">
        <v>824</v>
      </c>
      <c r="D818" s="29" t="s">
        <v>784</v>
      </c>
      <c r="E818" s="17" t="s">
        <v>789</v>
      </c>
      <c r="F818" s="26">
        <v>4</v>
      </c>
      <c r="G818" s="30" t="s">
        <v>788</v>
      </c>
      <c r="H818" s="29" t="s">
        <v>2106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</row>
    <row r="819" spans="1:14" ht="16.2" customHeight="1">
      <c r="A819" s="54" t="s">
        <v>2090</v>
      </c>
      <c r="B819" s="54"/>
      <c r="C819" s="29" t="s">
        <v>824</v>
      </c>
      <c r="D819" s="29" t="s">
        <v>784</v>
      </c>
      <c r="E819" s="17" t="s">
        <v>789</v>
      </c>
      <c r="F819" s="26">
        <v>5</v>
      </c>
      <c r="G819" s="30" t="s">
        <v>788</v>
      </c>
      <c r="H819" s="29" t="s">
        <v>2107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</row>
    <row r="820" spans="1:14" ht="16.2" customHeight="1">
      <c r="A820" s="54" t="s">
        <v>2090</v>
      </c>
      <c r="B820" s="54"/>
      <c r="C820" s="29" t="s">
        <v>824</v>
      </c>
      <c r="D820" s="29" t="s">
        <v>784</v>
      </c>
      <c r="E820" s="17" t="s">
        <v>789</v>
      </c>
      <c r="F820" s="26">
        <v>6</v>
      </c>
      <c r="G820" s="30" t="s">
        <v>788</v>
      </c>
      <c r="H820" s="29" t="s">
        <v>2108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</row>
    <row r="821" spans="1:14" ht="16.2" customHeight="1">
      <c r="A821" s="54" t="s">
        <v>2090</v>
      </c>
      <c r="B821" s="54"/>
      <c r="C821" s="17" t="s">
        <v>824</v>
      </c>
      <c r="D821" s="17" t="s">
        <v>784</v>
      </c>
      <c r="E821" s="17" t="s">
        <v>2109</v>
      </c>
      <c r="F821" s="26">
        <v>1</v>
      </c>
      <c r="G821" s="30" t="s">
        <v>2110</v>
      </c>
      <c r="H821" s="17" t="s">
        <v>2111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</row>
    <row r="822" spans="1:14" ht="16.2" customHeight="1">
      <c r="A822" s="54" t="s">
        <v>2090</v>
      </c>
      <c r="B822" s="54"/>
      <c r="C822" s="17" t="s">
        <v>824</v>
      </c>
      <c r="D822" s="17" t="s">
        <v>784</v>
      </c>
      <c r="E822" s="17" t="s">
        <v>2109</v>
      </c>
      <c r="F822" s="26">
        <v>2</v>
      </c>
      <c r="G822" s="30" t="s">
        <v>2110</v>
      </c>
      <c r="H822" s="17" t="s">
        <v>2112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</row>
    <row r="823" spans="1:14" ht="16.2" customHeight="1">
      <c r="A823" s="54" t="s">
        <v>2090</v>
      </c>
      <c r="B823" s="54"/>
      <c r="C823" s="17" t="s">
        <v>824</v>
      </c>
      <c r="D823" s="17" t="s">
        <v>784</v>
      </c>
      <c r="E823" s="17" t="s">
        <v>2109</v>
      </c>
      <c r="F823" s="26">
        <v>3</v>
      </c>
      <c r="G823" s="30" t="s">
        <v>2110</v>
      </c>
      <c r="H823" s="17" t="s">
        <v>2113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</row>
    <row r="824" spans="1:14" ht="16.2" customHeight="1">
      <c r="A824" s="54" t="s">
        <v>2090</v>
      </c>
      <c r="B824" s="54"/>
      <c r="C824" s="17" t="s">
        <v>824</v>
      </c>
      <c r="D824" s="17" t="s">
        <v>784</v>
      </c>
      <c r="E824" s="17" t="s">
        <v>2109</v>
      </c>
      <c r="F824" s="26">
        <v>4</v>
      </c>
      <c r="G824" s="30" t="s">
        <v>2110</v>
      </c>
      <c r="H824" s="17" t="s">
        <v>3873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</row>
    <row r="825" spans="1:14" ht="16.2" customHeight="1">
      <c r="A825" s="54" t="s">
        <v>2090</v>
      </c>
      <c r="B825" s="54"/>
      <c r="C825" s="17" t="s">
        <v>824</v>
      </c>
      <c r="D825" s="17" t="s">
        <v>784</v>
      </c>
      <c r="E825" s="17" t="s">
        <v>2109</v>
      </c>
      <c r="F825" s="26">
        <v>5</v>
      </c>
      <c r="G825" s="21" t="s">
        <v>2110</v>
      </c>
      <c r="H825" s="17" t="s">
        <v>2114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</row>
    <row r="826" spans="1:14" ht="16.2" customHeight="1">
      <c r="A826" s="54" t="s">
        <v>2090</v>
      </c>
      <c r="B826" s="54"/>
      <c r="C826" s="17" t="s">
        <v>824</v>
      </c>
      <c r="D826" s="17" t="s">
        <v>784</v>
      </c>
      <c r="E826" s="17" t="s">
        <v>2109</v>
      </c>
      <c r="F826" s="26">
        <v>6</v>
      </c>
      <c r="G826" s="21" t="s">
        <v>2110</v>
      </c>
      <c r="H826" s="17" t="s">
        <v>2115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</row>
    <row r="827" spans="1:14" ht="16.2" customHeight="1">
      <c r="A827" s="54" t="s">
        <v>2090</v>
      </c>
      <c r="B827" s="54"/>
      <c r="C827" s="17" t="s">
        <v>824</v>
      </c>
      <c r="D827" s="17" t="s">
        <v>784</v>
      </c>
      <c r="E827" s="17" t="s">
        <v>797</v>
      </c>
      <c r="F827" s="26">
        <v>1</v>
      </c>
      <c r="G827" s="21" t="s">
        <v>2116</v>
      </c>
      <c r="H827" s="17" t="s">
        <v>2117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</row>
    <row r="828" spans="1:14" ht="16.2" customHeight="1">
      <c r="A828" s="54" t="s">
        <v>2090</v>
      </c>
      <c r="B828" s="54"/>
      <c r="C828" s="17" t="s">
        <v>824</v>
      </c>
      <c r="D828" s="17" t="s">
        <v>784</v>
      </c>
      <c r="E828" s="17" t="s">
        <v>797</v>
      </c>
      <c r="F828" s="26">
        <v>2</v>
      </c>
      <c r="G828" s="21" t="s">
        <v>2116</v>
      </c>
      <c r="H828" s="17" t="s">
        <v>2118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</row>
    <row r="829" spans="1:14" ht="16.2" customHeight="1">
      <c r="A829" s="54" t="s">
        <v>2090</v>
      </c>
      <c r="B829" s="54"/>
      <c r="C829" s="17" t="s">
        <v>824</v>
      </c>
      <c r="D829" s="17" t="s">
        <v>784</v>
      </c>
      <c r="E829" s="17" t="s">
        <v>797</v>
      </c>
      <c r="F829" s="26">
        <v>3</v>
      </c>
      <c r="G829" s="21" t="s">
        <v>2116</v>
      </c>
      <c r="H829" s="17" t="s">
        <v>2119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</row>
    <row r="830" spans="1:14" ht="16.2" customHeight="1">
      <c r="A830" s="54" t="s">
        <v>2090</v>
      </c>
      <c r="B830" s="54"/>
      <c r="C830" s="17" t="s">
        <v>824</v>
      </c>
      <c r="D830" s="17" t="s">
        <v>784</v>
      </c>
      <c r="E830" s="17" t="s">
        <v>797</v>
      </c>
      <c r="F830" s="26">
        <v>4</v>
      </c>
      <c r="G830" s="21" t="s">
        <v>2116</v>
      </c>
      <c r="H830" s="17" t="s">
        <v>2120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</row>
    <row r="831" spans="1:14" ht="16.2" customHeight="1">
      <c r="A831" s="54" t="s">
        <v>2090</v>
      </c>
      <c r="B831" s="54"/>
      <c r="C831" s="17" t="s">
        <v>824</v>
      </c>
      <c r="D831" s="17" t="s">
        <v>784</v>
      </c>
      <c r="E831" s="17" t="s">
        <v>797</v>
      </c>
      <c r="F831" s="26">
        <v>5</v>
      </c>
      <c r="G831" s="21" t="s">
        <v>2116</v>
      </c>
      <c r="H831" s="17" t="s">
        <v>2121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</row>
    <row r="832" spans="1:14" ht="16.2" customHeight="1">
      <c r="A832" s="54" t="s">
        <v>2090</v>
      </c>
      <c r="B832" s="54"/>
      <c r="C832" s="17" t="s">
        <v>824</v>
      </c>
      <c r="D832" s="17" t="s">
        <v>784</v>
      </c>
      <c r="E832" s="17" t="s">
        <v>797</v>
      </c>
      <c r="F832" s="26">
        <v>6</v>
      </c>
      <c r="G832" s="21" t="s">
        <v>2116</v>
      </c>
      <c r="H832" s="17" t="s">
        <v>2122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</row>
    <row r="833" spans="1:14" ht="16.2" customHeight="1">
      <c r="A833" s="54" t="s">
        <v>2090</v>
      </c>
      <c r="B833" s="54"/>
      <c r="C833" s="17" t="s">
        <v>824</v>
      </c>
      <c r="D833" s="17" t="s">
        <v>784</v>
      </c>
      <c r="E833" s="17" t="s">
        <v>801</v>
      </c>
      <c r="F833" s="26">
        <v>1</v>
      </c>
      <c r="G833" s="21" t="s">
        <v>800</v>
      </c>
      <c r="H833" s="17" t="s">
        <v>2123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</row>
    <row r="834" spans="1:14" ht="16.2" customHeight="1">
      <c r="A834" s="54" t="s">
        <v>2090</v>
      </c>
      <c r="B834" s="54"/>
      <c r="C834" s="17" t="s">
        <v>824</v>
      </c>
      <c r="D834" s="17" t="s">
        <v>784</v>
      </c>
      <c r="E834" s="17" t="s">
        <v>801</v>
      </c>
      <c r="F834" s="26">
        <v>2</v>
      </c>
      <c r="G834" s="21" t="s">
        <v>800</v>
      </c>
      <c r="H834" s="17" t="s">
        <v>2124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</row>
    <row r="835" spans="1:14" ht="16.2" customHeight="1">
      <c r="A835" s="54" t="s">
        <v>2090</v>
      </c>
      <c r="B835" s="54"/>
      <c r="C835" s="17" t="s">
        <v>824</v>
      </c>
      <c r="D835" s="17" t="s">
        <v>784</v>
      </c>
      <c r="E835" s="17" t="s">
        <v>801</v>
      </c>
      <c r="F835" s="26">
        <v>3</v>
      </c>
      <c r="G835" s="21" t="s">
        <v>800</v>
      </c>
      <c r="H835" s="17" t="s">
        <v>2125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</row>
    <row r="836" spans="1:14" ht="16.2" customHeight="1">
      <c r="A836" s="54" t="s">
        <v>2090</v>
      </c>
      <c r="B836" s="54"/>
      <c r="C836" s="17" t="s">
        <v>824</v>
      </c>
      <c r="D836" s="17" t="s">
        <v>784</v>
      </c>
      <c r="E836" s="17" t="s">
        <v>801</v>
      </c>
      <c r="F836" s="26">
        <v>4</v>
      </c>
      <c r="G836" s="21" t="s">
        <v>800</v>
      </c>
      <c r="H836" s="17" t="s">
        <v>2126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</row>
    <row r="837" spans="1:14" ht="16.2" customHeight="1">
      <c r="A837" s="54" t="s">
        <v>2090</v>
      </c>
      <c r="B837" s="54"/>
      <c r="C837" s="17" t="s">
        <v>824</v>
      </c>
      <c r="D837" s="17" t="s">
        <v>784</v>
      </c>
      <c r="E837" s="17" t="s">
        <v>801</v>
      </c>
      <c r="F837" s="26">
        <v>5</v>
      </c>
      <c r="G837" s="21" t="s">
        <v>800</v>
      </c>
      <c r="H837" s="17" t="s">
        <v>2127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</row>
    <row r="838" spans="1:14" ht="16.2" customHeight="1">
      <c r="A838" s="54" t="s">
        <v>2090</v>
      </c>
      <c r="B838" s="54"/>
      <c r="C838" s="17" t="s">
        <v>824</v>
      </c>
      <c r="D838" s="17" t="s">
        <v>784</v>
      </c>
      <c r="E838" s="17" t="s">
        <v>801</v>
      </c>
      <c r="F838" s="26">
        <v>6</v>
      </c>
      <c r="G838" s="21" t="s">
        <v>800</v>
      </c>
      <c r="H838" s="17" t="s">
        <v>2128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</row>
    <row r="839" spans="1:14" ht="16.2" customHeight="1">
      <c r="A839" s="54" t="s">
        <v>2090</v>
      </c>
      <c r="B839" s="54"/>
      <c r="C839" s="17" t="s">
        <v>824</v>
      </c>
      <c r="D839" s="17" t="s">
        <v>784</v>
      </c>
      <c r="E839" s="17" t="s">
        <v>805</v>
      </c>
      <c r="F839" s="26">
        <v>1</v>
      </c>
      <c r="G839" s="21" t="s">
        <v>804</v>
      </c>
      <c r="H839" s="17" t="s">
        <v>2129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</row>
    <row r="840" spans="1:14" ht="16.2" customHeight="1">
      <c r="A840" s="54" t="s">
        <v>2090</v>
      </c>
      <c r="B840" s="54"/>
      <c r="C840" s="17" t="s">
        <v>824</v>
      </c>
      <c r="D840" s="17" t="s">
        <v>784</v>
      </c>
      <c r="E840" s="17" t="s">
        <v>805</v>
      </c>
      <c r="F840" s="26">
        <v>2</v>
      </c>
      <c r="G840" s="21" t="s">
        <v>804</v>
      </c>
      <c r="H840" s="17" t="s">
        <v>2130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</row>
    <row r="841" spans="1:14" ht="16.2" customHeight="1">
      <c r="A841" s="54" t="s">
        <v>2090</v>
      </c>
      <c r="B841" s="54"/>
      <c r="C841" s="17" t="s">
        <v>824</v>
      </c>
      <c r="D841" s="17" t="s">
        <v>784</v>
      </c>
      <c r="E841" s="17" t="s">
        <v>805</v>
      </c>
      <c r="F841" s="26">
        <v>3</v>
      </c>
      <c r="G841" s="21" t="s">
        <v>804</v>
      </c>
      <c r="H841" s="17" t="s">
        <v>2131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</row>
    <row r="842" spans="1:14" ht="16.2" customHeight="1">
      <c r="A842" s="54" t="s">
        <v>2090</v>
      </c>
      <c r="B842" s="54"/>
      <c r="C842" s="17" t="s">
        <v>824</v>
      </c>
      <c r="D842" s="17" t="s">
        <v>784</v>
      </c>
      <c r="E842" s="17" t="s">
        <v>805</v>
      </c>
      <c r="F842" s="26">
        <v>4</v>
      </c>
      <c r="G842" s="21" t="s">
        <v>804</v>
      </c>
      <c r="H842" s="17" t="s">
        <v>2132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</row>
    <row r="843" spans="1:14" ht="16.2" customHeight="1">
      <c r="A843" s="54" t="s">
        <v>2090</v>
      </c>
      <c r="B843" s="54"/>
      <c r="C843" s="17" t="s">
        <v>824</v>
      </c>
      <c r="D843" s="17" t="s">
        <v>784</v>
      </c>
      <c r="E843" s="17" t="s">
        <v>805</v>
      </c>
      <c r="F843" s="26">
        <v>5</v>
      </c>
      <c r="G843" s="21" t="s">
        <v>804</v>
      </c>
      <c r="H843" s="17" t="s">
        <v>2133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</row>
    <row r="844" spans="1:14" ht="16.2" customHeight="1">
      <c r="A844" s="54" t="s">
        <v>2090</v>
      </c>
      <c r="B844" s="54"/>
      <c r="C844" s="17" t="s">
        <v>824</v>
      </c>
      <c r="D844" s="17" t="s">
        <v>784</v>
      </c>
      <c r="E844" s="17" t="s">
        <v>805</v>
      </c>
      <c r="F844" s="26">
        <v>6</v>
      </c>
      <c r="G844" s="21" t="s">
        <v>804</v>
      </c>
      <c r="H844" s="17" t="s">
        <v>2134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</row>
    <row r="845" spans="1:14" ht="16.2" customHeight="1">
      <c r="A845" s="54" t="s">
        <v>2090</v>
      </c>
      <c r="B845" s="54"/>
      <c r="C845" s="17" t="s">
        <v>824</v>
      </c>
      <c r="D845" s="17" t="s">
        <v>784</v>
      </c>
      <c r="E845" s="17" t="s">
        <v>809</v>
      </c>
      <c r="F845" s="26">
        <v>1</v>
      </c>
      <c r="G845" s="21" t="s">
        <v>2135</v>
      </c>
      <c r="H845" s="17" t="s">
        <v>2136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</row>
    <row r="846" spans="1:14" ht="16.2" customHeight="1">
      <c r="A846" s="54" t="s">
        <v>2090</v>
      </c>
      <c r="B846" s="54"/>
      <c r="C846" s="17" t="s">
        <v>824</v>
      </c>
      <c r="D846" s="17" t="s">
        <v>784</v>
      </c>
      <c r="E846" s="17" t="s">
        <v>809</v>
      </c>
      <c r="F846" s="26">
        <v>2</v>
      </c>
      <c r="G846" s="21" t="s">
        <v>2135</v>
      </c>
      <c r="H846" s="17" t="s">
        <v>2137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</row>
    <row r="847" spans="1:14" ht="16.2" customHeight="1">
      <c r="A847" s="54" t="s">
        <v>2090</v>
      </c>
      <c r="B847" s="54"/>
      <c r="C847" s="17" t="s">
        <v>824</v>
      </c>
      <c r="D847" s="17" t="s">
        <v>784</v>
      </c>
      <c r="E847" s="17" t="s">
        <v>809</v>
      </c>
      <c r="F847" s="26">
        <v>3</v>
      </c>
      <c r="G847" s="21" t="s">
        <v>2135</v>
      </c>
      <c r="H847" s="17" t="s">
        <v>2138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</row>
    <row r="848" spans="1:14" ht="16.2" customHeight="1">
      <c r="A848" s="54" t="s">
        <v>2090</v>
      </c>
      <c r="B848" s="54"/>
      <c r="C848" s="17" t="s">
        <v>824</v>
      </c>
      <c r="D848" s="17" t="s">
        <v>784</v>
      </c>
      <c r="E848" s="17" t="s">
        <v>809</v>
      </c>
      <c r="F848" s="26">
        <v>4</v>
      </c>
      <c r="G848" s="21" t="s">
        <v>2135</v>
      </c>
      <c r="H848" s="17" t="s">
        <v>2139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</row>
    <row r="849" spans="1:14" ht="16.2" customHeight="1">
      <c r="A849" s="54" t="s">
        <v>2090</v>
      </c>
      <c r="B849" s="54"/>
      <c r="C849" s="17" t="s">
        <v>824</v>
      </c>
      <c r="D849" s="17" t="s">
        <v>784</v>
      </c>
      <c r="E849" s="17" t="s">
        <v>809</v>
      </c>
      <c r="F849" s="26">
        <v>5</v>
      </c>
      <c r="G849" s="21" t="s">
        <v>2135</v>
      </c>
      <c r="H849" s="17" t="s">
        <v>2140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</row>
    <row r="850" spans="1:14" ht="16.2" customHeight="1">
      <c r="A850" s="54" t="s">
        <v>2090</v>
      </c>
      <c r="B850" s="54"/>
      <c r="C850" s="17" t="s">
        <v>824</v>
      </c>
      <c r="D850" s="17" t="s">
        <v>784</v>
      </c>
      <c r="E850" s="17" t="s">
        <v>809</v>
      </c>
      <c r="F850" s="26">
        <v>6</v>
      </c>
      <c r="G850" s="21" t="s">
        <v>2135</v>
      </c>
      <c r="H850" s="17" t="s">
        <v>2141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</row>
    <row r="851" spans="1:14" ht="16.2" customHeight="1">
      <c r="A851" s="54" t="s">
        <v>2090</v>
      </c>
      <c r="B851" s="54"/>
      <c r="C851" s="58" t="s">
        <v>824</v>
      </c>
      <c r="D851" s="58" t="s">
        <v>784</v>
      </c>
      <c r="E851" s="17" t="s">
        <v>826</v>
      </c>
      <c r="F851" s="26">
        <v>1</v>
      </c>
      <c r="G851" s="59" t="s">
        <v>3874</v>
      </c>
      <c r="H851" s="17" t="s">
        <v>2142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</row>
    <row r="852" spans="1:14" ht="16.2" customHeight="1">
      <c r="A852" s="54" t="s">
        <v>2090</v>
      </c>
      <c r="B852" s="54"/>
      <c r="C852" s="58" t="s">
        <v>824</v>
      </c>
      <c r="D852" s="58" t="s">
        <v>784</v>
      </c>
      <c r="E852" s="17" t="s">
        <v>826</v>
      </c>
      <c r="F852" s="26">
        <v>2</v>
      </c>
      <c r="G852" s="59" t="s">
        <v>3874</v>
      </c>
      <c r="H852" s="17" t="s">
        <v>2143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</row>
    <row r="853" spans="1:14" ht="16.2" customHeight="1">
      <c r="A853" s="54" t="s">
        <v>2090</v>
      </c>
      <c r="B853" s="54"/>
      <c r="C853" s="58" t="s">
        <v>824</v>
      </c>
      <c r="D853" s="58" t="s">
        <v>784</v>
      </c>
      <c r="E853" s="17" t="s">
        <v>826</v>
      </c>
      <c r="F853" s="26">
        <v>3</v>
      </c>
      <c r="G853" s="59" t="s">
        <v>3874</v>
      </c>
      <c r="H853" s="17" t="s">
        <v>2144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</row>
    <row r="854" spans="1:14" ht="16.2" customHeight="1">
      <c r="A854" s="54" t="s">
        <v>2090</v>
      </c>
      <c r="B854" s="54"/>
      <c r="C854" s="58" t="s">
        <v>824</v>
      </c>
      <c r="D854" s="58" t="s">
        <v>784</v>
      </c>
      <c r="E854" s="17" t="s">
        <v>826</v>
      </c>
      <c r="F854" s="26">
        <v>4</v>
      </c>
      <c r="G854" s="59" t="s">
        <v>3874</v>
      </c>
      <c r="H854" s="17" t="s">
        <v>2145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</row>
    <row r="855" spans="1:14" ht="16.2" customHeight="1">
      <c r="A855" s="54" t="s">
        <v>2090</v>
      </c>
      <c r="B855" s="54"/>
      <c r="C855" s="58" t="s">
        <v>824</v>
      </c>
      <c r="D855" s="58" t="s">
        <v>784</v>
      </c>
      <c r="E855" s="17" t="s">
        <v>826</v>
      </c>
      <c r="F855" s="26">
        <v>5</v>
      </c>
      <c r="G855" s="59" t="s">
        <v>3874</v>
      </c>
      <c r="H855" s="60" t="s">
        <v>2146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</row>
    <row r="856" spans="1:14" ht="16.2" customHeight="1">
      <c r="A856" s="54" t="s">
        <v>2090</v>
      </c>
      <c r="B856" s="54"/>
      <c r="C856" s="58" t="s">
        <v>824</v>
      </c>
      <c r="D856" s="58" t="s">
        <v>784</v>
      </c>
      <c r="E856" s="17" t="s">
        <v>826</v>
      </c>
      <c r="F856" s="26">
        <v>6</v>
      </c>
      <c r="G856" s="59" t="s">
        <v>3874</v>
      </c>
      <c r="H856" s="60" t="s">
        <v>2147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</row>
    <row r="857" spans="1:14" ht="16.2" customHeight="1">
      <c r="A857" s="54" t="s">
        <v>2090</v>
      </c>
      <c r="B857" s="54"/>
      <c r="C857" s="17" t="s">
        <v>824</v>
      </c>
      <c r="D857" s="17" t="s">
        <v>784</v>
      </c>
      <c r="E857" s="17" t="s">
        <v>812</v>
      </c>
      <c r="F857" s="26">
        <v>1</v>
      </c>
      <c r="G857" s="21" t="s">
        <v>2148</v>
      </c>
      <c r="H857" s="60" t="s">
        <v>2149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</row>
    <row r="858" spans="1:14" ht="16.2" customHeight="1">
      <c r="A858" s="54" t="s">
        <v>2090</v>
      </c>
      <c r="B858" s="54"/>
      <c r="C858" s="17" t="s">
        <v>824</v>
      </c>
      <c r="D858" s="17" t="s">
        <v>784</v>
      </c>
      <c r="E858" s="17" t="s">
        <v>812</v>
      </c>
      <c r="F858" s="26">
        <v>2</v>
      </c>
      <c r="G858" s="21" t="s">
        <v>2148</v>
      </c>
      <c r="H858" s="60" t="s">
        <v>2150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</row>
    <row r="859" spans="1:14" ht="16.2" customHeight="1">
      <c r="A859" s="54" t="s">
        <v>2090</v>
      </c>
      <c r="B859" s="54"/>
      <c r="C859" s="17" t="s">
        <v>824</v>
      </c>
      <c r="D859" s="17" t="s">
        <v>784</v>
      </c>
      <c r="E859" s="17" t="s">
        <v>812</v>
      </c>
      <c r="F859" s="26">
        <v>3</v>
      </c>
      <c r="G859" s="21" t="s">
        <v>2148</v>
      </c>
      <c r="H859" s="17" t="s">
        <v>2151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</row>
    <row r="860" spans="1:14" ht="16.2" customHeight="1">
      <c r="A860" s="54" t="s">
        <v>2090</v>
      </c>
      <c r="B860" s="54"/>
      <c r="C860" s="17" t="s">
        <v>824</v>
      </c>
      <c r="D860" s="17" t="s">
        <v>784</v>
      </c>
      <c r="E860" s="17" t="s">
        <v>812</v>
      </c>
      <c r="F860" s="26">
        <v>4</v>
      </c>
      <c r="G860" s="21" t="s">
        <v>2148</v>
      </c>
      <c r="H860" s="17" t="s">
        <v>2152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</row>
    <row r="861" spans="1:14" ht="16.2" customHeight="1">
      <c r="A861" s="54" t="s">
        <v>2090</v>
      </c>
      <c r="B861" s="54"/>
      <c r="C861" s="17" t="s">
        <v>824</v>
      </c>
      <c r="D861" s="17" t="s">
        <v>784</v>
      </c>
      <c r="E861" s="17" t="s">
        <v>812</v>
      </c>
      <c r="F861" s="26">
        <v>5</v>
      </c>
      <c r="G861" s="21" t="s">
        <v>2148</v>
      </c>
      <c r="H861" s="17" t="s">
        <v>2153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</row>
    <row r="862" spans="1:14" ht="16.2" customHeight="1">
      <c r="A862" s="54" t="s">
        <v>2090</v>
      </c>
      <c r="B862" s="54"/>
      <c r="C862" s="17" t="s">
        <v>824</v>
      </c>
      <c r="D862" s="17" t="s">
        <v>784</v>
      </c>
      <c r="E862" s="17" t="s">
        <v>812</v>
      </c>
      <c r="F862" s="26">
        <v>6</v>
      </c>
      <c r="G862" s="21" t="s">
        <v>2148</v>
      </c>
      <c r="H862" s="17" t="s">
        <v>2154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</row>
    <row r="863" spans="1:14" ht="16.2" customHeight="1">
      <c r="A863" s="54" t="s">
        <v>2090</v>
      </c>
      <c r="B863" s="54"/>
      <c r="C863" s="17" t="s">
        <v>824</v>
      </c>
      <c r="D863" s="17" t="s">
        <v>784</v>
      </c>
      <c r="E863" s="17" t="s">
        <v>817</v>
      </c>
      <c r="F863" s="26">
        <v>1</v>
      </c>
      <c r="G863" s="21" t="s">
        <v>816</v>
      </c>
      <c r="H863" s="17" t="s">
        <v>2155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</row>
    <row r="864" spans="1:14" ht="16.2" customHeight="1">
      <c r="A864" s="54" t="s">
        <v>2090</v>
      </c>
      <c r="B864" s="54"/>
      <c r="C864" s="17" t="s">
        <v>824</v>
      </c>
      <c r="D864" s="17" t="s">
        <v>784</v>
      </c>
      <c r="E864" s="17" t="s">
        <v>817</v>
      </c>
      <c r="F864" s="26">
        <v>2</v>
      </c>
      <c r="G864" s="21" t="s">
        <v>816</v>
      </c>
      <c r="H864" s="17" t="s">
        <v>2156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</row>
    <row r="865" spans="1:14" ht="16.2" customHeight="1">
      <c r="A865" s="54" t="s">
        <v>2090</v>
      </c>
      <c r="B865" s="54"/>
      <c r="C865" s="17" t="s">
        <v>824</v>
      </c>
      <c r="D865" s="17" t="s">
        <v>784</v>
      </c>
      <c r="E865" s="17" t="s">
        <v>817</v>
      </c>
      <c r="F865" s="26">
        <v>3</v>
      </c>
      <c r="G865" s="21" t="s">
        <v>816</v>
      </c>
      <c r="H865" s="17" t="s">
        <v>2157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</row>
    <row r="866" spans="1:14" ht="16.2" customHeight="1">
      <c r="A866" s="54" t="s">
        <v>2090</v>
      </c>
      <c r="B866" s="54"/>
      <c r="C866" s="17" t="s">
        <v>824</v>
      </c>
      <c r="D866" s="17" t="s">
        <v>784</v>
      </c>
      <c r="E866" s="17" t="s">
        <v>817</v>
      </c>
      <c r="F866" s="26">
        <v>4</v>
      </c>
      <c r="G866" s="21" t="s">
        <v>816</v>
      </c>
      <c r="H866" s="17" t="s">
        <v>2158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</row>
    <row r="867" spans="1:14" ht="16.2" customHeight="1">
      <c r="A867" s="54" t="s">
        <v>2090</v>
      </c>
      <c r="B867" s="54"/>
      <c r="C867" s="17" t="s">
        <v>824</v>
      </c>
      <c r="D867" s="17" t="s">
        <v>784</v>
      </c>
      <c r="E867" s="17" t="s">
        <v>817</v>
      </c>
      <c r="F867" s="26">
        <v>5</v>
      </c>
      <c r="G867" s="21" t="s">
        <v>816</v>
      </c>
      <c r="H867" s="17" t="s">
        <v>2159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</row>
    <row r="868" spans="1:14" ht="16.2" customHeight="1">
      <c r="A868" s="54" t="s">
        <v>2090</v>
      </c>
      <c r="B868" s="54"/>
      <c r="C868" s="17" t="s">
        <v>824</v>
      </c>
      <c r="D868" s="17" t="s">
        <v>784</v>
      </c>
      <c r="E868" s="17" t="s">
        <v>817</v>
      </c>
      <c r="F868" s="26">
        <v>6</v>
      </c>
      <c r="G868" s="21" t="s">
        <v>816</v>
      </c>
      <c r="H868" s="17" t="s">
        <v>2160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</row>
    <row r="869" spans="1:14" ht="16.2" customHeight="1">
      <c r="A869" s="54" t="s">
        <v>2090</v>
      </c>
      <c r="B869" s="54"/>
      <c r="C869" s="17" t="s">
        <v>824</v>
      </c>
      <c r="D869" s="17" t="s">
        <v>784</v>
      </c>
      <c r="E869" s="17" t="s">
        <v>822</v>
      </c>
      <c r="F869" s="26">
        <v>1</v>
      </c>
      <c r="G869" s="21" t="s">
        <v>821</v>
      </c>
      <c r="H869" s="17" t="s">
        <v>2161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</row>
    <row r="870" spans="1:14" ht="16.2" customHeight="1">
      <c r="A870" s="54" t="s">
        <v>2090</v>
      </c>
      <c r="B870" s="54"/>
      <c r="C870" s="17" t="s">
        <v>824</v>
      </c>
      <c r="D870" s="17" t="s">
        <v>784</v>
      </c>
      <c r="E870" s="17" t="s">
        <v>822</v>
      </c>
      <c r="F870" s="26">
        <v>2</v>
      </c>
      <c r="G870" s="21" t="s">
        <v>821</v>
      </c>
      <c r="H870" s="17" t="s">
        <v>2162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</row>
    <row r="871" spans="1:14" ht="16.2" customHeight="1">
      <c r="A871" s="54" t="s">
        <v>2090</v>
      </c>
      <c r="B871" s="54"/>
      <c r="C871" s="17" t="s">
        <v>824</v>
      </c>
      <c r="D871" s="17" t="s">
        <v>784</v>
      </c>
      <c r="E871" s="17" t="s">
        <v>822</v>
      </c>
      <c r="F871" s="26">
        <v>3</v>
      </c>
      <c r="G871" s="21" t="s">
        <v>821</v>
      </c>
      <c r="H871" s="17" t="s">
        <v>2163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</row>
    <row r="872" spans="1:14" ht="16.2" customHeight="1">
      <c r="A872" s="54" t="s">
        <v>2090</v>
      </c>
      <c r="B872" s="54"/>
      <c r="C872" s="17" t="s">
        <v>824</v>
      </c>
      <c r="D872" s="17" t="s">
        <v>784</v>
      </c>
      <c r="E872" s="17" t="s">
        <v>822</v>
      </c>
      <c r="F872" s="26">
        <v>4</v>
      </c>
      <c r="G872" s="21" t="s">
        <v>821</v>
      </c>
      <c r="H872" s="17" t="s">
        <v>2164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</row>
    <row r="873" spans="1:14" ht="16.2" customHeight="1">
      <c r="A873" s="54" t="s">
        <v>2090</v>
      </c>
      <c r="B873" s="54"/>
      <c r="C873" s="17" t="s">
        <v>824</v>
      </c>
      <c r="D873" s="17" t="s">
        <v>784</v>
      </c>
      <c r="E873" s="17" t="s">
        <v>822</v>
      </c>
      <c r="F873" s="26">
        <v>5</v>
      </c>
      <c r="G873" s="21" t="s">
        <v>821</v>
      </c>
      <c r="H873" s="17" t="s">
        <v>2165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</row>
    <row r="874" spans="1:14" ht="16.2" customHeight="1">
      <c r="A874" s="54" t="s">
        <v>2090</v>
      </c>
      <c r="B874" s="54"/>
      <c r="C874" s="17" t="s">
        <v>824</v>
      </c>
      <c r="D874" s="17" t="s">
        <v>784</v>
      </c>
      <c r="E874" s="17" t="s">
        <v>822</v>
      </c>
      <c r="F874" s="26">
        <v>6</v>
      </c>
      <c r="G874" s="21" t="s">
        <v>821</v>
      </c>
      <c r="H874" s="17" t="s">
        <v>2166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</row>
    <row r="875" spans="1:14" ht="16.2" customHeight="1">
      <c r="A875" s="54" t="s">
        <v>2090</v>
      </c>
      <c r="B875" s="54"/>
      <c r="C875" s="17" t="s">
        <v>824</v>
      </c>
      <c r="D875" s="17" t="s">
        <v>784</v>
      </c>
      <c r="E875" s="17" t="s">
        <v>2167</v>
      </c>
      <c r="F875" s="26">
        <v>1</v>
      </c>
      <c r="G875" s="17" t="s">
        <v>3875</v>
      </c>
      <c r="H875" s="17" t="s">
        <v>3876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</row>
    <row r="876" spans="1:14" ht="16.2" customHeight="1">
      <c r="A876" s="54" t="s">
        <v>2090</v>
      </c>
      <c r="B876" s="54"/>
      <c r="C876" s="17" t="s">
        <v>824</v>
      </c>
      <c r="D876" s="17" t="s">
        <v>784</v>
      </c>
      <c r="E876" s="17" t="s">
        <v>2167</v>
      </c>
      <c r="F876" s="26">
        <v>2</v>
      </c>
      <c r="G876" s="17" t="s">
        <v>3875</v>
      </c>
      <c r="H876" s="17" t="s">
        <v>3877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</row>
    <row r="877" spans="1:14" ht="16.2" customHeight="1">
      <c r="A877" s="54" t="s">
        <v>2090</v>
      </c>
      <c r="B877" s="54"/>
      <c r="C877" s="17" t="s">
        <v>824</v>
      </c>
      <c r="D877" s="17" t="s">
        <v>784</v>
      </c>
      <c r="E877" s="17" t="s">
        <v>2167</v>
      </c>
      <c r="F877" s="26">
        <v>3</v>
      </c>
      <c r="G877" s="17" t="s">
        <v>3875</v>
      </c>
      <c r="H877" s="17" t="s">
        <v>3878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</row>
    <row r="878" spans="1:14" ht="16.2" customHeight="1">
      <c r="A878" s="54" t="s">
        <v>2090</v>
      </c>
      <c r="B878" s="39"/>
      <c r="C878" s="39" t="s">
        <v>824</v>
      </c>
      <c r="D878" s="39" t="s">
        <v>784</v>
      </c>
      <c r="E878" s="39" t="s">
        <v>2167</v>
      </c>
      <c r="F878" s="39">
        <v>4</v>
      </c>
      <c r="G878" s="39" t="s">
        <v>3875</v>
      </c>
      <c r="H878" s="39" t="s">
        <v>3879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</row>
    <row r="879" spans="1:14" ht="16.2" customHeight="1">
      <c r="A879" s="54" t="s">
        <v>2090</v>
      </c>
      <c r="B879" s="39"/>
      <c r="C879" s="39" t="s">
        <v>824</v>
      </c>
      <c r="D879" s="39" t="s">
        <v>784</v>
      </c>
      <c r="E879" s="39" t="s">
        <v>2167</v>
      </c>
      <c r="F879" s="39">
        <v>5</v>
      </c>
      <c r="G879" s="39" t="s">
        <v>3875</v>
      </c>
      <c r="H879" s="39" t="s">
        <v>3880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</row>
    <row r="880" spans="1:14" ht="16.2" customHeight="1">
      <c r="A880" s="54" t="s">
        <v>2090</v>
      </c>
      <c r="B880" s="39"/>
      <c r="C880" s="39" t="s">
        <v>824</v>
      </c>
      <c r="D880" s="39" t="s">
        <v>784</v>
      </c>
      <c r="E880" s="39" t="s">
        <v>2167</v>
      </c>
      <c r="F880" s="39">
        <v>6</v>
      </c>
      <c r="G880" s="39" t="s">
        <v>3875</v>
      </c>
      <c r="H880" s="39" t="s">
        <v>3881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</row>
    <row r="881" spans="1:14" ht="16.2" customHeight="1">
      <c r="A881" s="54" t="s">
        <v>2090</v>
      </c>
      <c r="B881" s="39"/>
      <c r="C881" s="39" t="s">
        <v>824</v>
      </c>
      <c r="D881" s="39" t="s">
        <v>849</v>
      </c>
      <c r="E881" s="39" t="s">
        <v>851</v>
      </c>
      <c r="F881" s="39">
        <v>1</v>
      </c>
      <c r="G881" s="39" t="s">
        <v>850</v>
      </c>
      <c r="H881" s="39" t="s">
        <v>3882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</row>
    <row r="882" spans="1:14" ht="16.2" customHeight="1">
      <c r="A882" s="54" t="s">
        <v>2090</v>
      </c>
      <c r="B882" s="39"/>
      <c r="C882" s="39" t="s">
        <v>824</v>
      </c>
      <c r="D882" s="39" t="s">
        <v>849</v>
      </c>
      <c r="E882" s="39" t="s">
        <v>851</v>
      </c>
      <c r="F882" s="39">
        <v>2</v>
      </c>
      <c r="G882" s="39" t="s">
        <v>850</v>
      </c>
      <c r="H882" s="39" t="s">
        <v>2168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</row>
    <row r="883" spans="1:14" ht="16.2" customHeight="1">
      <c r="A883" s="54" t="s">
        <v>2090</v>
      </c>
      <c r="B883" s="39"/>
      <c r="C883" s="39" t="s">
        <v>824</v>
      </c>
      <c r="D883" s="39" t="s">
        <v>849</v>
      </c>
      <c r="E883" s="39" t="s">
        <v>851</v>
      </c>
      <c r="F883" s="39">
        <v>3</v>
      </c>
      <c r="G883" s="39" t="s">
        <v>850</v>
      </c>
      <c r="H883" s="39" t="s">
        <v>2169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</row>
    <row r="884" spans="1:14" ht="16.2" customHeight="1">
      <c r="A884" s="54" t="s">
        <v>2090</v>
      </c>
      <c r="B884" s="39"/>
      <c r="C884" s="39" t="s">
        <v>824</v>
      </c>
      <c r="D884" s="39" t="s">
        <v>849</v>
      </c>
      <c r="E884" s="39" t="s">
        <v>851</v>
      </c>
      <c r="F884" s="39">
        <v>4</v>
      </c>
      <c r="G884" s="39" t="s">
        <v>850</v>
      </c>
      <c r="H884" s="39" t="s">
        <v>2170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</row>
    <row r="885" spans="1:14" ht="16.2" customHeight="1">
      <c r="A885" s="54" t="s">
        <v>2090</v>
      </c>
      <c r="B885" s="39"/>
      <c r="C885" s="39" t="s">
        <v>824</v>
      </c>
      <c r="D885" s="39" t="s">
        <v>849</v>
      </c>
      <c r="E885" s="39" t="s">
        <v>851</v>
      </c>
      <c r="F885" s="39">
        <v>5</v>
      </c>
      <c r="G885" s="39" t="s">
        <v>850</v>
      </c>
      <c r="H885" s="39" t="s">
        <v>2171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</row>
    <row r="886" spans="1:14" ht="16.2" customHeight="1">
      <c r="A886" s="54" t="s">
        <v>2090</v>
      </c>
      <c r="B886" s="39"/>
      <c r="C886" s="39" t="s">
        <v>824</v>
      </c>
      <c r="D886" s="39" t="s">
        <v>849</v>
      </c>
      <c r="E886" s="39" t="s">
        <v>851</v>
      </c>
      <c r="F886" s="39">
        <v>6</v>
      </c>
      <c r="G886" s="39" t="s">
        <v>850</v>
      </c>
      <c r="H886" s="39" t="s">
        <v>2172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</row>
    <row r="887" spans="1:14" ht="16.2" customHeight="1">
      <c r="A887" s="54" t="s">
        <v>2090</v>
      </c>
      <c r="B887" s="39"/>
      <c r="C887" s="39" t="s">
        <v>824</v>
      </c>
      <c r="D887" s="39" t="s">
        <v>849</v>
      </c>
      <c r="E887" s="39" t="s">
        <v>855</v>
      </c>
      <c r="F887" s="39">
        <v>1</v>
      </c>
      <c r="G887" s="39" t="s">
        <v>3883</v>
      </c>
      <c r="H887" s="39" t="s">
        <v>2173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</row>
    <row r="888" spans="1:14" ht="16.2" customHeight="1">
      <c r="A888" s="54" t="s">
        <v>2090</v>
      </c>
      <c r="B888" s="39"/>
      <c r="C888" s="39" t="s">
        <v>824</v>
      </c>
      <c r="D888" s="39" t="s">
        <v>849</v>
      </c>
      <c r="E888" s="39" t="s">
        <v>855</v>
      </c>
      <c r="F888" s="39">
        <v>2</v>
      </c>
      <c r="G888" s="39" t="s">
        <v>3883</v>
      </c>
      <c r="H888" s="39" t="s">
        <v>2174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</row>
    <row r="889" spans="1:14" ht="16.2" customHeight="1">
      <c r="A889" s="54" t="s">
        <v>2090</v>
      </c>
      <c r="B889" s="39"/>
      <c r="C889" s="39" t="s">
        <v>824</v>
      </c>
      <c r="D889" s="39" t="s">
        <v>849</v>
      </c>
      <c r="E889" s="39" t="s">
        <v>855</v>
      </c>
      <c r="F889" s="39">
        <v>3</v>
      </c>
      <c r="G889" s="39" t="s">
        <v>3883</v>
      </c>
      <c r="H889" s="17" t="s">
        <v>2175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</row>
    <row r="890" spans="1:14" ht="16.2" customHeight="1">
      <c r="A890" s="54" t="s">
        <v>2090</v>
      </c>
      <c r="B890" s="39"/>
      <c r="C890" s="39" t="s">
        <v>824</v>
      </c>
      <c r="D890" s="39" t="s">
        <v>849</v>
      </c>
      <c r="E890" s="39" t="s">
        <v>855</v>
      </c>
      <c r="F890" s="39">
        <v>4</v>
      </c>
      <c r="G890" s="39" t="s">
        <v>3883</v>
      </c>
      <c r="H890" s="17" t="s">
        <v>2176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</row>
    <row r="891" spans="1:14" ht="16.2" customHeight="1">
      <c r="A891" s="54" t="s">
        <v>2090</v>
      </c>
      <c r="B891" s="39"/>
      <c r="C891" s="39" t="s">
        <v>824</v>
      </c>
      <c r="D891" s="39" t="s">
        <v>849</v>
      </c>
      <c r="E891" s="39" t="s">
        <v>855</v>
      </c>
      <c r="F891" s="39">
        <v>6</v>
      </c>
      <c r="G891" s="39" t="s">
        <v>3883</v>
      </c>
      <c r="H891" s="17" t="s">
        <v>2177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</row>
    <row r="892" spans="1:14" ht="16.2" customHeight="1">
      <c r="A892" s="54" t="s">
        <v>2090</v>
      </c>
      <c r="B892" s="39"/>
      <c r="C892" s="39" t="s">
        <v>824</v>
      </c>
      <c r="D892" s="39" t="s">
        <v>849</v>
      </c>
      <c r="E892" s="39" t="s">
        <v>855</v>
      </c>
      <c r="F892" s="39">
        <v>7</v>
      </c>
      <c r="G892" s="39" t="s">
        <v>3883</v>
      </c>
      <c r="H892" s="17" t="s">
        <v>2178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</row>
    <row r="893" spans="1:14" ht="16.2" customHeight="1">
      <c r="A893" s="54" t="s">
        <v>2090</v>
      </c>
      <c r="B893" s="39"/>
      <c r="C893" s="39" t="s">
        <v>824</v>
      </c>
      <c r="D893" s="39" t="s">
        <v>849</v>
      </c>
      <c r="E893" s="39" t="s">
        <v>855</v>
      </c>
      <c r="F893" s="39">
        <v>8</v>
      </c>
      <c r="G893" s="39" t="s">
        <v>3883</v>
      </c>
      <c r="H893" s="17" t="s">
        <v>2179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</row>
    <row r="894" spans="1:14" ht="16.2" customHeight="1">
      <c r="A894" s="54" t="s">
        <v>2090</v>
      </c>
      <c r="B894" s="39"/>
      <c r="C894" s="39" t="s">
        <v>824</v>
      </c>
      <c r="D894" s="39" t="s">
        <v>849</v>
      </c>
      <c r="E894" s="39" t="s">
        <v>2180</v>
      </c>
      <c r="F894" s="39">
        <v>9</v>
      </c>
      <c r="G894" s="39" t="s">
        <v>3883</v>
      </c>
      <c r="H894" s="17" t="s">
        <v>2181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</row>
    <row r="895" spans="1:14" ht="16.2" customHeight="1">
      <c r="A895" s="54" t="s">
        <v>2090</v>
      </c>
      <c r="B895" s="39"/>
      <c r="C895" s="39" t="s">
        <v>824</v>
      </c>
      <c r="D895" s="39" t="s">
        <v>849</v>
      </c>
      <c r="E895" s="39" t="s">
        <v>2182</v>
      </c>
      <c r="F895" s="39">
        <v>10</v>
      </c>
      <c r="G895" s="39" t="s">
        <v>3883</v>
      </c>
      <c r="H895" s="17" t="s">
        <v>2183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</row>
    <row r="896" spans="1:14" ht="16.2" customHeight="1">
      <c r="A896" s="54" t="s">
        <v>2090</v>
      </c>
      <c r="B896" s="39"/>
      <c r="C896" s="39" t="s">
        <v>824</v>
      </c>
      <c r="D896" s="39" t="s">
        <v>849</v>
      </c>
      <c r="E896" s="39" t="s">
        <v>858</v>
      </c>
      <c r="F896" s="39">
        <v>1</v>
      </c>
      <c r="G896" s="39" t="s">
        <v>3884</v>
      </c>
      <c r="H896" s="17" t="s">
        <v>2184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</row>
    <row r="897" spans="1:14" ht="16.2" customHeight="1">
      <c r="A897" s="54" t="s">
        <v>2090</v>
      </c>
      <c r="B897" s="39"/>
      <c r="C897" s="39" t="s">
        <v>824</v>
      </c>
      <c r="D897" s="39" t="s">
        <v>849</v>
      </c>
      <c r="E897" s="39" t="s">
        <v>858</v>
      </c>
      <c r="F897" s="39">
        <v>2</v>
      </c>
      <c r="G897" s="39" t="s">
        <v>3884</v>
      </c>
      <c r="H897" s="17" t="s">
        <v>2185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</row>
    <row r="898" spans="1:14" ht="16.2" customHeight="1">
      <c r="A898" s="54" t="s">
        <v>2090</v>
      </c>
      <c r="B898" s="39"/>
      <c r="C898" s="39" t="s">
        <v>824</v>
      </c>
      <c r="D898" s="39" t="s">
        <v>849</v>
      </c>
      <c r="E898" s="39" t="s">
        <v>858</v>
      </c>
      <c r="F898" s="39">
        <v>3</v>
      </c>
      <c r="G898" s="39" t="s">
        <v>3884</v>
      </c>
      <c r="H898" s="17" t="s">
        <v>2186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</row>
    <row r="899" spans="1:14" ht="16.2" customHeight="1">
      <c r="A899" s="54" t="s">
        <v>2090</v>
      </c>
      <c r="B899" s="39"/>
      <c r="C899" s="39" t="s">
        <v>824</v>
      </c>
      <c r="D899" s="39" t="s">
        <v>849</v>
      </c>
      <c r="E899" s="39" t="s">
        <v>858</v>
      </c>
      <c r="F899" s="39">
        <v>4</v>
      </c>
      <c r="G899" s="39" t="s">
        <v>3884</v>
      </c>
      <c r="H899" s="17" t="s">
        <v>2187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</row>
    <row r="900" spans="1:14" ht="16.2" customHeight="1">
      <c r="A900" s="54" t="s">
        <v>2090</v>
      </c>
      <c r="B900" s="39"/>
      <c r="C900" s="39" t="s">
        <v>824</v>
      </c>
      <c r="D900" s="39" t="s">
        <v>849</v>
      </c>
      <c r="E900" s="39" t="s">
        <v>858</v>
      </c>
      <c r="F900" s="39">
        <v>5</v>
      </c>
      <c r="G900" s="39" t="s">
        <v>3884</v>
      </c>
      <c r="H900" s="17" t="s">
        <v>2188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</row>
    <row r="901" spans="1:14" ht="16.2" customHeight="1">
      <c r="A901" s="54" t="s">
        <v>2090</v>
      </c>
      <c r="B901" s="39"/>
      <c r="C901" s="39" t="s">
        <v>824</v>
      </c>
      <c r="D901" s="39" t="s">
        <v>849</v>
      </c>
      <c r="E901" s="39" t="s">
        <v>858</v>
      </c>
      <c r="F901" s="39">
        <v>6</v>
      </c>
      <c r="G901" s="39" t="s">
        <v>3884</v>
      </c>
      <c r="H901" s="17" t="s">
        <v>2189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</row>
    <row r="902" spans="1:14" ht="16.2" customHeight="1">
      <c r="A902" s="54" t="s">
        <v>2090</v>
      </c>
      <c r="B902" s="39"/>
      <c r="C902" s="39" t="s">
        <v>824</v>
      </c>
      <c r="D902" s="39" t="s">
        <v>849</v>
      </c>
      <c r="E902" s="39" t="s">
        <v>858</v>
      </c>
      <c r="F902" s="39">
        <v>7</v>
      </c>
      <c r="G902" s="39" t="s">
        <v>3884</v>
      </c>
      <c r="H902" s="17" t="s">
        <v>2190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</row>
    <row r="903" spans="1:14" ht="16.2" customHeight="1">
      <c r="A903" s="54" t="s">
        <v>2090</v>
      </c>
      <c r="B903" s="39"/>
      <c r="C903" s="39" t="s">
        <v>824</v>
      </c>
      <c r="D903" s="39" t="s">
        <v>849</v>
      </c>
      <c r="E903" s="39" t="s">
        <v>858</v>
      </c>
      <c r="F903" s="39">
        <v>8</v>
      </c>
      <c r="G903" s="39" t="s">
        <v>3884</v>
      </c>
      <c r="H903" s="17" t="s">
        <v>2191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</row>
    <row r="904" spans="1:14" ht="16.2" customHeight="1">
      <c r="A904" s="54" t="s">
        <v>2090</v>
      </c>
      <c r="B904" s="39"/>
      <c r="C904" s="39" t="s">
        <v>824</v>
      </c>
      <c r="D904" s="39" t="s">
        <v>849</v>
      </c>
      <c r="E904" s="39" t="s">
        <v>861</v>
      </c>
      <c r="F904" s="39">
        <v>1</v>
      </c>
      <c r="G904" s="39" t="s">
        <v>3885</v>
      </c>
      <c r="H904" s="17" t="s">
        <v>2192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</row>
    <row r="905" spans="1:14" ht="16.2" customHeight="1">
      <c r="A905" s="54" t="s">
        <v>2090</v>
      </c>
      <c r="B905" s="39"/>
      <c r="C905" s="39" t="s">
        <v>824</v>
      </c>
      <c r="D905" s="39" t="s">
        <v>849</v>
      </c>
      <c r="E905" s="39" t="s">
        <v>861</v>
      </c>
      <c r="F905" s="39">
        <v>2</v>
      </c>
      <c r="G905" s="39" t="s">
        <v>3885</v>
      </c>
      <c r="H905" s="17" t="s">
        <v>2193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</row>
    <row r="906" spans="1:14" ht="16.2" customHeight="1">
      <c r="A906" s="54" t="s">
        <v>2090</v>
      </c>
      <c r="B906" s="39"/>
      <c r="C906" s="39" t="s">
        <v>824</v>
      </c>
      <c r="D906" s="39" t="s">
        <v>849</v>
      </c>
      <c r="E906" s="39" t="s">
        <v>861</v>
      </c>
      <c r="F906" s="39">
        <v>3</v>
      </c>
      <c r="G906" s="39" t="s">
        <v>3885</v>
      </c>
      <c r="H906" s="17" t="s">
        <v>2194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</row>
    <row r="907" spans="1:14" ht="16.2" customHeight="1">
      <c r="A907" s="54" t="s">
        <v>2090</v>
      </c>
      <c r="B907" s="39"/>
      <c r="C907" s="39" t="s">
        <v>824</v>
      </c>
      <c r="D907" s="39" t="s">
        <v>849</v>
      </c>
      <c r="E907" s="39" t="s">
        <v>861</v>
      </c>
      <c r="F907" s="39">
        <v>4</v>
      </c>
      <c r="G907" s="39" t="s">
        <v>3885</v>
      </c>
      <c r="H907" s="17" t="s">
        <v>2195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</row>
    <row r="908" spans="1:14" ht="16.2" customHeight="1">
      <c r="A908" s="54" t="s">
        <v>2090</v>
      </c>
      <c r="B908" s="54"/>
      <c r="C908" s="19" t="s">
        <v>824</v>
      </c>
      <c r="D908" s="19" t="s">
        <v>849</v>
      </c>
      <c r="E908" s="17" t="s">
        <v>861</v>
      </c>
      <c r="F908" s="50">
        <v>5</v>
      </c>
      <c r="G908" s="21" t="s">
        <v>3885</v>
      </c>
      <c r="H908" s="17" t="s">
        <v>2196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</row>
    <row r="909" spans="1:14" ht="16.2" customHeight="1">
      <c r="A909" s="54" t="s">
        <v>2090</v>
      </c>
      <c r="B909" s="54"/>
      <c r="C909" s="19" t="s">
        <v>824</v>
      </c>
      <c r="D909" s="19" t="s">
        <v>849</v>
      </c>
      <c r="E909" s="17" t="s">
        <v>861</v>
      </c>
      <c r="F909" s="50">
        <v>6</v>
      </c>
      <c r="G909" s="21" t="s">
        <v>3885</v>
      </c>
      <c r="H909" s="17" t="s">
        <v>2197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</row>
    <row r="910" spans="1:14" ht="16.2" customHeight="1">
      <c r="A910" s="54" t="s">
        <v>2090</v>
      </c>
      <c r="B910" s="54"/>
      <c r="C910" s="19" t="s">
        <v>824</v>
      </c>
      <c r="D910" s="19" t="s">
        <v>849</v>
      </c>
      <c r="E910" s="17" t="s">
        <v>861</v>
      </c>
      <c r="F910" s="50">
        <v>7</v>
      </c>
      <c r="G910" s="21" t="s">
        <v>3885</v>
      </c>
      <c r="H910" s="17" t="s">
        <v>2198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</row>
    <row r="911" spans="1:14" ht="16.2" customHeight="1">
      <c r="A911" s="54" t="s">
        <v>2090</v>
      </c>
      <c r="B911" s="54"/>
      <c r="C911" s="19" t="s">
        <v>824</v>
      </c>
      <c r="D911" s="19" t="s">
        <v>849</v>
      </c>
      <c r="E911" s="17" t="s">
        <v>861</v>
      </c>
      <c r="F911" s="50">
        <v>8</v>
      </c>
      <c r="G911" s="21" t="s">
        <v>3885</v>
      </c>
      <c r="H911" s="17" t="s">
        <v>2199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</row>
    <row r="912" spans="1:14" ht="16.2" customHeight="1">
      <c r="A912" s="54" t="s">
        <v>2090</v>
      </c>
      <c r="B912" s="54"/>
      <c r="C912" s="19" t="s">
        <v>824</v>
      </c>
      <c r="D912" s="19" t="s">
        <v>849</v>
      </c>
      <c r="E912" s="17" t="s">
        <v>861</v>
      </c>
      <c r="F912" s="50">
        <v>9</v>
      </c>
      <c r="G912" s="21" t="s">
        <v>3885</v>
      </c>
      <c r="H912" s="17" t="s">
        <v>2200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</row>
    <row r="913" spans="1:14" ht="16.2" customHeight="1">
      <c r="A913" s="54" t="s">
        <v>2090</v>
      </c>
      <c r="B913" s="54"/>
      <c r="C913" s="19" t="s">
        <v>824</v>
      </c>
      <c r="D913" s="19" t="s">
        <v>849</v>
      </c>
      <c r="E913" s="17" t="s">
        <v>866</v>
      </c>
      <c r="F913" s="62">
        <v>1</v>
      </c>
      <c r="G913" s="21" t="s">
        <v>3886</v>
      </c>
      <c r="H913" s="17" t="s">
        <v>2201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</row>
    <row r="914" spans="1:14" ht="16.2" customHeight="1">
      <c r="A914" s="54" t="s">
        <v>2090</v>
      </c>
      <c r="B914" s="54"/>
      <c r="C914" s="19" t="s">
        <v>824</v>
      </c>
      <c r="D914" s="19" t="s">
        <v>849</v>
      </c>
      <c r="E914" s="17" t="s">
        <v>866</v>
      </c>
      <c r="F914" s="62">
        <v>2</v>
      </c>
      <c r="G914" s="21" t="s">
        <v>3886</v>
      </c>
      <c r="H914" s="17" t="s">
        <v>2202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</row>
    <row r="915" spans="1:14" ht="16.2" customHeight="1">
      <c r="A915" s="54" t="s">
        <v>2090</v>
      </c>
      <c r="B915" s="54"/>
      <c r="C915" s="19" t="s">
        <v>824</v>
      </c>
      <c r="D915" s="19" t="s">
        <v>849</v>
      </c>
      <c r="E915" s="17" t="s">
        <v>866</v>
      </c>
      <c r="F915" s="62">
        <v>4</v>
      </c>
      <c r="G915" s="21" t="s">
        <v>3886</v>
      </c>
      <c r="H915" s="17" t="s">
        <v>2203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</row>
    <row r="916" spans="1:14" ht="16.2" customHeight="1">
      <c r="A916" s="54" t="s">
        <v>2090</v>
      </c>
      <c r="B916" s="54"/>
      <c r="C916" s="19" t="s">
        <v>824</v>
      </c>
      <c r="D916" s="19" t="s">
        <v>849</v>
      </c>
      <c r="E916" s="17" t="s">
        <v>866</v>
      </c>
      <c r="F916" s="62">
        <v>6</v>
      </c>
      <c r="G916" s="21" t="s">
        <v>3886</v>
      </c>
      <c r="H916" s="17" t="s">
        <v>2204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</row>
    <row r="917" spans="1:14" ht="16.2" customHeight="1">
      <c r="A917" s="54" t="s">
        <v>2090</v>
      </c>
      <c r="B917" s="54"/>
      <c r="C917" s="19" t="s">
        <v>824</v>
      </c>
      <c r="D917" s="19" t="s">
        <v>849</v>
      </c>
      <c r="E917" s="17" t="s">
        <v>866</v>
      </c>
      <c r="F917" s="62">
        <v>7</v>
      </c>
      <c r="G917" s="21" t="s">
        <v>3886</v>
      </c>
      <c r="H917" s="17" t="s">
        <v>2205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</row>
    <row r="918" spans="1:14" ht="16.2" customHeight="1">
      <c r="A918" s="54" t="s">
        <v>2090</v>
      </c>
      <c r="B918" s="54"/>
      <c r="C918" s="19" t="s">
        <v>824</v>
      </c>
      <c r="D918" s="19" t="s">
        <v>849</v>
      </c>
      <c r="E918" s="17" t="s">
        <v>866</v>
      </c>
      <c r="F918" s="62">
        <v>8</v>
      </c>
      <c r="G918" s="21" t="s">
        <v>3886</v>
      </c>
      <c r="H918" s="17" t="s">
        <v>2206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</row>
    <row r="919" spans="1:14" ht="16.2" customHeight="1">
      <c r="A919" s="54" t="s">
        <v>2090</v>
      </c>
      <c r="B919" s="54"/>
      <c r="C919" s="19" t="s">
        <v>824</v>
      </c>
      <c r="D919" s="19" t="s">
        <v>849</v>
      </c>
      <c r="E919" s="17" t="s">
        <v>866</v>
      </c>
      <c r="F919" s="62">
        <v>9</v>
      </c>
      <c r="G919" s="21" t="s">
        <v>3886</v>
      </c>
      <c r="H919" s="17" t="s">
        <v>2207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</row>
    <row r="920" spans="1:14" ht="16.2" customHeight="1">
      <c r="A920" s="54" t="s">
        <v>2090</v>
      </c>
      <c r="B920" s="54"/>
      <c r="C920" s="19" t="s">
        <v>824</v>
      </c>
      <c r="D920" s="19" t="s">
        <v>849</v>
      </c>
      <c r="E920" s="17" t="s">
        <v>866</v>
      </c>
      <c r="F920" s="62">
        <v>11</v>
      </c>
      <c r="G920" s="21" t="s">
        <v>3886</v>
      </c>
      <c r="H920" s="17" t="s">
        <v>2208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</row>
    <row r="921" spans="1:14" ht="16.2" customHeight="1">
      <c r="A921" s="54" t="s">
        <v>2090</v>
      </c>
      <c r="B921" s="54"/>
      <c r="C921" s="19" t="s">
        <v>824</v>
      </c>
      <c r="D921" s="19" t="s">
        <v>849</v>
      </c>
      <c r="E921" s="17" t="s">
        <v>2209</v>
      </c>
      <c r="F921" s="62">
        <v>12</v>
      </c>
      <c r="G921" s="21" t="s">
        <v>3886</v>
      </c>
      <c r="H921" s="17" t="s">
        <v>2210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</row>
    <row r="922" spans="1:14" ht="16.2" customHeight="1">
      <c r="A922" s="54" t="s">
        <v>2090</v>
      </c>
      <c r="B922" s="54"/>
      <c r="C922" s="19" t="s">
        <v>824</v>
      </c>
      <c r="D922" s="19" t="s">
        <v>849</v>
      </c>
      <c r="E922" s="19" t="s">
        <v>904</v>
      </c>
      <c r="F922" s="26">
        <v>1</v>
      </c>
      <c r="G922" s="59" t="s">
        <v>3887</v>
      </c>
      <c r="H922" s="17" t="s">
        <v>2211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</row>
    <row r="923" spans="1:14" ht="16.2" customHeight="1">
      <c r="A923" s="54" t="s">
        <v>2090</v>
      </c>
      <c r="B923" s="54"/>
      <c r="C923" s="19" t="s">
        <v>824</v>
      </c>
      <c r="D923" s="19" t="s">
        <v>849</v>
      </c>
      <c r="E923" s="19" t="s">
        <v>904</v>
      </c>
      <c r="F923" s="26">
        <v>2</v>
      </c>
      <c r="G923" s="59" t="s">
        <v>3887</v>
      </c>
      <c r="H923" s="17" t="s">
        <v>2212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</row>
    <row r="924" spans="1:14" ht="16.2" customHeight="1">
      <c r="A924" s="54" t="s">
        <v>2090</v>
      </c>
      <c r="B924" s="54"/>
      <c r="C924" s="19" t="s">
        <v>824</v>
      </c>
      <c r="D924" s="19" t="s">
        <v>849</v>
      </c>
      <c r="E924" s="19" t="s">
        <v>904</v>
      </c>
      <c r="F924" s="26">
        <v>3</v>
      </c>
      <c r="G924" s="59" t="s">
        <v>3887</v>
      </c>
      <c r="H924" s="17" t="s">
        <v>2213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</row>
    <row r="925" spans="1:14" ht="16.2" customHeight="1">
      <c r="A925" s="54" t="s">
        <v>2090</v>
      </c>
      <c r="B925" s="54"/>
      <c r="C925" s="19" t="s">
        <v>824</v>
      </c>
      <c r="D925" s="19" t="s">
        <v>849</v>
      </c>
      <c r="E925" s="19" t="s">
        <v>904</v>
      </c>
      <c r="F925" s="26">
        <v>4</v>
      </c>
      <c r="G925" s="59" t="s">
        <v>3887</v>
      </c>
      <c r="H925" s="17" t="s">
        <v>2214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</row>
    <row r="926" spans="1:14" ht="16.2" customHeight="1">
      <c r="A926" s="54" t="s">
        <v>2090</v>
      </c>
      <c r="B926" s="54"/>
      <c r="C926" s="19" t="s">
        <v>824</v>
      </c>
      <c r="D926" s="19" t="s">
        <v>849</v>
      </c>
      <c r="E926" s="19" t="s">
        <v>904</v>
      </c>
      <c r="F926" s="26">
        <v>5</v>
      </c>
      <c r="G926" s="59" t="s">
        <v>3887</v>
      </c>
      <c r="H926" s="17" t="s">
        <v>3888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</row>
    <row r="927" spans="1:14" ht="16.2" customHeight="1">
      <c r="A927" s="54" t="s">
        <v>2090</v>
      </c>
      <c r="B927" s="54"/>
      <c r="C927" s="19" t="s">
        <v>824</v>
      </c>
      <c r="D927" s="19" t="s">
        <v>849</v>
      </c>
      <c r="E927" s="19" t="s">
        <v>904</v>
      </c>
      <c r="F927" s="26">
        <v>6</v>
      </c>
      <c r="G927" s="59" t="s">
        <v>3887</v>
      </c>
      <c r="H927" s="17" t="s">
        <v>2215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</row>
    <row r="928" spans="1:14" ht="16.2" customHeight="1">
      <c r="A928" s="54" t="s">
        <v>2090</v>
      </c>
      <c r="B928" s="54"/>
      <c r="C928" s="19" t="s">
        <v>824</v>
      </c>
      <c r="D928" s="19" t="s">
        <v>849</v>
      </c>
      <c r="E928" s="17" t="s">
        <v>880</v>
      </c>
      <c r="F928" s="26">
        <v>1</v>
      </c>
      <c r="G928" s="21" t="s">
        <v>3889</v>
      </c>
      <c r="H928" s="17" t="s">
        <v>2216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</row>
    <row r="929" spans="1:14" ht="16.2" customHeight="1">
      <c r="A929" s="54" t="s">
        <v>2090</v>
      </c>
      <c r="B929" s="54"/>
      <c r="C929" s="19" t="s">
        <v>824</v>
      </c>
      <c r="D929" s="19" t="s">
        <v>849</v>
      </c>
      <c r="E929" s="17" t="s">
        <v>880</v>
      </c>
      <c r="F929" s="26">
        <v>2</v>
      </c>
      <c r="G929" s="21" t="s">
        <v>3889</v>
      </c>
      <c r="H929" s="17" t="s">
        <v>2217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</row>
    <row r="930" spans="1:14" ht="16.2" customHeight="1">
      <c r="A930" s="54" t="s">
        <v>2090</v>
      </c>
      <c r="B930" s="54"/>
      <c r="C930" s="19" t="s">
        <v>824</v>
      </c>
      <c r="D930" s="19" t="s">
        <v>849</v>
      </c>
      <c r="E930" s="17" t="s">
        <v>880</v>
      </c>
      <c r="F930" s="26">
        <v>3</v>
      </c>
      <c r="G930" s="21" t="s">
        <v>3889</v>
      </c>
      <c r="H930" s="17" t="s">
        <v>2218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</row>
    <row r="931" spans="1:14" ht="16.2" customHeight="1">
      <c r="A931" s="54" t="s">
        <v>2090</v>
      </c>
      <c r="B931" s="54"/>
      <c r="C931" s="19" t="s">
        <v>824</v>
      </c>
      <c r="D931" s="19" t="s">
        <v>849</v>
      </c>
      <c r="E931" s="17" t="s">
        <v>880</v>
      </c>
      <c r="F931" s="26">
        <v>4</v>
      </c>
      <c r="G931" s="21" t="s">
        <v>3889</v>
      </c>
      <c r="H931" s="17" t="s">
        <v>2219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</row>
    <row r="932" spans="1:14" ht="16.2" customHeight="1">
      <c r="A932" s="54" t="s">
        <v>2090</v>
      </c>
      <c r="B932" s="54"/>
      <c r="C932" s="19" t="s">
        <v>824</v>
      </c>
      <c r="D932" s="19" t="s">
        <v>849</v>
      </c>
      <c r="E932" s="17" t="s">
        <v>880</v>
      </c>
      <c r="F932" s="26">
        <v>5</v>
      </c>
      <c r="G932" s="21" t="s">
        <v>3889</v>
      </c>
      <c r="H932" s="17" t="s">
        <v>2220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</row>
    <row r="933" spans="1:14" ht="16.2" customHeight="1">
      <c r="A933" s="54" t="s">
        <v>2090</v>
      </c>
      <c r="B933" s="54"/>
      <c r="C933" s="19" t="s">
        <v>824</v>
      </c>
      <c r="D933" s="19" t="s">
        <v>849</v>
      </c>
      <c r="E933" s="17" t="s">
        <v>880</v>
      </c>
      <c r="F933" s="26">
        <v>6</v>
      </c>
      <c r="G933" s="21" t="s">
        <v>3889</v>
      </c>
      <c r="H933" s="17" t="s">
        <v>2221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</row>
    <row r="934" spans="1:14" ht="16.2" customHeight="1">
      <c r="A934" s="54" t="s">
        <v>2090</v>
      </c>
      <c r="B934" s="54"/>
      <c r="C934" s="19" t="s">
        <v>824</v>
      </c>
      <c r="D934" s="19" t="s">
        <v>849</v>
      </c>
      <c r="E934" s="17" t="s">
        <v>883</v>
      </c>
      <c r="F934" s="26">
        <v>1</v>
      </c>
      <c r="G934" s="21" t="s">
        <v>882</v>
      </c>
      <c r="H934" s="17" t="s">
        <v>2222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</row>
    <row r="935" spans="1:14" ht="16.2" customHeight="1">
      <c r="A935" s="54" t="s">
        <v>2090</v>
      </c>
      <c r="B935" s="54"/>
      <c r="C935" s="19" t="s">
        <v>824</v>
      </c>
      <c r="D935" s="19" t="s">
        <v>849</v>
      </c>
      <c r="E935" s="17" t="s">
        <v>883</v>
      </c>
      <c r="F935" s="26">
        <v>2</v>
      </c>
      <c r="G935" s="21" t="s">
        <v>882</v>
      </c>
      <c r="H935" s="17" t="s">
        <v>2223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</row>
    <row r="936" spans="1:14" ht="16.2" customHeight="1">
      <c r="A936" s="54" t="s">
        <v>2090</v>
      </c>
      <c r="B936" s="54"/>
      <c r="C936" s="19" t="s">
        <v>824</v>
      </c>
      <c r="D936" s="19" t="s">
        <v>849</v>
      </c>
      <c r="E936" s="17" t="s">
        <v>883</v>
      </c>
      <c r="F936" s="26">
        <v>3</v>
      </c>
      <c r="G936" s="21" t="s">
        <v>882</v>
      </c>
      <c r="H936" s="17" t="s">
        <v>2224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</row>
    <row r="937" spans="1:14" ht="16.2" customHeight="1">
      <c r="A937" s="54" t="s">
        <v>2090</v>
      </c>
      <c r="B937" s="54"/>
      <c r="C937" s="19" t="s">
        <v>824</v>
      </c>
      <c r="D937" s="19" t="s">
        <v>849</v>
      </c>
      <c r="E937" s="17" t="s">
        <v>883</v>
      </c>
      <c r="F937" s="26">
        <v>4</v>
      </c>
      <c r="G937" s="21" t="s">
        <v>882</v>
      </c>
      <c r="H937" s="17" t="s">
        <v>2225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</row>
    <row r="938" spans="1:14" ht="16.2" customHeight="1">
      <c r="A938" s="54" t="s">
        <v>2090</v>
      </c>
      <c r="B938" s="54"/>
      <c r="C938" s="19" t="s">
        <v>824</v>
      </c>
      <c r="D938" s="19" t="s">
        <v>849</v>
      </c>
      <c r="E938" s="17" t="s">
        <v>883</v>
      </c>
      <c r="F938" s="26">
        <v>5</v>
      </c>
      <c r="G938" s="21" t="s">
        <v>882</v>
      </c>
      <c r="H938" s="17" t="s">
        <v>2226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</row>
    <row r="939" spans="1:14" ht="16.2" customHeight="1">
      <c r="A939" s="54" t="s">
        <v>2090</v>
      </c>
      <c r="B939" s="54"/>
      <c r="C939" s="19" t="s">
        <v>824</v>
      </c>
      <c r="D939" s="19" t="s">
        <v>849</v>
      </c>
      <c r="E939" s="17" t="s">
        <v>883</v>
      </c>
      <c r="F939" s="26">
        <v>6</v>
      </c>
      <c r="G939" s="21" t="s">
        <v>882</v>
      </c>
      <c r="H939" s="17" t="s">
        <v>2227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</row>
    <row r="940" spans="1:14" ht="16.2" customHeight="1">
      <c r="A940" s="54" t="s">
        <v>2090</v>
      </c>
      <c r="B940" s="54"/>
      <c r="C940" s="19" t="s">
        <v>824</v>
      </c>
      <c r="D940" s="19" t="s">
        <v>849</v>
      </c>
      <c r="E940" s="17" t="s">
        <v>887</v>
      </c>
      <c r="F940" s="26">
        <v>1</v>
      </c>
      <c r="G940" s="21" t="s">
        <v>886</v>
      </c>
      <c r="H940" s="17" t="s">
        <v>2228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</row>
    <row r="941" spans="1:14" ht="16.2" customHeight="1">
      <c r="A941" s="54" t="s">
        <v>2090</v>
      </c>
      <c r="B941" s="54"/>
      <c r="C941" s="19" t="s">
        <v>824</v>
      </c>
      <c r="D941" s="19" t="s">
        <v>849</v>
      </c>
      <c r="E941" s="17" t="s">
        <v>887</v>
      </c>
      <c r="F941" s="26">
        <v>2</v>
      </c>
      <c r="G941" s="21" t="s">
        <v>886</v>
      </c>
      <c r="H941" s="17" t="s">
        <v>2229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</row>
    <row r="942" spans="1:14" ht="16.2" customHeight="1">
      <c r="A942" s="54" t="s">
        <v>2090</v>
      </c>
      <c r="B942" s="54"/>
      <c r="C942" s="19" t="s">
        <v>824</v>
      </c>
      <c r="D942" s="19" t="s">
        <v>849</v>
      </c>
      <c r="E942" s="17" t="s">
        <v>887</v>
      </c>
      <c r="F942" s="26">
        <v>3</v>
      </c>
      <c r="G942" s="21" t="s">
        <v>886</v>
      </c>
      <c r="H942" s="17" t="s">
        <v>2230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</row>
    <row r="943" spans="1:14" ht="16.2" customHeight="1">
      <c r="A943" s="54" t="s">
        <v>2090</v>
      </c>
      <c r="B943" s="54"/>
      <c r="C943" s="19" t="s">
        <v>824</v>
      </c>
      <c r="D943" s="19" t="s">
        <v>849</v>
      </c>
      <c r="E943" s="17" t="s">
        <v>887</v>
      </c>
      <c r="F943" s="26">
        <v>4</v>
      </c>
      <c r="G943" s="21" t="s">
        <v>886</v>
      </c>
      <c r="H943" s="17" t="s">
        <v>2231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</row>
    <row r="944" spans="1:14" ht="16.2" customHeight="1">
      <c r="A944" s="54" t="s">
        <v>2090</v>
      </c>
      <c r="B944" s="54"/>
      <c r="C944" s="19" t="s">
        <v>824</v>
      </c>
      <c r="D944" s="19" t="s">
        <v>849</v>
      </c>
      <c r="E944" s="17" t="s">
        <v>887</v>
      </c>
      <c r="F944" s="26">
        <v>5</v>
      </c>
      <c r="G944" s="21" t="s">
        <v>886</v>
      </c>
      <c r="H944" s="17" t="s">
        <v>2232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</row>
    <row r="945" spans="1:14" ht="16.2" customHeight="1">
      <c r="A945" s="54" t="s">
        <v>2090</v>
      </c>
      <c r="B945" s="54"/>
      <c r="C945" s="19" t="s">
        <v>824</v>
      </c>
      <c r="D945" s="19" t="s">
        <v>849</v>
      </c>
      <c r="E945" s="17" t="s">
        <v>887</v>
      </c>
      <c r="F945" s="26">
        <v>6</v>
      </c>
      <c r="G945" s="21" t="s">
        <v>886</v>
      </c>
      <c r="H945" s="17" t="s">
        <v>2233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</row>
    <row r="946" spans="1:14" ht="16.2" customHeight="1">
      <c r="A946" s="54" t="s">
        <v>2090</v>
      </c>
      <c r="B946" s="49"/>
      <c r="C946" s="19" t="s">
        <v>824</v>
      </c>
      <c r="D946" s="19" t="s">
        <v>849</v>
      </c>
      <c r="E946" s="17" t="s">
        <v>890</v>
      </c>
      <c r="F946" s="26">
        <v>1</v>
      </c>
      <c r="G946" s="21" t="s">
        <v>2234</v>
      </c>
      <c r="H946" s="17" t="s">
        <v>2235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</row>
    <row r="947" spans="1:14" ht="16.2" customHeight="1">
      <c r="A947" s="54" t="s">
        <v>2090</v>
      </c>
      <c r="B947" s="49"/>
      <c r="C947" s="19" t="s">
        <v>824</v>
      </c>
      <c r="D947" s="19" t="s">
        <v>849</v>
      </c>
      <c r="E947" s="17" t="s">
        <v>890</v>
      </c>
      <c r="F947" s="26">
        <v>2</v>
      </c>
      <c r="G947" s="21" t="s">
        <v>2234</v>
      </c>
      <c r="H947" s="17" t="s">
        <v>2236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</row>
    <row r="948" spans="1:14" ht="16.2" customHeight="1">
      <c r="A948" s="54" t="s">
        <v>2090</v>
      </c>
      <c r="B948" s="49"/>
      <c r="C948" s="19" t="s">
        <v>824</v>
      </c>
      <c r="D948" s="19" t="s">
        <v>849</v>
      </c>
      <c r="E948" s="17" t="s">
        <v>890</v>
      </c>
      <c r="F948" s="26">
        <v>3</v>
      </c>
      <c r="G948" s="21" t="s">
        <v>2234</v>
      </c>
      <c r="H948" s="17" t="s">
        <v>2237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</row>
    <row r="949" spans="1:14" ht="16.2" customHeight="1">
      <c r="A949" s="54" t="s">
        <v>2090</v>
      </c>
      <c r="B949" s="42"/>
      <c r="C949" s="19" t="s">
        <v>824</v>
      </c>
      <c r="D949" s="19" t="s">
        <v>849</v>
      </c>
      <c r="E949" s="17" t="s">
        <v>890</v>
      </c>
      <c r="F949" s="26">
        <v>4</v>
      </c>
      <c r="G949" s="21" t="s">
        <v>2234</v>
      </c>
      <c r="H949" s="17" t="s">
        <v>2238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</row>
    <row r="950" spans="1:14" ht="16.2" customHeight="1">
      <c r="A950" s="54" t="s">
        <v>2090</v>
      </c>
      <c r="B950" s="42"/>
      <c r="C950" s="19" t="s">
        <v>824</v>
      </c>
      <c r="D950" s="19" t="s">
        <v>849</v>
      </c>
      <c r="E950" s="17" t="s">
        <v>890</v>
      </c>
      <c r="F950" s="26">
        <v>5</v>
      </c>
      <c r="G950" s="21" t="s">
        <v>2234</v>
      </c>
      <c r="H950" s="17" t="s">
        <v>2239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</row>
    <row r="951" spans="1:14" ht="16.2" customHeight="1">
      <c r="A951" s="54" t="s">
        <v>2090</v>
      </c>
      <c r="B951" s="42"/>
      <c r="C951" s="19" t="s">
        <v>824</v>
      </c>
      <c r="D951" s="19" t="s">
        <v>849</v>
      </c>
      <c r="E951" s="17" t="s">
        <v>890</v>
      </c>
      <c r="F951" s="26">
        <v>6</v>
      </c>
      <c r="G951" s="21" t="s">
        <v>2234</v>
      </c>
      <c r="H951" s="17" t="s">
        <v>2240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</row>
    <row r="952" spans="1:14" ht="16.2" customHeight="1">
      <c r="A952" s="54" t="s">
        <v>2090</v>
      </c>
      <c r="B952" s="54"/>
      <c r="C952" s="19" t="s">
        <v>824</v>
      </c>
      <c r="D952" s="19" t="s">
        <v>849</v>
      </c>
      <c r="E952" s="17" t="s">
        <v>892</v>
      </c>
      <c r="F952" s="26">
        <v>1</v>
      </c>
      <c r="G952" s="21" t="s">
        <v>2241</v>
      </c>
      <c r="H952" s="17" t="s">
        <v>2242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</row>
    <row r="953" spans="1:14" ht="16.2" customHeight="1">
      <c r="A953" s="54" t="s">
        <v>2090</v>
      </c>
      <c r="B953" s="54"/>
      <c r="C953" s="19" t="s">
        <v>824</v>
      </c>
      <c r="D953" s="19" t="s">
        <v>849</v>
      </c>
      <c r="E953" s="17" t="s">
        <v>892</v>
      </c>
      <c r="F953" s="26">
        <v>2</v>
      </c>
      <c r="G953" s="21" t="s">
        <v>2241</v>
      </c>
      <c r="H953" s="17" t="s">
        <v>2243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</row>
    <row r="954" spans="1:14" ht="16.2" customHeight="1">
      <c r="A954" s="54" t="s">
        <v>2090</v>
      </c>
      <c r="B954" s="54"/>
      <c r="C954" s="19" t="s">
        <v>824</v>
      </c>
      <c r="D954" s="19" t="s">
        <v>849</v>
      </c>
      <c r="E954" s="17" t="s">
        <v>892</v>
      </c>
      <c r="F954" s="26">
        <v>3</v>
      </c>
      <c r="G954" s="21" t="s">
        <v>2241</v>
      </c>
      <c r="H954" s="17" t="s">
        <v>2244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</row>
    <row r="955" spans="1:14" ht="16.2" customHeight="1">
      <c r="A955" s="54" t="s">
        <v>2090</v>
      </c>
      <c r="B955" s="54"/>
      <c r="C955" s="19" t="s">
        <v>824</v>
      </c>
      <c r="D955" s="19" t="s">
        <v>849</v>
      </c>
      <c r="E955" s="17" t="s">
        <v>892</v>
      </c>
      <c r="F955" s="26">
        <v>4</v>
      </c>
      <c r="G955" s="21" t="s">
        <v>2241</v>
      </c>
      <c r="H955" s="17" t="s">
        <v>2245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</row>
    <row r="956" spans="1:14" ht="16.2" customHeight="1">
      <c r="A956" s="54" t="s">
        <v>2090</v>
      </c>
      <c r="B956" s="54"/>
      <c r="C956" s="19" t="s">
        <v>824</v>
      </c>
      <c r="D956" s="19" t="s">
        <v>849</v>
      </c>
      <c r="E956" s="17" t="s">
        <v>892</v>
      </c>
      <c r="F956" s="26">
        <v>5</v>
      </c>
      <c r="G956" s="21" t="s">
        <v>2241</v>
      </c>
      <c r="H956" s="17" t="s">
        <v>2246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</row>
    <row r="957" spans="1:14" ht="16.2" customHeight="1">
      <c r="A957" s="54" t="s">
        <v>2090</v>
      </c>
      <c r="B957" s="54"/>
      <c r="C957" s="19" t="s">
        <v>824</v>
      </c>
      <c r="D957" s="19" t="s">
        <v>849</v>
      </c>
      <c r="E957" s="17" t="s">
        <v>892</v>
      </c>
      <c r="F957" s="26">
        <v>6</v>
      </c>
      <c r="G957" s="21" t="s">
        <v>2241</v>
      </c>
      <c r="H957" s="17" t="s">
        <v>2247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</row>
    <row r="958" spans="1:14" ht="16.2" customHeight="1">
      <c r="A958" s="54" t="s">
        <v>2090</v>
      </c>
      <c r="B958" s="54"/>
      <c r="C958" s="19" t="s">
        <v>824</v>
      </c>
      <c r="D958" s="19" t="s">
        <v>849</v>
      </c>
      <c r="E958" s="57" t="s">
        <v>876</v>
      </c>
      <c r="F958" s="50">
        <v>1</v>
      </c>
      <c r="G958" s="31" t="s">
        <v>3890</v>
      </c>
      <c r="H958" s="57" t="s">
        <v>3891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</row>
    <row r="959" spans="1:14" ht="16.2" customHeight="1">
      <c r="A959" s="54" t="s">
        <v>2090</v>
      </c>
      <c r="B959" s="54"/>
      <c r="C959" s="19" t="s">
        <v>824</v>
      </c>
      <c r="D959" s="19" t="s">
        <v>849</v>
      </c>
      <c r="E959" s="57" t="s">
        <v>876</v>
      </c>
      <c r="F959" s="50">
        <v>2</v>
      </c>
      <c r="G959" s="31" t="s">
        <v>3890</v>
      </c>
      <c r="H959" s="57" t="s">
        <v>3892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</row>
    <row r="960" spans="1:14" ht="16.2" customHeight="1">
      <c r="A960" s="54" t="s">
        <v>2090</v>
      </c>
      <c r="B960" s="54"/>
      <c r="C960" s="19" t="s">
        <v>824</v>
      </c>
      <c r="D960" s="19" t="s">
        <v>849</v>
      </c>
      <c r="E960" s="57" t="s">
        <v>876</v>
      </c>
      <c r="F960" s="50">
        <v>3</v>
      </c>
      <c r="G960" s="31" t="s">
        <v>3890</v>
      </c>
      <c r="H960" s="57" t="s">
        <v>3893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</row>
    <row r="961" spans="1:14" ht="16.2" customHeight="1">
      <c r="A961" s="54" t="s">
        <v>2090</v>
      </c>
      <c r="B961" s="54"/>
      <c r="C961" s="19" t="s">
        <v>824</v>
      </c>
      <c r="D961" s="19" t="s">
        <v>849</v>
      </c>
      <c r="E961" s="57" t="s">
        <v>876</v>
      </c>
      <c r="F961" s="26">
        <v>4</v>
      </c>
      <c r="G961" s="31" t="s">
        <v>3890</v>
      </c>
      <c r="H961" s="57" t="s">
        <v>3894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</row>
    <row r="962" spans="1:14" ht="16.2" customHeight="1">
      <c r="A962" s="54" t="s">
        <v>2090</v>
      </c>
      <c r="B962" s="54"/>
      <c r="C962" s="19" t="s">
        <v>824</v>
      </c>
      <c r="D962" s="19" t="s">
        <v>849</v>
      </c>
      <c r="E962" s="57" t="s">
        <v>876</v>
      </c>
      <c r="F962" s="26">
        <v>5</v>
      </c>
      <c r="G962" s="31" t="s">
        <v>3890</v>
      </c>
      <c r="H962" s="57" t="s">
        <v>3895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</row>
    <row r="963" spans="1:14" ht="16.2" customHeight="1">
      <c r="A963" s="54" t="s">
        <v>2090</v>
      </c>
      <c r="B963" s="54"/>
      <c r="C963" s="19" t="s">
        <v>824</v>
      </c>
      <c r="D963" s="19" t="s">
        <v>849</v>
      </c>
      <c r="E963" s="57" t="s">
        <v>876</v>
      </c>
      <c r="F963" s="26">
        <v>6</v>
      </c>
      <c r="G963" s="31" t="s">
        <v>3890</v>
      </c>
      <c r="H963" s="57" t="s">
        <v>3896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</row>
    <row r="964" spans="1:14" ht="16.2" customHeight="1">
      <c r="A964" s="54" t="s">
        <v>2090</v>
      </c>
      <c r="B964" s="54"/>
      <c r="C964" s="19" t="s">
        <v>824</v>
      </c>
      <c r="D964" s="19" t="s">
        <v>849</v>
      </c>
      <c r="E964" s="57" t="s">
        <v>869</v>
      </c>
      <c r="F964" s="50">
        <v>1</v>
      </c>
      <c r="G964" s="31" t="s">
        <v>2249</v>
      </c>
      <c r="H964" s="57" t="s">
        <v>2248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</row>
    <row r="965" spans="1:14" ht="16.2" customHeight="1">
      <c r="A965" s="54" t="s">
        <v>2090</v>
      </c>
      <c r="B965" s="54"/>
      <c r="C965" s="19" t="s">
        <v>824</v>
      </c>
      <c r="D965" s="19" t="s">
        <v>849</v>
      </c>
      <c r="E965" s="57" t="s">
        <v>869</v>
      </c>
      <c r="F965" s="50">
        <v>2</v>
      </c>
      <c r="G965" s="31" t="s">
        <v>2249</v>
      </c>
      <c r="H965" s="57" t="s">
        <v>2250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</row>
    <row r="966" spans="1:14" ht="16.2" customHeight="1">
      <c r="A966" s="54" t="s">
        <v>2090</v>
      </c>
      <c r="B966" s="54"/>
      <c r="C966" s="19" t="s">
        <v>824</v>
      </c>
      <c r="D966" s="19" t="s">
        <v>849</v>
      </c>
      <c r="E966" s="57" t="s">
        <v>869</v>
      </c>
      <c r="F966" s="26">
        <v>3</v>
      </c>
      <c r="G966" s="31" t="s">
        <v>2249</v>
      </c>
      <c r="H966" s="57" t="s">
        <v>2251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</row>
    <row r="967" spans="1:14" ht="16.2" customHeight="1">
      <c r="A967" s="54" t="s">
        <v>2090</v>
      </c>
      <c r="B967" s="54"/>
      <c r="C967" s="19" t="s">
        <v>824</v>
      </c>
      <c r="D967" s="19" t="s">
        <v>849</v>
      </c>
      <c r="E967" s="57" t="s">
        <v>869</v>
      </c>
      <c r="F967" s="26">
        <v>4</v>
      </c>
      <c r="G967" s="31" t="s">
        <v>2249</v>
      </c>
      <c r="H967" s="57" t="s">
        <v>2252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</row>
    <row r="968" spans="1:14" ht="16.2" customHeight="1">
      <c r="A968" s="54" t="s">
        <v>2090</v>
      </c>
      <c r="B968" s="54"/>
      <c r="C968" s="19" t="s">
        <v>824</v>
      </c>
      <c r="D968" s="19" t="s">
        <v>849</v>
      </c>
      <c r="E968" s="57" t="s">
        <v>869</v>
      </c>
      <c r="F968" s="26">
        <v>5</v>
      </c>
      <c r="G968" s="31" t="s">
        <v>2249</v>
      </c>
      <c r="H968" s="57" t="s">
        <v>2253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</row>
    <row r="969" spans="1:14" ht="16.2" customHeight="1">
      <c r="A969" s="54" t="s">
        <v>2090</v>
      </c>
      <c r="B969" s="54"/>
      <c r="C969" s="19" t="s">
        <v>824</v>
      </c>
      <c r="D969" s="19" t="s">
        <v>849</v>
      </c>
      <c r="E969" s="57" t="s">
        <v>869</v>
      </c>
      <c r="F969" s="26">
        <v>6</v>
      </c>
      <c r="G969" s="31" t="s">
        <v>2249</v>
      </c>
      <c r="H969" s="57" t="s">
        <v>2254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</row>
    <row r="970" spans="1:14" ht="16.2" customHeight="1">
      <c r="A970" s="54" t="s">
        <v>2090</v>
      </c>
      <c r="B970" s="54"/>
      <c r="C970" s="19" t="s">
        <v>824</v>
      </c>
      <c r="D970" s="19" t="s">
        <v>849</v>
      </c>
      <c r="E970" s="17" t="s">
        <v>897</v>
      </c>
      <c r="F970" s="26">
        <v>1</v>
      </c>
      <c r="G970" s="21" t="s">
        <v>896</v>
      </c>
      <c r="H970" s="17" t="s">
        <v>2255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</row>
    <row r="971" spans="1:14" ht="16.2" customHeight="1">
      <c r="A971" s="54" t="s">
        <v>2090</v>
      </c>
      <c r="B971" s="54"/>
      <c r="C971" s="19" t="s">
        <v>824</v>
      </c>
      <c r="D971" s="19" t="s">
        <v>849</v>
      </c>
      <c r="E971" s="17" t="s">
        <v>897</v>
      </c>
      <c r="F971" s="26">
        <v>2</v>
      </c>
      <c r="G971" s="21" t="s">
        <v>896</v>
      </c>
      <c r="H971" s="17" t="s">
        <v>2256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</row>
    <row r="972" spans="1:14" ht="16.2" customHeight="1">
      <c r="A972" s="54" t="s">
        <v>2090</v>
      </c>
      <c r="B972" s="54"/>
      <c r="C972" s="19" t="s">
        <v>824</v>
      </c>
      <c r="D972" s="19" t="s">
        <v>849</v>
      </c>
      <c r="E972" s="17" t="s">
        <v>897</v>
      </c>
      <c r="F972" s="26">
        <v>3</v>
      </c>
      <c r="G972" s="21" t="s">
        <v>896</v>
      </c>
      <c r="H972" s="17" t="s">
        <v>2257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</row>
    <row r="973" spans="1:14" ht="16.2" customHeight="1">
      <c r="A973" s="54" t="s">
        <v>2090</v>
      </c>
      <c r="B973" s="54"/>
      <c r="C973" s="19" t="s">
        <v>824</v>
      </c>
      <c r="D973" s="19" t="s">
        <v>849</v>
      </c>
      <c r="E973" s="17" t="s">
        <v>897</v>
      </c>
      <c r="F973" s="26">
        <v>4</v>
      </c>
      <c r="G973" s="21" t="s">
        <v>896</v>
      </c>
      <c r="H973" s="17" t="s">
        <v>2258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</row>
    <row r="974" spans="1:14" ht="16.2" customHeight="1">
      <c r="A974" s="54" t="s">
        <v>2090</v>
      </c>
      <c r="B974" s="54"/>
      <c r="C974" s="19" t="s">
        <v>824</v>
      </c>
      <c r="D974" s="19" t="s">
        <v>849</v>
      </c>
      <c r="E974" s="17" t="s">
        <v>897</v>
      </c>
      <c r="F974" s="26">
        <v>5</v>
      </c>
      <c r="G974" s="21" t="s">
        <v>896</v>
      </c>
      <c r="H974" s="17" t="s">
        <v>2259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</row>
    <row r="975" spans="1:14" ht="16.2" customHeight="1">
      <c r="A975" s="54" t="s">
        <v>2090</v>
      </c>
      <c r="B975" s="54"/>
      <c r="C975" s="19" t="s">
        <v>824</v>
      </c>
      <c r="D975" s="19" t="s">
        <v>849</v>
      </c>
      <c r="E975" s="17" t="s">
        <v>897</v>
      </c>
      <c r="F975" s="26">
        <v>6</v>
      </c>
      <c r="G975" s="21" t="s">
        <v>896</v>
      </c>
      <c r="H975" s="17" t="s">
        <v>2260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</row>
    <row r="976" spans="1:14" ht="16.2" customHeight="1">
      <c r="A976" s="54" t="s">
        <v>2090</v>
      </c>
      <c r="B976" s="54"/>
      <c r="C976" s="19" t="s">
        <v>824</v>
      </c>
      <c r="D976" s="19" t="s">
        <v>849</v>
      </c>
      <c r="E976" s="17" t="s">
        <v>901</v>
      </c>
      <c r="F976" s="26">
        <v>1</v>
      </c>
      <c r="G976" s="21" t="s">
        <v>900</v>
      </c>
      <c r="H976" s="17" t="s">
        <v>2261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</row>
    <row r="977" spans="1:14" ht="16.2" customHeight="1">
      <c r="A977" s="54" t="s">
        <v>2090</v>
      </c>
      <c r="B977" s="54"/>
      <c r="C977" s="19" t="s">
        <v>824</v>
      </c>
      <c r="D977" s="19" t="s">
        <v>849</v>
      </c>
      <c r="E977" s="17" t="s">
        <v>901</v>
      </c>
      <c r="F977" s="26">
        <v>2</v>
      </c>
      <c r="G977" s="21" t="s">
        <v>900</v>
      </c>
      <c r="H977" s="17" t="s">
        <v>2262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</row>
    <row r="978" spans="1:14" ht="16.2" customHeight="1">
      <c r="A978" s="54" t="s">
        <v>2090</v>
      </c>
      <c r="B978" s="54"/>
      <c r="C978" s="19" t="s">
        <v>824</v>
      </c>
      <c r="D978" s="19" t="s">
        <v>849</v>
      </c>
      <c r="E978" s="17" t="s">
        <v>901</v>
      </c>
      <c r="F978" s="26">
        <v>3</v>
      </c>
      <c r="G978" s="21" t="s">
        <v>900</v>
      </c>
      <c r="H978" s="17" t="s">
        <v>2263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</row>
    <row r="979" spans="1:14" ht="16.2" customHeight="1">
      <c r="A979" s="54" t="s">
        <v>2090</v>
      </c>
      <c r="B979" s="54"/>
      <c r="C979" s="19" t="s">
        <v>824</v>
      </c>
      <c r="D979" s="19" t="s">
        <v>849</v>
      </c>
      <c r="E979" s="17" t="s">
        <v>901</v>
      </c>
      <c r="F979" s="26">
        <v>4</v>
      </c>
      <c r="G979" s="21" t="s">
        <v>900</v>
      </c>
      <c r="H979" s="17" t="s">
        <v>2264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</row>
    <row r="980" spans="1:14" ht="16.2" customHeight="1">
      <c r="A980" s="54" t="s">
        <v>2090</v>
      </c>
      <c r="B980" s="54"/>
      <c r="C980" s="19" t="s">
        <v>824</v>
      </c>
      <c r="D980" s="19" t="s">
        <v>849</v>
      </c>
      <c r="E980" s="17" t="s">
        <v>901</v>
      </c>
      <c r="F980" s="26">
        <v>5</v>
      </c>
      <c r="G980" s="21" t="s">
        <v>900</v>
      </c>
      <c r="H980" s="17" t="s">
        <v>2265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</row>
    <row r="981" spans="1:14" ht="16.2" customHeight="1">
      <c r="A981" s="54" t="s">
        <v>2090</v>
      </c>
      <c r="B981" s="54"/>
      <c r="C981" s="19" t="s">
        <v>824</v>
      </c>
      <c r="D981" s="19" t="s">
        <v>849</v>
      </c>
      <c r="E981" s="17" t="s">
        <v>901</v>
      </c>
      <c r="F981" s="26">
        <v>6</v>
      </c>
      <c r="G981" s="21" t="s">
        <v>900</v>
      </c>
      <c r="H981" s="17" t="s">
        <v>2266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</row>
    <row r="982" spans="1:14" ht="16.2" customHeight="1">
      <c r="A982" s="17" t="s">
        <v>2090</v>
      </c>
      <c r="B982" s="18"/>
      <c r="C982" s="63" t="s">
        <v>21</v>
      </c>
      <c r="D982" s="63" t="s">
        <v>22</v>
      </c>
      <c r="E982" s="63" t="s">
        <v>24</v>
      </c>
      <c r="F982" s="26">
        <v>1</v>
      </c>
      <c r="G982" s="44" t="s">
        <v>23</v>
      </c>
      <c r="H982" s="17" t="s">
        <v>3470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</row>
    <row r="983" spans="1:14" ht="16.2" customHeight="1">
      <c r="A983" s="17" t="s">
        <v>2090</v>
      </c>
      <c r="B983" s="18"/>
      <c r="C983" s="63" t="s">
        <v>21</v>
      </c>
      <c r="D983" s="63" t="s">
        <v>22</v>
      </c>
      <c r="E983" s="63" t="s">
        <v>24</v>
      </c>
      <c r="F983" s="26">
        <v>2</v>
      </c>
      <c r="G983" s="44" t="s">
        <v>23</v>
      </c>
      <c r="H983" s="17" t="s">
        <v>3471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</row>
    <row r="984" spans="1:14" ht="16.2" customHeight="1">
      <c r="A984" s="17" t="s">
        <v>2090</v>
      </c>
      <c r="B984" s="18"/>
      <c r="C984" s="63" t="s">
        <v>21</v>
      </c>
      <c r="D984" s="63" t="s">
        <v>22</v>
      </c>
      <c r="E984" s="63" t="s">
        <v>24</v>
      </c>
      <c r="F984" s="26">
        <v>3</v>
      </c>
      <c r="G984" s="44" t="s">
        <v>23</v>
      </c>
      <c r="H984" s="17" t="s">
        <v>3472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</row>
    <row r="985" spans="1:14" ht="16.2" customHeight="1">
      <c r="A985" s="17" t="s">
        <v>2090</v>
      </c>
      <c r="B985" s="18"/>
      <c r="C985" s="63" t="s">
        <v>21</v>
      </c>
      <c r="D985" s="63" t="s">
        <v>22</v>
      </c>
      <c r="E985" s="63" t="s">
        <v>24</v>
      </c>
      <c r="F985" s="26">
        <v>4</v>
      </c>
      <c r="G985" s="44" t="s">
        <v>23</v>
      </c>
      <c r="H985" s="17" t="s">
        <v>3473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</row>
    <row r="986" spans="1:14" ht="16.2" customHeight="1">
      <c r="A986" s="17" t="s">
        <v>2090</v>
      </c>
      <c r="B986" s="18"/>
      <c r="C986" s="63" t="s">
        <v>21</v>
      </c>
      <c r="D986" s="63" t="s">
        <v>22</v>
      </c>
      <c r="E986" s="63" t="s">
        <v>24</v>
      </c>
      <c r="F986" s="26">
        <v>5</v>
      </c>
      <c r="G986" s="44" t="s">
        <v>23</v>
      </c>
      <c r="H986" s="17" t="s">
        <v>3474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</row>
    <row r="987" spans="1:14" ht="16.2" customHeight="1">
      <c r="A987" s="17" t="s">
        <v>2090</v>
      </c>
      <c r="B987" s="18"/>
      <c r="C987" s="63" t="s">
        <v>21</v>
      </c>
      <c r="D987" s="63" t="s">
        <v>22</v>
      </c>
      <c r="E987" s="63" t="s">
        <v>24</v>
      </c>
      <c r="F987" s="26">
        <v>6</v>
      </c>
      <c r="G987" s="44" t="s">
        <v>23</v>
      </c>
      <c r="H987" s="17" t="s">
        <v>3475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</row>
    <row r="988" spans="1:14" ht="16.2" customHeight="1">
      <c r="A988" s="17" t="s">
        <v>2090</v>
      </c>
      <c r="B988" s="18"/>
      <c r="C988" s="63" t="s">
        <v>21</v>
      </c>
      <c r="D988" s="63" t="s">
        <v>22</v>
      </c>
      <c r="E988" s="63" t="s">
        <v>28</v>
      </c>
      <c r="F988" s="63">
        <v>1</v>
      </c>
      <c r="G988" s="64" t="s">
        <v>27</v>
      </c>
      <c r="H988" s="17" t="s">
        <v>3476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</row>
    <row r="989" spans="1:14" ht="16.2" customHeight="1">
      <c r="A989" s="17" t="s">
        <v>2090</v>
      </c>
      <c r="B989" s="18"/>
      <c r="C989" s="63" t="s">
        <v>21</v>
      </c>
      <c r="D989" s="63" t="s">
        <v>22</v>
      </c>
      <c r="E989" s="63" t="s">
        <v>28</v>
      </c>
      <c r="F989" s="63">
        <v>2</v>
      </c>
      <c r="G989" s="64" t="s">
        <v>27</v>
      </c>
      <c r="H989" s="17" t="s">
        <v>3477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</row>
    <row r="990" spans="1:14" ht="16.2" customHeight="1">
      <c r="A990" s="17" t="s">
        <v>2090</v>
      </c>
      <c r="B990" s="18"/>
      <c r="C990" s="63" t="s">
        <v>21</v>
      </c>
      <c r="D990" s="63" t="s">
        <v>22</v>
      </c>
      <c r="E990" s="63" t="s">
        <v>28</v>
      </c>
      <c r="F990" s="63">
        <v>3</v>
      </c>
      <c r="G990" s="64" t="s">
        <v>27</v>
      </c>
      <c r="H990" s="17" t="s">
        <v>3478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</row>
    <row r="991" spans="1:14" ht="16.2" customHeight="1">
      <c r="A991" s="17" t="s">
        <v>2090</v>
      </c>
      <c r="B991" s="18"/>
      <c r="C991" s="63" t="s">
        <v>21</v>
      </c>
      <c r="D991" s="63" t="s">
        <v>22</v>
      </c>
      <c r="E991" s="63" t="s">
        <v>28</v>
      </c>
      <c r="F991" s="63">
        <v>4</v>
      </c>
      <c r="G991" s="64" t="s">
        <v>27</v>
      </c>
      <c r="H991" s="17" t="s">
        <v>3479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</row>
    <row r="992" spans="1:14" ht="16.2" customHeight="1">
      <c r="A992" s="17" t="s">
        <v>2090</v>
      </c>
      <c r="B992" s="18"/>
      <c r="C992" s="63" t="s">
        <v>21</v>
      </c>
      <c r="D992" s="63" t="s">
        <v>22</v>
      </c>
      <c r="E992" s="63" t="s">
        <v>28</v>
      </c>
      <c r="F992" s="63">
        <v>5</v>
      </c>
      <c r="G992" s="64" t="s">
        <v>27</v>
      </c>
      <c r="H992" s="17" t="s">
        <v>3480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</row>
    <row r="993" spans="1:14" ht="16.2" customHeight="1">
      <c r="A993" s="17" t="s">
        <v>2090</v>
      </c>
      <c r="B993" s="18"/>
      <c r="C993" s="63" t="s">
        <v>21</v>
      </c>
      <c r="D993" s="63" t="s">
        <v>22</v>
      </c>
      <c r="E993" s="63" t="s">
        <v>28</v>
      </c>
      <c r="F993" s="63">
        <v>6</v>
      </c>
      <c r="G993" s="64" t="s">
        <v>27</v>
      </c>
      <c r="H993" s="17" t="s">
        <v>3481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</row>
    <row r="994" spans="1:14" ht="16.2" customHeight="1">
      <c r="A994" s="17" t="s">
        <v>2090</v>
      </c>
      <c r="B994" s="18"/>
      <c r="C994" s="63" t="s">
        <v>21</v>
      </c>
      <c r="D994" s="63" t="s">
        <v>22</v>
      </c>
      <c r="E994" s="63" t="s">
        <v>34</v>
      </c>
      <c r="F994" s="63">
        <v>1</v>
      </c>
      <c r="G994" s="44" t="s">
        <v>33</v>
      </c>
      <c r="H994" s="17" t="s">
        <v>3482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</row>
    <row r="995" spans="1:14" ht="16.2" customHeight="1">
      <c r="A995" s="17" t="s">
        <v>2090</v>
      </c>
      <c r="B995" s="18"/>
      <c r="C995" s="63" t="s">
        <v>21</v>
      </c>
      <c r="D995" s="63" t="s">
        <v>22</v>
      </c>
      <c r="E995" s="63" t="s">
        <v>34</v>
      </c>
      <c r="F995" s="63">
        <v>2</v>
      </c>
      <c r="G995" s="44" t="s">
        <v>33</v>
      </c>
      <c r="H995" s="17" t="s">
        <v>3483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</row>
    <row r="996" spans="1:14" ht="16.2" customHeight="1">
      <c r="A996" s="17" t="s">
        <v>2090</v>
      </c>
      <c r="B996" s="18"/>
      <c r="C996" s="63" t="s">
        <v>21</v>
      </c>
      <c r="D996" s="63" t="s">
        <v>22</v>
      </c>
      <c r="E996" s="63" t="s">
        <v>34</v>
      </c>
      <c r="F996" s="63">
        <v>3</v>
      </c>
      <c r="G996" s="44" t="s">
        <v>33</v>
      </c>
      <c r="H996" s="17" t="s">
        <v>3484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</row>
    <row r="997" spans="1:14" ht="16.2" customHeight="1">
      <c r="A997" s="17" t="s">
        <v>2090</v>
      </c>
      <c r="B997" s="18"/>
      <c r="C997" s="63" t="s">
        <v>21</v>
      </c>
      <c r="D997" s="63" t="s">
        <v>22</v>
      </c>
      <c r="E997" s="63" t="s">
        <v>34</v>
      </c>
      <c r="F997" s="63">
        <v>4</v>
      </c>
      <c r="G997" s="44" t="s">
        <v>33</v>
      </c>
      <c r="H997" s="17" t="s">
        <v>3485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</row>
    <row r="998" spans="1:14" ht="16.2" customHeight="1">
      <c r="A998" s="17" t="s">
        <v>2090</v>
      </c>
      <c r="B998" s="18"/>
      <c r="C998" s="63" t="s">
        <v>21</v>
      </c>
      <c r="D998" s="63" t="s">
        <v>22</v>
      </c>
      <c r="E998" s="63" t="s">
        <v>34</v>
      </c>
      <c r="F998" s="63">
        <v>5</v>
      </c>
      <c r="G998" s="44" t="s">
        <v>33</v>
      </c>
      <c r="H998" s="17" t="s">
        <v>3486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</row>
    <row r="999" spans="1:14" ht="16.2" customHeight="1">
      <c r="A999" s="17" t="s">
        <v>2090</v>
      </c>
      <c r="B999" s="18"/>
      <c r="C999" s="63" t="s">
        <v>21</v>
      </c>
      <c r="D999" s="63" t="s">
        <v>22</v>
      </c>
      <c r="E999" s="63" t="s">
        <v>34</v>
      </c>
      <c r="F999" s="63">
        <v>6</v>
      </c>
      <c r="G999" s="44" t="s">
        <v>33</v>
      </c>
      <c r="H999" s="17" t="s">
        <v>3487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</row>
    <row r="1000" spans="1:14" ht="16.2" customHeight="1">
      <c r="A1000" s="17" t="s">
        <v>2090</v>
      </c>
      <c r="B1000" s="18"/>
      <c r="C1000" s="63" t="s">
        <v>21</v>
      </c>
      <c r="D1000" s="63" t="s">
        <v>22</v>
      </c>
      <c r="E1000" s="63" t="s">
        <v>37</v>
      </c>
      <c r="F1000" s="63">
        <v>1</v>
      </c>
      <c r="G1000" s="44" t="s">
        <v>36</v>
      </c>
      <c r="H1000" s="17" t="s">
        <v>3488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</row>
    <row r="1001" spans="1:14" ht="16.2" customHeight="1">
      <c r="A1001" s="17" t="s">
        <v>2090</v>
      </c>
      <c r="B1001" s="18"/>
      <c r="C1001" s="63" t="s">
        <v>21</v>
      </c>
      <c r="D1001" s="63" t="s">
        <v>22</v>
      </c>
      <c r="E1001" s="63" t="s">
        <v>37</v>
      </c>
      <c r="F1001" s="63">
        <v>2</v>
      </c>
      <c r="G1001" s="44" t="s">
        <v>36</v>
      </c>
      <c r="H1001" s="17" t="s">
        <v>3489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</row>
    <row r="1002" spans="1:14" ht="16.2" customHeight="1">
      <c r="A1002" s="17" t="s">
        <v>2090</v>
      </c>
      <c r="B1002" s="18"/>
      <c r="C1002" s="63" t="s">
        <v>21</v>
      </c>
      <c r="D1002" s="63" t="s">
        <v>22</v>
      </c>
      <c r="E1002" s="63" t="s">
        <v>37</v>
      </c>
      <c r="F1002" s="63">
        <v>3</v>
      </c>
      <c r="G1002" s="44" t="s">
        <v>36</v>
      </c>
      <c r="H1002" s="17" t="s">
        <v>3490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</row>
    <row r="1003" spans="1:14" ht="16.2" customHeight="1">
      <c r="A1003" s="17" t="s">
        <v>2090</v>
      </c>
      <c r="B1003" s="18"/>
      <c r="C1003" s="63" t="s">
        <v>21</v>
      </c>
      <c r="D1003" s="63" t="s">
        <v>22</v>
      </c>
      <c r="E1003" s="63" t="s">
        <v>37</v>
      </c>
      <c r="F1003" s="63">
        <v>4</v>
      </c>
      <c r="G1003" s="44" t="s">
        <v>36</v>
      </c>
      <c r="H1003" s="17" t="s">
        <v>3491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</row>
    <row r="1004" spans="1:14" ht="16.2" customHeight="1">
      <c r="A1004" s="17" t="s">
        <v>2090</v>
      </c>
      <c r="B1004" s="18"/>
      <c r="C1004" s="63" t="s">
        <v>21</v>
      </c>
      <c r="D1004" s="63" t="s">
        <v>22</v>
      </c>
      <c r="E1004" s="63" t="s">
        <v>37</v>
      </c>
      <c r="F1004" s="63">
        <v>5</v>
      </c>
      <c r="G1004" s="44" t="s">
        <v>36</v>
      </c>
      <c r="H1004" s="17" t="s">
        <v>3492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</row>
    <row r="1005" spans="1:14" ht="16.2" customHeight="1">
      <c r="A1005" s="17" t="s">
        <v>2090</v>
      </c>
      <c r="B1005" s="18"/>
      <c r="C1005" s="63" t="s">
        <v>21</v>
      </c>
      <c r="D1005" s="63" t="s">
        <v>22</v>
      </c>
      <c r="E1005" s="63" t="s">
        <v>37</v>
      </c>
      <c r="F1005" s="63">
        <v>6</v>
      </c>
      <c r="G1005" s="44" t="s">
        <v>36</v>
      </c>
      <c r="H1005" s="17" t="s">
        <v>3493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</row>
    <row r="1006" spans="1:14" ht="16.2" customHeight="1">
      <c r="A1006" s="17" t="s">
        <v>2090</v>
      </c>
      <c r="B1006" s="18"/>
      <c r="C1006" s="63" t="s">
        <v>21</v>
      </c>
      <c r="D1006" s="63" t="s">
        <v>22</v>
      </c>
      <c r="E1006" s="63" t="s">
        <v>41</v>
      </c>
      <c r="F1006" s="63">
        <v>1</v>
      </c>
      <c r="G1006" s="44" t="s">
        <v>40</v>
      </c>
      <c r="H1006" s="17" t="s">
        <v>3494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</row>
    <row r="1007" spans="1:14" ht="16.2" customHeight="1">
      <c r="A1007" s="17" t="s">
        <v>2090</v>
      </c>
      <c r="B1007" s="18"/>
      <c r="C1007" s="63" t="s">
        <v>21</v>
      </c>
      <c r="D1007" s="63" t="s">
        <v>22</v>
      </c>
      <c r="E1007" s="63" t="s">
        <v>41</v>
      </c>
      <c r="F1007" s="63">
        <v>2</v>
      </c>
      <c r="G1007" s="44" t="s">
        <v>40</v>
      </c>
      <c r="H1007" s="17" t="s">
        <v>3495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</row>
    <row r="1008" spans="1:14" ht="16.2" customHeight="1">
      <c r="A1008" s="17" t="s">
        <v>2090</v>
      </c>
      <c r="B1008" s="18"/>
      <c r="C1008" s="63" t="s">
        <v>21</v>
      </c>
      <c r="D1008" s="63" t="s">
        <v>22</v>
      </c>
      <c r="E1008" s="63" t="s">
        <v>41</v>
      </c>
      <c r="F1008" s="63">
        <v>3</v>
      </c>
      <c r="G1008" s="44" t="s">
        <v>40</v>
      </c>
      <c r="H1008" s="17" t="s">
        <v>3496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</row>
    <row r="1009" spans="1:14" ht="16.2" customHeight="1">
      <c r="A1009" s="17" t="s">
        <v>2090</v>
      </c>
      <c r="B1009" s="18"/>
      <c r="C1009" s="63" t="s">
        <v>21</v>
      </c>
      <c r="D1009" s="63" t="s">
        <v>22</v>
      </c>
      <c r="E1009" s="63" t="s">
        <v>41</v>
      </c>
      <c r="F1009" s="63">
        <v>4</v>
      </c>
      <c r="G1009" s="44" t="s">
        <v>40</v>
      </c>
      <c r="H1009" s="17" t="s">
        <v>3497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</row>
    <row r="1010" spans="1:14" ht="16.2" customHeight="1">
      <c r="A1010" s="17" t="s">
        <v>2090</v>
      </c>
      <c r="B1010" s="18"/>
      <c r="C1010" s="63" t="s">
        <v>21</v>
      </c>
      <c r="D1010" s="63" t="s">
        <v>22</v>
      </c>
      <c r="E1010" s="63" t="s">
        <v>41</v>
      </c>
      <c r="F1010" s="63">
        <v>5</v>
      </c>
      <c r="G1010" s="44" t="s">
        <v>40</v>
      </c>
      <c r="H1010" s="17" t="s">
        <v>3498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</row>
    <row r="1011" spans="1:14" ht="16.2" customHeight="1">
      <c r="A1011" s="17" t="s">
        <v>2090</v>
      </c>
      <c r="B1011" s="18"/>
      <c r="C1011" s="63" t="s">
        <v>21</v>
      </c>
      <c r="D1011" s="63" t="s">
        <v>22</v>
      </c>
      <c r="E1011" s="63" t="s">
        <v>41</v>
      </c>
      <c r="F1011" s="63">
        <v>6</v>
      </c>
      <c r="G1011" s="65" t="s">
        <v>40</v>
      </c>
      <c r="H1011" s="17" t="s">
        <v>3499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</row>
    <row r="1012" spans="1:14" ht="16.2" customHeight="1">
      <c r="A1012" s="17" t="s">
        <v>2090</v>
      </c>
      <c r="B1012" s="18"/>
      <c r="C1012" s="63" t="s">
        <v>21</v>
      </c>
      <c r="D1012" s="63" t="s">
        <v>22</v>
      </c>
      <c r="E1012" s="63" t="s">
        <v>46</v>
      </c>
      <c r="F1012" s="63">
        <v>1</v>
      </c>
      <c r="G1012" s="65" t="s">
        <v>45</v>
      </c>
      <c r="H1012" s="17" t="s">
        <v>3500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</row>
    <row r="1013" spans="1:14" ht="16.2" customHeight="1">
      <c r="A1013" s="17" t="s">
        <v>2090</v>
      </c>
      <c r="B1013" s="18"/>
      <c r="C1013" s="63" t="s">
        <v>21</v>
      </c>
      <c r="D1013" s="63" t="s">
        <v>22</v>
      </c>
      <c r="E1013" s="63" t="s">
        <v>46</v>
      </c>
      <c r="F1013" s="63">
        <v>2</v>
      </c>
      <c r="G1013" s="65" t="s">
        <v>45</v>
      </c>
      <c r="H1013" s="17" t="s">
        <v>3501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</row>
    <row r="1014" spans="1:14" ht="16.2" customHeight="1">
      <c r="A1014" s="17" t="s">
        <v>2090</v>
      </c>
      <c r="B1014" s="18"/>
      <c r="C1014" s="63" t="s">
        <v>21</v>
      </c>
      <c r="D1014" s="63" t="s">
        <v>22</v>
      </c>
      <c r="E1014" s="63" t="s">
        <v>46</v>
      </c>
      <c r="F1014" s="63">
        <v>3</v>
      </c>
      <c r="G1014" s="65" t="s">
        <v>45</v>
      </c>
      <c r="H1014" s="17" t="s">
        <v>3502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</row>
    <row r="1015" spans="1:14" ht="16.2" customHeight="1">
      <c r="A1015" s="17" t="s">
        <v>2090</v>
      </c>
      <c r="B1015" s="18"/>
      <c r="C1015" s="63" t="s">
        <v>21</v>
      </c>
      <c r="D1015" s="63" t="s">
        <v>22</v>
      </c>
      <c r="E1015" s="63" t="s">
        <v>46</v>
      </c>
      <c r="F1015" s="63">
        <v>4</v>
      </c>
      <c r="G1015" s="65" t="s">
        <v>45</v>
      </c>
      <c r="H1015" s="17" t="s">
        <v>3503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</row>
    <row r="1016" spans="1:14" ht="16.2" customHeight="1">
      <c r="A1016" s="17" t="s">
        <v>2090</v>
      </c>
      <c r="B1016" s="18"/>
      <c r="C1016" s="63" t="s">
        <v>21</v>
      </c>
      <c r="D1016" s="63" t="s">
        <v>22</v>
      </c>
      <c r="E1016" s="63" t="s">
        <v>46</v>
      </c>
      <c r="F1016" s="63">
        <v>5</v>
      </c>
      <c r="G1016" s="65" t="s">
        <v>45</v>
      </c>
      <c r="H1016" s="17" t="s">
        <v>3504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</row>
    <row r="1017" spans="1:14" ht="16.2" customHeight="1">
      <c r="A1017" s="17" t="s">
        <v>2090</v>
      </c>
      <c r="B1017" s="18"/>
      <c r="C1017" s="63" t="s">
        <v>21</v>
      </c>
      <c r="D1017" s="63" t="s">
        <v>22</v>
      </c>
      <c r="E1017" s="63" t="s">
        <v>46</v>
      </c>
      <c r="F1017" s="63">
        <v>6</v>
      </c>
      <c r="G1017" s="65" t="s">
        <v>45</v>
      </c>
      <c r="H1017" s="17" t="s">
        <v>3505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</row>
    <row r="1018" spans="1:14" ht="16.2" customHeight="1">
      <c r="A1018" s="17" t="s">
        <v>2090</v>
      </c>
      <c r="B1018" s="18"/>
      <c r="C1018" s="63" t="s">
        <v>21</v>
      </c>
      <c r="D1018" s="63" t="s">
        <v>22</v>
      </c>
      <c r="E1018" s="63" t="s">
        <v>48</v>
      </c>
      <c r="F1018" s="63">
        <v>1</v>
      </c>
      <c r="G1018" s="44" t="s">
        <v>47</v>
      </c>
      <c r="H1018" s="17" t="s">
        <v>3506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</row>
    <row r="1019" spans="1:14" ht="16.2" customHeight="1">
      <c r="A1019" s="17" t="s">
        <v>2090</v>
      </c>
      <c r="B1019" s="18"/>
      <c r="C1019" s="63" t="s">
        <v>21</v>
      </c>
      <c r="D1019" s="63" t="s">
        <v>22</v>
      </c>
      <c r="E1019" s="63" t="s">
        <v>48</v>
      </c>
      <c r="F1019" s="63">
        <v>2</v>
      </c>
      <c r="G1019" s="44" t="s">
        <v>47</v>
      </c>
      <c r="H1019" s="17" t="s">
        <v>3507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</row>
    <row r="1020" spans="1:14" ht="16.2" customHeight="1">
      <c r="A1020" s="17" t="s">
        <v>2090</v>
      </c>
      <c r="B1020" s="18"/>
      <c r="C1020" s="63" t="s">
        <v>21</v>
      </c>
      <c r="D1020" s="63" t="s">
        <v>22</v>
      </c>
      <c r="E1020" s="63" t="s">
        <v>48</v>
      </c>
      <c r="F1020" s="63">
        <v>3</v>
      </c>
      <c r="G1020" s="44" t="s">
        <v>47</v>
      </c>
      <c r="H1020" s="17" t="s">
        <v>3508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</row>
    <row r="1021" spans="1:14" ht="16.2" customHeight="1">
      <c r="A1021" s="17" t="s">
        <v>2090</v>
      </c>
      <c r="B1021" s="18"/>
      <c r="C1021" s="63" t="s">
        <v>21</v>
      </c>
      <c r="D1021" s="63" t="s">
        <v>22</v>
      </c>
      <c r="E1021" s="63" t="s">
        <v>48</v>
      </c>
      <c r="F1021" s="63">
        <v>4</v>
      </c>
      <c r="G1021" s="44" t="s">
        <v>47</v>
      </c>
      <c r="H1021" s="17" t="s">
        <v>3509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</row>
    <row r="1022" spans="1:14" ht="16.2" customHeight="1">
      <c r="A1022" s="17" t="s">
        <v>2090</v>
      </c>
      <c r="B1022" s="18"/>
      <c r="C1022" s="63" t="s">
        <v>21</v>
      </c>
      <c r="D1022" s="63" t="s">
        <v>22</v>
      </c>
      <c r="E1022" s="63" t="s">
        <v>48</v>
      </c>
      <c r="F1022" s="63">
        <v>5</v>
      </c>
      <c r="G1022" s="44" t="s">
        <v>47</v>
      </c>
      <c r="H1022" s="17" t="s">
        <v>3510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</row>
    <row r="1023" spans="1:14" ht="16.2" customHeight="1">
      <c r="A1023" s="17" t="s">
        <v>2090</v>
      </c>
      <c r="B1023" s="18"/>
      <c r="C1023" s="63" t="s">
        <v>21</v>
      </c>
      <c r="D1023" s="63" t="s">
        <v>22</v>
      </c>
      <c r="E1023" s="63" t="s">
        <v>48</v>
      </c>
      <c r="F1023" s="63">
        <v>6</v>
      </c>
      <c r="G1023" s="44" t="s">
        <v>47</v>
      </c>
      <c r="H1023" s="17" t="s">
        <v>3511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</row>
    <row r="1024" spans="1:14" ht="16.2" customHeight="1">
      <c r="A1024" s="17" t="s">
        <v>2090</v>
      </c>
      <c r="B1024" s="18"/>
      <c r="C1024" s="63" t="s">
        <v>21</v>
      </c>
      <c r="D1024" s="63" t="s">
        <v>22</v>
      </c>
      <c r="E1024" s="66" t="s">
        <v>52</v>
      </c>
      <c r="F1024" s="63">
        <v>1</v>
      </c>
      <c r="G1024" s="44" t="s">
        <v>51</v>
      </c>
      <c r="H1024" s="67" t="s">
        <v>2267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</row>
    <row r="1025" spans="1:14" ht="16.2" customHeight="1">
      <c r="A1025" s="17" t="s">
        <v>2090</v>
      </c>
      <c r="B1025" s="18"/>
      <c r="C1025" s="63" t="s">
        <v>21</v>
      </c>
      <c r="D1025" s="63" t="s">
        <v>22</v>
      </c>
      <c r="E1025" s="66" t="s">
        <v>52</v>
      </c>
      <c r="F1025" s="63">
        <v>2</v>
      </c>
      <c r="G1025" s="44" t="s">
        <v>51</v>
      </c>
      <c r="H1025" s="67" t="s">
        <v>2268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</row>
    <row r="1026" spans="1:14" ht="16.2" customHeight="1">
      <c r="A1026" s="17" t="s">
        <v>2090</v>
      </c>
      <c r="B1026" s="18"/>
      <c r="C1026" s="63" t="s">
        <v>21</v>
      </c>
      <c r="D1026" s="63" t="s">
        <v>22</v>
      </c>
      <c r="E1026" s="66" t="s">
        <v>52</v>
      </c>
      <c r="F1026" s="63">
        <v>3</v>
      </c>
      <c r="G1026" s="44" t="s">
        <v>51</v>
      </c>
      <c r="H1026" s="67" t="s">
        <v>2269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</row>
    <row r="1027" spans="1:14" ht="16.2" customHeight="1">
      <c r="A1027" s="17" t="s">
        <v>2090</v>
      </c>
      <c r="B1027" s="18"/>
      <c r="C1027" s="63" t="s">
        <v>21</v>
      </c>
      <c r="D1027" s="63" t="s">
        <v>22</v>
      </c>
      <c r="E1027" s="66" t="s">
        <v>52</v>
      </c>
      <c r="F1027" s="63">
        <v>4</v>
      </c>
      <c r="G1027" s="44" t="s">
        <v>51</v>
      </c>
      <c r="H1027" s="67" t="s">
        <v>2270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</row>
    <row r="1028" spans="1:14" ht="16.2" customHeight="1">
      <c r="A1028" s="17" t="s">
        <v>2090</v>
      </c>
      <c r="B1028" s="18"/>
      <c r="C1028" s="63" t="s">
        <v>21</v>
      </c>
      <c r="D1028" s="63" t="s">
        <v>22</v>
      </c>
      <c r="E1028" s="66" t="s">
        <v>52</v>
      </c>
      <c r="F1028" s="63">
        <v>5</v>
      </c>
      <c r="G1028" s="44" t="s">
        <v>51</v>
      </c>
      <c r="H1028" s="67" t="s">
        <v>2271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</row>
    <row r="1029" spans="1:14" ht="16.2" customHeight="1">
      <c r="A1029" s="17" t="s">
        <v>2090</v>
      </c>
      <c r="B1029" s="18"/>
      <c r="C1029" s="63" t="s">
        <v>21</v>
      </c>
      <c r="D1029" s="63" t="s">
        <v>22</v>
      </c>
      <c r="E1029" s="66" t="s">
        <v>52</v>
      </c>
      <c r="F1029" s="63">
        <v>6</v>
      </c>
      <c r="G1029" s="44" t="s">
        <v>51</v>
      </c>
      <c r="H1029" s="67" t="s">
        <v>2272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</row>
    <row r="1030" spans="1:14" ht="16.2" customHeight="1">
      <c r="A1030" s="17" t="s">
        <v>2090</v>
      </c>
      <c r="B1030" s="18"/>
      <c r="C1030" s="63" t="s">
        <v>21</v>
      </c>
      <c r="D1030" s="63" t="s">
        <v>22</v>
      </c>
      <c r="E1030" s="66" t="s">
        <v>56</v>
      </c>
      <c r="F1030" s="63">
        <v>1</v>
      </c>
      <c r="G1030" s="44" t="s">
        <v>55</v>
      </c>
      <c r="H1030" s="67" t="s">
        <v>2273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</row>
    <row r="1031" spans="1:14" ht="16.2" customHeight="1">
      <c r="A1031" s="17" t="s">
        <v>2090</v>
      </c>
      <c r="B1031" s="18"/>
      <c r="C1031" s="63" t="s">
        <v>21</v>
      </c>
      <c r="D1031" s="63" t="s">
        <v>22</v>
      </c>
      <c r="E1031" s="66" t="s">
        <v>56</v>
      </c>
      <c r="F1031" s="63">
        <v>2</v>
      </c>
      <c r="G1031" s="44" t="s">
        <v>55</v>
      </c>
      <c r="H1031" s="67" t="s">
        <v>2274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</row>
    <row r="1032" spans="1:14" ht="16.2" customHeight="1">
      <c r="A1032" s="17" t="s">
        <v>2090</v>
      </c>
      <c r="B1032" s="18"/>
      <c r="C1032" s="63" t="s">
        <v>21</v>
      </c>
      <c r="D1032" s="63" t="s">
        <v>22</v>
      </c>
      <c r="E1032" s="66" t="s">
        <v>56</v>
      </c>
      <c r="F1032" s="63">
        <v>3</v>
      </c>
      <c r="G1032" s="44" t="s">
        <v>55</v>
      </c>
      <c r="H1032" s="67" t="s">
        <v>2275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</row>
    <row r="1033" spans="1:14" ht="16.2" customHeight="1">
      <c r="A1033" s="17" t="s">
        <v>2090</v>
      </c>
      <c r="B1033" s="18"/>
      <c r="C1033" s="63" t="s">
        <v>21</v>
      </c>
      <c r="D1033" s="63" t="s">
        <v>22</v>
      </c>
      <c r="E1033" s="66" t="s">
        <v>56</v>
      </c>
      <c r="F1033" s="63">
        <v>4</v>
      </c>
      <c r="G1033" s="44" t="s">
        <v>55</v>
      </c>
      <c r="H1033" s="67" t="s">
        <v>2276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</row>
    <row r="1034" spans="1:14" ht="16.2" customHeight="1">
      <c r="A1034" s="17" t="s">
        <v>2090</v>
      </c>
      <c r="B1034" s="18"/>
      <c r="C1034" s="63" t="s">
        <v>21</v>
      </c>
      <c r="D1034" s="63" t="s">
        <v>22</v>
      </c>
      <c r="E1034" s="66" t="s">
        <v>56</v>
      </c>
      <c r="F1034" s="63">
        <v>5</v>
      </c>
      <c r="G1034" s="44" t="s">
        <v>55</v>
      </c>
      <c r="H1034" s="67" t="s">
        <v>2277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</row>
    <row r="1035" spans="1:14" ht="16.2" customHeight="1">
      <c r="A1035" s="17" t="s">
        <v>2090</v>
      </c>
      <c r="B1035" s="18"/>
      <c r="C1035" s="63" t="s">
        <v>21</v>
      </c>
      <c r="D1035" s="63" t="s">
        <v>22</v>
      </c>
      <c r="E1035" s="66" t="s">
        <v>56</v>
      </c>
      <c r="F1035" s="63">
        <v>6</v>
      </c>
      <c r="G1035" s="44" t="s">
        <v>55</v>
      </c>
      <c r="H1035" s="67" t="s">
        <v>2278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</row>
    <row r="1036" spans="1:14" ht="16.2" customHeight="1">
      <c r="A1036" s="17" t="s">
        <v>2090</v>
      </c>
      <c r="B1036" s="18"/>
      <c r="C1036" s="63" t="s">
        <v>21</v>
      </c>
      <c r="D1036" s="63" t="s">
        <v>22</v>
      </c>
      <c r="E1036" s="66" t="s">
        <v>59</v>
      </c>
      <c r="F1036" s="63">
        <v>1</v>
      </c>
      <c r="G1036" s="44" t="s">
        <v>58</v>
      </c>
      <c r="H1036" s="67" t="s">
        <v>2279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</row>
    <row r="1037" spans="1:14" ht="16.2" customHeight="1">
      <c r="A1037" s="17" t="s">
        <v>2090</v>
      </c>
      <c r="B1037" s="18"/>
      <c r="C1037" s="63" t="s">
        <v>21</v>
      </c>
      <c r="D1037" s="63" t="s">
        <v>22</v>
      </c>
      <c r="E1037" s="66" t="s">
        <v>59</v>
      </c>
      <c r="F1037" s="63">
        <v>2</v>
      </c>
      <c r="G1037" s="44" t="s">
        <v>58</v>
      </c>
      <c r="H1037" s="67" t="s">
        <v>2280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</row>
    <row r="1038" spans="1:14" ht="16.2" customHeight="1">
      <c r="A1038" s="17" t="s">
        <v>2090</v>
      </c>
      <c r="B1038" s="18"/>
      <c r="C1038" s="63" t="s">
        <v>21</v>
      </c>
      <c r="D1038" s="63" t="s">
        <v>22</v>
      </c>
      <c r="E1038" s="66" t="s">
        <v>59</v>
      </c>
      <c r="F1038" s="63">
        <v>3</v>
      </c>
      <c r="G1038" s="44" t="s">
        <v>58</v>
      </c>
      <c r="H1038" s="67" t="s">
        <v>2281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</row>
    <row r="1039" spans="1:14" ht="16.2" customHeight="1">
      <c r="A1039" s="17" t="s">
        <v>2090</v>
      </c>
      <c r="B1039" s="18"/>
      <c r="C1039" s="63" t="s">
        <v>21</v>
      </c>
      <c r="D1039" s="63" t="s">
        <v>22</v>
      </c>
      <c r="E1039" s="66" t="s">
        <v>59</v>
      </c>
      <c r="F1039" s="63">
        <v>4</v>
      </c>
      <c r="G1039" s="44" t="s">
        <v>58</v>
      </c>
      <c r="H1039" s="67" t="s">
        <v>2282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</row>
    <row r="1040" spans="1:14" ht="16.2" customHeight="1">
      <c r="A1040" s="17" t="s">
        <v>2090</v>
      </c>
      <c r="B1040" s="18"/>
      <c r="C1040" s="63" t="s">
        <v>21</v>
      </c>
      <c r="D1040" s="63" t="s">
        <v>22</v>
      </c>
      <c r="E1040" s="66" t="s">
        <v>59</v>
      </c>
      <c r="F1040" s="63">
        <v>5</v>
      </c>
      <c r="G1040" s="44" t="s">
        <v>58</v>
      </c>
      <c r="H1040" s="67" t="s">
        <v>2283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</row>
    <row r="1041" spans="1:14" ht="16.2" customHeight="1">
      <c r="A1041" s="17" t="s">
        <v>2090</v>
      </c>
      <c r="B1041" s="18"/>
      <c r="C1041" s="63" t="s">
        <v>21</v>
      </c>
      <c r="D1041" s="63" t="s">
        <v>22</v>
      </c>
      <c r="E1041" s="66" t="s">
        <v>59</v>
      </c>
      <c r="F1041" s="63">
        <v>6</v>
      </c>
      <c r="G1041" s="44" t="s">
        <v>58</v>
      </c>
      <c r="H1041" s="67" t="s">
        <v>2284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</row>
    <row r="1042" spans="1:14" ht="16.2" customHeight="1">
      <c r="A1042" s="17" t="s">
        <v>2090</v>
      </c>
      <c r="B1042" s="18"/>
      <c r="C1042" s="63" t="s">
        <v>21</v>
      </c>
      <c r="D1042" s="63" t="s">
        <v>22</v>
      </c>
      <c r="E1042" s="66" t="s">
        <v>63</v>
      </c>
      <c r="F1042" s="63">
        <v>1</v>
      </c>
      <c r="G1042" s="44" t="s">
        <v>62</v>
      </c>
      <c r="H1042" s="67" t="s">
        <v>2285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</row>
    <row r="1043" spans="1:14" ht="16.2" customHeight="1">
      <c r="A1043" s="17" t="s">
        <v>2090</v>
      </c>
      <c r="B1043" s="18"/>
      <c r="C1043" s="63" t="s">
        <v>21</v>
      </c>
      <c r="D1043" s="63" t="s">
        <v>22</v>
      </c>
      <c r="E1043" s="66" t="s">
        <v>63</v>
      </c>
      <c r="F1043" s="63">
        <v>2</v>
      </c>
      <c r="G1043" s="44" t="s">
        <v>62</v>
      </c>
      <c r="H1043" s="67" t="s">
        <v>2286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</row>
    <row r="1044" spans="1:14" ht="16.2" customHeight="1">
      <c r="A1044" s="17" t="s">
        <v>2090</v>
      </c>
      <c r="B1044" s="18"/>
      <c r="C1044" s="63" t="s">
        <v>21</v>
      </c>
      <c r="D1044" s="63" t="s">
        <v>22</v>
      </c>
      <c r="E1044" s="66" t="s">
        <v>63</v>
      </c>
      <c r="F1044" s="63">
        <v>3</v>
      </c>
      <c r="G1044" s="44" t="s">
        <v>62</v>
      </c>
      <c r="H1044" s="67" t="s">
        <v>2287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</row>
    <row r="1045" spans="1:14" ht="16.2" customHeight="1">
      <c r="A1045" s="17" t="s">
        <v>2090</v>
      </c>
      <c r="B1045" s="18"/>
      <c r="C1045" s="63" t="s">
        <v>21</v>
      </c>
      <c r="D1045" s="63" t="s">
        <v>22</v>
      </c>
      <c r="E1045" s="66" t="s">
        <v>63</v>
      </c>
      <c r="F1045" s="63">
        <v>4</v>
      </c>
      <c r="G1045" s="44" t="s">
        <v>62</v>
      </c>
      <c r="H1045" s="67" t="s">
        <v>2288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</row>
    <row r="1046" spans="1:14" ht="16.2" customHeight="1">
      <c r="A1046" s="17" t="s">
        <v>2090</v>
      </c>
      <c r="B1046" s="18"/>
      <c r="C1046" s="63" t="s">
        <v>21</v>
      </c>
      <c r="D1046" s="63" t="s">
        <v>22</v>
      </c>
      <c r="E1046" s="66" t="s">
        <v>63</v>
      </c>
      <c r="F1046" s="63">
        <v>5</v>
      </c>
      <c r="G1046" s="44" t="s">
        <v>62</v>
      </c>
      <c r="H1046" s="67" t="s">
        <v>2289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</row>
    <row r="1047" spans="1:14" ht="16.2" customHeight="1">
      <c r="A1047" s="17" t="s">
        <v>2090</v>
      </c>
      <c r="B1047" s="18"/>
      <c r="C1047" s="63" t="s">
        <v>21</v>
      </c>
      <c r="D1047" s="63" t="s">
        <v>22</v>
      </c>
      <c r="E1047" s="66" t="s">
        <v>63</v>
      </c>
      <c r="F1047" s="63">
        <v>6</v>
      </c>
      <c r="G1047" s="44" t="s">
        <v>62</v>
      </c>
      <c r="H1047" s="67" t="s">
        <v>2290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</row>
    <row r="1048" spans="1:14" ht="16.2" customHeight="1">
      <c r="A1048" s="17" t="s">
        <v>2090</v>
      </c>
      <c r="B1048" s="18"/>
      <c r="C1048" s="63" t="s">
        <v>21</v>
      </c>
      <c r="D1048" s="63" t="s">
        <v>22</v>
      </c>
      <c r="E1048" s="66" t="s">
        <v>66</v>
      </c>
      <c r="F1048" s="63">
        <v>1</v>
      </c>
      <c r="G1048" s="44" t="s">
        <v>65</v>
      </c>
      <c r="H1048" s="67" t="s">
        <v>2291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</row>
    <row r="1049" spans="1:14" ht="16.2" customHeight="1">
      <c r="A1049" s="17" t="s">
        <v>2090</v>
      </c>
      <c r="B1049" s="18"/>
      <c r="C1049" s="63" t="s">
        <v>21</v>
      </c>
      <c r="D1049" s="63" t="s">
        <v>22</v>
      </c>
      <c r="E1049" s="66" t="s">
        <v>66</v>
      </c>
      <c r="F1049" s="63">
        <v>2</v>
      </c>
      <c r="G1049" s="44" t="s">
        <v>65</v>
      </c>
      <c r="H1049" s="67" t="s">
        <v>2292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</row>
    <row r="1050" spans="1:14" ht="16.2" customHeight="1">
      <c r="A1050" s="17" t="s">
        <v>2090</v>
      </c>
      <c r="B1050" s="18"/>
      <c r="C1050" s="63" t="s">
        <v>21</v>
      </c>
      <c r="D1050" s="63" t="s">
        <v>22</v>
      </c>
      <c r="E1050" s="66" t="s">
        <v>66</v>
      </c>
      <c r="F1050" s="63">
        <v>3</v>
      </c>
      <c r="G1050" s="44" t="s">
        <v>65</v>
      </c>
      <c r="H1050" s="67" t="s">
        <v>2293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</row>
    <row r="1051" spans="1:14" ht="16.2" customHeight="1">
      <c r="A1051" s="17" t="s">
        <v>2090</v>
      </c>
      <c r="B1051" s="18"/>
      <c r="C1051" s="63" t="s">
        <v>21</v>
      </c>
      <c r="D1051" s="63" t="s">
        <v>22</v>
      </c>
      <c r="E1051" s="66" t="s">
        <v>66</v>
      </c>
      <c r="F1051" s="63">
        <v>4</v>
      </c>
      <c r="G1051" s="44" t="s">
        <v>65</v>
      </c>
      <c r="H1051" s="67" t="s">
        <v>2294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</row>
    <row r="1052" spans="1:14" ht="16.2" customHeight="1">
      <c r="A1052" s="17" t="s">
        <v>2090</v>
      </c>
      <c r="B1052" s="18"/>
      <c r="C1052" s="63" t="s">
        <v>21</v>
      </c>
      <c r="D1052" s="63" t="s">
        <v>22</v>
      </c>
      <c r="E1052" s="66" t="s">
        <v>66</v>
      </c>
      <c r="F1052" s="63">
        <v>5</v>
      </c>
      <c r="G1052" s="44" t="s">
        <v>65</v>
      </c>
      <c r="H1052" s="67" t="s">
        <v>2295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</row>
    <row r="1053" spans="1:14" ht="16.2" customHeight="1">
      <c r="A1053" s="17" t="s">
        <v>2090</v>
      </c>
      <c r="B1053" s="18"/>
      <c r="C1053" s="63" t="s">
        <v>21</v>
      </c>
      <c r="D1053" s="63" t="s">
        <v>22</v>
      </c>
      <c r="E1053" s="66" t="s">
        <v>66</v>
      </c>
      <c r="F1053" s="63">
        <v>6</v>
      </c>
      <c r="G1053" s="44" t="s">
        <v>65</v>
      </c>
      <c r="H1053" s="67" t="s">
        <v>2296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</row>
    <row r="1054" spans="1:14" ht="16.2" customHeight="1">
      <c r="A1054" s="49" t="s">
        <v>2090</v>
      </c>
      <c r="B1054" s="49"/>
      <c r="C1054" s="61" t="s">
        <v>21</v>
      </c>
      <c r="D1054" s="68" t="s">
        <v>68</v>
      </c>
      <c r="E1054" s="69" t="s">
        <v>3897</v>
      </c>
      <c r="F1054" s="70">
        <v>1</v>
      </c>
      <c r="G1054" s="69" t="s">
        <v>69</v>
      </c>
      <c r="H1054" s="69" t="s">
        <v>3898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</row>
    <row r="1055" spans="1:14" ht="16.2" customHeight="1">
      <c r="A1055" s="49" t="s">
        <v>2090</v>
      </c>
      <c r="B1055" s="49"/>
      <c r="C1055" s="61" t="s">
        <v>21</v>
      </c>
      <c r="D1055" s="68" t="s">
        <v>68</v>
      </c>
      <c r="E1055" s="69" t="s">
        <v>3897</v>
      </c>
      <c r="F1055" s="70">
        <v>2</v>
      </c>
      <c r="G1055" s="69" t="s">
        <v>69</v>
      </c>
      <c r="H1055" s="69" t="s">
        <v>2297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</row>
    <row r="1056" spans="1:14" ht="16.2" customHeight="1">
      <c r="A1056" s="49" t="s">
        <v>2090</v>
      </c>
      <c r="B1056" s="49"/>
      <c r="C1056" s="61" t="s">
        <v>21</v>
      </c>
      <c r="D1056" s="68" t="s">
        <v>68</v>
      </c>
      <c r="E1056" s="69" t="s">
        <v>3897</v>
      </c>
      <c r="F1056" s="70">
        <v>3</v>
      </c>
      <c r="G1056" s="69" t="s">
        <v>69</v>
      </c>
      <c r="H1056" s="69" t="s">
        <v>2298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</row>
    <row r="1057" spans="1:14" ht="16.2" customHeight="1">
      <c r="A1057" s="49" t="s">
        <v>2090</v>
      </c>
      <c r="B1057" s="49"/>
      <c r="C1057" s="61" t="s">
        <v>21</v>
      </c>
      <c r="D1057" s="68" t="s">
        <v>68</v>
      </c>
      <c r="E1057" s="69" t="s">
        <v>3897</v>
      </c>
      <c r="F1057" s="70">
        <v>4</v>
      </c>
      <c r="G1057" s="69" t="s">
        <v>69</v>
      </c>
      <c r="H1057" s="69" t="s">
        <v>2299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</row>
    <row r="1058" spans="1:14" ht="16.2" customHeight="1">
      <c r="A1058" s="49" t="s">
        <v>2090</v>
      </c>
      <c r="B1058" s="42"/>
      <c r="C1058" s="61" t="s">
        <v>21</v>
      </c>
      <c r="D1058" s="68" t="s">
        <v>68</v>
      </c>
      <c r="E1058" s="69" t="s">
        <v>3897</v>
      </c>
      <c r="F1058" s="70">
        <v>6</v>
      </c>
      <c r="G1058" s="69" t="s">
        <v>69</v>
      </c>
      <c r="H1058" s="69" t="s">
        <v>3899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</row>
    <row r="1059" spans="1:14" ht="16.2" customHeight="1">
      <c r="A1059" s="49" t="s">
        <v>2090</v>
      </c>
      <c r="B1059" s="49"/>
      <c r="C1059" s="61" t="s">
        <v>21</v>
      </c>
      <c r="D1059" s="68" t="s">
        <v>68</v>
      </c>
      <c r="E1059" s="69" t="s">
        <v>3897</v>
      </c>
      <c r="F1059" s="70">
        <v>5</v>
      </c>
      <c r="G1059" s="69" t="s">
        <v>69</v>
      </c>
      <c r="H1059" s="69" t="s">
        <v>3900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</row>
    <row r="1060" spans="1:14" ht="16.2" customHeight="1">
      <c r="A1060" s="17" t="s">
        <v>2090</v>
      </c>
      <c r="B1060" s="18"/>
      <c r="C1060" s="61" t="s">
        <v>21</v>
      </c>
      <c r="D1060" s="68" t="s">
        <v>68</v>
      </c>
      <c r="E1060" s="69" t="s">
        <v>3901</v>
      </c>
      <c r="F1060" s="70">
        <v>1</v>
      </c>
      <c r="G1060" s="68" t="s">
        <v>73</v>
      </c>
      <c r="H1060" s="69" t="s">
        <v>3902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</row>
    <row r="1061" spans="1:14" ht="16.2" customHeight="1">
      <c r="A1061" s="17" t="s">
        <v>2090</v>
      </c>
      <c r="B1061" s="18"/>
      <c r="C1061" s="61" t="s">
        <v>21</v>
      </c>
      <c r="D1061" s="68" t="s">
        <v>68</v>
      </c>
      <c r="E1061" s="69" t="s">
        <v>3901</v>
      </c>
      <c r="F1061" s="70">
        <v>2</v>
      </c>
      <c r="G1061" s="68" t="s">
        <v>73</v>
      </c>
      <c r="H1061" s="69" t="s">
        <v>2300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</row>
    <row r="1062" spans="1:14" ht="16.2" customHeight="1">
      <c r="A1062" s="17" t="s">
        <v>2090</v>
      </c>
      <c r="B1062" s="18"/>
      <c r="C1062" s="61" t="s">
        <v>21</v>
      </c>
      <c r="D1062" s="68" t="s">
        <v>68</v>
      </c>
      <c r="E1062" s="69" t="s">
        <v>3901</v>
      </c>
      <c r="F1062" s="70">
        <v>3</v>
      </c>
      <c r="G1062" s="68" t="s">
        <v>73</v>
      </c>
      <c r="H1062" s="69" t="s">
        <v>2301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</row>
    <row r="1063" spans="1:14" ht="16.2" customHeight="1">
      <c r="A1063" s="17" t="s">
        <v>2090</v>
      </c>
      <c r="B1063" s="18"/>
      <c r="C1063" s="61" t="s">
        <v>21</v>
      </c>
      <c r="D1063" s="68" t="s">
        <v>68</v>
      </c>
      <c r="E1063" s="69" t="s">
        <v>3901</v>
      </c>
      <c r="F1063" s="70">
        <v>4</v>
      </c>
      <c r="G1063" s="68" t="s">
        <v>73</v>
      </c>
      <c r="H1063" s="69" t="s">
        <v>2302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</row>
    <row r="1064" spans="1:14" ht="16.2" customHeight="1">
      <c r="A1064" s="17" t="s">
        <v>2090</v>
      </c>
      <c r="B1064" s="18"/>
      <c r="C1064" s="61" t="s">
        <v>21</v>
      </c>
      <c r="D1064" s="68" t="s">
        <v>68</v>
      </c>
      <c r="E1064" s="69" t="s">
        <v>3901</v>
      </c>
      <c r="F1064" s="70">
        <v>5</v>
      </c>
      <c r="G1064" s="68" t="s">
        <v>73</v>
      </c>
      <c r="H1064" s="69" t="s">
        <v>2303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</row>
    <row r="1065" spans="1:14" ht="16.2" customHeight="1">
      <c r="A1065" s="17" t="s">
        <v>2090</v>
      </c>
      <c r="B1065" s="18"/>
      <c r="C1065" s="61" t="s">
        <v>21</v>
      </c>
      <c r="D1065" s="68" t="s">
        <v>68</v>
      </c>
      <c r="E1065" s="69" t="s">
        <v>3901</v>
      </c>
      <c r="F1065" s="70">
        <v>6</v>
      </c>
      <c r="G1065" s="68" t="s">
        <v>73</v>
      </c>
      <c r="H1065" s="69" t="s">
        <v>2304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</row>
    <row r="1066" spans="1:14" ht="16.2" customHeight="1">
      <c r="A1066" s="17" t="s">
        <v>2090</v>
      </c>
      <c r="B1066" s="18"/>
      <c r="C1066" s="61" t="s">
        <v>21</v>
      </c>
      <c r="D1066" s="68" t="s">
        <v>68</v>
      </c>
      <c r="E1066" s="71" t="s">
        <v>3903</v>
      </c>
      <c r="F1066" s="70">
        <v>1</v>
      </c>
      <c r="G1066" s="69" t="s">
        <v>76</v>
      </c>
      <c r="H1066" s="69" t="s">
        <v>3904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</row>
    <row r="1067" spans="1:14" ht="16.2" customHeight="1">
      <c r="A1067" s="17" t="s">
        <v>2090</v>
      </c>
      <c r="B1067" s="18"/>
      <c r="C1067" s="61" t="s">
        <v>21</v>
      </c>
      <c r="D1067" s="68" t="s">
        <v>68</v>
      </c>
      <c r="E1067" s="71" t="s">
        <v>3903</v>
      </c>
      <c r="F1067" s="70">
        <v>2</v>
      </c>
      <c r="G1067" s="69" t="s">
        <v>76</v>
      </c>
      <c r="H1067" s="69" t="s">
        <v>2305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</row>
    <row r="1068" spans="1:14" ht="16.2" customHeight="1">
      <c r="A1068" s="17" t="s">
        <v>2090</v>
      </c>
      <c r="B1068" s="18"/>
      <c r="C1068" s="61" t="s">
        <v>21</v>
      </c>
      <c r="D1068" s="68" t="s">
        <v>68</v>
      </c>
      <c r="E1068" s="71" t="s">
        <v>3903</v>
      </c>
      <c r="F1068" s="70">
        <v>3</v>
      </c>
      <c r="G1068" s="69" t="s">
        <v>76</v>
      </c>
      <c r="H1068" s="69" t="s">
        <v>2306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</row>
    <row r="1069" spans="1:14" ht="16.2" customHeight="1">
      <c r="A1069" s="17" t="s">
        <v>2090</v>
      </c>
      <c r="B1069" s="18"/>
      <c r="C1069" s="61" t="s">
        <v>21</v>
      </c>
      <c r="D1069" s="68" t="s">
        <v>68</v>
      </c>
      <c r="E1069" s="71" t="s">
        <v>3903</v>
      </c>
      <c r="F1069" s="70">
        <v>4</v>
      </c>
      <c r="G1069" s="69" t="s">
        <v>76</v>
      </c>
      <c r="H1069" s="69" t="s">
        <v>2307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</row>
    <row r="1070" spans="1:14" ht="16.2" customHeight="1">
      <c r="A1070" s="17" t="s">
        <v>2090</v>
      </c>
      <c r="B1070" s="18"/>
      <c r="C1070" s="61" t="s">
        <v>21</v>
      </c>
      <c r="D1070" s="68" t="s">
        <v>68</v>
      </c>
      <c r="E1070" s="71" t="s">
        <v>3903</v>
      </c>
      <c r="F1070" s="70">
        <v>5</v>
      </c>
      <c r="G1070" s="17" t="s">
        <v>76</v>
      </c>
      <c r="H1070" s="17" t="s">
        <v>2308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</row>
    <row r="1071" spans="1:14" ht="16.2" customHeight="1">
      <c r="A1071" s="17" t="s">
        <v>2090</v>
      </c>
      <c r="B1071" s="18"/>
      <c r="C1071" s="61" t="s">
        <v>21</v>
      </c>
      <c r="D1071" s="68" t="s">
        <v>68</v>
      </c>
      <c r="E1071" s="71" t="s">
        <v>3903</v>
      </c>
      <c r="F1071" s="70">
        <v>6</v>
      </c>
      <c r="G1071" s="17" t="s">
        <v>76</v>
      </c>
      <c r="H1071" s="17" t="s">
        <v>2309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</row>
    <row r="1072" spans="1:14" ht="16.2" customHeight="1">
      <c r="A1072" s="17" t="s">
        <v>2090</v>
      </c>
      <c r="B1072" s="18"/>
      <c r="C1072" s="61" t="s">
        <v>21</v>
      </c>
      <c r="D1072" s="68" t="s">
        <v>68</v>
      </c>
      <c r="E1072" s="71" t="s">
        <v>3903</v>
      </c>
      <c r="F1072" s="70">
        <v>7</v>
      </c>
      <c r="G1072" s="17" t="s">
        <v>76</v>
      </c>
      <c r="H1072" s="17" t="s">
        <v>2310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</row>
    <row r="1073" spans="1:14" ht="16.2" customHeight="1">
      <c r="A1073" s="17" t="s">
        <v>2090</v>
      </c>
      <c r="B1073" s="72"/>
      <c r="C1073" s="61" t="s">
        <v>21</v>
      </c>
      <c r="D1073" s="68" t="s">
        <v>68</v>
      </c>
      <c r="E1073" s="69" t="s">
        <v>3905</v>
      </c>
      <c r="F1073" s="70">
        <v>1</v>
      </c>
      <c r="G1073" s="29" t="s">
        <v>3906</v>
      </c>
      <c r="H1073" s="17" t="s">
        <v>3907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</row>
    <row r="1074" spans="1:14" ht="16.2" customHeight="1">
      <c r="A1074" s="17" t="s">
        <v>2090</v>
      </c>
      <c r="B1074" s="72"/>
      <c r="C1074" s="61" t="s">
        <v>21</v>
      </c>
      <c r="D1074" s="68" t="s">
        <v>68</v>
      </c>
      <c r="E1074" s="69" t="s">
        <v>3905</v>
      </c>
      <c r="F1074" s="70">
        <v>2</v>
      </c>
      <c r="G1074" s="17" t="s">
        <v>3906</v>
      </c>
      <c r="H1074" s="17" t="s">
        <v>2311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</row>
    <row r="1075" spans="1:14" ht="16.2" customHeight="1">
      <c r="A1075" s="17" t="s">
        <v>2090</v>
      </c>
      <c r="B1075" s="72"/>
      <c r="C1075" s="61" t="s">
        <v>21</v>
      </c>
      <c r="D1075" s="68" t="s">
        <v>68</v>
      </c>
      <c r="E1075" s="69" t="s">
        <v>3905</v>
      </c>
      <c r="F1075" s="70">
        <v>3</v>
      </c>
      <c r="G1075" s="17" t="s">
        <v>3906</v>
      </c>
      <c r="H1075" s="17" t="s">
        <v>2312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</row>
    <row r="1076" spans="1:14" ht="16.2" customHeight="1">
      <c r="A1076" s="17" t="s">
        <v>2090</v>
      </c>
      <c r="B1076" s="72"/>
      <c r="C1076" s="61" t="s">
        <v>21</v>
      </c>
      <c r="D1076" s="68" t="s">
        <v>68</v>
      </c>
      <c r="E1076" s="69" t="s">
        <v>3905</v>
      </c>
      <c r="F1076" s="70">
        <v>4</v>
      </c>
      <c r="G1076" s="17" t="s">
        <v>3906</v>
      </c>
      <c r="H1076" s="17" t="s">
        <v>2313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</row>
    <row r="1077" spans="1:14" ht="16.2" customHeight="1">
      <c r="A1077" s="17" t="s">
        <v>2090</v>
      </c>
      <c r="B1077" s="72"/>
      <c r="C1077" s="61" t="s">
        <v>21</v>
      </c>
      <c r="D1077" s="68" t="s">
        <v>68</v>
      </c>
      <c r="E1077" s="69" t="s">
        <v>3905</v>
      </c>
      <c r="F1077" s="70">
        <v>5</v>
      </c>
      <c r="G1077" s="17" t="s">
        <v>3906</v>
      </c>
      <c r="H1077" s="17" t="s">
        <v>2314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</row>
    <row r="1078" spans="1:14" ht="16.2" customHeight="1">
      <c r="A1078" s="17" t="s">
        <v>2090</v>
      </c>
      <c r="B1078" s="72"/>
      <c r="C1078" s="61" t="s">
        <v>21</v>
      </c>
      <c r="D1078" s="68" t="s">
        <v>68</v>
      </c>
      <c r="E1078" s="69" t="s">
        <v>3905</v>
      </c>
      <c r="F1078" s="70">
        <v>6</v>
      </c>
      <c r="G1078" s="17" t="s">
        <v>3906</v>
      </c>
      <c r="H1078" s="17" t="s">
        <v>2315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</row>
    <row r="1079" spans="1:14" ht="16.2" customHeight="1">
      <c r="A1079" s="17" t="s">
        <v>2090</v>
      </c>
      <c r="B1079" s="72"/>
      <c r="C1079" s="61" t="s">
        <v>21</v>
      </c>
      <c r="D1079" s="68" t="s">
        <v>68</v>
      </c>
      <c r="E1079" s="69" t="s">
        <v>3908</v>
      </c>
      <c r="F1079" s="70">
        <v>1</v>
      </c>
      <c r="G1079" s="17" t="s">
        <v>3909</v>
      </c>
      <c r="H1079" s="17" t="s">
        <v>3910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</row>
    <row r="1080" spans="1:14" ht="16.2" customHeight="1">
      <c r="A1080" s="17" t="s">
        <v>2090</v>
      </c>
      <c r="B1080" s="72"/>
      <c r="C1080" s="61" t="s">
        <v>21</v>
      </c>
      <c r="D1080" s="68" t="s">
        <v>68</v>
      </c>
      <c r="E1080" s="69" t="s">
        <v>3908</v>
      </c>
      <c r="F1080" s="70">
        <v>2</v>
      </c>
      <c r="G1080" s="17" t="s">
        <v>3909</v>
      </c>
      <c r="H1080" s="17" t="s">
        <v>2316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</row>
    <row r="1081" spans="1:14" ht="16.2" customHeight="1">
      <c r="A1081" s="17" t="s">
        <v>2090</v>
      </c>
      <c r="B1081" s="72"/>
      <c r="C1081" s="61" t="s">
        <v>21</v>
      </c>
      <c r="D1081" s="68" t="s">
        <v>68</v>
      </c>
      <c r="E1081" s="69" t="s">
        <v>3908</v>
      </c>
      <c r="F1081" s="70">
        <v>3</v>
      </c>
      <c r="G1081" s="17" t="s">
        <v>3909</v>
      </c>
      <c r="H1081" s="17" t="s">
        <v>2317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</row>
    <row r="1082" spans="1:14" ht="16.2" customHeight="1">
      <c r="A1082" s="17" t="s">
        <v>2090</v>
      </c>
      <c r="B1082" s="72"/>
      <c r="C1082" s="61" t="s">
        <v>21</v>
      </c>
      <c r="D1082" s="68" t="s">
        <v>68</v>
      </c>
      <c r="E1082" s="69" t="s">
        <v>3908</v>
      </c>
      <c r="F1082" s="70">
        <v>4</v>
      </c>
      <c r="G1082" s="17" t="s">
        <v>3909</v>
      </c>
      <c r="H1082" s="17" t="s">
        <v>2318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</row>
    <row r="1083" spans="1:14" ht="16.2" customHeight="1">
      <c r="A1083" s="17" t="s">
        <v>2090</v>
      </c>
      <c r="B1083" s="72"/>
      <c r="C1083" s="61" t="s">
        <v>21</v>
      </c>
      <c r="D1083" s="68" t="s">
        <v>68</v>
      </c>
      <c r="E1083" s="69" t="s">
        <v>3908</v>
      </c>
      <c r="F1083" s="70">
        <v>5</v>
      </c>
      <c r="G1083" s="17" t="s">
        <v>3909</v>
      </c>
      <c r="H1083" s="17" t="s">
        <v>2319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</row>
    <row r="1084" spans="1:14" ht="16.2" customHeight="1">
      <c r="A1084" s="17" t="s">
        <v>2090</v>
      </c>
      <c r="B1084" s="72"/>
      <c r="C1084" s="61" t="s">
        <v>21</v>
      </c>
      <c r="D1084" s="68" t="s">
        <v>68</v>
      </c>
      <c r="E1084" s="69" t="s">
        <v>3908</v>
      </c>
      <c r="F1084" s="70">
        <v>6</v>
      </c>
      <c r="G1084" s="17" t="s">
        <v>3909</v>
      </c>
      <c r="H1084" s="17" t="s">
        <v>2320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</row>
    <row r="1085" spans="1:14" ht="16.2" customHeight="1">
      <c r="A1085" s="17" t="s">
        <v>2090</v>
      </c>
      <c r="B1085" s="72"/>
      <c r="C1085" s="61" t="s">
        <v>21</v>
      </c>
      <c r="D1085" s="68" t="s">
        <v>68</v>
      </c>
      <c r="E1085" s="69" t="s">
        <v>3911</v>
      </c>
      <c r="F1085" s="70">
        <v>1</v>
      </c>
      <c r="G1085" s="17" t="s">
        <v>3912</v>
      </c>
      <c r="H1085" s="17" t="s">
        <v>3913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</row>
    <row r="1086" spans="1:14" ht="16.2" customHeight="1">
      <c r="A1086" s="17" t="s">
        <v>2090</v>
      </c>
      <c r="B1086" s="72"/>
      <c r="C1086" s="61" t="s">
        <v>21</v>
      </c>
      <c r="D1086" s="68" t="s">
        <v>68</v>
      </c>
      <c r="E1086" s="69" t="s">
        <v>3911</v>
      </c>
      <c r="F1086" s="70">
        <v>2</v>
      </c>
      <c r="G1086" s="17" t="s">
        <v>3912</v>
      </c>
      <c r="H1086" s="17" t="s">
        <v>2321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</row>
    <row r="1087" spans="1:14" ht="16.2" customHeight="1">
      <c r="A1087" s="17" t="s">
        <v>2090</v>
      </c>
      <c r="B1087" s="72"/>
      <c r="C1087" s="61" t="s">
        <v>21</v>
      </c>
      <c r="D1087" s="68" t="s">
        <v>68</v>
      </c>
      <c r="E1087" s="69" t="s">
        <v>3911</v>
      </c>
      <c r="F1087" s="70">
        <v>3</v>
      </c>
      <c r="G1087" s="17" t="s">
        <v>3912</v>
      </c>
      <c r="H1087" s="17" t="s">
        <v>2322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</row>
    <row r="1088" spans="1:14" ht="16.2" customHeight="1">
      <c r="A1088" s="17" t="s">
        <v>2090</v>
      </c>
      <c r="B1088" s="72"/>
      <c r="C1088" s="61" t="s">
        <v>21</v>
      </c>
      <c r="D1088" s="68" t="s">
        <v>68</v>
      </c>
      <c r="E1088" s="69" t="s">
        <v>3911</v>
      </c>
      <c r="F1088" s="70">
        <v>4</v>
      </c>
      <c r="G1088" s="17" t="s">
        <v>3912</v>
      </c>
      <c r="H1088" s="17" t="s">
        <v>2323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</row>
    <row r="1089" spans="1:14" ht="16.2" customHeight="1">
      <c r="A1089" s="17" t="s">
        <v>2090</v>
      </c>
      <c r="B1089" s="72"/>
      <c r="C1089" s="61" t="s">
        <v>21</v>
      </c>
      <c r="D1089" s="68" t="s">
        <v>68</v>
      </c>
      <c r="E1089" s="69" t="s">
        <v>3911</v>
      </c>
      <c r="F1089" s="70">
        <v>5</v>
      </c>
      <c r="G1089" s="17" t="s">
        <v>3912</v>
      </c>
      <c r="H1089" s="17" t="s">
        <v>2324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</row>
    <row r="1090" spans="1:14" ht="16.2" customHeight="1">
      <c r="A1090" s="17" t="s">
        <v>2090</v>
      </c>
      <c r="B1090" s="72"/>
      <c r="C1090" s="61" t="s">
        <v>21</v>
      </c>
      <c r="D1090" s="68" t="s">
        <v>68</v>
      </c>
      <c r="E1090" s="69" t="s">
        <v>3911</v>
      </c>
      <c r="F1090" s="70">
        <v>6</v>
      </c>
      <c r="G1090" s="17" t="s">
        <v>3912</v>
      </c>
      <c r="H1090" s="17" t="s">
        <v>2325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</row>
    <row r="1091" spans="1:14" ht="16.2" customHeight="1">
      <c r="A1091" s="17" t="s">
        <v>2090</v>
      </c>
      <c r="B1091" s="18"/>
      <c r="C1091" s="61" t="s">
        <v>21</v>
      </c>
      <c r="D1091" s="68" t="s">
        <v>68</v>
      </c>
      <c r="E1091" s="69" t="s">
        <v>3914</v>
      </c>
      <c r="F1091" s="70">
        <v>1</v>
      </c>
      <c r="G1091" s="69" t="s">
        <v>84</v>
      </c>
      <c r="H1091" s="69" t="s">
        <v>3915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</row>
    <row r="1092" spans="1:14" ht="16.2" customHeight="1">
      <c r="A1092" s="17" t="s">
        <v>2090</v>
      </c>
      <c r="B1092" s="18"/>
      <c r="C1092" s="61" t="s">
        <v>21</v>
      </c>
      <c r="D1092" s="68" t="s">
        <v>68</v>
      </c>
      <c r="E1092" s="69" t="s">
        <v>3914</v>
      </c>
      <c r="F1092" s="70">
        <v>2</v>
      </c>
      <c r="G1092" s="69" t="s">
        <v>84</v>
      </c>
      <c r="H1092" s="69" t="s">
        <v>2326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</row>
    <row r="1093" spans="1:14" ht="16.2" customHeight="1">
      <c r="A1093" s="17" t="s">
        <v>2090</v>
      </c>
      <c r="B1093" s="18"/>
      <c r="C1093" s="61" t="s">
        <v>21</v>
      </c>
      <c r="D1093" s="68" t="s">
        <v>68</v>
      </c>
      <c r="E1093" s="69" t="s">
        <v>3914</v>
      </c>
      <c r="F1093" s="70">
        <v>3</v>
      </c>
      <c r="G1093" s="69" t="s">
        <v>84</v>
      </c>
      <c r="H1093" s="69" t="s">
        <v>2327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</row>
    <row r="1094" spans="1:14" ht="16.2" customHeight="1">
      <c r="A1094" s="17" t="s">
        <v>2090</v>
      </c>
      <c r="B1094" s="18"/>
      <c r="C1094" s="61" t="s">
        <v>21</v>
      </c>
      <c r="D1094" s="68" t="s">
        <v>68</v>
      </c>
      <c r="E1094" s="69" t="s">
        <v>3914</v>
      </c>
      <c r="F1094" s="70">
        <v>4</v>
      </c>
      <c r="G1094" s="69" t="s">
        <v>84</v>
      </c>
      <c r="H1094" s="69" t="s">
        <v>2328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</row>
    <row r="1095" spans="1:14" ht="16.2" customHeight="1">
      <c r="A1095" s="17" t="s">
        <v>2090</v>
      </c>
      <c r="B1095" s="18"/>
      <c r="C1095" s="61" t="s">
        <v>21</v>
      </c>
      <c r="D1095" s="68" t="s">
        <v>68</v>
      </c>
      <c r="E1095" s="69" t="s">
        <v>3914</v>
      </c>
      <c r="F1095" s="70">
        <v>5</v>
      </c>
      <c r="G1095" s="69" t="s">
        <v>84</v>
      </c>
      <c r="H1095" s="69" t="s">
        <v>2329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</row>
    <row r="1096" spans="1:14" ht="16.2" customHeight="1">
      <c r="A1096" s="17" t="s">
        <v>2090</v>
      </c>
      <c r="B1096" s="18"/>
      <c r="C1096" s="61" t="s">
        <v>21</v>
      </c>
      <c r="D1096" s="68" t="s">
        <v>68</v>
      </c>
      <c r="E1096" s="69" t="s">
        <v>3914</v>
      </c>
      <c r="F1096" s="70">
        <v>6</v>
      </c>
      <c r="G1096" s="69" t="s">
        <v>84</v>
      </c>
      <c r="H1096" s="69" t="s">
        <v>2330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</row>
    <row r="1097" spans="1:14" ht="16.2" customHeight="1">
      <c r="A1097" s="17" t="s">
        <v>2090</v>
      </c>
      <c r="B1097" s="18"/>
      <c r="C1097" s="61" t="s">
        <v>21</v>
      </c>
      <c r="D1097" s="68" t="s">
        <v>68</v>
      </c>
      <c r="E1097" s="69" t="s">
        <v>3916</v>
      </c>
      <c r="F1097" s="70">
        <v>1</v>
      </c>
      <c r="G1097" s="69" t="s">
        <v>86</v>
      </c>
      <c r="H1097" s="69" t="s">
        <v>3917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</row>
    <row r="1098" spans="1:14" ht="16.2" customHeight="1">
      <c r="A1098" s="17" t="s">
        <v>2090</v>
      </c>
      <c r="B1098" s="18"/>
      <c r="C1098" s="61" t="s">
        <v>21</v>
      </c>
      <c r="D1098" s="68" t="s">
        <v>68</v>
      </c>
      <c r="E1098" s="69" t="s">
        <v>3916</v>
      </c>
      <c r="F1098" s="70">
        <v>2</v>
      </c>
      <c r="G1098" s="69" t="s">
        <v>86</v>
      </c>
      <c r="H1098" s="69" t="s">
        <v>2331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</row>
    <row r="1099" spans="1:14" ht="16.2" customHeight="1">
      <c r="A1099" s="17" t="s">
        <v>2090</v>
      </c>
      <c r="B1099" s="18"/>
      <c r="C1099" s="61" t="s">
        <v>21</v>
      </c>
      <c r="D1099" s="68" t="s">
        <v>68</v>
      </c>
      <c r="E1099" s="69" t="s">
        <v>3916</v>
      </c>
      <c r="F1099" s="70">
        <v>3</v>
      </c>
      <c r="G1099" s="69" t="s">
        <v>86</v>
      </c>
      <c r="H1099" s="69" t="s">
        <v>2332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</row>
    <row r="1100" spans="1:14" ht="16.2" customHeight="1">
      <c r="A1100" s="17" t="s">
        <v>2090</v>
      </c>
      <c r="B1100" s="18"/>
      <c r="C1100" s="61" t="s">
        <v>21</v>
      </c>
      <c r="D1100" s="68" t="s">
        <v>68</v>
      </c>
      <c r="E1100" s="69" t="s">
        <v>3916</v>
      </c>
      <c r="F1100" s="70">
        <v>4</v>
      </c>
      <c r="G1100" s="69" t="s">
        <v>86</v>
      </c>
      <c r="H1100" s="69" t="s">
        <v>2333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</row>
    <row r="1101" spans="1:14" ht="16.2" customHeight="1">
      <c r="A1101" s="17" t="s">
        <v>2090</v>
      </c>
      <c r="B1101" s="18"/>
      <c r="C1101" s="61" t="s">
        <v>21</v>
      </c>
      <c r="D1101" s="68" t="s">
        <v>68</v>
      </c>
      <c r="E1101" s="69" t="s">
        <v>3916</v>
      </c>
      <c r="F1101" s="70">
        <v>5</v>
      </c>
      <c r="G1101" s="69" t="s">
        <v>86</v>
      </c>
      <c r="H1101" s="69" t="s">
        <v>2334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</row>
    <row r="1102" spans="1:14" ht="16.2" customHeight="1">
      <c r="A1102" s="17" t="s">
        <v>2090</v>
      </c>
      <c r="B1102" s="18"/>
      <c r="C1102" s="61" t="s">
        <v>21</v>
      </c>
      <c r="D1102" s="68" t="s">
        <v>68</v>
      </c>
      <c r="E1102" s="69" t="s">
        <v>3916</v>
      </c>
      <c r="F1102" s="70">
        <v>6</v>
      </c>
      <c r="G1102" s="69" t="s">
        <v>86</v>
      </c>
      <c r="H1102" s="69" t="s">
        <v>2335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</row>
    <row r="1103" spans="1:14" ht="16.2" customHeight="1">
      <c r="A1103" s="17" t="s">
        <v>2090</v>
      </c>
      <c r="B1103" s="18"/>
      <c r="C1103" s="61" t="s">
        <v>21</v>
      </c>
      <c r="D1103" s="68" t="s">
        <v>68</v>
      </c>
      <c r="E1103" s="69" t="s">
        <v>3918</v>
      </c>
      <c r="F1103" s="70">
        <v>1</v>
      </c>
      <c r="G1103" s="69" t="s">
        <v>87</v>
      </c>
      <c r="H1103" s="69" t="s">
        <v>3919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</row>
    <row r="1104" spans="1:14" ht="16.2" customHeight="1">
      <c r="A1104" s="17" t="s">
        <v>2090</v>
      </c>
      <c r="B1104" s="18"/>
      <c r="C1104" s="61" t="s">
        <v>21</v>
      </c>
      <c r="D1104" s="68" t="s">
        <v>68</v>
      </c>
      <c r="E1104" s="69" t="s">
        <v>3918</v>
      </c>
      <c r="F1104" s="70">
        <v>2</v>
      </c>
      <c r="G1104" s="69" t="s">
        <v>87</v>
      </c>
      <c r="H1104" s="69" t="s">
        <v>2336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</row>
    <row r="1105" spans="1:14" ht="16.2" customHeight="1">
      <c r="A1105" s="17" t="s">
        <v>2090</v>
      </c>
      <c r="B1105" s="18"/>
      <c r="C1105" s="61" t="s">
        <v>21</v>
      </c>
      <c r="D1105" s="68" t="s">
        <v>68</v>
      </c>
      <c r="E1105" s="69" t="s">
        <v>3918</v>
      </c>
      <c r="F1105" s="70">
        <v>3</v>
      </c>
      <c r="G1105" s="69" t="s">
        <v>87</v>
      </c>
      <c r="H1105" s="69" t="s">
        <v>2337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</row>
    <row r="1106" spans="1:14" ht="16.2" customHeight="1">
      <c r="A1106" s="17" t="s">
        <v>2090</v>
      </c>
      <c r="B1106" s="18"/>
      <c r="C1106" s="61" t="s">
        <v>21</v>
      </c>
      <c r="D1106" s="68" t="s">
        <v>68</v>
      </c>
      <c r="E1106" s="69" t="s">
        <v>3918</v>
      </c>
      <c r="F1106" s="70">
        <v>4</v>
      </c>
      <c r="G1106" s="69" t="s">
        <v>87</v>
      </c>
      <c r="H1106" s="69" t="s">
        <v>2338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</row>
    <row r="1107" spans="1:14" ht="16.2" customHeight="1">
      <c r="A1107" s="17" t="s">
        <v>2090</v>
      </c>
      <c r="B1107" s="18"/>
      <c r="C1107" s="61" t="s">
        <v>21</v>
      </c>
      <c r="D1107" s="68" t="s">
        <v>68</v>
      </c>
      <c r="E1107" s="69" t="s">
        <v>3918</v>
      </c>
      <c r="F1107" s="70">
        <v>5</v>
      </c>
      <c r="G1107" s="69" t="s">
        <v>87</v>
      </c>
      <c r="H1107" s="69" t="s">
        <v>2339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</row>
    <row r="1108" spans="1:14" ht="16.2" customHeight="1">
      <c r="A1108" s="17" t="s">
        <v>2090</v>
      </c>
      <c r="B1108" s="18"/>
      <c r="C1108" s="61" t="s">
        <v>21</v>
      </c>
      <c r="D1108" s="68" t="s">
        <v>68</v>
      </c>
      <c r="E1108" s="69" t="s">
        <v>3918</v>
      </c>
      <c r="F1108" s="70">
        <v>6</v>
      </c>
      <c r="G1108" s="69" t="s">
        <v>87</v>
      </c>
      <c r="H1108" s="69" t="s">
        <v>2340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</row>
    <row r="1109" spans="1:14" ht="16.2" customHeight="1">
      <c r="A1109" s="17" t="s">
        <v>2090</v>
      </c>
      <c r="B1109" s="18"/>
      <c r="C1109" s="61" t="s">
        <v>21</v>
      </c>
      <c r="D1109" s="68" t="s">
        <v>68</v>
      </c>
      <c r="E1109" s="69" t="s">
        <v>3918</v>
      </c>
      <c r="F1109" s="70">
        <v>7</v>
      </c>
      <c r="G1109" s="69" t="s">
        <v>87</v>
      </c>
      <c r="H1109" s="69" t="s">
        <v>2341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</row>
    <row r="1110" spans="1:14" ht="16.2" customHeight="1">
      <c r="A1110" s="17" t="s">
        <v>2090</v>
      </c>
      <c r="B1110" s="72"/>
      <c r="C1110" s="61" t="s">
        <v>21</v>
      </c>
      <c r="D1110" s="68" t="s">
        <v>68</v>
      </c>
      <c r="E1110" s="69" t="s">
        <v>3920</v>
      </c>
      <c r="F1110" s="70">
        <v>1</v>
      </c>
      <c r="G1110" s="69" t="s">
        <v>91</v>
      </c>
      <c r="H1110" s="69" t="s">
        <v>3921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</row>
    <row r="1111" spans="1:14" ht="16.2" customHeight="1">
      <c r="A1111" s="17" t="s">
        <v>2090</v>
      </c>
      <c r="B1111" s="72"/>
      <c r="C1111" s="61" t="s">
        <v>21</v>
      </c>
      <c r="D1111" s="68" t="s">
        <v>68</v>
      </c>
      <c r="E1111" s="69" t="s">
        <v>3920</v>
      </c>
      <c r="F1111" s="70">
        <v>2</v>
      </c>
      <c r="G1111" s="69" t="s">
        <v>91</v>
      </c>
      <c r="H1111" s="69" t="s">
        <v>2342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</row>
    <row r="1112" spans="1:14" ht="16.2" customHeight="1">
      <c r="A1112" s="17" t="s">
        <v>2090</v>
      </c>
      <c r="B1112" s="17"/>
      <c r="C1112" s="61" t="s">
        <v>21</v>
      </c>
      <c r="D1112" s="68" t="s">
        <v>68</v>
      </c>
      <c r="E1112" s="69" t="s">
        <v>3920</v>
      </c>
      <c r="F1112" s="70">
        <v>4</v>
      </c>
      <c r="G1112" s="69" t="s">
        <v>91</v>
      </c>
      <c r="H1112" s="69" t="s">
        <v>2343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</row>
    <row r="1113" spans="1:14" ht="16.2" customHeight="1">
      <c r="A1113" s="17" t="s">
        <v>2090</v>
      </c>
      <c r="B1113" s="17"/>
      <c r="C1113" s="61" t="s">
        <v>21</v>
      </c>
      <c r="D1113" s="68" t="s">
        <v>68</v>
      </c>
      <c r="E1113" s="69" t="s">
        <v>3920</v>
      </c>
      <c r="F1113" s="70">
        <v>5</v>
      </c>
      <c r="G1113" s="69" t="s">
        <v>91</v>
      </c>
      <c r="H1113" s="69" t="s">
        <v>2344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</row>
    <row r="1114" spans="1:14" ht="16.2" customHeight="1">
      <c r="A1114" s="17" t="s">
        <v>2090</v>
      </c>
      <c r="B1114" s="17"/>
      <c r="C1114" s="61" t="s">
        <v>21</v>
      </c>
      <c r="D1114" s="68" t="s">
        <v>68</v>
      </c>
      <c r="E1114" s="69" t="s">
        <v>3920</v>
      </c>
      <c r="F1114" s="70">
        <v>6</v>
      </c>
      <c r="G1114" s="69" t="s">
        <v>91</v>
      </c>
      <c r="H1114" s="69" t="s">
        <v>2345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</row>
    <row r="1115" spans="1:14" ht="16.2" customHeight="1">
      <c r="A1115" s="17" t="s">
        <v>2090</v>
      </c>
      <c r="B1115" s="17"/>
      <c r="C1115" s="61" t="s">
        <v>21</v>
      </c>
      <c r="D1115" s="68" t="s">
        <v>68</v>
      </c>
      <c r="E1115" s="69" t="s">
        <v>3920</v>
      </c>
      <c r="F1115" s="70">
        <v>7</v>
      </c>
      <c r="G1115" s="69" t="s">
        <v>91</v>
      </c>
      <c r="H1115" s="69" t="s">
        <v>2346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</row>
    <row r="1116" spans="1:14" ht="16.2" customHeight="1">
      <c r="A1116" s="17" t="s">
        <v>2090</v>
      </c>
      <c r="B1116" s="42"/>
      <c r="C1116" s="61" t="s">
        <v>21</v>
      </c>
      <c r="D1116" s="68" t="s">
        <v>68</v>
      </c>
      <c r="E1116" s="69" t="s">
        <v>3922</v>
      </c>
      <c r="F1116" s="70">
        <v>1</v>
      </c>
      <c r="G1116" s="69" t="s">
        <v>93</v>
      </c>
      <c r="H1116" s="69" t="s">
        <v>3923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</row>
    <row r="1117" spans="1:14" ht="16.2" customHeight="1">
      <c r="A1117" s="17" t="s">
        <v>2090</v>
      </c>
      <c r="B1117" s="42"/>
      <c r="C1117" s="61" t="s">
        <v>21</v>
      </c>
      <c r="D1117" s="68" t="s">
        <v>68</v>
      </c>
      <c r="E1117" s="69" t="s">
        <v>3922</v>
      </c>
      <c r="F1117" s="70">
        <v>2</v>
      </c>
      <c r="G1117" s="69" t="s">
        <v>93</v>
      </c>
      <c r="H1117" s="69" t="s">
        <v>2347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</row>
    <row r="1118" spans="1:14" ht="16.2" customHeight="1">
      <c r="A1118" s="17" t="s">
        <v>2090</v>
      </c>
      <c r="B1118" s="42"/>
      <c r="C1118" s="61" t="s">
        <v>21</v>
      </c>
      <c r="D1118" s="68" t="s">
        <v>68</v>
      </c>
      <c r="E1118" s="69" t="s">
        <v>3922</v>
      </c>
      <c r="F1118" s="70">
        <v>3</v>
      </c>
      <c r="G1118" s="69" t="s">
        <v>93</v>
      </c>
      <c r="H1118" s="69" t="s">
        <v>2348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</row>
    <row r="1119" spans="1:14" ht="16.2" customHeight="1">
      <c r="A1119" s="17" t="s">
        <v>2090</v>
      </c>
      <c r="B1119" s="42"/>
      <c r="C1119" s="61" t="s">
        <v>21</v>
      </c>
      <c r="D1119" s="68" t="s">
        <v>68</v>
      </c>
      <c r="E1119" s="69" t="s">
        <v>3922</v>
      </c>
      <c r="F1119" s="70">
        <v>4</v>
      </c>
      <c r="G1119" s="69" t="s">
        <v>93</v>
      </c>
      <c r="H1119" s="69" t="s">
        <v>2349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</row>
    <row r="1120" spans="1:14" ht="16.2" customHeight="1">
      <c r="A1120" s="17" t="s">
        <v>2090</v>
      </c>
      <c r="B1120" s="42"/>
      <c r="C1120" s="61" t="s">
        <v>21</v>
      </c>
      <c r="D1120" s="68" t="s">
        <v>68</v>
      </c>
      <c r="E1120" s="69" t="s">
        <v>3922</v>
      </c>
      <c r="F1120" s="70">
        <v>5</v>
      </c>
      <c r="G1120" s="69" t="s">
        <v>93</v>
      </c>
      <c r="H1120" s="69" t="s">
        <v>2350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</row>
    <row r="1121" spans="1:14" ht="16.2" customHeight="1">
      <c r="A1121" s="17" t="s">
        <v>2090</v>
      </c>
      <c r="B1121" s="17"/>
      <c r="C1121" s="61" t="s">
        <v>21</v>
      </c>
      <c r="D1121" s="68" t="s">
        <v>68</v>
      </c>
      <c r="E1121" s="69" t="s">
        <v>3922</v>
      </c>
      <c r="F1121" s="70">
        <v>6</v>
      </c>
      <c r="G1121" s="69" t="s">
        <v>93</v>
      </c>
      <c r="H1121" s="69" t="s">
        <v>2351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</row>
    <row r="1122" spans="1:14" ht="16.2" customHeight="1">
      <c r="A1122" s="17" t="s">
        <v>2090</v>
      </c>
      <c r="B1122" s="17"/>
      <c r="C1122" s="61" t="s">
        <v>21</v>
      </c>
      <c r="D1122" s="68" t="s">
        <v>68</v>
      </c>
      <c r="E1122" s="69" t="s">
        <v>3922</v>
      </c>
      <c r="F1122" s="70">
        <v>7</v>
      </c>
      <c r="G1122" s="69" t="s">
        <v>93</v>
      </c>
      <c r="H1122" s="69" t="s">
        <v>2352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</row>
    <row r="1123" spans="1:14" ht="16.2" customHeight="1">
      <c r="A1123" s="17" t="s">
        <v>2090</v>
      </c>
      <c r="B1123" s="42"/>
      <c r="C1123" s="61" t="s">
        <v>21</v>
      </c>
      <c r="D1123" s="68" t="s">
        <v>68</v>
      </c>
      <c r="E1123" s="69" t="s">
        <v>3924</v>
      </c>
      <c r="F1123" s="70">
        <v>1</v>
      </c>
      <c r="G1123" s="69" t="s">
        <v>94</v>
      </c>
      <c r="H1123" s="69" t="s">
        <v>3925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</row>
    <row r="1124" spans="1:14" ht="16.2" customHeight="1">
      <c r="A1124" s="17" t="s">
        <v>2090</v>
      </c>
      <c r="B1124" s="17"/>
      <c r="C1124" s="61" t="s">
        <v>21</v>
      </c>
      <c r="D1124" s="68" t="s">
        <v>68</v>
      </c>
      <c r="E1124" s="69" t="s">
        <v>3924</v>
      </c>
      <c r="F1124" s="70">
        <v>2</v>
      </c>
      <c r="G1124" s="69" t="s">
        <v>94</v>
      </c>
      <c r="H1124" s="69" t="s">
        <v>2353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</row>
    <row r="1125" spans="1:14" ht="16.2" customHeight="1">
      <c r="A1125" s="17" t="s">
        <v>2090</v>
      </c>
      <c r="B1125" s="17"/>
      <c r="C1125" s="61" t="s">
        <v>21</v>
      </c>
      <c r="D1125" s="68" t="s">
        <v>68</v>
      </c>
      <c r="E1125" s="69" t="s">
        <v>3924</v>
      </c>
      <c r="F1125" s="70">
        <v>3</v>
      </c>
      <c r="G1125" s="69" t="s">
        <v>94</v>
      </c>
      <c r="H1125" s="69" t="s">
        <v>2354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</row>
    <row r="1126" spans="1:14" ht="16.2" customHeight="1">
      <c r="A1126" s="17" t="s">
        <v>2090</v>
      </c>
      <c r="B1126" s="17"/>
      <c r="C1126" s="61" t="s">
        <v>21</v>
      </c>
      <c r="D1126" s="68" t="s">
        <v>68</v>
      </c>
      <c r="E1126" s="69" t="s">
        <v>3924</v>
      </c>
      <c r="F1126" s="70">
        <v>4</v>
      </c>
      <c r="G1126" s="69" t="s">
        <v>94</v>
      </c>
      <c r="H1126" s="69" t="s">
        <v>2355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</row>
    <row r="1127" spans="1:14" ht="16.2" customHeight="1">
      <c r="A1127" s="17" t="s">
        <v>2090</v>
      </c>
      <c r="B1127" s="17"/>
      <c r="C1127" s="61" t="s">
        <v>21</v>
      </c>
      <c r="D1127" s="68" t="s">
        <v>68</v>
      </c>
      <c r="E1127" s="69" t="s">
        <v>3924</v>
      </c>
      <c r="F1127" s="70">
        <v>5</v>
      </c>
      <c r="G1127" s="69" t="s">
        <v>94</v>
      </c>
      <c r="H1127" s="69" t="s">
        <v>2356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</row>
    <row r="1128" spans="1:14" ht="16.2" customHeight="1">
      <c r="A1128" s="17" t="s">
        <v>2090</v>
      </c>
      <c r="B1128" s="17"/>
      <c r="C1128" s="61" t="s">
        <v>21</v>
      </c>
      <c r="D1128" s="68" t="s">
        <v>68</v>
      </c>
      <c r="E1128" s="69" t="s">
        <v>3924</v>
      </c>
      <c r="F1128" s="70">
        <v>6</v>
      </c>
      <c r="G1128" s="69" t="s">
        <v>94</v>
      </c>
      <c r="H1128" s="69" t="s">
        <v>2357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</row>
    <row r="1129" spans="1:14" ht="16.2" customHeight="1">
      <c r="A1129" s="17" t="s">
        <v>2090</v>
      </c>
      <c r="B1129" s="49"/>
      <c r="C1129" s="61" t="s">
        <v>21</v>
      </c>
      <c r="D1129" s="68" t="s">
        <v>68</v>
      </c>
      <c r="E1129" s="69" t="s">
        <v>3926</v>
      </c>
      <c r="F1129" s="70">
        <v>1</v>
      </c>
      <c r="G1129" s="69" t="s">
        <v>96</v>
      </c>
      <c r="H1129" s="69" t="s">
        <v>3927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</row>
    <row r="1130" spans="1:14" ht="16.2" customHeight="1">
      <c r="A1130" s="17" t="s">
        <v>2090</v>
      </c>
      <c r="B1130" s="49"/>
      <c r="C1130" s="61" t="s">
        <v>21</v>
      </c>
      <c r="D1130" s="68" t="s">
        <v>68</v>
      </c>
      <c r="E1130" s="69" t="s">
        <v>3926</v>
      </c>
      <c r="F1130" s="70">
        <v>2</v>
      </c>
      <c r="G1130" s="69" t="s">
        <v>96</v>
      </c>
      <c r="H1130" s="69" t="s">
        <v>2358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</row>
    <row r="1131" spans="1:14" ht="16.2" customHeight="1">
      <c r="A1131" s="17" t="s">
        <v>2090</v>
      </c>
      <c r="B1131" s="49"/>
      <c r="C1131" s="61" t="s">
        <v>21</v>
      </c>
      <c r="D1131" s="68" t="s">
        <v>68</v>
      </c>
      <c r="E1131" s="69" t="s">
        <v>3926</v>
      </c>
      <c r="F1131" s="70">
        <v>3</v>
      </c>
      <c r="G1131" s="69" t="s">
        <v>96</v>
      </c>
      <c r="H1131" s="69" t="s">
        <v>2359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</row>
    <row r="1132" spans="1:14" ht="16.2" customHeight="1">
      <c r="A1132" s="17" t="s">
        <v>2090</v>
      </c>
      <c r="B1132" s="49"/>
      <c r="C1132" s="61" t="s">
        <v>21</v>
      </c>
      <c r="D1132" s="68" t="s">
        <v>68</v>
      </c>
      <c r="E1132" s="69" t="s">
        <v>3926</v>
      </c>
      <c r="F1132" s="70">
        <v>4</v>
      </c>
      <c r="G1132" s="69" t="s">
        <v>96</v>
      </c>
      <c r="H1132" s="69" t="s">
        <v>3928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</row>
    <row r="1133" spans="1:14" ht="16.2" customHeight="1">
      <c r="A1133" s="17" t="s">
        <v>2090</v>
      </c>
      <c r="B1133" s="49"/>
      <c r="C1133" s="61" t="s">
        <v>21</v>
      </c>
      <c r="D1133" s="68" t="s">
        <v>68</v>
      </c>
      <c r="E1133" s="69" t="s">
        <v>3926</v>
      </c>
      <c r="F1133" s="70">
        <v>5</v>
      </c>
      <c r="G1133" s="73" t="s">
        <v>96</v>
      </c>
      <c r="H1133" s="73" t="s">
        <v>3929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</row>
    <row r="1134" spans="1:14" ht="16.2" customHeight="1">
      <c r="A1134" s="17" t="s">
        <v>2090</v>
      </c>
      <c r="B1134" s="49"/>
      <c r="C1134" s="61" t="s">
        <v>21</v>
      </c>
      <c r="D1134" s="68" t="s">
        <v>68</v>
      </c>
      <c r="E1134" s="69" t="s">
        <v>3926</v>
      </c>
      <c r="F1134" s="70">
        <v>6</v>
      </c>
      <c r="G1134" s="69" t="s">
        <v>96</v>
      </c>
      <c r="H1134" s="69" t="s">
        <v>3930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</row>
    <row r="1135" spans="1:14" ht="16.2" customHeight="1">
      <c r="A1135" s="17" t="s">
        <v>2090</v>
      </c>
      <c r="B1135" s="18"/>
      <c r="C1135" s="61" t="s">
        <v>21</v>
      </c>
      <c r="D1135" s="68" t="s">
        <v>172</v>
      </c>
      <c r="E1135" s="69" t="s">
        <v>174</v>
      </c>
      <c r="F1135" s="63">
        <v>1</v>
      </c>
      <c r="G1135" s="74" t="s">
        <v>173</v>
      </c>
      <c r="H1135" s="17" t="s">
        <v>3512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</row>
    <row r="1136" spans="1:14" ht="16.2" customHeight="1">
      <c r="A1136" s="17" t="s">
        <v>2090</v>
      </c>
      <c r="B1136" s="18"/>
      <c r="C1136" s="61" t="s">
        <v>21</v>
      </c>
      <c r="D1136" s="68" t="s">
        <v>172</v>
      </c>
      <c r="E1136" s="69" t="s">
        <v>174</v>
      </c>
      <c r="F1136" s="63">
        <v>2</v>
      </c>
      <c r="G1136" s="74" t="s">
        <v>173</v>
      </c>
      <c r="H1136" s="17" t="s">
        <v>3513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</row>
    <row r="1137" spans="1:14" ht="16.2" customHeight="1">
      <c r="A1137" s="17" t="s">
        <v>2090</v>
      </c>
      <c r="B1137" s="18"/>
      <c r="C1137" s="61" t="s">
        <v>21</v>
      </c>
      <c r="D1137" s="68" t="s">
        <v>172</v>
      </c>
      <c r="E1137" s="69" t="s">
        <v>174</v>
      </c>
      <c r="F1137" s="63">
        <v>3</v>
      </c>
      <c r="G1137" s="74" t="s">
        <v>173</v>
      </c>
      <c r="H1137" s="17" t="s">
        <v>3514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</row>
    <row r="1138" spans="1:14" ht="16.2" customHeight="1">
      <c r="A1138" s="17" t="s">
        <v>2090</v>
      </c>
      <c r="B1138" s="18"/>
      <c r="C1138" s="61" t="s">
        <v>21</v>
      </c>
      <c r="D1138" s="68" t="s">
        <v>172</v>
      </c>
      <c r="E1138" s="69" t="s">
        <v>174</v>
      </c>
      <c r="F1138" s="63">
        <v>4</v>
      </c>
      <c r="G1138" s="74" t="s">
        <v>173</v>
      </c>
      <c r="H1138" s="17" t="s">
        <v>3515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</row>
    <row r="1139" spans="1:14" ht="16.2" customHeight="1">
      <c r="A1139" s="17" t="s">
        <v>2090</v>
      </c>
      <c r="B1139" s="18"/>
      <c r="C1139" s="61" t="s">
        <v>21</v>
      </c>
      <c r="D1139" s="68" t="s">
        <v>172</v>
      </c>
      <c r="E1139" s="69" t="s">
        <v>174</v>
      </c>
      <c r="F1139" s="63">
        <v>5</v>
      </c>
      <c r="G1139" s="74" t="s">
        <v>173</v>
      </c>
      <c r="H1139" s="17" t="s">
        <v>3516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</row>
    <row r="1140" spans="1:14" ht="16.2" customHeight="1">
      <c r="A1140" s="17" t="s">
        <v>2090</v>
      </c>
      <c r="B1140" s="18"/>
      <c r="C1140" s="61" t="s">
        <v>21</v>
      </c>
      <c r="D1140" s="68" t="s">
        <v>172</v>
      </c>
      <c r="E1140" s="69" t="s">
        <v>174</v>
      </c>
      <c r="F1140" s="63">
        <v>6</v>
      </c>
      <c r="G1140" s="74" t="s">
        <v>173</v>
      </c>
      <c r="H1140" s="17" t="s">
        <v>3517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</row>
    <row r="1141" spans="1:14" ht="16.2" customHeight="1">
      <c r="A1141" s="17" t="s">
        <v>2090</v>
      </c>
      <c r="B1141" s="18"/>
      <c r="C1141" s="61" t="s">
        <v>21</v>
      </c>
      <c r="D1141" s="68" t="s">
        <v>172</v>
      </c>
      <c r="E1141" s="69" t="s">
        <v>177</v>
      </c>
      <c r="F1141" s="63">
        <v>1</v>
      </c>
      <c r="G1141" s="74" t="s">
        <v>176</v>
      </c>
      <c r="H1141" s="17" t="s">
        <v>3518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</row>
    <row r="1142" spans="1:14" ht="16.2" customHeight="1">
      <c r="A1142" s="17" t="s">
        <v>2090</v>
      </c>
      <c r="B1142" s="18"/>
      <c r="C1142" s="61" t="s">
        <v>21</v>
      </c>
      <c r="D1142" s="68" t="s">
        <v>172</v>
      </c>
      <c r="E1142" s="69" t="s">
        <v>177</v>
      </c>
      <c r="F1142" s="63">
        <v>2</v>
      </c>
      <c r="G1142" s="74" t="s">
        <v>176</v>
      </c>
      <c r="H1142" s="17" t="s">
        <v>3519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</row>
    <row r="1143" spans="1:14" ht="16.2" customHeight="1">
      <c r="A1143" s="17" t="s">
        <v>2090</v>
      </c>
      <c r="B1143" s="18"/>
      <c r="C1143" s="61" t="s">
        <v>21</v>
      </c>
      <c r="D1143" s="68" t="s">
        <v>172</v>
      </c>
      <c r="E1143" s="69" t="s">
        <v>177</v>
      </c>
      <c r="F1143" s="63">
        <v>3</v>
      </c>
      <c r="G1143" s="74" t="s">
        <v>176</v>
      </c>
      <c r="H1143" s="17" t="s">
        <v>3520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</row>
    <row r="1144" spans="1:14" ht="16.2" customHeight="1">
      <c r="A1144" s="17" t="s">
        <v>2090</v>
      </c>
      <c r="B1144" s="18"/>
      <c r="C1144" s="61" t="s">
        <v>21</v>
      </c>
      <c r="D1144" s="68" t="s">
        <v>172</v>
      </c>
      <c r="E1144" s="69" t="s">
        <v>177</v>
      </c>
      <c r="F1144" s="63">
        <v>4</v>
      </c>
      <c r="G1144" s="74" t="s">
        <v>176</v>
      </c>
      <c r="H1144" s="17" t="s">
        <v>3521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</row>
    <row r="1145" spans="1:14" ht="16.2" customHeight="1">
      <c r="A1145" s="17" t="s">
        <v>2090</v>
      </c>
      <c r="B1145" s="18"/>
      <c r="C1145" s="61" t="s">
        <v>21</v>
      </c>
      <c r="D1145" s="68" t="s">
        <v>172</v>
      </c>
      <c r="E1145" s="69" t="s">
        <v>177</v>
      </c>
      <c r="F1145" s="63">
        <v>5</v>
      </c>
      <c r="G1145" s="74" t="s">
        <v>176</v>
      </c>
      <c r="H1145" s="17" t="s">
        <v>3522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</row>
    <row r="1146" spans="1:14" ht="16.2" customHeight="1">
      <c r="A1146" s="17" t="s">
        <v>2090</v>
      </c>
      <c r="B1146" s="18"/>
      <c r="C1146" s="61" t="s">
        <v>21</v>
      </c>
      <c r="D1146" s="68" t="s">
        <v>172</v>
      </c>
      <c r="E1146" s="69" t="s">
        <v>177</v>
      </c>
      <c r="F1146" s="63">
        <v>6</v>
      </c>
      <c r="G1146" s="74" t="s">
        <v>176</v>
      </c>
      <c r="H1146" s="17" t="s">
        <v>3523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</row>
    <row r="1147" spans="1:14" ht="16.2" customHeight="1">
      <c r="A1147" s="17" t="s">
        <v>2090</v>
      </c>
      <c r="B1147" s="18"/>
      <c r="C1147" s="61" t="s">
        <v>21</v>
      </c>
      <c r="D1147" s="68" t="s">
        <v>172</v>
      </c>
      <c r="E1147" s="69" t="s">
        <v>180</v>
      </c>
      <c r="F1147" s="63">
        <v>1</v>
      </c>
      <c r="G1147" s="74" t="s">
        <v>179</v>
      </c>
      <c r="H1147" s="17" t="s">
        <v>3524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</row>
    <row r="1148" spans="1:14" ht="16.2" customHeight="1">
      <c r="A1148" s="17" t="s">
        <v>2090</v>
      </c>
      <c r="B1148" s="18"/>
      <c r="C1148" s="61" t="s">
        <v>21</v>
      </c>
      <c r="D1148" s="68" t="s">
        <v>172</v>
      </c>
      <c r="E1148" s="69" t="s">
        <v>180</v>
      </c>
      <c r="F1148" s="63">
        <v>2</v>
      </c>
      <c r="G1148" s="74" t="s">
        <v>179</v>
      </c>
      <c r="H1148" s="17" t="s">
        <v>3525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</row>
    <row r="1149" spans="1:14" ht="16.2" customHeight="1">
      <c r="A1149" s="17" t="s">
        <v>2090</v>
      </c>
      <c r="B1149" s="18"/>
      <c r="C1149" s="61" t="s">
        <v>21</v>
      </c>
      <c r="D1149" s="68" t="s">
        <v>172</v>
      </c>
      <c r="E1149" s="69" t="s">
        <v>180</v>
      </c>
      <c r="F1149" s="63">
        <v>3</v>
      </c>
      <c r="G1149" s="74" t="s">
        <v>179</v>
      </c>
      <c r="H1149" s="17" t="s">
        <v>3526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</row>
    <row r="1150" spans="1:14" ht="16.2" customHeight="1">
      <c r="A1150" s="17" t="s">
        <v>2090</v>
      </c>
      <c r="B1150" s="18"/>
      <c r="C1150" s="61" t="s">
        <v>21</v>
      </c>
      <c r="D1150" s="68" t="s">
        <v>172</v>
      </c>
      <c r="E1150" s="69" t="s">
        <v>180</v>
      </c>
      <c r="F1150" s="63">
        <v>4</v>
      </c>
      <c r="G1150" s="74" t="s">
        <v>179</v>
      </c>
      <c r="H1150" s="17" t="s">
        <v>3527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</row>
    <row r="1151" spans="1:14" ht="16.2" customHeight="1">
      <c r="A1151" s="17" t="s">
        <v>2090</v>
      </c>
      <c r="B1151" s="18"/>
      <c r="C1151" s="61" t="s">
        <v>21</v>
      </c>
      <c r="D1151" s="68" t="s">
        <v>172</v>
      </c>
      <c r="E1151" s="69" t="s">
        <v>180</v>
      </c>
      <c r="F1151" s="63">
        <v>5</v>
      </c>
      <c r="G1151" s="74" t="s">
        <v>179</v>
      </c>
      <c r="H1151" s="17" t="s">
        <v>3528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</row>
    <row r="1152" spans="1:14" ht="16.2" customHeight="1">
      <c r="A1152" s="17" t="s">
        <v>2090</v>
      </c>
      <c r="B1152" s="18"/>
      <c r="C1152" s="61" t="s">
        <v>21</v>
      </c>
      <c r="D1152" s="68" t="s">
        <v>172</v>
      </c>
      <c r="E1152" s="69" t="s">
        <v>180</v>
      </c>
      <c r="F1152" s="63">
        <v>6</v>
      </c>
      <c r="G1152" s="74" t="s">
        <v>179</v>
      </c>
      <c r="H1152" s="17" t="s">
        <v>3529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</row>
    <row r="1153" spans="1:14" ht="16.2" customHeight="1">
      <c r="A1153" s="17" t="s">
        <v>2090</v>
      </c>
      <c r="B1153" s="18"/>
      <c r="C1153" s="61" t="s">
        <v>21</v>
      </c>
      <c r="D1153" s="68" t="s">
        <v>172</v>
      </c>
      <c r="E1153" s="69" t="s">
        <v>182</v>
      </c>
      <c r="F1153" s="63">
        <v>1</v>
      </c>
      <c r="G1153" s="75" t="s">
        <v>181</v>
      </c>
      <c r="H1153" s="17" t="s">
        <v>3530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</row>
    <row r="1154" spans="1:14" ht="16.2" customHeight="1">
      <c r="A1154" s="17" t="s">
        <v>2090</v>
      </c>
      <c r="B1154" s="18"/>
      <c r="C1154" s="61" t="s">
        <v>21</v>
      </c>
      <c r="D1154" s="68" t="s">
        <v>172</v>
      </c>
      <c r="E1154" s="69" t="s">
        <v>182</v>
      </c>
      <c r="F1154" s="63">
        <v>2</v>
      </c>
      <c r="G1154" s="75" t="s">
        <v>181</v>
      </c>
      <c r="H1154" s="17" t="s">
        <v>3531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</row>
    <row r="1155" spans="1:14" ht="16.2" customHeight="1">
      <c r="A1155" s="17" t="s">
        <v>2090</v>
      </c>
      <c r="B1155" s="18"/>
      <c r="C1155" s="61" t="s">
        <v>21</v>
      </c>
      <c r="D1155" s="68" t="s">
        <v>172</v>
      </c>
      <c r="E1155" s="69" t="s">
        <v>182</v>
      </c>
      <c r="F1155" s="63">
        <v>3</v>
      </c>
      <c r="G1155" s="75" t="s">
        <v>181</v>
      </c>
      <c r="H1155" s="17" t="s">
        <v>3532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</row>
    <row r="1156" spans="1:14" ht="16.2" customHeight="1">
      <c r="A1156" s="17" t="s">
        <v>2090</v>
      </c>
      <c r="B1156" s="18"/>
      <c r="C1156" s="61" t="s">
        <v>21</v>
      </c>
      <c r="D1156" s="68" t="s">
        <v>172</v>
      </c>
      <c r="E1156" s="69" t="s">
        <v>182</v>
      </c>
      <c r="F1156" s="63">
        <v>4</v>
      </c>
      <c r="G1156" s="75" t="s">
        <v>181</v>
      </c>
      <c r="H1156" s="17" t="s">
        <v>3533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</row>
    <row r="1157" spans="1:14" ht="16.2" customHeight="1">
      <c r="A1157" s="17" t="s">
        <v>2090</v>
      </c>
      <c r="B1157" s="18"/>
      <c r="C1157" s="61" t="s">
        <v>21</v>
      </c>
      <c r="D1157" s="68" t="s">
        <v>172</v>
      </c>
      <c r="E1157" s="69" t="s">
        <v>182</v>
      </c>
      <c r="F1157" s="63">
        <v>5</v>
      </c>
      <c r="G1157" s="75" t="s">
        <v>181</v>
      </c>
      <c r="H1157" s="17" t="s">
        <v>3534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</row>
    <row r="1158" spans="1:14" ht="16.2" customHeight="1">
      <c r="A1158" s="17" t="s">
        <v>2090</v>
      </c>
      <c r="B1158" s="18"/>
      <c r="C1158" s="61" t="s">
        <v>21</v>
      </c>
      <c r="D1158" s="68" t="s">
        <v>172</v>
      </c>
      <c r="E1158" s="69" t="s">
        <v>182</v>
      </c>
      <c r="F1158" s="63">
        <v>6</v>
      </c>
      <c r="G1158" s="75" t="s">
        <v>181</v>
      </c>
      <c r="H1158" s="17" t="s">
        <v>3535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</row>
    <row r="1159" spans="1:14" ht="16.2" customHeight="1">
      <c r="A1159" s="17" t="s">
        <v>2090</v>
      </c>
      <c r="B1159" s="18"/>
      <c r="C1159" s="61" t="s">
        <v>21</v>
      </c>
      <c r="D1159" s="68" t="s">
        <v>172</v>
      </c>
      <c r="E1159" s="69" t="s">
        <v>185</v>
      </c>
      <c r="F1159" s="63">
        <v>1</v>
      </c>
      <c r="G1159" s="75" t="s">
        <v>184</v>
      </c>
      <c r="H1159" s="17" t="s">
        <v>3536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</row>
    <row r="1160" spans="1:14" ht="16.2" customHeight="1">
      <c r="A1160" s="17" t="s">
        <v>2090</v>
      </c>
      <c r="B1160" s="18"/>
      <c r="C1160" s="61" t="s">
        <v>21</v>
      </c>
      <c r="D1160" s="68" t="s">
        <v>172</v>
      </c>
      <c r="E1160" s="69" t="s">
        <v>185</v>
      </c>
      <c r="F1160" s="63">
        <v>2</v>
      </c>
      <c r="G1160" s="75" t="s">
        <v>184</v>
      </c>
      <c r="H1160" s="17" t="s">
        <v>3537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</row>
    <row r="1161" spans="1:14" ht="16.2" customHeight="1">
      <c r="A1161" s="17" t="s">
        <v>2090</v>
      </c>
      <c r="B1161" s="18"/>
      <c r="C1161" s="61" t="s">
        <v>21</v>
      </c>
      <c r="D1161" s="68" t="s">
        <v>172</v>
      </c>
      <c r="E1161" s="69" t="s">
        <v>185</v>
      </c>
      <c r="F1161" s="63">
        <v>3</v>
      </c>
      <c r="G1161" s="75" t="s">
        <v>184</v>
      </c>
      <c r="H1161" s="17" t="s">
        <v>3538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</row>
    <row r="1162" spans="1:14" ht="16.2" customHeight="1">
      <c r="A1162" s="17" t="s">
        <v>2090</v>
      </c>
      <c r="B1162" s="18"/>
      <c r="C1162" s="61" t="s">
        <v>21</v>
      </c>
      <c r="D1162" s="68" t="s">
        <v>172</v>
      </c>
      <c r="E1162" s="69" t="s">
        <v>185</v>
      </c>
      <c r="F1162" s="63">
        <v>4</v>
      </c>
      <c r="G1162" s="75" t="s">
        <v>184</v>
      </c>
      <c r="H1162" s="17" t="s">
        <v>3539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</row>
    <row r="1163" spans="1:14" ht="16.2" customHeight="1">
      <c r="A1163" s="17" t="s">
        <v>2090</v>
      </c>
      <c r="B1163" s="18"/>
      <c r="C1163" s="61" t="s">
        <v>21</v>
      </c>
      <c r="D1163" s="68" t="s">
        <v>172</v>
      </c>
      <c r="E1163" s="69" t="s">
        <v>185</v>
      </c>
      <c r="F1163" s="63">
        <v>5</v>
      </c>
      <c r="G1163" s="75" t="s">
        <v>184</v>
      </c>
      <c r="H1163" s="17" t="s">
        <v>3540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</row>
    <row r="1164" spans="1:14" ht="16.2" customHeight="1">
      <c r="A1164" s="17" t="s">
        <v>2090</v>
      </c>
      <c r="B1164" s="18"/>
      <c r="C1164" s="61" t="s">
        <v>21</v>
      </c>
      <c r="D1164" s="68" t="s">
        <v>172</v>
      </c>
      <c r="E1164" s="69" t="s">
        <v>185</v>
      </c>
      <c r="F1164" s="63">
        <v>6</v>
      </c>
      <c r="G1164" s="75" t="s">
        <v>184</v>
      </c>
      <c r="H1164" s="17" t="s">
        <v>3541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</row>
    <row r="1165" spans="1:14" ht="16.2" customHeight="1">
      <c r="A1165" s="17" t="s">
        <v>2090</v>
      </c>
      <c r="B1165" s="18"/>
      <c r="C1165" s="61" t="s">
        <v>21</v>
      </c>
      <c r="D1165" s="68" t="s">
        <v>172</v>
      </c>
      <c r="E1165" s="69" t="s">
        <v>187</v>
      </c>
      <c r="F1165" s="63">
        <v>1</v>
      </c>
      <c r="G1165" s="75" t="s">
        <v>186</v>
      </c>
      <c r="H1165" s="17" t="s">
        <v>3542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</row>
    <row r="1166" spans="1:14" ht="16.2" customHeight="1">
      <c r="A1166" s="17" t="s">
        <v>2090</v>
      </c>
      <c r="B1166" s="18"/>
      <c r="C1166" s="61" t="s">
        <v>21</v>
      </c>
      <c r="D1166" s="68" t="s">
        <v>172</v>
      </c>
      <c r="E1166" s="69" t="s">
        <v>187</v>
      </c>
      <c r="F1166" s="63">
        <v>2</v>
      </c>
      <c r="G1166" s="75" t="s">
        <v>186</v>
      </c>
      <c r="H1166" s="17" t="s">
        <v>3543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</row>
    <row r="1167" spans="1:14" ht="16.2" customHeight="1">
      <c r="A1167" s="17" t="s">
        <v>2090</v>
      </c>
      <c r="B1167" s="18"/>
      <c r="C1167" s="61" t="s">
        <v>21</v>
      </c>
      <c r="D1167" s="68" t="s">
        <v>172</v>
      </c>
      <c r="E1167" s="69" t="s">
        <v>187</v>
      </c>
      <c r="F1167" s="63">
        <v>3</v>
      </c>
      <c r="G1167" s="75" t="s">
        <v>186</v>
      </c>
      <c r="H1167" s="17" t="s">
        <v>3544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</row>
    <row r="1168" spans="1:14" ht="16.2" customHeight="1">
      <c r="A1168" s="17" t="s">
        <v>2090</v>
      </c>
      <c r="B1168" s="18"/>
      <c r="C1168" s="61" t="s">
        <v>21</v>
      </c>
      <c r="D1168" s="68" t="s">
        <v>172</v>
      </c>
      <c r="E1168" s="69" t="s">
        <v>187</v>
      </c>
      <c r="F1168" s="63">
        <v>4</v>
      </c>
      <c r="G1168" s="75" t="s">
        <v>186</v>
      </c>
      <c r="H1168" s="17" t="s">
        <v>3545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</row>
    <row r="1169" spans="1:14" ht="16.2" customHeight="1">
      <c r="A1169" s="17" t="s">
        <v>2090</v>
      </c>
      <c r="B1169" s="18"/>
      <c r="C1169" s="61" t="s">
        <v>21</v>
      </c>
      <c r="D1169" s="68" t="s">
        <v>172</v>
      </c>
      <c r="E1169" s="69" t="s">
        <v>187</v>
      </c>
      <c r="F1169" s="63">
        <v>5</v>
      </c>
      <c r="G1169" s="75" t="s">
        <v>186</v>
      </c>
      <c r="H1169" s="17" t="s">
        <v>3546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</row>
    <row r="1170" spans="1:14" ht="16.2" customHeight="1">
      <c r="A1170" s="17" t="s">
        <v>2090</v>
      </c>
      <c r="B1170" s="18"/>
      <c r="C1170" s="61" t="s">
        <v>21</v>
      </c>
      <c r="D1170" s="68" t="s">
        <v>172</v>
      </c>
      <c r="E1170" s="69" t="s">
        <v>187</v>
      </c>
      <c r="F1170" s="63">
        <v>6</v>
      </c>
      <c r="G1170" s="75" t="s">
        <v>186</v>
      </c>
      <c r="H1170" s="17" t="s">
        <v>3547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</row>
    <row r="1171" spans="1:14" ht="16.2" customHeight="1">
      <c r="A1171" s="17" t="s">
        <v>2090</v>
      </c>
      <c r="B1171" s="18"/>
      <c r="C1171" s="61" t="s">
        <v>21</v>
      </c>
      <c r="D1171" s="68" t="s">
        <v>172</v>
      </c>
      <c r="E1171" s="69" t="s">
        <v>190</v>
      </c>
      <c r="F1171" s="63">
        <v>1</v>
      </c>
      <c r="G1171" s="75" t="s">
        <v>189</v>
      </c>
      <c r="H1171" s="17" t="s">
        <v>3548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</row>
    <row r="1172" spans="1:14" ht="16.2" customHeight="1">
      <c r="A1172" s="17" t="s">
        <v>2090</v>
      </c>
      <c r="B1172" s="18"/>
      <c r="C1172" s="61" t="s">
        <v>21</v>
      </c>
      <c r="D1172" s="68" t="s">
        <v>172</v>
      </c>
      <c r="E1172" s="69" t="s">
        <v>190</v>
      </c>
      <c r="F1172" s="63">
        <v>2</v>
      </c>
      <c r="G1172" s="75" t="s">
        <v>189</v>
      </c>
      <c r="H1172" s="17" t="s">
        <v>3549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</row>
    <row r="1173" spans="1:14" ht="16.2" customHeight="1">
      <c r="A1173" s="17" t="s">
        <v>2090</v>
      </c>
      <c r="B1173" s="18"/>
      <c r="C1173" s="61" t="s">
        <v>21</v>
      </c>
      <c r="D1173" s="68" t="s">
        <v>172</v>
      </c>
      <c r="E1173" s="69" t="s">
        <v>190</v>
      </c>
      <c r="F1173" s="63">
        <v>3</v>
      </c>
      <c r="G1173" s="75" t="s">
        <v>189</v>
      </c>
      <c r="H1173" s="17" t="s">
        <v>3550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</row>
    <row r="1174" spans="1:14" ht="16.2" customHeight="1">
      <c r="A1174" s="17" t="s">
        <v>2090</v>
      </c>
      <c r="B1174" s="18"/>
      <c r="C1174" s="61" t="s">
        <v>21</v>
      </c>
      <c r="D1174" s="68" t="s">
        <v>172</v>
      </c>
      <c r="E1174" s="69" t="s">
        <v>190</v>
      </c>
      <c r="F1174" s="63">
        <v>4</v>
      </c>
      <c r="G1174" s="75" t="s">
        <v>189</v>
      </c>
      <c r="H1174" s="17" t="s">
        <v>3551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</row>
    <row r="1175" spans="1:14" ht="16.2" customHeight="1">
      <c r="A1175" s="17" t="s">
        <v>2090</v>
      </c>
      <c r="B1175" s="18"/>
      <c r="C1175" s="61" t="s">
        <v>21</v>
      </c>
      <c r="D1175" s="68" t="s">
        <v>172</v>
      </c>
      <c r="E1175" s="69" t="s">
        <v>190</v>
      </c>
      <c r="F1175" s="63">
        <v>5</v>
      </c>
      <c r="G1175" s="75" t="s">
        <v>189</v>
      </c>
      <c r="H1175" s="17" t="s">
        <v>3552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</row>
    <row r="1176" spans="1:14" ht="16.2" customHeight="1">
      <c r="A1176" s="17" t="s">
        <v>2090</v>
      </c>
      <c r="B1176" s="18"/>
      <c r="C1176" s="61" t="s">
        <v>21</v>
      </c>
      <c r="D1176" s="68" t="s">
        <v>172</v>
      </c>
      <c r="E1176" s="69" t="s">
        <v>190</v>
      </c>
      <c r="F1176" s="63">
        <v>6</v>
      </c>
      <c r="G1176" s="75" t="s">
        <v>189</v>
      </c>
      <c r="H1176" s="17" t="s">
        <v>3553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</row>
    <row r="1177" spans="1:14" ht="16.2" customHeight="1">
      <c r="A1177" s="17" t="s">
        <v>2090</v>
      </c>
      <c r="B1177" s="18"/>
      <c r="C1177" s="61" t="s">
        <v>21</v>
      </c>
      <c r="D1177" s="68" t="s">
        <v>172</v>
      </c>
      <c r="E1177" s="69" t="s">
        <v>193</v>
      </c>
      <c r="F1177" s="63">
        <v>1</v>
      </c>
      <c r="G1177" s="75" t="s">
        <v>192</v>
      </c>
      <c r="H1177" s="17" t="s">
        <v>3554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</row>
    <row r="1178" spans="1:14" ht="16.2" customHeight="1">
      <c r="A1178" s="17" t="s">
        <v>2090</v>
      </c>
      <c r="B1178" s="18"/>
      <c r="C1178" s="61" t="s">
        <v>21</v>
      </c>
      <c r="D1178" s="68" t="s">
        <v>172</v>
      </c>
      <c r="E1178" s="69" t="s">
        <v>193</v>
      </c>
      <c r="F1178" s="63">
        <v>2</v>
      </c>
      <c r="G1178" s="75" t="s">
        <v>192</v>
      </c>
      <c r="H1178" s="17" t="s">
        <v>3555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</row>
    <row r="1179" spans="1:14" ht="16.2" customHeight="1">
      <c r="A1179" s="17" t="s">
        <v>2090</v>
      </c>
      <c r="B1179" s="18"/>
      <c r="C1179" s="61" t="s">
        <v>21</v>
      </c>
      <c r="D1179" s="68" t="s">
        <v>172</v>
      </c>
      <c r="E1179" s="69" t="s">
        <v>193</v>
      </c>
      <c r="F1179" s="63">
        <v>3</v>
      </c>
      <c r="G1179" s="75" t="s">
        <v>192</v>
      </c>
      <c r="H1179" s="17" t="s">
        <v>3556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</row>
    <row r="1180" spans="1:14" ht="16.2" customHeight="1">
      <c r="A1180" s="17" t="s">
        <v>2090</v>
      </c>
      <c r="B1180" s="18"/>
      <c r="C1180" s="61" t="s">
        <v>21</v>
      </c>
      <c r="D1180" s="68" t="s">
        <v>172</v>
      </c>
      <c r="E1180" s="69" t="s">
        <v>193</v>
      </c>
      <c r="F1180" s="63">
        <v>4</v>
      </c>
      <c r="G1180" s="75" t="s">
        <v>192</v>
      </c>
      <c r="H1180" s="17" t="s">
        <v>3557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</row>
    <row r="1181" spans="1:14" ht="16.2" customHeight="1">
      <c r="A1181" s="17" t="s">
        <v>2090</v>
      </c>
      <c r="B1181" s="18"/>
      <c r="C1181" s="61" t="s">
        <v>21</v>
      </c>
      <c r="D1181" s="68" t="s">
        <v>172</v>
      </c>
      <c r="E1181" s="69" t="s">
        <v>193</v>
      </c>
      <c r="F1181" s="63">
        <v>5</v>
      </c>
      <c r="G1181" s="75" t="s">
        <v>192</v>
      </c>
      <c r="H1181" s="17" t="s">
        <v>3558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</row>
    <row r="1182" spans="1:14" ht="16.2" customHeight="1">
      <c r="A1182" s="17" t="s">
        <v>2090</v>
      </c>
      <c r="B1182" s="18"/>
      <c r="C1182" s="61" t="s">
        <v>21</v>
      </c>
      <c r="D1182" s="68" t="s">
        <v>172</v>
      </c>
      <c r="E1182" s="69" t="s">
        <v>193</v>
      </c>
      <c r="F1182" s="63">
        <v>6</v>
      </c>
      <c r="G1182" s="75" t="s">
        <v>192</v>
      </c>
      <c r="H1182" s="17" t="s">
        <v>3559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</row>
    <row r="1183" spans="1:14" ht="16.2" customHeight="1">
      <c r="A1183" s="17" t="s">
        <v>2090</v>
      </c>
      <c r="B1183" s="18"/>
      <c r="C1183" s="61" t="s">
        <v>21</v>
      </c>
      <c r="D1183" s="68" t="s">
        <v>172</v>
      </c>
      <c r="E1183" s="69" t="s">
        <v>196</v>
      </c>
      <c r="F1183" s="63">
        <v>1</v>
      </c>
      <c r="G1183" s="75" t="s">
        <v>195</v>
      </c>
      <c r="H1183" s="17" t="s">
        <v>3560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</row>
    <row r="1184" spans="1:14" ht="16.2" customHeight="1">
      <c r="A1184" s="17" t="s">
        <v>2090</v>
      </c>
      <c r="B1184" s="18"/>
      <c r="C1184" s="61" t="s">
        <v>21</v>
      </c>
      <c r="D1184" s="68" t="s">
        <v>172</v>
      </c>
      <c r="E1184" s="69" t="s">
        <v>196</v>
      </c>
      <c r="F1184" s="63">
        <v>2</v>
      </c>
      <c r="G1184" s="75" t="s">
        <v>195</v>
      </c>
      <c r="H1184" s="17" t="s">
        <v>3561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</row>
    <row r="1185" spans="1:14" ht="16.2" customHeight="1">
      <c r="A1185" s="17" t="s">
        <v>2090</v>
      </c>
      <c r="B1185" s="18"/>
      <c r="C1185" s="61" t="s">
        <v>21</v>
      </c>
      <c r="D1185" s="68" t="s">
        <v>172</v>
      </c>
      <c r="E1185" s="69" t="s">
        <v>196</v>
      </c>
      <c r="F1185" s="63">
        <v>3</v>
      </c>
      <c r="G1185" s="75" t="s">
        <v>195</v>
      </c>
      <c r="H1185" s="17" t="s">
        <v>3562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</row>
    <row r="1186" spans="1:14" ht="16.2" customHeight="1">
      <c r="A1186" s="17" t="s">
        <v>2090</v>
      </c>
      <c r="B1186" s="18"/>
      <c r="C1186" s="61" t="s">
        <v>21</v>
      </c>
      <c r="D1186" s="68" t="s">
        <v>172</v>
      </c>
      <c r="E1186" s="69" t="s">
        <v>196</v>
      </c>
      <c r="F1186" s="63">
        <v>4</v>
      </c>
      <c r="G1186" s="75" t="s">
        <v>195</v>
      </c>
      <c r="H1186" s="17" t="s">
        <v>3563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</row>
    <row r="1187" spans="1:14" ht="16.2" customHeight="1">
      <c r="A1187" s="17" t="s">
        <v>2090</v>
      </c>
      <c r="B1187" s="18"/>
      <c r="C1187" s="61" t="s">
        <v>21</v>
      </c>
      <c r="D1187" s="68" t="s">
        <v>172</v>
      </c>
      <c r="E1187" s="69" t="s">
        <v>196</v>
      </c>
      <c r="F1187" s="63">
        <v>5</v>
      </c>
      <c r="G1187" s="75" t="s">
        <v>195</v>
      </c>
      <c r="H1187" s="17" t="s">
        <v>3564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</row>
    <row r="1188" spans="1:14" ht="16.2" customHeight="1">
      <c r="A1188" s="17" t="s">
        <v>2090</v>
      </c>
      <c r="B1188" s="18"/>
      <c r="C1188" s="61" t="s">
        <v>21</v>
      </c>
      <c r="D1188" s="68" t="s">
        <v>172</v>
      </c>
      <c r="E1188" s="69" t="s">
        <v>196</v>
      </c>
      <c r="F1188" s="63">
        <v>6</v>
      </c>
      <c r="G1188" s="75" t="s">
        <v>195</v>
      </c>
      <c r="H1188" s="17" t="s">
        <v>3565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</row>
    <row r="1189" spans="1:14" ht="16.2" customHeight="1">
      <c r="A1189" s="17" t="s">
        <v>2090</v>
      </c>
      <c r="B1189" s="18"/>
      <c r="C1189" s="61" t="s">
        <v>21</v>
      </c>
      <c r="D1189" s="68" t="s">
        <v>172</v>
      </c>
      <c r="E1189" s="69" t="s">
        <v>199</v>
      </c>
      <c r="F1189" s="63">
        <v>1</v>
      </c>
      <c r="G1189" s="74" t="s">
        <v>198</v>
      </c>
      <c r="H1189" s="17" t="s">
        <v>3566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</row>
    <row r="1190" spans="1:14" ht="16.2" customHeight="1">
      <c r="A1190" s="17" t="s">
        <v>2090</v>
      </c>
      <c r="B1190" s="18"/>
      <c r="C1190" s="61" t="s">
        <v>21</v>
      </c>
      <c r="D1190" s="68" t="s">
        <v>172</v>
      </c>
      <c r="E1190" s="69" t="s">
        <v>199</v>
      </c>
      <c r="F1190" s="63">
        <v>2</v>
      </c>
      <c r="G1190" s="74" t="s">
        <v>198</v>
      </c>
      <c r="H1190" s="17" t="s">
        <v>3567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</row>
    <row r="1191" spans="1:14" ht="16.2" customHeight="1">
      <c r="A1191" s="17" t="s">
        <v>2090</v>
      </c>
      <c r="B1191" s="18"/>
      <c r="C1191" s="61" t="s">
        <v>21</v>
      </c>
      <c r="D1191" s="68" t="s">
        <v>172</v>
      </c>
      <c r="E1191" s="69" t="s">
        <v>199</v>
      </c>
      <c r="F1191" s="63">
        <v>3</v>
      </c>
      <c r="G1191" s="74" t="s">
        <v>198</v>
      </c>
      <c r="H1191" s="17" t="s">
        <v>3568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</row>
    <row r="1192" spans="1:14" ht="16.2" customHeight="1">
      <c r="A1192" s="17" t="s">
        <v>2090</v>
      </c>
      <c r="B1192" s="18"/>
      <c r="C1192" s="61" t="s">
        <v>21</v>
      </c>
      <c r="D1192" s="68" t="s">
        <v>172</v>
      </c>
      <c r="E1192" s="69" t="s">
        <v>199</v>
      </c>
      <c r="F1192" s="63">
        <v>4</v>
      </c>
      <c r="G1192" s="74" t="s">
        <v>198</v>
      </c>
      <c r="H1192" s="17" t="s">
        <v>3569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</row>
    <row r="1193" spans="1:14" ht="16.2" customHeight="1">
      <c r="A1193" s="17" t="s">
        <v>2090</v>
      </c>
      <c r="B1193" s="18"/>
      <c r="C1193" s="61" t="s">
        <v>21</v>
      </c>
      <c r="D1193" s="68" t="s">
        <v>172</v>
      </c>
      <c r="E1193" s="69" t="s">
        <v>199</v>
      </c>
      <c r="F1193" s="63">
        <v>5</v>
      </c>
      <c r="G1193" s="74" t="s">
        <v>198</v>
      </c>
      <c r="H1193" s="17" t="s">
        <v>3570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</row>
    <row r="1194" spans="1:14" ht="16.2" customHeight="1">
      <c r="A1194" s="17" t="s">
        <v>2090</v>
      </c>
      <c r="B1194" s="18"/>
      <c r="C1194" s="61" t="s">
        <v>21</v>
      </c>
      <c r="D1194" s="68" t="s">
        <v>172</v>
      </c>
      <c r="E1194" s="69" t="s">
        <v>199</v>
      </c>
      <c r="F1194" s="63">
        <v>6</v>
      </c>
      <c r="G1194" s="74" t="s">
        <v>198</v>
      </c>
      <c r="H1194" s="17" t="s">
        <v>3571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</row>
    <row r="1195" spans="1:14" ht="16.2" customHeight="1">
      <c r="A1195" s="17" t="s">
        <v>2090</v>
      </c>
      <c r="B1195" s="18"/>
      <c r="C1195" s="61" t="s">
        <v>21</v>
      </c>
      <c r="D1195" s="68" t="s">
        <v>172</v>
      </c>
      <c r="E1195" s="69" t="s">
        <v>203</v>
      </c>
      <c r="F1195" s="63">
        <v>1</v>
      </c>
      <c r="G1195" s="74" t="s">
        <v>202</v>
      </c>
      <c r="H1195" s="17" t="s">
        <v>3572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</row>
    <row r="1196" spans="1:14" ht="16.2" customHeight="1">
      <c r="A1196" s="17" t="s">
        <v>2090</v>
      </c>
      <c r="B1196" s="18"/>
      <c r="C1196" s="61" t="s">
        <v>21</v>
      </c>
      <c r="D1196" s="68" t="s">
        <v>172</v>
      </c>
      <c r="E1196" s="69" t="s">
        <v>203</v>
      </c>
      <c r="F1196" s="63">
        <v>2</v>
      </c>
      <c r="G1196" s="74" t="s">
        <v>202</v>
      </c>
      <c r="H1196" s="17" t="s">
        <v>3573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</row>
    <row r="1197" spans="1:14" ht="16.2" customHeight="1">
      <c r="A1197" s="17" t="s">
        <v>2090</v>
      </c>
      <c r="B1197" s="18"/>
      <c r="C1197" s="61" t="s">
        <v>21</v>
      </c>
      <c r="D1197" s="68" t="s">
        <v>172</v>
      </c>
      <c r="E1197" s="69" t="s">
        <v>203</v>
      </c>
      <c r="F1197" s="63">
        <v>3</v>
      </c>
      <c r="G1197" s="74" t="s">
        <v>202</v>
      </c>
      <c r="H1197" s="17" t="s">
        <v>3574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</row>
    <row r="1198" spans="1:14" ht="16.2" customHeight="1">
      <c r="A1198" s="17" t="s">
        <v>2090</v>
      </c>
      <c r="B1198" s="18"/>
      <c r="C1198" s="61" t="s">
        <v>21</v>
      </c>
      <c r="D1198" s="68" t="s">
        <v>172</v>
      </c>
      <c r="E1198" s="69" t="s">
        <v>203</v>
      </c>
      <c r="F1198" s="63">
        <v>4</v>
      </c>
      <c r="G1198" s="74" t="s">
        <v>202</v>
      </c>
      <c r="H1198" s="17" t="s">
        <v>3575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</row>
    <row r="1199" spans="1:14" ht="16.2" customHeight="1">
      <c r="A1199" s="17" t="s">
        <v>2090</v>
      </c>
      <c r="B1199" s="18"/>
      <c r="C1199" s="61" t="s">
        <v>21</v>
      </c>
      <c r="D1199" s="68" t="s">
        <v>172</v>
      </c>
      <c r="E1199" s="69" t="s">
        <v>203</v>
      </c>
      <c r="F1199" s="63">
        <v>5</v>
      </c>
      <c r="G1199" s="74" t="s">
        <v>202</v>
      </c>
      <c r="H1199" s="17" t="s">
        <v>3576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</row>
    <row r="1200" spans="1:14" ht="16.2" customHeight="1">
      <c r="A1200" s="17" t="s">
        <v>2090</v>
      </c>
      <c r="B1200" s="18"/>
      <c r="C1200" s="61" t="s">
        <v>21</v>
      </c>
      <c r="D1200" s="68" t="s">
        <v>172</v>
      </c>
      <c r="E1200" s="69" t="s">
        <v>203</v>
      </c>
      <c r="F1200" s="63">
        <v>6</v>
      </c>
      <c r="G1200" s="74" t="s">
        <v>202</v>
      </c>
      <c r="H1200" s="17" t="s">
        <v>3577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</row>
    <row r="1201" spans="1:14" ht="16.2" customHeight="1">
      <c r="A1201" s="17" t="s">
        <v>2090</v>
      </c>
      <c r="B1201" s="18"/>
      <c r="C1201" s="61" t="s">
        <v>21</v>
      </c>
      <c r="D1201" s="68" t="s">
        <v>172</v>
      </c>
      <c r="E1201" s="69" t="s">
        <v>205</v>
      </c>
      <c r="F1201" s="63">
        <v>1</v>
      </c>
      <c r="G1201" s="74" t="s">
        <v>204</v>
      </c>
      <c r="H1201" s="17" t="s">
        <v>3578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</row>
    <row r="1202" spans="1:14" ht="16.2" customHeight="1">
      <c r="A1202" s="17" t="s">
        <v>2090</v>
      </c>
      <c r="B1202" s="18"/>
      <c r="C1202" s="61" t="s">
        <v>21</v>
      </c>
      <c r="D1202" s="68" t="s">
        <v>172</v>
      </c>
      <c r="E1202" s="69" t="s">
        <v>205</v>
      </c>
      <c r="F1202" s="63">
        <v>2</v>
      </c>
      <c r="G1202" s="74" t="s">
        <v>204</v>
      </c>
      <c r="H1202" s="17" t="s">
        <v>3579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</row>
    <row r="1203" spans="1:14" ht="16.2" customHeight="1">
      <c r="A1203" s="17" t="s">
        <v>2090</v>
      </c>
      <c r="B1203" s="18"/>
      <c r="C1203" s="61" t="s">
        <v>21</v>
      </c>
      <c r="D1203" s="68" t="s">
        <v>172</v>
      </c>
      <c r="E1203" s="69" t="s">
        <v>205</v>
      </c>
      <c r="F1203" s="63">
        <v>3</v>
      </c>
      <c r="G1203" s="74" t="s">
        <v>204</v>
      </c>
      <c r="H1203" s="17" t="s">
        <v>3580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</row>
    <row r="1204" spans="1:14" ht="16.2" customHeight="1">
      <c r="A1204" s="17" t="s">
        <v>2090</v>
      </c>
      <c r="B1204" s="18"/>
      <c r="C1204" s="61" t="s">
        <v>21</v>
      </c>
      <c r="D1204" s="68" t="s">
        <v>172</v>
      </c>
      <c r="E1204" s="69" t="s">
        <v>205</v>
      </c>
      <c r="F1204" s="63">
        <v>4</v>
      </c>
      <c r="G1204" s="74" t="s">
        <v>204</v>
      </c>
      <c r="H1204" s="17" t="s">
        <v>3581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</row>
    <row r="1205" spans="1:14" ht="16.2" customHeight="1">
      <c r="A1205" s="17" t="s">
        <v>2090</v>
      </c>
      <c r="B1205" s="18"/>
      <c r="C1205" s="61" t="s">
        <v>21</v>
      </c>
      <c r="D1205" s="68" t="s">
        <v>172</v>
      </c>
      <c r="E1205" s="69" t="s">
        <v>205</v>
      </c>
      <c r="F1205" s="63">
        <v>5</v>
      </c>
      <c r="G1205" s="74" t="s">
        <v>204</v>
      </c>
      <c r="H1205" s="17" t="s">
        <v>3582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</row>
    <row r="1206" spans="1:14" ht="16.2" customHeight="1">
      <c r="A1206" s="17" t="s">
        <v>2090</v>
      </c>
      <c r="B1206" s="18"/>
      <c r="C1206" s="61" t="s">
        <v>21</v>
      </c>
      <c r="D1206" s="68" t="s">
        <v>172</v>
      </c>
      <c r="E1206" s="69" t="s">
        <v>205</v>
      </c>
      <c r="F1206" s="63">
        <v>6</v>
      </c>
      <c r="G1206" s="74" t="s">
        <v>204</v>
      </c>
      <c r="H1206" s="17" t="s">
        <v>3583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</row>
    <row r="1207" spans="1:14" ht="16.2" customHeight="1">
      <c r="A1207" s="17" t="s">
        <v>2090</v>
      </c>
      <c r="B1207" s="18"/>
      <c r="C1207" s="26" t="s">
        <v>21</v>
      </c>
      <c r="D1207" s="26" t="s">
        <v>97</v>
      </c>
      <c r="E1207" s="26" t="s">
        <v>99</v>
      </c>
      <c r="F1207" s="26">
        <v>1</v>
      </c>
      <c r="G1207" s="21" t="s">
        <v>98</v>
      </c>
      <c r="H1207" s="17" t="s">
        <v>2360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</row>
    <row r="1208" spans="1:14" ht="16.2" customHeight="1">
      <c r="A1208" s="17" t="s">
        <v>2090</v>
      </c>
      <c r="B1208" s="18"/>
      <c r="C1208" s="26" t="s">
        <v>21</v>
      </c>
      <c r="D1208" s="26" t="s">
        <v>97</v>
      </c>
      <c r="E1208" s="26" t="s">
        <v>99</v>
      </c>
      <c r="F1208" s="26">
        <v>2</v>
      </c>
      <c r="G1208" s="21" t="s">
        <v>98</v>
      </c>
      <c r="H1208" s="17" t="s">
        <v>2361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</row>
    <row r="1209" spans="1:14" ht="16.2" customHeight="1">
      <c r="A1209" s="17" t="s">
        <v>2090</v>
      </c>
      <c r="B1209" s="18"/>
      <c r="C1209" s="26" t="s">
        <v>21</v>
      </c>
      <c r="D1209" s="26" t="s">
        <v>97</v>
      </c>
      <c r="E1209" s="26" t="s">
        <v>99</v>
      </c>
      <c r="F1209" s="26">
        <v>3</v>
      </c>
      <c r="G1209" s="21" t="s">
        <v>98</v>
      </c>
      <c r="H1209" s="17" t="s">
        <v>2362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</row>
    <row r="1210" spans="1:14" ht="16.2" customHeight="1">
      <c r="A1210" s="17" t="s">
        <v>2090</v>
      </c>
      <c r="B1210" s="18"/>
      <c r="C1210" s="26" t="s">
        <v>21</v>
      </c>
      <c r="D1210" s="26" t="s">
        <v>97</v>
      </c>
      <c r="E1210" s="26" t="s">
        <v>99</v>
      </c>
      <c r="F1210" s="26">
        <v>4</v>
      </c>
      <c r="G1210" s="21" t="s">
        <v>98</v>
      </c>
      <c r="H1210" s="17" t="s">
        <v>2363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</row>
    <row r="1211" spans="1:14" ht="16.2" customHeight="1">
      <c r="A1211" s="17" t="s">
        <v>2090</v>
      </c>
      <c r="B1211" s="18"/>
      <c r="C1211" s="26" t="s">
        <v>21</v>
      </c>
      <c r="D1211" s="26" t="s">
        <v>97</v>
      </c>
      <c r="E1211" s="26" t="s">
        <v>99</v>
      </c>
      <c r="F1211" s="26">
        <v>5</v>
      </c>
      <c r="G1211" s="21" t="s">
        <v>98</v>
      </c>
      <c r="H1211" s="17" t="s">
        <v>2364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</row>
    <row r="1212" spans="1:14" ht="16.2" customHeight="1">
      <c r="A1212" s="17" t="s">
        <v>2090</v>
      </c>
      <c r="B1212" s="18"/>
      <c r="C1212" s="26" t="s">
        <v>21</v>
      </c>
      <c r="D1212" s="26" t="s">
        <v>97</v>
      </c>
      <c r="E1212" s="26" t="s">
        <v>99</v>
      </c>
      <c r="F1212" s="26">
        <v>6</v>
      </c>
      <c r="G1212" s="21" t="s">
        <v>98</v>
      </c>
      <c r="H1212" s="17" t="s">
        <v>2365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</row>
    <row r="1213" spans="1:14" ht="16.2" customHeight="1">
      <c r="A1213" s="17" t="s">
        <v>2090</v>
      </c>
      <c r="B1213" s="18"/>
      <c r="C1213" s="26" t="s">
        <v>21</v>
      </c>
      <c r="D1213" s="26" t="s">
        <v>97</v>
      </c>
      <c r="E1213" s="26" t="s">
        <v>104</v>
      </c>
      <c r="F1213" s="26">
        <v>1</v>
      </c>
      <c r="G1213" s="21" t="s">
        <v>2366</v>
      </c>
      <c r="H1213" s="17" t="s">
        <v>2367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</row>
    <row r="1214" spans="1:14" ht="16.2" customHeight="1">
      <c r="A1214" s="17" t="s">
        <v>2090</v>
      </c>
      <c r="B1214" s="18"/>
      <c r="C1214" s="26" t="s">
        <v>21</v>
      </c>
      <c r="D1214" s="26" t="s">
        <v>97</v>
      </c>
      <c r="E1214" s="26" t="s">
        <v>104</v>
      </c>
      <c r="F1214" s="26">
        <v>2</v>
      </c>
      <c r="G1214" s="21" t="s">
        <v>2366</v>
      </c>
      <c r="H1214" s="17" t="s">
        <v>2368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</row>
    <row r="1215" spans="1:14" ht="16.2" customHeight="1">
      <c r="A1215" s="17" t="s">
        <v>2090</v>
      </c>
      <c r="B1215" s="18"/>
      <c r="C1215" s="26" t="s">
        <v>21</v>
      </c>
      <c r="D1215" s="26" t="s">
        <v>97</v>
      </c>
      <c r="E1215" s="26" t="s">
        <v>104</v>
      </c>
      <c r="F1215" s="26">
        <v>3</v>
      </c>
      <c r="G1215" s="21" t="s">
        <v>2366</v>
      </c>
      <c r="H1215" s="17" t="s">
        <v>2369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</row>
    <row r="1216" spans="1:14" ht="16.2" customHeight="1">
      <c r="A1216" s="17" t="s">
        <v>2090</v>
      </c>
      <c r="B1216" s="18"/>
      <c r="C1216" s="26" t="s">
        <v>21</v>
      </c>
      <c r="D1216" s="26" t="s">
        <v>97</v>
      </c>
      <c r="E1216" s="26" t="s">
        <v>104</v>
      </c>
      <c r="F1216" s="26">
        <v>4</v>
      </c>
      <c r="G1216" s="21" t="s">
        <v>2366</v>
      </c>
      <c r="H1216" s="17" t="s">
        <v>2370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</row>
    <row r="1217" spans="1:14" ht="16.2" customHeight="1">
      <c r="A1217" s="17" t="s">
        <v>2090</v>
      </c>
      <c r="B1217" s="18"/>
      <c r="C1217" s="26" t="s">
        <v>21</v>
      </c>
      <c r="D1217" s="26" t="s">
        <v>97</v>
      </c>
      <c r="E1217" s="26" t="s">
        <v>104</v>
      </c>
      <c r="F1217" s="26">
        <v>5</v>
      </c>
      <c r="G1217" s="21" t="s">
        <v>2366</v>
      </c>
      <c r="H1217" s="17" t="s">
        <v>2371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</row>
    <row r="1218" spans="1:14" ht="16.2" customHeight="1">
      <c r="A1218" s="17" t="s">
        <v>2090</v>
      </c>
      <c r="B1218" s="18"/>
      <c r="C1218" s="26" t="s">
        <v>21</v>
      </c>
      <c r="D1218" s="26" t="s">
        <v>97</v>
      </c>
      <c r="E1218" s="26" t="s">
        <v>104</v>
      </c>
      <c r="F1218" s="26">
        <v>6</v>
      </c>
      <c r="G1218" s="21" t="s">
        <v>2366</v>
      </c>
      <c r="H1218" s="17" t="s">
        <v>2372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</row>
    <row r="1219" spans="1:14" ht="16.2" customHeight="1">
      <c r="A1219" s="17" t="s">
        <v>2090</v>
      </c>
      <c r="B1219" s="18"/>
      <c r="C1219" s="26" t="s">
        <v>21</v>
      </c>
      <c r="D1219" s="26" t="s">
        <v>97</v>
      </c>
      <c r="E1219" s="26" t="s">
        <v>111</v>
      </c>
      <c r="F1219" s="26">
        <v>5</v>
      </c>
      <c r="G1219" s="21" t="s">
        <v>3931</v>
      </c>
      <c r="H1219" s="17" t="s">
        <v>2373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</row>
    <row r="1220" spans="1:14" ht="16.2" customHeight="1">
      <c r="A1220" s="17" t="s">
        <v>2090</v>
      </c>
      <c r="B1220" s="18"/>
      <c r="C1220" s="26" t="s">
        <v>21</v>
      </c>
      <c r="D1220" s="26" t="s">
        <v>97</v>
      </c>
      <c r="E1220" s="26" t="s">
        <v>111</v>
      </c>
      <c r="F1220" s="26">
        <v>10</v>
      </c>
      <c r="G1220" s="21" t="s">
        <v>3931</v>
      </c>
      <c r="H1220" s="17" t="s">
        <v>3932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</row>
    <row r="1221" spans="1:14" ht="16.2" customHeight="1">
      <c r="A1221" s="17" t="s">
        <v>2090</v>
      </c>
      <c r="B1221" s="18"/>
      <c r="C1221" s="26" t="s">
        <v>21</v>
      </c>
      <c r="D1221" s="26" t="s">
        <v>97</v>
      </c>
      <c r="E1221" s="26" t="s">
        <v>111</v>
      </c>
      <c r="F1221" s="26">
        <v>12</v>
      </c>
      <c r="G1221" s="21" t="s">
        <v>3931</v>
      </c>
      <c r="H1221" s="17" t="s">
        <v>3933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</row>
    <row r="1222" spans="1:14" ht="16.2" customHeight="1">
      <c r="A1222" s="17" t="s">
        <v>2090</v>
      </c>
      <c r="B1222" s="18"/>
      <c r="C1222" s="26" t="s">
        <v>21</v>
      </c>
      <c r="D1222" s="26" t="s">
        <v>97</v>
      </c>
      <c r="E1222" s="26" t="s">
        <v>111</v>
      </c>
      <c r="F1222" s="26">
        <v>13</v>
      </c>
      <c r="G1222" s="21" t="s">
        <v>3931</v>
      </c>
      <c r="H1222" s="17" t="s">
        <v>3934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</row>
    <row r="1223" spans="1:14" ht="16.2" customHeight="1">
      <c r="A1223" s="17" t="s">
        <v>2090</v>
      </c>
      <c r="B1223" s="18"/>
      <c r="C1223" s="26" t="s">
        <v>21</v>
      </c>
      <c r="D1223" s="26" t="s">
        <v>97</v>
      </c>
      <c r="E1223" s="26" t="s">
        <v>111</v>
      </c>
      <c r="F1223" s="26">
        <v>14</v>
      </c>
      <c r="G1223" s="21" t="s">
        <v>3931</v>
      </c>
      <c r="H1223" s="17" t="s">
        <v>3935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</row>
    <row r="1224" spans="1:14" ht="16.2" customHeight="1">
      <c r="A1224" s="17" t="s">
        <v>2090</v>
      </c>
      <c r="B1224" s="18"/>
      <c r="C1224" s="26" t="s">
        <v>21</v>
      </c>
      <c r="D1224" s="26" t="s">
        <v>97</v>
      </c>
      <c r="E1224" s="26" t="s">
        <v>111</v>
      </c>
      <c r="F1224" s="26">
        <v>15</v>
      </c>
      <c r="G1224" s="21" t="s">
        <v>3931</v>
      </c>
      <c r="H1224" s="17" t="s">
        <v>3936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</row>
    <row r="1225" spans="1:14" ht="16.2" customHeight="1">
      <c r="A1225" s="17" t="s">
        <v>2090</v>
      </c>
      <c r="B1225" s="18"/>
      <c r="C1225" s="26" t="s">
        <v>21</v>
      </c>
      <c r="D1225" s="26" t="s">
        <v>97</v>
      </c>
      <c r="E1225" s="26" t="s">
        <v>111</v>
      </c>
      <c r="F1225" s="26">
        <v>16</v>
      </c>
      <c r="G1225" s="21" t="s">
        <v>3931</v>
      </c>
      <c r="H1225" s="17" t="s">
        <v>3937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</row>
    <row r="1226" spans="1:14" ht="16.2" customHeight="1">
      <c r="A1226" s="17" t="s">
        <v>2090</v>
      </c>
      <c r="B1226" s="18"/>
      <c r="C1226" s="26" t="s">
        <v>21</v>
      </c>
      <c r="D1226" s="26" t="s">
        <v>97</v>
      </c>
      <c r="E1226" s="26" t="s">
        <v>111</v>
      </c>
      <c r="F1226" s="26">
        <v>17</v>
      </c>
      <c r="G1226" s="21" t="s">
        <v>3931</v>
      </c>
      <c r="H1226" s="17" t="s">
        <v>3938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</row>
    <row r="1227" spans="1:14" ht="16.2" customHeight="1">
      <c r="A1227" s="17" t="s">
        <v>2090</v>
      </c>
      <c r="B1227" s="18"/>
      <c r="C1227" s="26" t="s">
        <v>21</v>
      </c>
      <c r="D1227" s="26" t="s">
        <v>97</v>
      </c>
      <c r="E1227" s="26" t="s">
        <v>111</v>
      </c>
      <c r="F1227" s="26">
        <v>18</v>
      </c>
      <c r="G1227" s="21" t="s">
        <v>3931</v>
      </c>
      <c r="H1227" s="17" t="s">
        <v>3939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</row>
    <row r="1228" spans="1:14" ht="16.2" customHeight="1">
      <c r="A1228" s="17" t="s">
        <v>2090</v>
      </c>
      <c r="B1228" s="18"/>
      <c r="C1228" s="26" t="s">
        <v>21</v>
      </c>
      <c r="D1228" s="26" t="s">
        <v>97</v>
      </c>
      <c r="E1228" s="26" t="s">
        <v>116</v>
      </c>
      <c r="F1228" s="26">
        <v>1</v>
      </c>
      <c r="G1228" s="21" t="s">
        <v>3940</v>
      </c>
      <c r="H1228" s="17" t="s">
        <v>2374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</row>
    <row r="1229" spans="1:14" ht="16.2" customHeight="1">
      <c r="A1229" s="17" t="s">
        <v>2090</v>
      </c>
      <c r="B1229" s="18"/>
      <c r="C1229" s="26" t="s">
        <v>21</v>
      </c>
      <c r="D1229" s="26" t="s">
        <v>97</v>
      </c>
      <c r="E1229" s="26" t="s">
        <v>116</v>
      </c>
      <c r="F1229" s="26">
        <v>2</v>
      </c>
      <c r="G1229" s="21" t="s">
        <v>3940</v>
      </c>
      <c r="H1229" s="17" t="s">
        <v>2375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</row>
    <row r="1230" spans="1:14" ht="16.2" customHeight="1">
      <c r="A1230" s="17" t="s">
        <v>2090</v>
      </c>
      <c r="B1230" s="18"/>
      <c r="C1230" s="26" t="s">
        <v>21</v>
      </c>
      <c r="D1230" s="26" t="s">
        <v>97</v>
      </c>
      <c r="E1230" s="26" t="s">
        <v>116</v>
      </c>
      <c r="F1230" s="26">
        <v>3</v>
      </c>
      <c r="G1230" s="21" t="s">
        <v>3940</v>
      </c>
      <c r="H1230" s="17" t="s">
        <v>2376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</row>
    <row r="1231" spans="1:14" ht="16.2" customHeight="1">
      <c r="A1231" s="17" t="s">
        <v>2090</v>
      </c>
      <c r="B1231" s="18"/>
      <c r="C1231" s="26" t="s">
        <v>21</v>
      </c>
      <c r="D1231" s="26" t="s">
        <v>97</v>
      </c>
      <c r="E1231" s="26" t="s">
        <v>116</v>
      </c>
      <c r="F1231" s="26">
        <v>4</v>
      </c>
      <c r="G1231" s="21" t="s">
        <v>3940</v>
      </c>
      <c r="H1231" s="17" t="s">
        <v>2377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</row>
    <row r="1232" spans="1:14" ht="16.2" customHeight="1">
      <c r="A1232" s="17" t="s">
        <v>2090</v>
      </c>
      <c r="B1232" s="18"/>
      <c r="C1232" s="26" t="s">
        <v>21</v>
      </c>
      <c r="D1232" s="26" t="s">
        <v>97</v>
      </c>
      <c r="E1232" s="26" t="s">
        <v>116</v>
      </c>
      <c r="F1232" s="26">
        <v>5</v>
      </c>
      <c r="G1232" s="21" t="s">
        <v>3940</v>
      </c>
      <c r="H1232" s="17" t="s">
        <v>2378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</row>
    <row r="1233" spans="1:14" ht="16.2" customHeight="1">
      <c r="A1233" s="17" t="s">
        <v>2090</v>
      </c>
      <c r="B1233" s="18"/>
      <c r="C1233" s="26" t="s">
        <v>21</v>
      </c>
      <c r="D1233" s="26" t="s">
        <v>97</v>
      </c>
      <c r="E1233" s="26" t="s">
        <v>116</v>
      </c>
      <c r="F1233" s="26">
        <v>6</v>
      </c>
      <c r="G1233" s="21" t="s">
        <v>3940</v>
      </c>
      <c r="H1233" s="17" t="s">
        <v>2379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</row>
    <row r="1234" spans="1:14" ht="16.2" customHeight="1">
      <c r="A1234" s="17" t="s">
        <v>2090</v>
      </c>
      <c r="B1234" s="18"/>
      <c r="C1234" s="26" t="s">
        <v>21</v>
      </c>
      <c r="D1234" s="26" t="s">
        <v>97</v>
      </c>
      <c r="E1234" s="26" t="s">
        <v>116</v>
      </c>
      <c r="F1234" s="26">
        <v>7</v>
      </c>
      <c r="G1234" s="21" t="s">
        <v>3940</v>
      </c>
      <c r="H1234" s="17" t="s">
        <v>2380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</row>
    <row r="1235" spans="1:14" ht="16.2" customHeight="1">
      <c r="A1235" s="17" t="s">
        <v>2090</v>
      </c>
      <c r="B1235" s="18"/>
      <c r="C1235" s="26" t="s">
        <v>21</v>
      </c>
      <c r="D1235" s="26" t="s">
        <v>97</v>
      </c>
      <c r="E1235" s="26" t="s">
        <v>116</v>
      </c>
      <c r="F1235" s="26">
        <v>8</v>
      </c>
      <c r="G1235" s="21" t="s">
        <v>3940</v>
      </c>
      <c r="H1235" s="17" t="s">
        <v>2381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</row>
    <row r="1236" spans="1:14" ht="16.2" customHeight="1">
      <c r="A1236" s="17" t="s">
        <v>2090</v>
      </c>
      <c r="B1236" s="18"/>
      <c r="C1236" s="26" t="s">
        <v>21</v>
      </c>
      <c r="D1236" s="26" t="s">
        <v>97</v>
      </c>
      <c r="E1236" s="26" t="s">
        <v>116</v>
      </c>
      <c r="F1236" s="26">
        <v>9</v>
      </c>
      <c r="G1236" s="21" t="s">
        <v>3940</v>
      </c>
      <c r="H1236" s="17" t="s">
        <v>2382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</row>
    <row r="1237" spans="1:14" ht="16.2" customHeight="1">
      <c r="A1237" s="17" t="s">
        <v>2090</v>
      </c>
      <c r="B1237" s="18"/>
      <c r="C1237" s="26" t="s">
        <v>21</v>
      </c>
      <c r="D1237" s="26" t="s">
        <v>97</v>
      </c>
      <c r="E1237" s="26" t="s">
        <v>116</v>
      </c>
      <c r="F1237" s="26">
        <v>10</v>
      </c>
      <c r="G1237" s="21" t="s">
        <v>3940</v>
      </c>
      <c r="H1237" s="17" t="s">
        <v>3941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</row>
    <row r="1238" spans="1:14" ht="16.2" customHeight="1">
      <c r="A1238" s="17" t="s">
        <v>2090</v>
      </c>
      <c r="B1238" s="18"/>
      <c r="C1238" s="26" t="s">
        <v>21</v>
      </c>
      <c r="D1238" s="26" t="s">
        <v>97</v>
      </c>
      <c r="E1238" s="26" t="s">
        <v>121</v>
      </c>
      <c r="F1238" s="26">
        <v>1</v>
      </c>
      <c r="G1238" s="31" t="s">
        <v>3942</v>
      </c>
      <c r="H1238" s="17" t="s">
        <v>2383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</row>
    <row r="1239" spans="1:14" ht="16.2" customHeight="1">
      <c r="A1239" s="17" t="s">
        <v>2090</v>
      </c>
      <c r="B1239" s="18"/>
      <c r="C1239" s="26" t="s">
        <v>21</v>
      </c>
      <c r="D1239" s="26" t="s">
        <v>97</v>
      </c>
      <c r="E1239" s="26" t="s">
        <v>121</v>
      </c>
      <c r="F1239" s="26">
        <v>2</v>
      </c>
      <c r="G1239" s="31" t="s">
        <v>3942</v>
      </c>
      <c r="H1239" s="17" t="s">
        <v>2384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</row>
    <row r="1240" spans="1:14" ht="16.2" customHeight="1">
      <c r="A1240" s="17" t="s">
        <v>2090</v>
      </c>
      <c r="B1240" s="18"/>
      <c r="C1240" s="26" t="s">
        <v>21</v>
      </c>
      <c r="D1240" s="26" t="s">
        <v>97</v>
      </c>
      <c r="E1240" s="26" t="s">
        <v>121</v>
      </c>
      <c r="F1240" s="26">
        <v>3</v>
      </c>
      <c r="G1240" s="31" t="s">
        <v>3942</v>
      </c>
      <c r="H1240" s="17" t="s">
        <v>2385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</row>
    <row r="1241" spans="1:14" ht="16.2" customHeight="1">
      <c r="A1241" s="17" t="s">
        <v>2090</v>
      </c>
      <c r="B1241" s="18"/>
      <c r="C1241" s="26" t="s">
        <v>21</v>
      </c>
      <c r="D1241" s="26" t="s">
        <v>97</v>
      </c>
      <c r="E1241" s="26" t="s">
        <v>121</v>
      </c>
      <c r="F1241" s="26">
        <v>4</v>
      </c>
      <c r="G1241" s="31" t="s">
        <v>3942</v>
      </c>
      <c r="H1241" s="17" t="s">
        <v>2386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</row>
    <row r="1242" spans="1:14" ht="16.2" customHeight="1">
      <c r="A1242" s="17" t="s">
        <v>2090</v>
      </c>
      <c r="B1242" s="18"/>
      <c r="C1242" s="26" t="s">
        <v>21</v>
      </c>
      <c r="D1242" s="26" t="s">
        <v>97</v>
      </c>
      <c r="E1242" s="26" t="s">
        <v>121</v>
      </c>
      <c r="F1242" s="26">
        <v>5</v>
      </c>
      <c r="G1242" s="31" t="s">
        <v>3942</v>
      </c>
      <c r="H1242" s="17" t="s">
        <v>2387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</row>
    <row r="1243" spans="1:14" ht="16.2" customHeight="1">
      <c r="A1243" s="17" t="s">
        <v>2090</v>
      </c>
      <c r="B1243" s="18"/>
      <c r="C1243" s="26" t="s">
        <v>21</v>
      </c>
      <c r="D1243" s="26" t="s">
        <v>97</v>
      </c>
      <c r="E1243" s="26" t="s">
        <v>121</v>
      </c>
      <c r="F1243" s="26">
        <v>6</v>
      </c>
      <c r="G1243" s="31" t="s">
        <v>3942</v>
      </c>
      <c r="H1243" s="17" t="s">
        <v>2388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</row>
    <row r="1244" spans="1:14" ht="16.2" customHeight="1">
      <c r="A1244" s="17" t="s">
        <v>2090</v>
      </c>
      <c r="B1244" s="18"/>
      <c r="C1244" s="26" t="s">
        <v>21</v>
      </c>
      <c r="D1244" s="26" t="s">
        <v>97</v>
      </c>
      <c r="E1244" s="26" t="s">
        <v>123</v>
      </c>
      <c r="F1244" s="26">
        <v>1</v>
      </c>
      <c r="G1244" s="21" t="s">
        <v>3943</v>
      </c>
      <c r="H1244" s="17" t="s">
        <v>2389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</row>
    <row r="1245" spans="1:14" ht="16.2" customHeight="1">
      <c r="A1245" s="17" t="s">
        <v>2090</v>
      </c>
      <c r="B1245" s="18"/>
      <c r="C1245" s="26" t="s">
        <v>21</v>
      </c>
      <c r="D1245" s="26" t="s">
        <v>97</v>
      </c>
      <c r="E1245" s="26" t="s">
        <v>123</v>
      </c>
      <c r="F1245" s="26">
        <v>2</v>
      </c>
      <c r="G1245" s="21" t="s">
        <v>3943</v>
      </c>
      <c r="H1245" s="17" t="s">
        <v>2390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</row>
    <row r="1246" spans="1:14" ht="16.2" customHeight="1">
      <c r="A1246" s="17" t="s">
        <v>2090</v>
      </c>
      <c r="B1246" s="18"/>
      <c r="C1246" s="26" t="s">
        <v>21</v>
      </c>
      <c r="D1246" s="26" t="s">
        <v>97</v>
      </c>
      <c r="E1246" s="26" t="s">
        <v>123</v>
      </c>
      <c r="F1246" s="26">
        <v>3</v>
      </c>
      <c r="G1246" s="21" t="s">
        <v>3943</v>
      </c>
      <c r="H1246" s="17" t="s">
        <v>2391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</row>
    <row r="1247" spans="1:14" ht="16.2" customHeight="1">
      <c r="A1247" s="17" t="s">
        <v>2090</v>
      </c>
      <c r="B1247" s="18"/>
      <c r="C1247" s="26" t="s">
        <v>21</v>
      </c>
      <c r="D1247" s="26" t="s">
        <v>97</v>
      </c>
      <c r="E1247" s="26" t="s">
        <v>123</v>
      </c>
      <c r="F1247" s="26">
        <v>4</v>
      </c>
      <c r="G1247" s="21" t="s">
        <v>3943</v>
      </c>
      <c r="H1247" s="17" t="s">
        <v>2392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</row>
    <row r="1248" spans="1:14" ht="16.2" customHeight="1">
      <c r="A1248" s="17" t="s">
        <v>2090</v>
      </c>
      <c r="B1248" s="18"/>
      <c r="C1248" s="26" t="s">
        <v>21</v>
      </c>
      <c r="D1248" s="26" t="s">
        <v>97</v>
      </c>
      <c r="E1248" s="26" t="s">
        <v>123</v>
      </c>
      <c r="F1248" s="26">
        <v>5</v>
      </c>
      <c r="G1248" s="21" t="s">
        <v>3943</v>
      </c>
      <c r="H1248" s="17" t="s">
        <v>2393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</row>
    <row r="1249" spans="1:14" ht="16.2" customHeight="1">
      <c r="A1249" s="17" t="s">
        <v>2090</v>
      </c>
      <c r="B1249" s="18"/>
      <c r="C1249" s="26" t="s">
        <v>21</v>
      </c>
      <c r="D1249" s="26" t="s">
        <v>97</v>
      </c>
      <c r="E1249" s="26" t="s">
        <v>123</v>
      </c>
      <c r="F1249" s="26">
        <v>6</v>
      </c>
      <c r="G1249" s="21" t="s">
        <v>3943</v>
      </c>
      <c r="H1249" s="17" t="s">
        <v>2394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</row>
    <row r="1250" spans="1:14" ht="16.2" customHeight="1">
      <c r="A1250" s="17" t="s">
        <v>2090</v>
      </c>
      <c r="B1250" s="18"/>
      <c r="C1250" s="26" t="s">
        <v>21</v>
      </c>
      <c r="D1250" s="26" t="s">
        <v>97</v>
      </c>
      <c r="E1250" s="26" t="s">
        <v>123</v>
      </c>
      <c r="F1250" s="26">
        <v>7</v>
      </c>
      <c r="G1250" s="21" t="s">
        <v>3943</v>
      </c>
      <c r="H1250" s="17" t="s">
        <v>2395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</row>
    <row r="1251" spans="1:14" ht="16.2" customHeight="1">
      <c r="A1251" s="17" t="s">
        <v>2090</v>
      </c>
      <c r="B1251" s="18"/>
      <c r="C1251" s="26" t="s">
        <v>21</v>
      </c>
      <c r="D1251" s="26" t="s">
        <v>97</v>
      </c>
      <c r="E1251" s="26" t="s">
        <v>123</v>
      </c>
      <c r="F1251" s="26">
        <v>8</v>
      </c>
      <c r="G1251" s="21" t="s">
        <v>3943</v>
      </c>
      <c r="H1251" s="17" t="s">
        <v>2396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</row>
    <row r="1252" spans="1:14" ht="16.2" customHeight="1">
      <c r="A1252" s="17" t="s">
        <v>2090</v>
      </c>
      <c r="B1252" s="18"/>
      <c r="C1252" s="26" t="s">
        <v>21</v>
      </c>
      <c r="D1252" s="26" t="s">
        <v>97</v>
      </c>
      <c r="E1252" s="26" t="s">
        <v>123</v>
      </c>
      <c r="F1252" s="26">
        <v>10</v>
      </c>
      <c r="G1252" s="21" t="s">
        <v>3943</v>
      </c>
      <c r="H1252" s="17" t="s">
        <v>3944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</row>
    <row r="1253" spans="1:14" ht="16.2" customHeight="1">
      <c r="A1253" s="17" t="s">
        <v>2090</v>
      </c>
      <c r="B1253" s="18"/>
      <c r="C1253" s="26" t="s">
        <v>21</v>
      </c>
      <c r="D1253" s="26" t="s">
        <v>97</v>
      </c>
      <c r="E1253" s="26" t="s">
        <v>129</v>
      </c>
      <c r="F1253" s="26">
        <v>1</v>
      </c>
      <c r="G1253" s="21" t="s">
        <v>128</v>
      </c>
      <c r="H1253" s="17" t="s">
        <v>2397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</row>
    <row r="1254" spans="1:14" ht="16.2" customHeight="1">
      <c r="A1254" s="17" t="s">
        <v>2090</v>
      </c>
      <c r="B1254" s="18"/>
      <c r="C1254" s="26" t="s">
        <v>21</v>
      </c>
      <c r="D1254" s="26" t="s">
        <v>97</v>
      </c>
      <c r="E1254" s="26" t="s">
        <v>129</v>
      </c>
      <c r="F1254" s="26">
        <v>2</v>
      </c>
      <c r="G1254" s="21" t="s">
        <v>128</v>
      </c>
      <c r="H1254" s="17" t="s">
        <v>2398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</row>
    <row r="1255" spans="1:14" ht="16.2" customHeight="1">
      <c r="A1255" s="17" t="s">
        <v>2090</v>
      </c>
      <c r="B1255" s="18"/>
      <c r="C1255" s="26" t="s">
        <v>21</v>
      </c>
      <c r="D1255" s="26" t="s">
        <v>97</v>
      </c>
      <c r="E1255" s="26" t="s">
        <v>129</v>
      </c>
      <c r="F1255" s="26">
        <v>3</v>
      </c>
      <c r="G1255" s="21" t="s">
        <v>128</v>
      </c>
      <c r="H1255" s="17" t="s">
        <v>2399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</row>
    <row r="1256" spans="1:14" ht="16.2" customHeight="1">
      <c r="A1256" s="17" t="s">
        <v>2090</v>
      </c>
      <c r="B1256" s="18"/>
      <c r="C1256" s="26" t="s">
        <v>21</v>
      </c>
      <c r="D1256" s="26" t="s">
        <v>97</v>
      </c>
      <c r="E1256" s="26" t="s">
        <v>129</v>
      </c>
      <c r="F1256" s="26">
        <v>4</v>
      </c>
      <c r="G1256" s="21" t="s">
        <v>128</v>
      </c>
      <c r="H1256" s="17" t="s">
        <v>2400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</row>
    <row r="1257" spans="1:14" ht="16.2" customHeight="1">
      <c r="A1257" s="17" t="s">
        <v>2090</v>
      </c>
      <c r="B1257" s="18"/>
      <c r="C1257" s="26" t="s">
        <v>21</v>
      </c>
      <c r="D1257" s="26" t="s">
        <v>97</v>
      </c>
      <c r="E1257" s="26" t="s">
        <v>129</v>
      </c>
      <c r="F1257" s="26">
        <v>5</v>
      </c>
      <c r="G1257" s="21" t="s">
        <v>128</v>
      </c>
      <c r="H1257" s="17" t="s">
        <v>2401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</row>
    <row r="1258" spans="1:14" ht="16.2" customHeight="1">
      <c r="A1258" s="17" t="s">
        <v>2090</v>
      </c>
      <c r="B1258" s="18"/>
      <c r="C1258" s="26" t="s">
        <v>21</v>
      </c>
      <c r="D1258" s="26" t="s">
        <v>97</v>
      </c>
      <c r="E1258" s="26" t="s">
        <v>129</v>
      </c>
      <c r="F1258" s="26">
        <v>6</v>
      </c>
      <c r="G1258" s="21" t="s">
        <v>128</v>
      </c>
      <c r="H1258" s="17" t="s">
        <v>2402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</row>
    <row r="1259" spans="1:14" ht="16.2" customHeight="1">
      <c r="A1259" s="17" t="s">
        <v>2090</v>
      </c>
      <c r="B1259" s="18"/>
      <c r="C1259" s="26" t="s">
        <v>21</v>
      </c>
      <c r="D1259" s="26" t="s">
        <v>97</v>
      </c>
      <c r="E1259" s="26" t="s">
        <v>136</v>
      </c>
      <c r="F1259" s="26">
        <v>1</v>
      </c>
      <c r="G1259" s="21" t="s">
        <v>135</v>
      </c>
      <c r="H1259" s="17" t="s">
        <v>2403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</row>
    <row r="1260" spans="1:14" ht="16.2" customHeight="1">
      <c r="A1260" s="17" t="s">
        <v>2090</v>
      </c>
      <c r="B1260" s="18"/>
      <c r="C1260" s="26" t="s">
        <v>21</v>
      </c>
      <c r="D1260" s="26" t="s">
        <v>97</v>
      </c>
      <c r="E1260" s="26" t="s">
        <v>136</v>
      </c>
      <c r="F1260" s="26">
        <v>2</v>
      </c>
      <c r="G1260" s="21" t="s">
        <v>135</v>
      </c>
      <c r="H1260" s="17" t="s">
        <v>2404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</row>
    <row r="1261" spans="1:14" ht="16.2" customHeight="1">
      <c r="A1261" s="17" t="s">
        <v>2090</v>
      </c>
      <c r="B1261" s="18"/>
      <c r="C1261" s="26" t="s">
        <v>21</v>
      </c>
      <c r="D1261" s="26" t="s">
        <v>97</v>
      </c>
      <c r="E1261" s="26" t="s">
        <v>136</v>
      </c>
      <c r="F1261" s="26">
        <v>3</v>
      </c>
      <c r="G1261" s="21" t="s">
        <v>135</v>
      </c>
      <c r="H1261" s="17" t="s">
        <v>2405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</row>
    <row r="1262" spans="1:14" ht="16.2" customHeight="1">
      <c r="A1262" s="17" t="s">
        <v>2090</v>
      </c>
      <c r="B1262" s="18"/>
      <c r="C1262" s="26" t="s">
        <v>21</v>
      </c>
      <c r="D1262" s="26" t="s">
        <v>97</v>
      </c>
      <c r="E1262" s="26" t="s">
        <v>136</v>
      </c>
      <c r="F1262" s="26">
        <v>4</v>
      </c>
      <c r="G1262" s="21" t="s">
        <v>135</v>
      </c>
      <c r="H1262" s="17" t="s">
        <v>2406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</row>
    <row r="1263" spans="1:14" ht="16.2" customHeight="1">
      <c r="A1263" s="17" t="s">
        <v>2090</v>
      </c>
      <c r="B1263" s="18"/>
      <c r="C1263" s="26" t="s">
        <v>21</v>
      </c>
      <c r="D1263" s="26" t="s">
        <v>97</v>
      </c>
      <c r="E1263" s="26" t="s">
        <v>136</v>
      </c>
      <c r="F1263" s="26">
        <v>5</v>
      </c>
      <c r="G1263" s="21" t="s">
        <v>135</v>
      </c>
      <c r="H1263" s="17" t="s">
        <v>2407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</row>
    <row r="1264" spans="1:14" ht="16.2" customHeight="1">
      <c r="A1264" s="17" t="s">
        <v>2090</v>
      </c>
      <c r="B1264" s="18"/>
      <c r="C1264" s="26" t="s">
        <v>21</v>
      </c>
      <c r="D1264" s="26" t="s">
        <v>97</v>
      </c>
      <c r="E1264" s="26" t="s">
        <v>136</v>
      </c>
      <c r="F1264" s="26">
        <v>6</v>
      </c>
      <c r="G1264" s="21" t="s">
        <v>135</v>
      </c>
      <c r="H1264" s="17" t="s">
        <v>2408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</row>
    <row r="1265" spans="1:14" ht="16.2" customHeight="1">
      <c r="A1265" s="17" t="s">
        <v>2090</v>
      </c>
      <c r="B1265" s="18"/>
      <c r="C1265" s="26" t="s">
        <v>21</v>
      </c>
      <c r="D1265" s="26" t="s">
        <v>97</v>
      </c>
      <c r="E1265" s="26" t="s">
        <v>139</v>
      </c>
      <c r="F1265" s="26">
        <v>1</v>
      </c>
      <c r="G1265" s="21" t="s">
        <v>138</v>
      </c>
      <c r="H1265" s="17" t="s">
        <v>2409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</row>
    <row r="1266" spans="1:14" ht="16.2" customHeight="1">
      <c r="A1266" s="17" t="s">
        <v>2090</v>
      </c>
      <c r="B1266" s="18"/>
      <c r="C1266" s="26" t="s">
        <v>21</v>
      </c>
      <c r="D1266" s="26" t="s">
        <v>97</v>
      </c>
      <c r="E1266" s="26" t="s">
        <v>139</v>
      </c>
      <c r="F1266" s="26">
        <v>2</v>
      </c>
      <c r="G1266" s="21" t="s">
        <v>138</v>
      </c>
      <c r="H1266" s="17" t="s">
        <v>2410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</row>
    <row r="1267" spans="1:14" ht="16.2" customHeight="1">
      <c r="A1267" s="17" t="s">
        <v>2090</v>
      </c>
      <c r="B1267" s="18"/>
      <c r="C1267" s="26" t="s">
        <v>21</v>
      </c>
      <c r="D1267" s="26" t="s">
        <v>97</v>
      </c>
      <c r="E1267" s="26" t="s">
        <v>139</v>
      </c>
      <c r="F1267" s="26">
        <v>3</v>
      </c>
      <c r="G1267" s="21" t="s">
        <v>138</v>
      </c>
      <c r="H1267" s="17" t="s">
        <v>2411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</row>
    <row r="1268" spans="1:14" ht="16.2" customHeight="1">
      <c r="A1268" s="17" t="s">
        <v>2090</v>
      </c>
      <c r="B1268" s="18"/>
      <c r="C1268" s="26" t="s">
        <v>21</v>
      </c>
      <c r="D1268" s="26" t="s">
        <v>97</v>
      </c>
      <c r="E1268" s="26" t="s">
        <v>139</v>
      </c>
      <c r="F1268" s="26">
        <v>4</v>
      </c>
      <c r="G1268" s="21" t="s">
        <v>138</v>
      </c>
      <c r="H1268" s="17" t="s">
        <v>2412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</row>
    <row r="1269" spans="1:14" ht="16.2" customHeight="1">
      <c r="A1269" s="17" t="s">
        <v>2090</v>
      </c>
      <c r="B1269" s="18"/>
      <c r="C1269" s="26" t="s">
        <v>21</v>
      </c>
      <c r="D1269" s="26" t="s">
        <v>97</v>
      </c>
      <c r="E1269" s="26" t="s">
        <v>139</v>
      </c>
      <c r="F1269" s="26">
        <v>5</v>
      </c>
      <c r="G1269" s="21" t="s">
        <v>138</v>
      </c>
      <c r="H1269" s="17" t="s">
        <v>2413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</row>
    <row r="1270" spans="1:14" ht="16.2" customHeight="1">
      <c r="A1270" s="17" t="s">
        <v>2090</v>
      </c>
      <c r="B1270" s="18"/>
      <c r="C1270" s="26" t="s">
        <v>21</v>
      </c>
      <c r="D1270" s="26" t="s">
        <v>97</v>
      </c>
      <c r="E1270" s="26" t="s">
        <v>139</v>
      </c>
      <c r="F1270" s="26">
        <v>6</v>
      </c>
      <c r="G1270" s="21" t="s">
        <v>138</v>
      </c>
      <c r="H1270" s="17" t="s">
        <v>2414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</row>
    <row r="1271" spans="1:14" ht="16.2" customHeight="1">
      <c r="A1271" s="17" t="s">
        <v>2090</v>
      </c>
      <c r="B1271" s="18"/>
      <c r="C1271" s="26" t="s">
        <v>21</v>
      </c>
      <c r="D1271" s="26" t="s">
        <v>97</v>
      </c>
      <c r="E1271" s="26" t="s">
        <v>161</v>
      </c>
      <c r="F1271" s="26">
        <v>1</v>
      </c>
      <c r="G1271" s="21" t="s">
        <v>160</v>
      </c>
      <c r="H1271" s="17" t="s">
        <v>2415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</row>
    <row r="1272" spans="1:14" ht="16.2" customHeight="1">
      <c r="A1272" s="17" t="s">
        <v>2090</v>
      </c>
      <c r="B1272" s="18"/>
      <c r="C1272" s="26" t="s">
        <v>21</v>
      </c>
      <c r="D1272" s="26" t="s">
        <v>97</v>
      </c>
      <c r="E1272" s="26" t="s">
        <v>161</v>
      </c>
      <c r="F1272" s="26">
        <v>2</v>
      </c>
      <c r="G1272" s="21" t="s">
        <v>160</v>
      </c>
      <c r="H1272" s="17" t="s">
        <v>2416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</row>
    <row r="1273" spans="1:14" ht="16.2" customHeight="1">
      <c r="A1273" s="17" t="s">
        <v>2090</v>
      </c>
      <c r="B1273" s="18"/>
      <c r="C1273" s="26" t="s">
        <v>21</v>
      </c>
      <c r="D1273" s="26" t="s">
        <v>97</v>
      </c>
      <c r="E1273" s="26" t="s">
        <v>161</v>
      </c>
      <c r="F1273" s="26">
        <v>3</v>
      </c>
      <c r="G1273" s="21" t="s">
        <v>160</v>
      </c>
      <c r="H1273" s="17" t="s">
        <v>2417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</row>
    <row r="1274" spans="1:14" ht="16.2" customHeight="1">
      <c r="A1274" s="17" t="s">
        <v>2090</v>
      </c>
      <c r="B1274" s="18"/>
      <c r="C1274" s="26" t="s">
        <v>21</v>
      </c>
      <c r="D1274" s="26" t="s">
        <v>97</v>
      </c>
      <c r="E1274" s="26" t="s">
        <v>161</v>
      </c>
      <c r="F1274" s="26">
        <v>4</v>
      </c>
      <c r="G1274" s="21" t="s">
        <v>160</v>
      </c>
      <c r="H1274" s="17" t="s">
        <v>2418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</row>
    <row r="1275" spans="1:14" ht="16.2" customHeight="1">
      <c r="A1275" s="17" t="s">
        <v>2090</v>
      </c>
      <c r="B1275" s="18"/>
      <c r="C1275" s="26" t="s">
        <v>21</v>
      </c>
      <c r="D1275" s="26" t="s">
        <v>97</v>
      </c>
      <c r="E1275" s="26" t="s">
        <v>161</v>
      </c>
      <c r="F1275" s="26">
        <v>5</v>
      </c>
      <c r="G1275" s="21" t="s">
        <v>160</v>
      </c>
      <c r="H1275" s="17" t="s">
        <v>2419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</row>
    <row r="1276" spans="1:14" ht="16.2" customHeight="1">
      <c r="A1276" s="17" t="s">
        <v>2090</v>
      </c>
      <c r="B1276" s="18"/>
      <c r="C1276" s="26" t="s">
        <v>21</v>
      </c>
      <c r="D1276" s="26" t="s">
        <v>97</v>
      </c>
      <c r="E1276" s="26" t="s">
        <v>161</v>
      </c>
      <c r="F1276" s="26">
        <v>6</v>
      </c>
      <c r="G1276" s="21" t="s">
        <v>160</v>
      </c>
      <c r="H1276" s="17" t="s">
        <v>2420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</row>
    <row r="1277" spans="1:14" ht="16.2" customHeight="1">
      <c r="A1277" s="17" t="s">
        <v>2090</v>
      </c>
      <c r="B1277" s="18"/>
      <c r="C1277" s="26" t="s">
        <v>21</v>
      </c>
      <c r="D1277" s="26" t="s">
        <v>97</v>
      </c>
      <c r="E1277" s="26" t="s">
        <v>161</v>
      </c>
      <c r="F1277" s="26">
        <v>7</v>
      </c>
      <c r="G1277" s="21" t="s">
        <v>160</v>
      </c>
      <c r="H1277" s="17" t="s">
        <v>2421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</row>
    <row r="1278" spans="1:14" ht="16.2" customHeight="1">
      <c r="A1278" s="17" t="s">
        <v>2090</v>
      </c>
      <c r="B1278" s="18"/>
      <c r="C1278" s="26" t="s">
        <v>21</v>
      </c>
      <c r="D1278" s="26" t="s">
        <v>97</v>
      </c>
      <c r="E1278" s="26" t="s">
        <v>165</v>
      </c>
      <c r="F1278" s="26">
        <v>1</v>
      </c>
      <c r="G1278" s="21" t="s">
        <v>164</v>
      </c>
      <c r="H1278" s="17" t="s">
        <v>2422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</row>
    <row r="1279" spans="1:14" ht="16.2" customHeight="1">
      <c r="A1279" s="17" t="s">
        <v>2090</v>
      </c>
      <c r="B1279" s="18"/>
      <c r="C1279" s="26" t="s">
        <v>21</v>
      </c>
      <c r="D1279" s="26" t="s">
        <v>97</v>
      </c>
      <c r="E1279" s="26" t="s">
        <v>165</v>
      </c>
      <c r="F1279" s="26">
        <v>2</v>
      </c>
      <c r="G1279" s="21" t="s">
        <v>164</v>
      </c>
      <c r="H1279" s="17" t="s">
        <v>2423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</row>
    <row r="1280" spans="1:14" ht="16.2" customHeight="1">
      <c r="A1280" s="17" t="s">
        <v>2090</v>
      </c>
      <c r="B1280" s="18"/>
      <c r="C1280" s="26" t="s">
        <v>21</v>
      </c>
      <c r="D1280" s="26" t="s">
        <v>97</v>
      </c>
      <c r="E1280" s="26" t="s">
        <v>165</v>
      </c>
      <c r="F1280" s="26">
        <v>3</v>
      </c>
      <c r="G1280" s="21" t="s">
        <v>164</v>
      </c>
      <c r="H1280" s="17" t="s">
        <v>2424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</row>
    <row r="1281" spans="1:14" ht="16.2" customHeight="1">
      <c r="A1281" s="17" t="s">
        <v>2090</v>
      </c>
      <c r="B1281" s="18"/>
      <c r="C1281" s="26" t="s">
        <v>21</v>
      </c>
      <c r="D1281" s="26" t="s">
        <v>97</v>
      </c>
      <c r="E1281" s="26" t="s">
        <v>165</v>
      </c>
      <c r="F1281" s="26">
        <v>4</v>
      </c>
      <c r="G1281" s="21" t="s">
        <v>164</v>
      </c>
      <c r="H1281" s="17" t="s">
        <v>2425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</row>
    <row r="1282" spans="1:14" ht="16.2" customHeight="1">
      <c r="A1282" s="17" t="s">
        <v>2090</v>
      </c>
      <c r="B1282" s="18"/>
      <c r="C1282" s="26" t="s">
        <v>21</v>
      </c>
      <c r="D1282" s="26" t="s">
        <v>97</v>
      </c>
      <c r="E1282" s="26" t="s">
        <v>165</v>
      </c>
      <c r="F1282" s="26">
        <v>5</v>
      </c>
      <c r="G1282" s="21" t="s">
        <v>164</v>
      </c>
      <c r="H1282" s="17" t="s">
        <v>2426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</row>
    <row r="1283" spans="1:14" ht="16.2" customHeight="1">
      <c r="A1283" s="17" t="s">
        <v>2090</v>
      </c>
      <c r="B1283" s="18"/>
      <c r="C1283" s="26" t="s">
        <v>21</v>
      </c>
      <c r="D1283" s="26" t="s">
        <v>97</v>
      </c>
      <c r="E1283" s="26" t="s">
        <v>165</v>
      </c>
      <c r="F1283" s="26">
        <v>6</v>
      </c>
      <c r="G1283" s="21" t="s">
        <v>164</v>
      </c>
      <c r="H1283" s="17" t="s">
        <v>2427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</row>
    <row r="1284" spans="1:14" ht="16.2" customHeight="1">
      <c r="A1284" s="17" t="s">
        <v>2090</v>
      </c>
      <c r="B1284" s="18"/>
      <c r="C1284" s="26" t="s">
        <v>21</v>
      </c>
      <c r="D1284" s="26" t="s">
        <v>97</v>
      </c>
      <c r="E1284" s="26" t="s">
        <v>165</v>
      </c>
      <c r="F1284" s="26">
        <v>7</v>
      </c>
      <c r="G1284" s="21" t="s">
        <v>164</v>
      </c>
      <c r="H1284" s="17" t="s">
        <v>2428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</row>
    <row r="1285" spans="1:14" ht="16.2" customHeight="1">
      <c r="A1285" s="17" t="s">
        <v>2090</v>
      </c>
      <c r="B1285" s="18"/>
      <c r="C1285" s="26" t="s">
        <v>21</v>
      </c>
      <c r="D1285" s="26" t="s">
        <v>97</v>
      </c>
      <c r="E1285" s="26" t="s">
        <v>142</v>
      </c>
      <c r="F1285" s="26">
        <v>1</v>
      </c>
      <c r="G1285" s="21" t="s">
        <v>141</v>
      </c>
      <c r="H1285" s="17" t="s">
        <v>2429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</row>
    <row r="1286" spans="1:14" ht="16.2" customHeight="1">
      <c r="A1286" s="17" t="s">
        <v>2090</v>
      </c>
      <c r="B1286" s="18"/>
      <c r="C1286" s="26" t="s">
        <v>21</v>
      </c>
      <c r="D1286" s="26" t="s">
        <v>97</v>
      </c>
      <c r="E1286" s="26" t="s">
        <v>142</v>
      </c>
      <c r="F1286" s="26">
        <v>2</v>
      </c>
      <c r="G1286" s="21" t="s">
        <v>141</v>
      </c>
      <c r="H1286" s="17" t="s">
        <v>2430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</row>
    <row r="1287" spans="1:14" ht="16.2" customHeight="1">
      <c r="A1287" s="17" t="s">
        <v>2090</v>
      </c>
      <c r="B1287" s="18"/>
      <c r="C1287" s="26" t="s">
        <v>21</v>
      </c>
      <c r="D1287" s="26" t="s">
        <v>97</v>
      </c>
      <c r="E1287" s="26" t="s">
        <v>142</v>
      </c>
      <c r="F1287" s="26">
        <v>3</v>
      </c>
      <c r="G1287" s="21" t="s">
        <v>141</v>
      </c>
      <c r="H1287" s="17" t="s">
        <v>2431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</row>
    <row r="1288" spans="1:14" ht="16.2" customHeight="1">
      <c r="A1288" s="17" t="s">
        <v>2090</v>
      </c>
      <c r="B1288" s="18"/>
      <c r="C1288" s="26" t="s">
        <v>21</v>
      </c>
      <c r="D1288" s="26" t="s">
        <v>97</v>
      </c>
      <c r="E1288" s="26" t="s">
        <v>142</v>
      </c>
      <c r="F1288" s="26">
        <v>4</v>
      </c>
      <c r="G1288" s="21" t="s">
        <v>141</v>
      </c>
      <c r="H1288" s="17" t="s">
        <v>2432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</row>
    <row r="1289" spans="1:14" ht="16.2" customHeight="1">
      <c r="A1289" s="17" t="s">
        <v>2090</v>
      </c>
      <c r="B1289" s="18"/>
      <c r="C1289" s="26" t="s">
        <v>21</v>
      </c>
      <c r="D1289" s="26" t="s">
        <v>97</v>
      </c>
      <c r="E1289" s="26" t="s">
        <v>142</v>
      </c>
      <c r="F1289" s="26">
        <v>5</v>
      </c>
      <c r="G1289" s="21" t="s">
        <v>141</v>
      </c>
      <c r="H1289" s="17" t="s">
        <v>2433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</row>
    <row r="1290" spans="1:14" ht="16.2" customHeight="1">
      <c r="A1290" s="17" t="s">
        <v>2090</v>
      </c>
      <c r="B1290" s="18"/>
      <c r="C1290" s="26" t="s">
        <v>21</v>
      </c>
      <c r="D1290" s="26" t="s">
        <v>97</v>
      </c>
      <c r="E1290" s="26" t="s">
        <v>142</v>
      </c>
      <c r="F1290" s="26">
        <v>6</v>
      </c>
      <c r="G1290" s="21" t="s">
        <v>141</v>
      </c>
      <c r="H1290" s="17" t="s">
        <v>2434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</row>
    <row r="1291" spans="1:14" ht="16.2" customHeight="1">
      <c r="A1291" s="17" t="s">
        <v>2090</v>
      </c>
      <c r="B1291" s="18"/>
      <c r="C1291" s="26" t="s">
        <v>21</v>
      </c>
      <c r="D1291" s="26" t="s">
        <v>97</v>
      </c>
      <c r="E1291" s="26" t="s">
        <v>144</v>
      </c>
      <c r="F1291" s="26">
        <v>1</v>
      </c>
      <c r="G1291" s="21" t="s">
        <v>143</v>
      </c>
      <c r="H1291" s="17" t="s">
        <v>2435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</row>
    <row r="1292" spans="1:14" ht="16.2" customHeight="1">
      <c r="A1292" s="17" t="s">
        <v>2090</v>
      </c>
      <c r="B1292" s="18"/>
      <c r="C1292" s="26" t="s">
        <v>21</v>
      </c>
      <c r="D1292" s="26" t="s">
        <v>97</v>
      </c>
      <c r="E1292" s="26" t="s">
        <v>144</v>
      </c>
      <c r="F1292" s="26">
        <v>2</v>
      </c>
      <c r="G1292" s="21" t="s">
        <v>143</v>
      </c>
      <c r="H1292" s="17" t="s">
        <v>2436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</row>
    <row r="1293" spans="1:14" ht="16.2" customHeight="1">
      <c r="A1293" s="17" t="s">
        <v>2090</v>
      </c>
      <c r="B1293" s="18"/>
      <c r="C1293" s="26" t="s">
        <v>21</v>
      </c>
      <c r="D1293" s="26" t="s">
        <v>97</v>
      </c>
      <c r="E1293" s="26" t="s">
        <v>144</v>
      </c>
      <c r="F1293" s="26">
        <v>3</v>
      </c>
      <c r="G1293" s="21" t="s">
        <v>143</v>
      </c>
      <c r="H1293" s="17" t="s">
        <v>2437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</row>
    <row r="1294" spans="1:14" ht="16.2" customHeight="1">
      <c r="A1294" s="17" t="s">
        <v>2090</v>
      </c>
      <c r="B1294" s="18"/>
      <c r="C1294" s="26" t="s">
        <v>21</v>
      </c>
      <c r="D1294" s="26" t="s">
        <v>97</v>
      </c>
      <c r="E1294" s="26" t="s">
        <v>144</v>
      </c>
      <c r="F1294" s="26">
        <v>4</v>
      </c>
      <c r="G1294" s="21" t="s">
        <v>143</v>
      </c>
      <c r="H1294" s="17" t="s">
        <v>2438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</row>
    <row r="1295" spans="1:14" ht="16.2" customHeight="1">
      <c r="A1295" s="17" t="s">
        <v>2090</v>
      </c>
      <c r="B1295" s="18"/>
      <c r="C1295" s="26" t="s">
        <v>21</v>
      </c>
      <c r="D1295" s="26" t="s">
        <v>97</v>
      </c>
      <c r="E1295" s="26" t="s">
        <v>144</v>
      </c>
      <c r="F1295" s="26">
        <v>5</v>
      </c>
      <c r="G1295" s="21" t="s">
        <v>143</v>
      </c>
      <c r="H1295" s="17" t="s">
        <v>2439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</row>
    <row r="1296" spans="1:14" ht="16.2" customHeight="1">
      <c r="A1296" s="17" t="s">
        <v>2090</v>
      </c>
      <c r="B1296" s="18"/>
      <c r="C1296" s="26" t="s">
        <v>21</v>
      </c>
      <c r="D1296" s="26" t="s">
        <v>97</v>
      </c>
      <c r="E1296" s="26" t="s">
        <v>144</v>
      </c>
      <c r="F1296" s="26">
        <v>6</v>
      </c>
      <c r="G1296" s="21" t="s">
        <v>143</v>
      </c>
      <c r="H1296" s="17" t="s">
        <v>2440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</row>
    <row r="1297" spans="1:14" ht="16.2" customHeight="1">
      <c r="A1297" s="76" t="s">
        <v>2090</v>
      </c>
      <c r="B1297" s="77"/>
      <c r="C1297" s="78" t="s">
        <v>610</v>
      </c>
      <c r="D1297" s="78" t="s">
        <v>722</v>
      </c>
      <c r="E1297" s="76" t="s">
        <v>724</v>
      </c>
      <c r="F1297" s="78">
        <v>1</v>
      </c>
      <c r="G1297" s="79" t="s">
        <v>723</v>
      </c>
      <c r="H1297" s="76" t="s">
        <v>2441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</row>
    <row r="1298" spans="1:14" ht="16.2" customHeight="1">
      <c r="A1298" s="76" t="s">
        <v>2090</v>
      </c>
      <c r="B1298" s="77"/>
      <c r="C1298" s="78" t="s">
        <v>610</v>
      </c>
      <c r="D1298" s="78" t="s">
        <v>722</v>
      </c>
      <c r="E1298" s="76" t="s">
        <v>724</v>
      </c>
      <c r="F1298" s="78">
        <v>2</v>
      </c>
      <c r="G1298" s="79" t="s">
        <v>723</v>
      </c>
      <c r="H1298" s="76" t="s">
        <v>2442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</row>
    <row r="1299" spans="1:14" ht="16.2" customHeight="1">
      <c r="A1299" s="76" t="s">
        <v>2090</v>
      </c>
      <c r="B1299" s="77"/>
      <c r="C1299" s="78" t="s">
        <v>610</v>
      </c>
      <c r="D1299" s="78" t="s">
        <v>722</v>
      </c>
      <c r="E1299" s="76" t="s">
        <v>724</v>
      </c>
      <c r="F1299" s="78">
        <v>3</v>
      </c>
      <c r="G1299" s="79" t="s">
        <v>723</v>
      </c>
      <c r="H1299" s="76" t="s">
        <v>2443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</row>
    <row r="1300" spans="1:14" ht="16.2" customHeight="1">
      <c r="A1300" s="76" t="s">
        <v>2090</v>
      </c>
      <c r="B1300" s="77"/>
      <c r="C1300" s="78" t="s">
        <v>610</v>
      </c>
      <c r="D1300" s="78" t="s">
        <v>722</v>
      </c>
      <c r="E1300" s="76" t="s">
        <v>724</v>
      </c>
      <c r="F1300" s="78">
        <v>4</v>
      </c>
      <c r="G1300" s="79" t="s">
        <v>723</v>
      </c>
      <c r="H1300" s="76" t="s">
        <v>2444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</row>
    <row r="1301" spans="1:14" ht="16.2" customHeight="1">
      <c r="A1301" s="76" t="s">
        <v>2090</v>
      </c>
      <c r="B1301" s="77"/>
      <c r="C1301" s="78" t="s">
        <v>610</v>
      </c>
      <c r="D1301" s="78" t="s">
        <v>722</v>
      </c>
      <c r="E1301" s="76" t="s">
        <v>724</v>
      </c>
      <c r="F1301" s="78">
        <v>5</v>
      </c>
      <c r="G1301" s="79" t="s">
        <v>723</v>
      </c>
      <c r="H1301" s="76" t="s">
        <v>2445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</row>
    <row r="1302" spans="1:14" ht="16.2" customHeight="1">
      <c r="A1302" s="76" t="s">
        <v>2090</v>
      </c>
      <c r="B1302" s="77"/>
      <c r="C1302" s="78" t="s">
        <v>610</v>
      </c>
      <c r="D1302" s="78" t="s">
        <v>722</v>
      </c>
      <c r="E1302" s="76" t="s">
        <v>724</v>
      </c>
      <c r="F1302" s="78">
        <v>6</v>
      </c>
      <c r="G1302" s="79" t="s">
        <v>723</v>
      </c>
      <c r="H1302" s="76" t="s">
        <v>2446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</row>
    <row r="1303" spans="1:14" ht="16.2" customHeight="1">
      <c r="A1303" s="76" t="s">
        <v>2090</v>
      </c>
      <c r="B1303" s="77"/>
      <c r="C1303" s="78" t="s">
        <v>610</v>
      </c>
      <c r="D1303" s="78" t="s">
        <v>722</v>
      </c>
      <c r="E1303" s="76" t="s">
        <v>729</v>
      </c>
      <c r="F1303" s="78">
        <v>1</v>
      </c>
      <c r="G1303" s="79" t="s">
        <v>728</v>
      </c>
      <c r="H1303" s="76" t="s">
        <v>2447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</row>
    <row r="1304" spans="1:14" ht="16.2" customHeight="1">
      <c r="A1304" s="76" t="s">
        <v>2090</v>
      </c>
      <c r="B1304" s="77"/>
      <c r="C1304" s="78" t="s">
        <v>610</v>
      </c>
      <c r="D1304" s="78" t="s">
        <v>722</v>
      </c>
      <c r="E1304" s="76" t="s">
        <v>729</v>
      </c>
      <c r="F1304" s="78">
        <v>2</v>
      </c>
      <c r="G1304" s="79" t="s">
        <v>728</v>
      </c>
      <c r="H1304" s="76" t="s">
        <v>2448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</row>
    <row r="1305" spans="1:14" ht="16.2" customHeight="1">
      <c r="A1305" s="76" t="s">
        <v>2090</v>
      </c>
      <c r="B1305" s="77"/>
      <c r="C1305" s="78" t="s">
        <v>610</v>
      </c>
      <c r="D1305" s="78" t="s">
        <v>722</v>
      </c>
      <c r="E1305" s="76" t="s">
        <v>729</v>
      </c>
      <c r="F1305" s="78">
        <v>3</v>
      </c>
      <c r="G1305" s="79" t="s">
        <v>728</v>
      </c>
      <c r="H1305" s="76" t="s">
        <v>2449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</row>
    <row r="1306" spans="1:14" ht="16.2" customHeight="1">
      <c r="A1306" s="76" t="s">
        <v>2090</v>
      </c>
      <c r="B1306" s="77"/>
      <c r="C1306" s="78" t="s">
        <v>610</v>
      </c>
      <c r="D1306" s="78" t="s">
        <v>722</v>
      </c>
      <c r="E1306" s="76" t="s">
        <v>729</v>
      </c>
      <c r="F1306" s="78">
        <v>4</v>
      </c>
      <c r="G1306" s="79" t="s">
        <v>728</v>
      </c>
      <c r="H1306" s="76" t="s">
        <v>2450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</row>
    <row r="1307" spans="1:14" ht="16.2" customHeight="1">
      <c r="A1307" s="76" t="s">
        <v>2090</v>
      </c>
      <c r="B1307" s="77"/>
      <c r="C1307" s="78" t="s">
        <v>610</v>
      </c>
      <c r="D1307" s="78" t="s">
        <v>722</v>
      </c>
      <c r="E1307" s="76" t="s">
        <v>729</v>
      </c>
      <c r="F1307" s="78">
        <v>5</v>
      </c>
      <c r="G1307" s="79" t="s">
        <v>728</v>
      </c>
      <c r="H1307" s="76" t="s">
        <v>2451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</row>
    <row r="1308" spans="1:14" ht="16.2" customHeight="1">
      <c r="A1308" s="76" t="s">
        <v>2090</v>
      </c>
      <c r="B1308" s="77"/>
      <c r="C1308" s="78" t="s">
        <v>610</v>
      </c>
      <c r="D1308" s="78" t="s">
        <v>722</v>
      </c>
      <c r="E1308" s="76" t="s">
        <v>729</v>
      </c>
      <c r="F1308" s="78">
        <v>6</v>
      </c>
      <c r="G1308" s="79" t="s">
        <v>728</v>
      </c>
      <c r="H1308" s="76" t="s">
        <v>2452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</row>
    <row r="1309" spans="1:14" ht="16.2" customHeight="1">
      <c r="A1309" s="76" t="s">
        <v>2090</v>
      </c>
      <c r="B1309" s="77"/>
      <c r="C1309" s="80" t="s">
        <v>610</v>
      </c>
      <c r="D1309" s="80" t="s">
        <v>722</v>
      </c>
      <c r="E1309" s="76" t="s">
        <v>732</v>
      </c>
      <c r="F1309" s="81">
        <v>1</v>
      </c>
      <c r="G1309" s="30" t="s">
        <v>731</v>
      </c>
      <c r="H1309" s="76" t="s">
        <v>2453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</row>
    <row r="1310" spans="1:14" ht="16.2" customHeight="1">
      <c r="A1310" s="76" t="s">
        <v>2090</v>
      </c>
      <c r="B1310" s="77"/>
      <c r="C1310" s="80" t="s">
        <v>610</v>
      </c>
      <c r="D1310" s="80" t="s">
        <v>722</v>
      </c>
      <c r="E1310" s="76" t="s">
        <v>732</v>
      </c>
      <c r="F1310" s="81">
        <v>2</v>
      </c>
      <c r="G1310" s="30" t="s">
        <v>731</v>
      </c>
      <c r="H1310" s="76" t="s">
        <v>2454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</row>
    <row r="1311" spans="1:14" ht="16.2" customHeight="1">
      <c r="A1311" s="76" t="s">
        <v>2090</v>
      </c>
      <c r="B1311" s="77"/>
      <c r="C1311" s="80" t="s">
        <v>610</v>
      </c>
      <c r="D1311" s="80" t="s">
        <v>722</v>
      </c>
      <c r="E1311" s="76" t="s">
        <v>732</v>
      </c>
      <c r="F1311" s="81">
        <v>3</v>
      </c>
      <c r="G1311" s="30" t="s">
        <v>731</v>
      </c>
      <c r="H1311" s="76" t="s">
        <v>2455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</row>
    <row r="1312" spans="1:14" ht="16.2" customHeight="1">
      <c r="A1312" s="76" t="s">
        <v>2090</v>
      </c>
      <c r="B1312" s="77"/>
      <c r="C1312" s="80" t="s">
        <v>610</v>
      </c>
      <c r="D1312" s="80" t="s">
        <v>722</v>
      </c>
      <c r="E1312" s="76" t="s">
        <v>732</v>
      </c>
      <c r="F1312" s="81">
        <v>4</v>
      </c>
      <c r="G1312" s="30" t="s">
        <v>731</v>
      </c>
      <c r="H1312" s="76" t="s">
        <v>2456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</row>
    <row r="1313" spans="1:14" ht="16.2" customHeight="1">
      <c r="A1313" s="76" t="s">
        <v>2090</v>
      </c>
      <c r="B1313" s="77"/>
      <c r="C1313" s="80" t="s">
        <v>610</v>
      </c>
      <c r="D1313" s="80" t="s">
        <v>722</v>
      </c>
      <c r="E1313" s="76" t="s">
        <v>732</v>
      </c>
      <c r="F1313" s="81">
        <v>5</v>
      </c>
      <c r="G1313" s="30" t="s">
        <v>731</v>
      </c>
      <c r="H1313" s="76" t="s">
        <v>2457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</row>
    <row r="1314" spans="1:14" ht="16.2" customHeight="1">
      <c r="A1314" s="76" t="s">
        <v>2090</v>
      </c>
      <c r="B1314" s="77"/>
      <c r="C1314" s="80" t="s">
        <v>610</v>
      </c>
      <c r="D1314" s="80" t="s">
        <v>722</v>
      </c>
      <c r="E1314" s="76" t="s">
        <v>732</v>
      </c>
      <c r="F1314" s="81">
        <v>6</v>
      </c>
      <c r="G1314" s="30" t="s">
        <v>731</v>
      </c>
      <c r="H1314" s="76" t="s">
        <v>2458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</row>
    <row r="1315" spans="1:14" ht="16.2" customHeight="1">
      <c r="A1315" s="76" t="s">
        <v>2090</v>
      </c>
      <c r="B1315" s="77"/>
      <c r="C1315" s="80" t="s">
        <v>610</v>
      </c>
      <c r="D1315" s="80" t="s">
        <v>722</v>
      </c>
      <c r="E1315" s="76" t="s">
        <v>732</v>
      </c>
      <c r="F1315" s="81">
        <v>7</v>
      </c>
      <c r="G1315" s="30" t="s">
        <v>731</v>
      </c>
      <c r="H1315" s="76" t="s">
        <v>2459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</row>
    <row r="1316" spans="1:14" ht="16.2" customHeight="1">
      <c r="A1316" s="76" t="s">
        <v>2090</v>
      </c>
      <c r="B1316" s="77"/>
      <c r="C1316" s="80" t="s">
        <v>610</v>
      </c>
      <c r="D1316" s="80" t="s">
        <v>722</v>
      </c>
      <c r="E1316" s="76" t="s">
        <v>735</v>
      </c>
      <c r="F1316" s="81">
        <v>1</v>
      </c>
      <c r="G1316" s="30" t="s">
        <v>734</v>
      </c>
      <c r="H1316" s="76" t="s">
        <v>2460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</row>
    <row r="1317" spans="1:14" ht="16.2" customHeight="1">
      <c r="A1317" s="76" t="s">
        <v>2090</v>
      </c>
      <c r="B1317" s="77"/>
      <c r="C1317" s="80" t="s">
        <v>610</v>
      </c>
      <c r="D1317" s="80" t="s">
        <v>722</v>
      </c>
      <c r="E1317" s="76" t="s">
        <v>735</v>
      </c>
      <c r="F1317" s="81">
        <v>2</v>
      </c>
      <c r="G1317" s="30" t="s">
        <v>734</v>
      </c>
      <c r="H1317" s="76" t="s">
        <v>2461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</row>
    <row r="1318" spans="1:14" ht="16.2" customHeight="1">
      <c r="A1318" s="76" t="s">
        <v>2090</v>
      </c>
      <c r="B1318" s="77"/>
      <c r="C1318" s="80" t="s">
        <v>610</v>
      </c>
      <c r="D1318" s="80" t="s">
        <v>722</v>
      </c>
      <c r="E1318" s="76" t="s">
        <v>735</v>
      </c>
      <c r="F1318" s="81">
        <v>3</v>
      </c>
      <c r="G1318" s="30" t="s">
        <v>734</v>
      </c>
      <c r="H1318" s="76" t="s">
        <v>2462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</row>
    <row r="1319" spans="1:14" ht="16.2" customHeight="1">
      <c r="A1319" s="76" t="s">
        <v>2090</v>
      </c>
      <c r="B1319" s="77"/>
      <c r="C1319" s="80" t="s">
        <v>610</v>
      </c>
      <c r="D1319" s="80" t="s">
        <v>722</v>
      </c>
      <c r="E1319" s="76" t="s">
        <v>735</v>
      </c>
      <c r="F1319" s="81">
        <v>4</v>
      </c>
      <c r="G1319" s="30" t="s">
        <v>734</v>
      </c>
      <c r="H1319" s="76" t="s">
        <v>2463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</row>
    <row r="1320" spans="1:14" ht="16.2" customHeight="1">
      <c r="A1320" s="76" t="s">
        <v>2090</v>
      </c>
      <c r="B1320" s="77"/>
      <c r="C1320" s="80" t="s">
        <v>610</v>
      </c>
      <c r="D1320" s="80" t="s">
        <v>722</v>
      </c>
      <c r="E1320" s="76" t="s">
        <v>735</v>
      </c>
      <c r="F1320" s="81">
        <v>5</v>
      </c>
      <c r="G1320" s="30" t="s">
        <v>734</v>
      </c>
      <c r="H1320" s="76" t="s">
        <v>2464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</row>
    <row r="1321" spans="1:14" ht="16.2" customHeight="1">
      <c r="A1321" s="76" t="s">
        <v>2090</v>
      </c>
      <c r="B1321" s="77"/>
      <c r="C1321" s="80" t="s">
        <v>610</v>
      </c>
      <c r="D1321" s="80" t="s">
        <v>722</v>
      </c>
      <c r="E1321" s="76" t="s">
        <v>735</v>
      </c>
      <c r="F1321" s="81">
        <v>6</v>
      </c>
      <c r="G1321" s="30" t="s">
        <v>734</v>
      </c>
      <c r="H1321" s="76" t="s">
        <v>2465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</row>
    <row r="1322" spans="1:14" ht="16.2" customHeight="1">
      <c r="A1322" s="76" t="s">
        <v>3945</v>
      </c>
      <c r="B1322" s="42" t="s">
        <v>3946</v>
      </c>
      <c r="C1322" s="80" t="s">
        <v>610</v>
      </c>
      <c r="D1322" s="80" t="s">
        <v>722</v>
      </c>
      <c r="E1322" s="76" t="s">
        <v>747</v>
      </c>
      <c r="F1322" s="81">
        <v>1</v>
      </c>
      <c r="G1322" s="30" t="s">
        <v>746</v>
      </c>
      <c r="H1322" s="76" t="s">
        <v>2466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</row>
    <row r="1323" spans="1:14" ht="16.2" customHeight="1">
      <c r="A1323" s="76" t="s">
        <v>3945</v>
      </c>
      <c r="B1323" s="42" t="s">
        <v>3946</v>
      </c>
      <c r="C1323" s="80" t="s">
        <v>610</v>
      </c>
      <c r="D1323" s="80" t="s">
        <v>722</v>
      </c>
      <c r="E1323" s="76" t="s">
        <v>747</v>
      </c>
      <c r="F1323" s="81">
        <v>2</v>
      </c>
      <c r="G1323" s="30" t="s">
        <v>746</v>
      </c>
      <c r="H1323" s="76" t="s">
        <v>2467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</row>
    <row r="1324" spans="1:14" ht="16.2" customHeight="1">
      <c r="A1324" s="76" t="s">
        <v>3945</v>
      </c>
      <c r="B1324" s="42" t="s">
        <v>3946</v>
      </c>
      <c r="C1324" s="80" t="s">
        <v>610</v>
      </c>
      <c r="D1324" s="80" t="s">
        <v>722</v>
      </c>
      <c r="E1324" s="76" t="s">
        <v>747</v>
      </c>
      <c r="F1324" s="81">
        <v>3</v>
      </c>
      <c r="G1324" s="30" t="s">
        <v>746</v>
      </c>
      <c r="H1324" s="76" t="s">
        <v>2468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</row>
    <row r="1325" spans="1:14" ht="16.2" customHeight="1">
      <c r="A1325" s="76" t="s">
        <v>3945</v>
      </c>
      <c r="B1325" s="42" t="s">
        <v>3946</v>
      </c>
      <c r="C1325" s="80" t="s">
        <v>610</v>
      </c>
      <c r="D1325" s="80" t="s">
        <v>722</v>
      </c>
      <c r="E1325" s="76" t="s">
        <v>747</v>
      </c>
      <c r="F1325" s="81">
        <v>4</v>
      </c>
      <c r="G1325" s="30" t="s">
        <v>746</v>
      </c>
      <c r="H1325" s="76" t="s">
        <v>2469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</row>
    <row r="1326" spans="1:14" ht="16.2" customHeight="1">
      <c r="A1326" s="76" t="s">
        <v>3945</v>
      </c>
      <c r="B1326" s="42" t="s">
        <v>3946</v>
      </c>
      <c r="C1326" s="80" t="s">
        <v>610</v>
      </c>
      <c r="D1326" s="80" t="s">
        <v>722</v>
      </c>
      <c r="E1326" s="76" t="s">
        <v>747</v>
      </c>
      <c r="F1326" s="81">
        <v>5</v>
      </c>
      <c r="G1326" s="30" t="s">
        <v>746</v>
      </c>
      <c r="H1326" s="76" t="s">
        <v>2470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</row>
    <row r="1327" spans="1:14" ht="16.2" customHeight="1">
      <c r="A1327" s="76" t="s">
        <v>3945</v>
      </c>
      <c r="B1327" s="42" t="s">
        <v>3946</v>
      </c>
      <c r="C1327" s="80" t="s">
        <v>610</v>
      </c>
      <c r="D1327" s="80" t="s">
        <v>722</v>
      </c>
      <c r="E1327" s="76" t="s">
        <v>747</v>
      </c>
      <c r="F1327" s="81">
        <v>6</v>
      </c>
      <c r="G1327" s="30" t="s">
        <v>746</v>
      </c>
      <c r="H1327" s="76" t="s">
        <v>2471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</row>
    <row r="1328" spans="1:14" ht="16.2" customHeight="1">
      <c r="A1328" s="76" t="s">
        <v>3945</v>
      </c>
      <c r="B1328" s="42" t="s">
        <v>3947</v>
      </c>
      <c r="C1328" s="80" t="s">
        <v>610</v>
      </c>
      <c r="D1328" s="80" t="s">
        <v>722</v>
      </c>
      <c r="E1328" s="76" t="s">
        <v>756</v>
      </c>
      <c r="F1328" s="81">
        <v>1</v>
      </c>
      <c r="G1328" s="68" t="s">
        <v>755</v>
      </c>
      <c r="H1328" s="76" t="s">
        <v>2472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</row>
    <row r="1329" spans="1:14" ht="16.2" customHeight="1">
      <c r="A1329" s="76" t="s">
        <v>3945</v>
      </c>
      <c r="B1329" s="42" t="s">
        <v>3947</v>
      </c>
      <c r="C1329" s="80" t="s">
        <v>610</v>
      </c>
      <c r="D1329" s="80" t="s">
        <v>722</v>
      </c>
      <c r="E1329" s="76" t="s">
        <v>756</v>
      </c>
      <c r="F1329" s="81">
        <v>2</v>
      </c>
      <c r="G1329" s="68" t="s">
        <v>755</v>
      </c>
      <c r="H1329" s="76" t="s">
        <v>2473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</row>
    <row r="1330" spans="1:14" ht="16.2" customHeight="1">
      <c r="A1330" s="76" t="s">
        <v>3945</v>
      </c>
      <c r="B1330" s="42" t="s">
        <v>3947</v>
      </c>
      <c r="C1330" s="80" t="s">
        <v>610</v>
      </c>
      <c r="D1330" s="80" t="s">
        <v>722</v>
      </c>
      <c r="E1330" s="76" t="s">
        <v>756</v>
      </c>
      <c r="F1330" s="81">
        <v>3</v>
      </c>
      <c r="G1330" s="68" t="s">
        <v>755</v>
      </c>
      <c r="H1330" s="76" t="s">
        <v>2474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</row>
    <row r="1331" spans="1:14" ht="16.2" customHeight="1">
      <c r="A1331" s="76" t="s">
        <v>3945</v>
      </c>
      <c r="B1331" s="42" t="s">
        <v>3947</v>
      </c>
      <c r="C1331" s="80" t="s">
        <v>610</v>
      </c>
      <c r="D1331" s="80" t="s">
        <v>722</v>
      </c>
      <c r="E1331" s="76" t="s">
        <v>756</v>
      </c>
      <c r="F1331" s="81">
        <v>4</v>
      </c>
      <c r="G1331" s="68" t="s">
        <v>755</v>
      </c>
      <c r="H1331" s="76" t="s">
        <v>2475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</row>
    <row r="1332" spans="1:14" ht="16.2" customHeight="1">
      <c r="A1332" s="76" t="s">
        <v>3945</v>
      </c>
      <c r="B1332" s="42" t="s">
        <v>3947</v>
      </c>
      <c r="C1332" s="80" t="s">
        <v>610</v>
      </c>
      <c r="D1332" s="80" t="s">
        <v>722</v>
      </c>
      <c r="E1332" s="76" t="s">
        <v>756</v>
      </c>
      <c r="F1332" s="81">
        <v>5</v>
      </c>
      <c r="G1332" s="68" t="s">
        <v>755</v>
      </c>
      <c r="H1332" s="76" t="s">
        <v>2476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</row>
    <row r="1333" spans="1:14" ht="16.2" customHeight="1">
      <c r="A1333" s="76" t="s">
        <v>3945</v>
      </c>
      <c r="B1333" s="42" t="s">
        <v>3947</v>
      </c>
      <c r="C1333" s="80" t="s">
        <v>610</v>
      </c>
      <c r="D1333" s="80" t="s">
        <v>722</v>
      </c>
      <c r="E1333" s="76" t="s">
        <v>756</v>
      </c>
      <c r="F1333" s="81">
        <v>6</v>
      </c>
      <c r="G1333" s="68" t="s">
        <v>755</v>
      </c>
      <c r="H1333" s="76" t="s">
        <v>2477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</row>
    <row r="1334" spans="1:14" ht="16.2" customHeight="1">
      <c r="A1334" s="76" t="s">
        <v>3945</v>
      </c>
      <c r="B1334" s="42" t="s">
        <v>3947</v>
      </c>
      <c r="C1334" s="80" t="s">
        <v>610</v>
      </c>
      <c r="D1334" s="80" t="s">
        <v>722</v>
      </c>
      <c r="E1334" s="76" t="s">
        <v>756</v>
      </c>
      <c r="F1334" s="81">
        <v>7</v>
      </c>
      <c r="G1334" s="68" t="s">
        <v>755</v>
      </c>
      <c r="H1334" s="76" t="s">
        <v>2478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</row>
    <row r="1335" spans="1:14" ht="16.2" customHeight="1">
      <c r="A1335" s="76" t="s">
        <v>3945</v>
      </c>
      <c r="B1335" s="42" t="s">
        <v>3947</v>
      </c>
      <c r="C1335" s="80" t="s">
        <v>610</v>
      </c>
      <c r="D1335" s="80" t="s">
        <v>722</v>
      </c>
      <c r="E1335" s="76" t="s">
        <v>756</v>
      </c>
      <c r="F1335" s="81">
        <v>8</v>
      </c>
      <c r="G1335" s="68" t="s">
        <v>755</v>
      </c>
      <c r="H1335" s="76" t="s">
        <v>2479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</row>
    <row r="1336" spans="1:14" ht="16.2" customHeight="1">
      <c r="A1336" s="76" t="s">
        <v>3945</v>
      </c>
      <c r="B1336" s="42" t="s">
        <v>3947</v>
      </c>
      <c r="C1336" s="80" t="s">
        <v>610</v>
      </c>
      <c r="D1336" s="80" t="s">
        <v>722</v>
      </c>
      <c r="E1336" s="76" t="s">
        <v>756</v>
      </c>
      <c r="F1336" s="81">
        <v>9</v>
      </c>
      <c r="G1336" s="68" t="s">
        <v>755</v>
      </c>
      <c r="H1336" s="76" t="s">
        <v>2480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</row>
    <row r="1337" spans="1:14" ht="16.2" customHeight="1">
      <c r="A1337" s="76" t="s">
        <v>2090</v>
      </c>
      <c r="B1337" s="77"/>
      <c r="C1337" s="80" t="s">
        <v>610</v>
      </c>
      <c r="D1337" s="80" t="s">
        <v>722</v>
      </c>
      <c r="E1337" s="76" t="s">
        <v>759</v>
      </c>
      <c r="F1337" s="81">
        <v>1</v>
      </c>
      <c r="G1337" s="68" t="s">
        <v>758</v>
      </c>
      <c r="H1337" s="76" t="s">
        <v>2481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</row>
    <row r="1338" spans="1:14" ht="16.2" customHeight="1">
      <c r="A1338" s="76" t="s">
        <v>2090</v>
      </c>
      <c r="B1338" s="77"/>
      <c r="C1338" s="80" t="s">
        <v>610</v>
      </c>
      <c r="D1338" s="80" t="s">
        <v>722</v>
      </c>
      <c r="E1338" s="76" t="s">
        <v>759</v>
      </c>
      <c r="F1338" s="81">
        <v>2</v>
      </c>
      <c r="G1338" s="68" t="s">
        <v>758</v>
      </c>
      <c r="H1338" s="76" t="s">
        <v>2482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</row>
    <row r="1339" spans="1:14" ht="16.2" customHeight="1">
      <c r="A1339" s="76" t="s">
        <v>2090</v>
      </c>
      <c r="B1339" s="77"/>
      <c r="C1339" s="80" t="s">
        <v>610</v>
      </c>
      <c r="D1339" s="80" t="s">
        <v>722</v>
      </c>
      <c r="E1339" s="76" t="s">
        <v>759</v>
      </c>
      <c r="F1339" s="81">
        <v>3</v>
      </c>
      <c r="G1339" s="68" t="s">
        <v>758</v>
      </c>
      <c r="H1339" s="76" t="s">
        <v>2483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</row>
    <row r="1340" spans="1:14" ht="16.2" customHeight="1">
      <c r="A1340" s="76" t="s">
        <v>2090</v>
      </c>
      <c r="B1340" s="77"/>
      <c r="C1340" s="80" t="s">
        <v>610</v>
      </c>
      <c r="D1340" s="80" t="s">
        <v>722</v>
      </c>
      <c r="E1340" s="76" t="s">
        <v>759</v>
      </c>
      <c r="F1340" s="81">
        <v>4</v>
      </c>
      <c r="G1340" s="68" t="s">
        <v>758</v>
      </c>
      <c r="H1340" s="76" t="s">
        <v>2484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</row>
    <row r="1341" spans="1:14" ht="16.2" customHeight="1">
      <c r="A1341" s="76" t="s">
        <v>2090</v>
      </c>
      <c r="B1341" s="77"/>
      <c r="C1341" s="80" t="s">
        <v>610</v>
      </c>
      <c r="D1341" s="80" t="s">
        <v>722</v>
      </c>
      <c r="E1341" s="76" t="s">
        <v>759</v>
      </c>
      <c r="F1341" s="81">
        <v>5</v>
      </c>
      <c r="G1341" s="68" t="s">
        <v>758</v>
      </c>
      <c r="H1341" s="76" t="s">
        <v>2485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</row>
    <row r="1342" spans="1:14" ht="16.2" customHeight="1">
      <c r="A1342" s="76" t="s">
        <v>2090</v>
      </c>
      <c r="B1342" s="77"/>
      <c r="C1342" s="80" t="s">
        <v>610</v>
      </c>
      <c r="D1342" s="80" t="s">
        <v>722</v>
      </c>
      <c r="E1342" s="76" t="s">
        <v>759</v>
      </c>
      <c r="F1342" s="81">
        <v>6</v>
      </c>
      <c r="G1342" s="68" t="s">
        <v>758</v>
      </c>
      <c r="H1342" s="76" t="s">
        <v>2486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</row>
    <row r="1343" spans="1:14" ht="16.2" customHeight="1">
      <c r="A1343" s="76" t="s">
        <v>2090</v>
      </c>
      <c r="B1343" s="77"/>
      <c r="C1343" s="80" t="s">
        <v>610</v>
      </c>
      <c r="D1343" s="80" t="s">
        <v>722</v>
      </c>
      <c r="E1343" s="76" t="s">
        <v>759</v>
      </c>
      <c r="F1343" s="81">
        <v>7</v>
      </c>
      <c r="G1343" s="68" t="s">
        <v>758</v>
      </c>
      <c r="H1343" s="76" t="s">
        <v>2487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</row>
    <row r="1344" spans="1:14" ht="16.2" customHeight="1">
      <c r="A1344" s="76" t="s">
        <v>2090</v>
      </c>
      <c r="B1344" s="77"/>
      <c r="C1344" s="80" t="s">
        <v>610</v>
      </c>
      <c r="D1344" s="80" t="s">
        <v>722</v>
      </c>
      <c r="E1344" s="76" t="s">
        <v>759</v>
      </c>
      <c r="F1344" s="81">
        <v>8</v>
      </c>
      <c r="G1344" s="68" t="s">
        <v>758</v>
      </c>
      <c r="H1344" s="76" t="s">
        <v>2488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</row>
    <row r="1345" spans="1:14" ht="16.2" customHeight="1">
      <c r="A1345" s="76" t="s">
        <v>2090</v>
      </c>
      <c r="B1345" s="77"/>
      <c r="C1345" s="80" t="s">
        <v>610</v>
      </c>
      <c r="D1345" s="80" t="s">
        <v>722</v>
      </c>
      <c r="E1345" s="76" t="s">
        <v>762</v>
      </c>
      <c r="F1345" s="81">
        <v>1</v>
      </c>
      <c r="G1345" s="68" t="s">
        <v>761</v>
      </c>
      <c r="H1345" s="76" t="s">
        <v>2489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</row>
    <row r="1346" spans="1:14" ht="16.2" customHeight="1">
      <c r="A1346" s="76" t="s">
        <v>2090</v>
      </c>
      <c r="B1346" s="77"/>
      <c r="C1346" s="80" t="s">
        <v>610</v>
      </c>
      <c r="D1346" s="80" t="s">
        <v>722</v>
      </c>
      <c r="E1346" s="76" t="s">
        <v>762</v>
      </c>
      <c r="F1346" s="81">
        <v>2</v>
      </c>
      <c r="G1346" s="68" t="s">
        <v>761</v>
      </c>
      <c r="H1346" s="76" t="s">
        <v>2490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</row>
    <row r="1347" spans="1:14" ht="16.2" customHeight="1">
      <c r="A1347" s="76" t="s">
        <v>2090</v>
      </c>
      <c r="B1347" s="77"/>
      <c r="C1347" s="80" t="s">
        <v>610</v>
      </c>
      <c r="D1347" s="80" t="s">
        <v>722</v>
      </c>
      <c r="E1347" s="76" t="s">
        <v>762</v>
      </c>
      <c r="F1347" s="81">
        <v>4</v>
      </c>
      <c r="G1347" s="68" t="s">
        <v>761</v>
      </c>
      <c r="H1347" s="76" t="s">
        <v>2491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</row>
    <row r="1348" spans="1:14" ht="16.2" customHeight="1">
      <c r="A1348" s="76" t="s">
        <v>2090</v>
      </c>
      <c r="B1348" s="77"/>
      <c r="C1348" s="80" t="s">
        <v>610</v>
      </c>
      <c r="D1348" s="80" t="s">
        <v>722</v>
      </c>
      <c r="E1348" s="76" t="s">
        <v>762</v>
      </c>
      <c r="F1348" s="81">
        <v>5</v>
      </c>
      <c r="G1348" s="68" t="s">
        <v>761</v>
      </c>
      <c r="H1348" s="76" t="s">
        <v>2492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</row>
    <row r="1349" spans="1:14" ht="16.2" customHeight="1">
      <c r="A1349" s="76" t="s">
        <v>2090</v>
      </c>
      <c r="B1349" s="77"/>
      <c r="C1349" s="80" t="s">
        <v>610</v>
      </c>
      <c r="D1349" s="80" t="s">
        <v>722</v>
      </c>
      <c r="E1349" s="76" t="s">
        <v>762</v>
      </c>
      <c r="F1349" s="81">
        <v>6</v>
      </c>
      <c r="G1349" s="68" t="s">
        <v>761</v>
      </c>
      <c r="H1349" s="76" t="s">
        <v>2493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</row>
    <row r="1350" spans="1:14" ht="16.2" customHeight="1">
      <c r="A1350" s="76" t="s">
        <v>2090</v>
      </c>
      <c r="B1350" s="77"/>
      <c r="C1350" s="80" t="s">
        <v>610</v>
      </c>
      <c r="D1350" s="80" t="s">
        <v>722</v>
      </c>
      <c r="E1350" s="76" t="s">
        <v>762</v>
      </c>
      <c r="F1350" s="81">
        <v>7</v>
      </c>
      <c r="G1350" s="68" t="s">
        <v>761</v>
      </c>
      <c r="H1350" s="76" t="s">
        <v>2494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</row>
    <row r="1351" spans="1:14" ht="16.2" customHeight="1">
      <c r="A1351" s="76" t="s">
        <v>2090</v>
      </c>
      <c r="B1351" s="77"/>
      <c r="C1351" s="80" t="s">
        <v>610</v>
      </c>
      <c r="D1351" s="80" t="s">
        <v>722</v>
      </c>
      <c r="E1351" s="76" t="s">
        <v>762</v>
      </c>
      <c r="F1351" s="81">
        <v>8</v>
      </c>
      <c r="G1351" s="68" t="s">
        <v>761</v>
      </c>
      <c r="H1351" s="76" t="s">
        <v>2495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</row>
    <row r="1352" spans="1:14" ht="16.2" customHeight="1">
      <c r="A1352" s="76" t="s">
        <v>2090</v>
      </c>
      <c r="B1352" s="77"/>
      <c r="C1352" s="80" t="s">
        <v>610</v>
      </c>
      <c r="D1352" s="80" t="s">
        <v>722</v>
      </c>
      <c r="E1352" s="76" t="s">
        <v>765</v>
      </c>
      <c r="F1352" s="81">
        <v>1</v>
      </c>
      <c r="G1352" s="30" t="s">
        <v>764</v>
      </c>
      <c r="H1352" s="76" t="s">
        <v>2496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</row>
    <row r="1353" spans="1:14" ht="16.2" customHeight="1">
      <c r="A1353" s="76" t="s">
        <v>2090</v>
      </c>
      <c r="B1353" s="77"/>
      <c r="C1353" s="80" t="s">
        <v>610</v>
      </c>
      <c r="D1353" s="80" t="s">
        <v>722</v>
      </c>
      <c r="E1353" s="76" t="s">
        <v>765</v>
      </c>
      <c r="F1353" s="81">
        <v>2</v>
      </c>
      <c r="G1353" s="30" t="s">
        <v>764</v>
      </c>
      <c r="H1353" s="76" t="s">
        <v>2497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</row>
    <row r="1354" spans="1:14" ht="16.2" customHeight="1">
      <c r="A1354" s="76" t="s">
        <v>2090</v>
      </c>
      <c r="B1354" s="77"/>
      <c r="C1354" s="80" t="s">
        <v>610</v>
      </c>
      <c r="D1354" s="80" t="s">
        <v>722</v>
      </c>
      <c r="E1354" s="76" t="s">
        <v>765</v>
      </c>
      <c r="F1354" s="81">
        <v>3</v>
      </c>
      <c r="G1354" s="30" t="s">
        <v>764</v>
      </c>
      <c r="H1354" s="76" t="s">
        <v>2498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</row>
    <row r="1355" spans="1:14" ht="16.2" customHeight="1">
      <c r="A1355" s="76" t="s">
        <v>2090</v>
      </c>
      <c r="B1355" s="77"/>
      <c r="C1355" s="80" t="s">
        <v>610</v>
      </c>
      <c r="D1355" s="80" t="s">
        <v>722</v>
      </c>
      <c r="E1355" s="76" t="s">
        <v>765</v>
      </c>
      <c r="F1355" s="81">
        <v>4</v>
      </c>
      <c r="G1355" s="30" t="s">
        <v>764</v>
      </c>
      <c r="H1355" s="76" t="s">
        <v>2499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</row>
    <row r="1356" spans="1:14" ht="16.2" customHeight="1">
      <c r="A1356" s="76" t="s">
        <v>2090</v>
      </c>
      <c r="B1356" s="77"/>
      <c r="C1356" s="80" t="s">
        <v>610</v>
      </c>
      <c r="D1356" s="80" t="s">
        <v>722</v>
      </c>
      <c r="E1356" s="76" t="s">
        <v>765</v>
      </c>
      <c r="F1356" s="81">
        <v>5</v>
      </c>
      <c r="G1356" s="30" t="s">
        <v>764</v>
      </c>
      <c r="H1356" s="76" t="s">
        <v>2500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</row>
    <row r="1357" spans="1:14" ht="16.2" customHeight="1">
      <c r="A1357" s="76" t="s">
        <v>2090</v>
      </c>
      <c r="B1357" s="77"/>
      <c r="C1357" s="80" t="s">
        <v>610</v>
      </c>
      <c r="D1357" s="80" t="s">
        <v>722</v>
      </c>
      <c r="E1357" s="76" t="s">
        <v>765</v>
      </c>
      <c r="F1357" s="81">
        <v>6</v>
      </c>
      <c r="G1357" s="30" t="s">
        <v>764</v>
      </c>
      <c r="H1357" s="76" t="s">
        <v>2501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</row>
    <row r="1358" spans="1:14" ht="16.2" customHeight="1">
      <c r="A1358" s="76" t="s">
        <v>2090</v>
      </c>
      <c r="B1358" s="77"/>
      <c r="C1358" s="80" t="s">
        <v>610</v>
      </c>
      <c r="D1358" s="80" t="s">
        <v>722</v>
      </c>
      <c r="E1358" s="76" t="s">
        <v>770</v>
      </c>
      <c r="F1358" s="81">
        <v>1</v>
      </c>
      <c r="G1358" s="68" t="s">
        <v>769</v>
      </c>
      <c r="H1358" s="76" t="s">
        <v>2502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</row>
    <row r="1359" spans="1:14" ht="16.2" customHeight="1">
      <c r="A1359" s="76" t="s">
        <v>2090</v>
      </c>
      <c r="B1359" s="77"/>
      <c r="C1359" s="80" t="s">
        <v>610</v>
      </c>
      <c r="D1359" s="80" t="s">
        <v>722</v>
      </c>
      <c r="E1359" s="76" t="s">
        <v>770</v>
      </c>
      <c r="F1359" s="81">
        <v>2</v>
      </c>
      <c r="G1359" s="68" t="s">
        <v>769</v>
      </c>
      <c r="H1359" s="76" t="s">
        <v>2503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</row>
    <row r="1360" spans="1:14" ht="16.2" customHeight="1">
      <c r="A1360" s="76" t="s">
        <v>2090</v>
      </c>
      <c r="B1360" s="77"/>
      <c r="C1360" s="80" t="s">
        <v>610</v>
      </c>
      <c r="D1360" s="80" t="s">
        <v>722</v>
      </c>
      <c r="E1360" s="76" t="s">
        <v>770</v>
      </c>
      <c r="F1360" s="81">
        <v>3</v>
      </c>
      <c r="G1360" s="68" t="s">
        <v>769</v>
      </c>
      <c r="H1360" s="76" t="s">
        <v>2504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</row>
    <row r="1361" spans="1:14" ht="16.2" customHeight="1">
      <c r="A1361" s="76" t="s">
        <v>2090</v>
      </c>
      <c r="B1361" s="77"/>
      <c r="C1361" s="80" t="s">
        <v>610</v>
      </c>
      <c r="D1361" s="80" t="s">
        <v>722</v>
      </c>
      <c r="E1361" s="76" t="s">
        <v>770</v>
      </c>
      <c r="F1361" s="81">
        <v>4</v>
      </c>
      <c r="G1361" s="68" t="s">
        <v>769</v>
      </c>
      <c r="H1361" s="76" t="s">
        <v>2505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</row>
    <row r="1362" spans="1:14" ht="16.2" customHeight="1">
      <c r="A1362" s="76" t="s">
        <v>2090</v>
      </c>
      <c r="B1362" s="77"/>
      <c r="C1362" s="80" t="s">
        <v>610</v>
      </c>
      <c r="D1362" s="80" t="s">
        <v>722</v>
      </c>
      <c r="E1362" s="76" t="s">
        <v>770</v>
      </c>
      <c r="F1362" s="81">
        <v>5</v>
      </c>
      <c r="G1362" s="68" t="s">
        <v>769</v>
      </c>
      <c r="H1362" s="76" t="s">
        <v>2506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</row>
    <row r="1363" spans="1:14" ht="16.2" customHeight="1">
      <c r="A1363" s="76" t="s">
        <v>2090</v>
      </c>
      <c r="B1363" s="77"/>
      <c r="C1363" s="80" t="s">
        <v>610</v>
      </c>
      <c r="D1363" s="80" t="s">
        <v>722</v>
      </c>
      <c r="E1363" s="76" t="s">
        <v>770</v>
      </c>
      <c r="F1363" s="81">
        <v>6</v>
      </c>
      <c r="G1363" s="68" t="s">
        <v>769</v>
      </c>
      <c r="H1363" s="76" t="s">
        <v>2507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</row>
    <row r="1364" spans="1:14" ht="16.2" customHeight="1">
      <c r="A1364" s="76" t="s">
        <v>2090</v>
      </c>
      <c r="B1364" s="77"/>
      <c r="C1364" s="80" t="s">
        <v>610</v>
      </c>
      <c r="D1364" s="80" t="s">
        <v>722</v>
      </c>
      <c r="E1364" s="76" t="s">
        <v>770</v>
      </c>
      <c r="F1364" s="81">
        <v>7</v>
      </c>
      <c r="G1364" s="68" t="s">
        <v>769</v>
      </c>
      <c r="H1364" s="76" t="s">
        <v>2508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</row>
    <row r="1365" spans="1:14" ht="16.2" customHeight="1">
      <c r="A1365" s="76" t="s">
        <v>2090</v>
      </c>
      <c r="B1365" s="77"/>
      <c r="C1365" s="80" t="s">
        <v>610</v>
      </c>
      <c r="D1365" s="80" t="s">
        <v>722</v>
      </c>
      <c r="E1365" s="76" t="s">
        <v>774</v>
      </c>
      <c r="F1365" s="81">
        <v>1</v>
      </c>
      <c r="G1365" s="68" t="s">
        <v>773</v>
      </c>
      <c r="H1365" s="76" t="s">
        <v>2509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</row>
    <row r="1366" spans="1:14" ht="16.2" customHeight="1">
      <c r="A1366" s="76" t="s">
        <v>2090</v>
      </c>
      <c r="B1366" s="77"/>
      <c r="C1366" s="80" t="s">
        <v>610</v>
      </c>
      <c r="D1366" s="80" t="s">
        <v>722</v>
      </c>
      <c r="E1366" s="76" t="s">
        <v>774</v>
      </c>
      <c r="F1366" s="81">
        <v>2</v>
      </c>
      <c r="G1366" s="68" t="s">
        <v>773</v>
      </c>
      <c r="H1366" s="76" t="s">
        <v>2510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</row>
    <row r="1367" spans="1:14" ht="16.2" customHeight="1">
      <c r="A1367" s="76" t="s">
        <v>2090</v>
      </c>
      <c r="B1367" s="77"/>
      <c r="C1367" s="80" t="s">
        <v>610</v>
      </c>
      <c r="D1367" s="80" t="s">
        <v>722</v>
      </c>
      <c r="E1367" s="76" t="s">
        <v>774</v>
      </c>
      <c r="F1367" s="81">
        <v>3</v>
      </c>
      <c r="G1367" s="68" t="s">
        <v>773</v>
      </c>
      <c r="H1367" s="76" t="s">
        <v>2511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</row>
    <row r="1368" spans="1:14" ht="16.2" customHeight="1">
      <c r="A1368" s="76" t="s">
        <v>2090</v>
      </c>
      <c r="B1368" s="77"/>
      <c r="C1368" s="80" t="s">
        <v>610</v>
      </c>
      <c r="D1368" s="80" t="s">
        <v>722</v>
      </c>
      <c r="E1368" s="76" t="s">
        <v>774</v>
      </c>
      <c r="F1368" s="81">
        <v>4</v>
      </c>
      <c r="G1368" s="68" t="s">
        <v>773</v>
      </c>
      <c r="H1368" s="76" t="s">
        <v>2512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</row>
    <row r="1369" spans="1:14" ht="16.2" customHeight="1">
      <c r="A1369" s="76" t="s">
        <v>2090</v>
      </c>
      <c r="B1369" s="77"/>
      <c r="C1369" s="80" t="s">
        <v>610</v>
      </c>
      <c r="D1369" s="80" t="s">
        <v>722</v>
      </c>
      <c r="E1369" s="76" t="s">
        <v>774</v>
      </c>
      <c r="F1369" s="81">
        <v>5</v>
      </c>
      <c r="G1369" s="68" t="s">
        <v>773</v>
      </c>
      <c r="H1369" s="76" t="s">
        <v>2513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</row>
    <row r="1370" spans="1:14" ht="16.2" customHeight="1">
      <c r="A1370" s="76" t="s">
        <v>2090</v>
      </c>
      <c r="B1370" s="77"/>
      <c r="C1370" s="80" t="s">
        <v>610</v>
      </c>
      <c r="D1370" s="80" t="s">
        <v>722</v>
      </c>
      <c r="E1370" s="76" t="s">
        <v>774</v>
      </c>
      <c r="F1370" s="81">
        <v>6</v>
      </c>
      <c r="G1370" s="68" t="s">
        <v>773</v>
      </c>
      <c r="H1370" s="76" t="s">
        <v>2514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</row>
    <row r="1371" spans="1:14" ht="16.2" customHeight="1">
      <c r="A1371" s="76" t="s">
        <v>3945</v>
      </c>
      <c r="B1371" s="76" t="s">
        <v>2090</v>
      </c>
      <c r="C1371" s="80" t="s">
        <v>610</v>
      </c>
      <c r="D1371" s="80" t="s">
        <v>722</v>
      </c>
      <c r="E1371" s="76" t="s">
        <v>777</v>
      </c>
      <c r="F1371" s="81">
        <v>1</v>
      </c>
      <c r="G1371" s="68" t="s">
        <v>776</v>
      </c>
      <c r="H1371" s="76" t="s">
        <v>2515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</row>
    <row r="1372" spans="1:14" ht="16.2" customHeight="1">
      <c r="A1372" s="76" t="s">
        <v>3945</v>
      </c>
      <c r="B1372" s="76" t="s">
        <v>2090</v>
      </c>
      <c r="C1372" s="80" t="s">
        <v>610</v>
      </c>
      <c r="D1372" s="80" t="s">
        <v>722</v>
      </c>
      <c r="E1372" s="76" t="s">
        <v>777</v>
      </c>
      <c r="F1372" s="81">
        <v>2</v>
      </c>
      <c r="G1372" s="68" t="s">
        <v>776</v>
      </c>
      <c r="H1372" s="76" t="s">
        <v>2516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</row>
    <row r="1373" spans="1:14" ht="16.2" customHeight="1">
      <c r="A1373" s="76" t="s">
        <v>3945</v>
      </c>
      <c r="B1373" s="76" t="s">
        <v>2090</v>
      </c>
      <c r="C1373" s="80" t="s">
        <v>610</v>
      </c>
      <c r="D1373" s="80" t="s">
        <v>722</v>
      </c>
      <c r="E1373" s="76" t="s">
        <v>777</v>
      </c>
      <c r="F1373" s="81">
        <v>3</v>
      </c>
      <c r="G1373" s="68" t="s">
        <v>776</v>
      </c>
      <c r="H1373" s="76" t="s">
        <v>2517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</row>
    <row r="1374" spans="1:14" ht="16.2" customHeight="1">
      <c r="A1374" s="76" t="s">
        <v>3945</v>
      </c>
      <c r="B1374" s="76" t="s">
        <v>2090</v>
      </c>
      <c r="C1374" s="80" t="s">
        <v>610</v>
      </c>
      <c r="D1374" s="80" t="s">
        <v>722</v>
      </c>
      <c r="E1374" s="76" t="s">
        <v>777</v>
      </c>
      <c r="F1374" s="81">
        <v>4</v>
      </c>
      <c r="G1374" s="68" t="s">
        <v>776</v>
      </c>
      <c r="H1374" s="76" t="s">
        <v>2518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</row>
    <row r="1375" spans="1:14" ht="16.2" customHeight="1">
      <c r="A1375" s="76" t="s">
        <v>3945</v>
      </c>
      <c r="B1375" s="76" t="s">
        <v>2090</v>
      </c>
      <c r="C1375" s="80" t="s">
        <v>610</v>
      </c>
      <c r="D1375" s="80" t="s">
        <v>722</v>
      </c>
      <c r="E1375" s="76" t="s">
        <v>777</v>
      </c>
      <c r="F1375" s="81">
        <v>5</v>
      </c>
      <c r="G1375" s="68" t="s">
        <v>776</v>
      </c>
      <c r="H1375" s="76" t="s">
        <v>2519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</row>
    <row r="1376" spans="1:14" ht="16.2" customHeight="1">
      <c r="A1376" s="76" t="s">
        <v>3945</v>
      </c>
      <c r="B1376" s="42" t="s">
        <v>3948</v>
      </c>
      <c r="C1376" s="80" t="s">
        <v>610</v>
      </c>
      <c r="D1376" s="80" t="s">
        <v>722</v>
      </c>
      <c r="E1376" s="76" t="s">
        <v>777</v>
      </c>
      <c r="F1376" s="81">
        <v>6</v>
      </c>
      <c r="G1376" s="68" t="s">
        <v>776</v>
      </c>
      <c r="H1376" s="76" t="s">
        <v>2520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</row>
    <row r="1377" spans="1:14" ht="16.2" customHeight="1">
      <c r="A1377" s="76" t="s">
        <v>2090</v>
      </c>
      <c r="B1377" s="77"/>
      <c r="C1377" s="80" t="s">
        <v>610</v>
      </c>
      <c r="D1377" s="80" t="s">
        <v>722</v>
      </c>
      <c r="E1377" s="76" t="s">
        <v>780</v>
      </c>
      <c r="F1377" s="81">
        <v>1</v>
      </c>
      <c r="G1377" s="68" t="s">
        <v>779</v>
      </c>
      <c r="H1377" s="76" t="s">
        <v>2521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</row>
    <row r="1378" spans="1:14" ht="16.2" customHeight="1">
      <c r="A1378" s="76" t="s">
        <v>2090</v>
      </c>
      <c r="B1378" s="77"/>
      <c r="C1378" s="80" t="s">
        <v>610</v>
      </c>
      <c r="D1378" s="80" t="s">
        <v>722</v>
      </c>
      <c r="E1378" s="76" t="s">
        <v>780</v>
      </c>
      <c r="F1378" s="81">
        <v>2</v>
      </c>
      <c r="G1378" s="68" t="s">
        <v>779</v>
      </c>
      <c r="H1378" s="76" t="s">
        <v>2522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</row>
    <row r="1379" spans="1:14" ht="16.2" customHeight="1">
      <c r="A1379" s="76" t="s">
        <v>2090</v>
      </c>
      <c r="B1379" s="77"/>
      <c r="C1379" s="80" t="s">
        <v>610</v>
      </c>
      <c r="D1379" s="80" t="s">
        <v>722</v>
      </c>
      <c r="E1379" s="76" t="s">
        <v>780</v>
      </c>
      <c r="F1379" s="81">
        <v>3</v>
      </c>
      <c r="G1379" s="68" t="s">
        <v>779</v>
      </c>
      <c r="H1379" s="76" t="s">
        <v>2523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</row>
    <row r="1380" spans="1:14" ht="16.2" customHeight="1">
      <c r="A1380" s="76" t="s">
        <v>2090</v>
      </c>
      <c r="B1380" s="77"/>
      <c r="C1380" s="80" t="s">
        <v>610</v>
      </c>
      <c r="D1380" s="80" t="s">
        <v>722</v>
      </c>
      <c r="E1380" s="76" t="s">
        <v>780</v>
      </c>
      <c r="F1380" s="81">
        <v>4</v>
      </c>
      <c r="G1380" s="68" t="s">
        <v>779</v>
      </c>
      <c r="H1380" s="76" t="s">
        <v>2524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</row>
    <row r="1381" spans="1:14" ht="16.2" customHeight="1">
      <c r="A1381" s="76" t="s">
        <v>2090</v>
      </c>
      <c r="B1381" s="77"/>
      <c r="C1381" s="80" t="s">
        <v>610</v>
      </c>
      <c r="D1381" s="80" t="s">
        <v>722</v>
      </c>
      <c r="E1381" s="76" t="s">
        <v>780</v>
      </c>
      <c r="F1381" s="81">
        <v>5</v>
      </c>
      <c r="G1381" s="68" t="s">
        <v>779</v>
      </c>
      <c r="H1381" s="76" t="s">
        <v>2525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</row>
    <row r="1382" spans="1:14" ht="16.2" customHeight="1">
      <c r="A1382" s="76" t="s">
        <v>2090</v>
      </c>
      <c r="B1382" s="77"/>
      <c r="C1382" s="80" t="s">
        <v>610</v>
      </c>
      <c r="D1382" s="80" t="s">
        <v>722</v>
      </c>
      <c r="E1382" s="76" t="s">
        <v>780</v>
      </c>
      <c r="F1382" s="81">
        <v>6</v>
      </c>
      <c r="G1382" s="68" t="s">
        <v>779</v>
      </c>
      <c r="H1382" s="76" t="s">
        <v>2526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</row>
    <row r="1383" spans="1:14" ht="16.2" customHeight="1">
      <c r="A1383" s="76" t="s">
        <v>2090</v>
      </c>
      <c r="B1383" s="77"/>
      <c r="C1383" s="80" t="s">
        <v>610</v>
      </c>
      <c r="D1383" s="80" t="s">
        <v>722</v>
      </c>
      <c r="E1383" s="76" t="s">
        <v>780</v>
      </c>
      <c r="F1383" s="81">
        <v>7</v>
      </c>
      <c r="G1383" s="68" t="s">
        <v>779</v>
      </c>
      <c r="H1383" s="76" t="s">
        <v>2527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</row>
    <row r="1384" spans="1:14" ht="16.2" customHeight="1">
      <c r="A1384" s="82" t="s">
        <v>2090</v>
      </c>
      <c r="B1384" s="49"/>
      <c r="C1384" s="82" t="s">
        <v>610</v>
      </c>
      <c r="D1384" s="82" t="s">
        <v>611</v>
      </c>
      <c r="E1384" s="82" t="s">
        <v>613</v>
      </c>
      <c r="F1384" s="82">
        <v>1</v>
      </c>
      <c r="G1384" s="82" t="s">
        <v>612</v>
      </c>
      <c r="H1384" s="82" t="s">
        <v>2528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</row>
    <row r="1385" spans="1:14" ht="16.2" customHeight="1">
      <c r="A1385" s="82" t="s">
        <v>2090</v>
      </c>
      <c r="B1385" s="49"/>
      <c r="C1385" s="82" t="s">
        <v>610</v>
      </c>
      <c r="D1385" s="82" t="s">
        <v>611</v>
      </c>
      <c r="E1385" s="82" t="s">
        <v>613</v>
      </c>
      <c r="F1385" s="82">
        <v>2</v>
      </c>
      <c r="G1385" s="82" t="s">
        <v>612</v>
      </c>
      <c r="H1385" s="82" t="s">
        <v>2529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</row>
    <row r="1386" spans="1:14" ht="16.2" customHeight="1">
      <c r="A1386" s="82" t="s">
        <v>2090</v>
      </c>
      <c r="B1386" s="49"/>
      <c r="C1386" s="82" t="s">
        <v>610</v>
      </c>
      <c r="D1386" s="82" t="s">
        <v>611</v>
      </c>
      <c r="E1386" s="82" t="s">
        <v>613</v>
      </c>
      <c r="F1386" s="82">
        <v>3</v>
      </c>
      <c r="G1386" s="82" t="s">
        <v>612</v>
      </c>
      <c r="H1386" s="82" t="s">
        <v>2530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</row>
    <row r="1387" spans="1:14" ht="16.2" customHeight="1">
      <c r="A1387" s="82" t="s">
        <v>2090</v>
      </c>
      <c r="B1387" s="49"/>
      <c r="C1387" s="82" t="s">
        <v>610</v>
      </c>
      <c r="D1387" s="82" t="s">
        <v>611</v>
      </c>
      <c r="E1387" s="82" t="s">
        <v>613</v>
      </c>
      <c r="F1387" s="82">
        <v>4</v>
      </c>
      <c r="G1387" s="82" t="s">
        <v>612</v>
      </c>
      <c r="H1387" s="82" t="s">
        <v>2531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</row>
    <row r="1388" spans="1:14" ht="16.2" customHeight="1">
      <c r="A1388" s="82" t="s">
        <v>2090</v>
      </c>
      <c r="B1388" s="49"/>
      <c r="C1388" s="82" t="s">
        <v>610</v>
      </c>
      <c r="D1388" s="82" t="s">
        <v>611</v>
      </c>
      <c r="E1388" s="82" t="s">
        <v>613</v>
      </c>
      <c r="F1388" s="82">
        <v>5</v>
      </c>
      <c r="G1388" s="82" t="s">
        <v>612</v>
      </c>
      <c r="H1388" s="82" t="s">
        <v>2532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</row>
    <row r="1389" spans="1:14" ht="16.2" customHeight="1">
      <c r="A1389" s="82" t="s">
        <v>2090</v>
      </c>
      <c r="B1389" s="49"/>
      <c r="C1389" s="82" t="s">
        <v>610</v>
      </c>
      <c r="D1389" s="82" t="s">
        <v>611</v>
      </c>
      <c r="E1389" s="82" t="s">
        <v>613</v>
      </c>
      <c r="F1389" s="82">
        <v>6</v>
      </c>
      <c r="G1389" s="82" t="s">
        <v>612</v>
      </c>
      <c r="H1389" s="82" t="s">
        <v>2533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</row>
    <row r="1390" spans="1:14" ht="16.2" customHeight="1">
      <c r="A1390" s="82" t="s">
        <v>2090</v>
      </c>
      <c r="B1390" s="49"/>
      <c r="C1390" s="82" t="s">
        <v>610</v>
      </c>
      <c r="D1390" s="82" t="s">
        <v>611</v>
      </c>
      <c r="E1390" s="82" t="s">
        <v>617</v>
      </c>
      <c r="F1390" s="82">
        <v>1</v>
      </c>
      <c r="G1390" s="82" t="s">
        <v>616</v>
      </c>
      <c r="H1390" s="82" t="s">
        <v>2534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</row>
    <row r="1391" spans="1:14" ht="16.2" customHeight="1">
      <c r="A1391" s="82" t="s">
        <v>2090</v>
      </c>
      <c r="B1391" s="49"/>
      <c r="C1391" s="82" t="s">
        <v>610</v>
      </c>
      <c r="D1391" s="82" t="s">
        <v>611</v>
      </c>
      <c r="E1391" s="82" t="s">
        <v>617</v>
      </c>
      <c r="F1391" s="82">
        <v>2</v>
      </c>
      <c r="G1391" s="82" t="s">
        <v>616</v>
      </c>
      <c r="H1391" s="82" t="s">
        <v>2535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</row>
    <row r="1392" spans="1:14" ht="16.2" customHeight="1">
      <c r="A1392" s="82" t="s">
        <v>2090</v>
      </c>
      <c r="B1392" s="49"/>
      <c r="C1392" s="82" t="s">
        <v>610</v>
      </c>
      <c r="D1392" s="82" t="s">
        <v>611</v>
      </c>
      <c r="E1392" s="82" t="s">
        <v>617</v>
      </c>
      <c r="F1392" s="82">
        <v>3</v>
      </c>
      <c r="G1392" s="82" t="s">
        <v>616</v>
      </c>
      <c r="H1392" s="82" t="s">
        <v>2536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</row>
    <row r="1393" spans="1:14" ht="16.2" customHeight="1">
      <c r="A1393" s="82" t="s">
        <v>2090</v>
      </c>
      <c r="B1393" s="49"/>
      <c r="C1393" s="82" t="s">
        <v>610</v>
      </c>
      <c r="D1393" s="82" t="s">
        <v>611</v>
      </c>
      <c r="E1393" s="82" t="s">
        <v>617</v>
      </c>
      <c r="F1393" s="82">
        <v>4</v>
      </c>
      <c r="G1393" s="82" t="s">
        <v>616</v>
      </c>
      <c r="H1393" s="82" t="s">
        <v>2537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</row>
    <row r="1394" spans="1:14" ht="16.2" customHeight="1">
      <c r="A1394" s="82" t="s">
        <v>2090</v>
      </c>
      <c r="B1394" s="49"/>
      <c r="C1394" s="82" t="s">
        <v>610</v>
      </c>
      <c r="D1394" s="82" t="s">
        <v>611</v>
      </c>
      <c r="E1394" s="82" t="s">
        <v>617</v>
      </c>
      <c r="F1394" s="82">
        <v>5</v>
      </c>
      <c r="G1394" s="82" t="s">
        <v>616</v>
      </c>
      <c r="H1394" s="82" t="s">
        <v>2538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</row>
    <row r="1395" spans="1:14" ht="16.2" customHeight="1">
      <c r="A1395" s="82" t="s">
        <v>2090</v>
      </c>
      <c r="B1395" s="49"/>
      <c r="C1395" s="82" t="s">
        <v>610</v>
      </c>
      <c r="D1395" s="82" t="s">
        <v>611</v>
      </c>
      <c r="E1395" s="82" t="s">
        <v>617</v>
      </c>
      <c r="F1395" s="82">
        <v>6</v>
      </c>
      <c r="G1395" s="82" t="s">
        <v>616</v>
      </c>
      <c r="H1395" s="82" t="s">
        <v>2539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</row>
    <row r="1396" spans="1:14" ht="16.2" customHeight="1">
      <c r="A1396" s="82" t="s">
        <v>2090</v>
      </c>
      <c r="B1396" s="49"/>
      <c r="C1396" s="82" t="s">
        <v>610</v>
      </c>
      <c r="D1396" s="82" t="s">
        <v>611</v>
      </c>
      <c r="E1396" s="82" t="s">
        <v>620</v>
      </c>
      <c r="F1396" s="82">
        <v>1</v>
      </c>
      <c r="G1396" s="82" t="s">
        <v>619</v>
      </c>
      <c r="H1396" s="82" t="s">
        <v>2540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</row>
    <row r="1397" spans="1:14" ht="16.2" customHeight="1">
      <c r="A1397" s="82" t="s">
        <v>2090</v>
      </c>
      <c r="B1397" s="49"/>
      <c r="C1397" s="82" t="s">
        <v>610</v>
      </c>
      <c r="D1397" s="82" t="s">
        <v>611</v>
      </c>
      <c r="E1397" s="82" t="s">
        <v>620</v>
      </c>
      <c r="F1397" s="82">
        <v>2</v>
      </c>
      <c r="G1397" s="82" t="s">
        <v>619</v>
      </c>
      <c r="H1397" s="82" t="s">
        <v>2541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</row>
    <row r="1398" spans="1:14" ht="16.2" customHeight="1">
      <c r="A1398" s="82" t="s">
        <v>2090</v>
      </c>
      <c r="B1398" s="49"/>
      <c r="C1398" s="82" t="s">
        <v>610</v>
      </c>
      <c r="D1398" s="82" t="s">
        <v>611</v>
      </c>
      <c r="E1398" s="82" t="s">
        <v>620</v>
      </c>
      <c r="F1398" s="82">
        <v>3</v>
      </c>
      <c r="G1398" s="82" t="s">
        <v>619</v>
      </c>
      <c r="H1398" s="82" t="s">
        <v>2542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</row>
    <row r="1399" spans="1:14" ht="16.2" customHeight="1">
      <c r="A1399" s="82" t="s">
        <v>2090</v>
      </c>
      <c r="B1399" s="49"/>
      <c r="C1399" s="82" t="s">
        <v>610</v>
      </c>
      <c r="D1399" s="82" t="s">
        <v>611</v>
      </c>
      <c r="E1399" s="82" t="s">
        <v>620</v>
      </c>
      <c r="F1399" s="82">
        <v>4</v>
      </c>
      <c r="G1399" s="82" t="s">
        <v>619</v>
      </c>
      <c r="H1399" s="82" t="s">
        <v>2543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</row>
    <row r="1400" spans="1:14" ht="16.2" customHeight="1">
      <c r="A1400" s="82" t="s">
        <v>2090</v>
      </c>
      <c r="B1400" s="49"/>
      <c r="C1400" s="82" t="s">
        <v>610</v>
      </c>
      <c r="D1400" s="82" t="s">
        <v>611</v>
      </c>
      <c r="E1400" s="82" t="s">
        <v>620</v>
      </c>
      <c r="F1400" s="82">
        <v>5</v>
      </c>
      <c r="G1400" s="82" t="s">
        <v>619</v>
      </c>
      <c r="H1400" s="82" t="s">
        <v>2544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</row>
    <row r="1401" spans="1:14" ht="16.2" customHeight="1">
      <c r="A1401" s="82" t="s">
        <v>2090</v>
      </c>
      <c r="B1401" s="49"/>
      <c r="C1401" s="82" t="s">
        <v>610</v>
      </c>
      <c r="D1401" s="82" t="s">
        <v>611</v>
      </c>
      <c r="E1401" s="82" t="s">
        <v>620</v>
      </c>
      <c r="F1401" s="82">
        <v>6</v>
      </c>
      <c r="G1401" s="82" t="s">
        <v>619</v>
      </c>
      <c r="H1401" s="82" t="s">
        <v>2545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</row>
    <row r="1402" spans="1:14" ht="16.2" customHeight="1">
      <c r="A1402" s="82" t="s">
        <v>2090</v>
      </c>
      <c r="B1402" s="49"/>
      <c r="C1402" s="82" t="s">
        <v>610</v>
      </c>
      <c r="D1402" s="82" t="s">
        <v>611</v>
      </c>
      <c r="E1402" s="82" t="s">
        <v>623</v>
      </c>
      <c r="F1402" s="82">
        <v>1</v>
      </c>
      <c r="G1402" s="82" t="s">
        <v>622</v>
      </c>
      <c r="H1402" s="82" t="s">
        <v>2546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</row>
    <row r="1403" spans="1:14" ht="16.2" customHeight="1">
      <c r="A1403" s="82" t="s">
        <v>2090</v>
      </c>
      <c r="B1403" s="49"/>
      <c r="C1403" s="82" t="s">
        <v>610</v>
      </c>
      <c r="D1403" s="82" t="s">
        <v>611</v>
      </c>
      <c r="E1403" s="82" t="s">
        <v>623</v>
      </c>
      <c r="F1403" s="82">
        <v>2</v>
      </c>
      <c r="G1403" s="82" t="s">
        <v>622</v>
      </c>
      <c r="H1403" s="82" t="s">
        <v>2547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</row>
    <row r="1404" spans="1:14" ht="16.2" customHeight="1">
      <c r="A1404" s="82" t="s">
        <v>2090</v>
      </c>
      <c r="B1404" s="49"/>
      <c r="C1404" s="82" t="s">
        <v>610</v>
      </c>
      <c r="D1404" s="82" t="s">
        <v>611</v>
      </c>
      <c r="E1404" s="82" t="s">
        <v>623</v>
      </c>
      <c r="F1404" s="82">
        <v>3</v>
      </c>
      <c r="G1404" s="82" t="s">
        <v>622</v>
      </c>
      <c r="H1404" s="82" t="s">
        <v>2548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</row>
    <row r="1405" spans="1:14" ht="16.2" customHeight="1">
      <c r="A1405" s="82" t="s">
        <v>2090</v>
      </c>
      <c r="B1405" s="49"/>
      <c r="C1405" s="82" t="s">
        <v>610</v>
      </c>
      <c r="D1405" s="82" t="s">
        <v>611</v>
      </c>
      <c r="E1405" s="82" t="s">
        <v>623</v>
      </c>
      <c r="F1405" s="82">
        <v>4</v>
      </c>
      <c r="G1405" s="82" t="s">
        <v>622</v>
      </c>
      <c r="H1405" s="82" t="s">
        <v>2549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</row>
    <row r="1406" spans="1:14" ht="16.2" customHeight="1">
      <c r="A1406" s="82" t="s">
        <v>2090</v>
      </c>
      <c r="B1406" s="49"/>
      <c r="C1406" s="82" t="s">
        <v>610</v>
      </c>
      <c r="D1406" s="82" t="s">
        <v>611</v>
      </c>
      <c r="E1406" s="82" t="s">
        <v>623</v>
      </c>
      <c r="F1406" s="82">
        <v>5</v>
      </c>
      <c r="G1406" s="82" t="s">
        <v>622</v>
      </c>
      <c r="H1406" s="82" t="s">
        <v>2550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</row>
    <row r="1407" spans="1:14" ht="16.2" customHeight="1">
      <c r="A1407" s="82" t="s">
        <v>2090</v>
      </c>
      <c r="B1407" s="49"/>
      <c r="C1407" s="82" t="s">
        <v>610</v>
      </c>
      <c r="D1407" s="82" t="s">
        <v>611</v>
      </c>
      <c r="E1407" s="82" t="s">
        <v>623</v>
      </c>
      <c r="F1407" s="82">
        <v>6</v>
      </c>
      <c r="G1407" s="82" t="s">
        <v>622</v>
      </c>
      <c r="H1407" s="82" t="s">
        <v>2551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</row>
    <row r="1408" spans="1:14" ht="16.2" customHeight="1">
      <c r="A1408" s="82" t="s">
        <v>2090</v>
      </c>
      <c r="B1408" s="49"/>
      <c r="C1408" s="82" t="s">
        <v>610</v>
      </c>
      <c r="D1408" s="82" t="s">
        <v>611</v>
      </c>
      <c r="E1408" s="82" t="s">
        <v>626</v>
      </c>
      <c r="F1408" s="82">
        <v>1</v>
      </c>
      <c r="G1408" s="82" t="s">
        <v>625</v>
      </c>
      <c r="H1408" s="82" t="s">
        <v>2552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</row>
    <row r="1409" spans="1:14" ht="16.2" customHeight="1">
      <c r="A1409" s="82" t="s">
        <v>2090</v>
      </c>
      <c r="B1409" s="49"/>
      <c r="C1409" s="82" t="s">
        <v>610</v>
      </c>
      <c r="D1409" s="82" t="s">
        <v>611</v>
      </c>
      <c r="E1409" s="82" t="s">
        <v>626</v>
      </c>
      <c r="F1409" s="82">
        <v>2</v>
      </c>
      <c r="G1409" s="82" t="s">
        <v>625</v>
      </c>
      <c r="H1409" s="82" t="s">
        <v>2553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</row>
    <row r="1410" spans="1:14" ht="16.2" customHeight="1">
      <c r="A1410" s="82" t="s">
        <v>2090</v>
      </c>
      <c r="B1410" s="49"/>
      <c r="C1410" s="82" t="s">
        <v>610</v>
      </c>
      <c r="D1410" s="82" t="s">
        <v>611</v>
      </c>
      <c r="E1410" s="82" t="s">
        <v>626</v>
      </c>
      <c r="F1410" s="82">
        <v>3</v>
      </c>
      <c r="G1410" s="82" t="s">
        <v>625</v>
      </c>
      <c r="H1410" s="82" t="s">
        <v>2554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</row>
    <row r="1411" spans="1:14" ht="16.2" customHeight="1">
      <c r="A1411" s="82" t="s">
        <v>2090</v>
      </c>
      <c r="B1411" s="49"/>
      <c r="C1411" s="82" t="s">
        <v>610</v>
      </c>
      <c r="D1411" s="82" t="s">
        <v>611</v>
      </c>
      <c r="E1411" s="82" t="s">
        <v>626</v>
      </c>
      <c r="F1411" s="82">
        <v>4</v>
      </c>
      <c r="G1411" s="82" t="s">
        <v>625</v>
      </c>
      <c r="H1411" s="82" t="s">
        <v>2555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</row>
    <row r="1412" spans="1:14" ht="16.2" customHeight="1">
      <c r="A1412" s="82" t="s">
        <v>2090</v>
      </c>
      <c r="B1412" s="49"/>
      <c r="C1412" s="82" t="s">
        <v>610</v>
      </c>
      <c r="D1412" s="82" t="s">
        <v>611</v>
      </c>
      <c r="E1412" s="82" t="s">
        <v>626</v>
      </c>
      <c r="F1412" s="82">
        <v>5</v>
      </c>
      <c r="G1412" s="82" t="s">
        <v>625</v>
      </c>
      <c r="H1412" s="82" t="s">
        <v>2556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</row>
    <row r="1413" spans="1:14" ht="16.2" customHeight="1">
      <c r="A1413" s="82" t="s">
        <v>2090</v>
      </c>
      <c r="B1413" s="49"/>
      <c r="C1413" s="82" t="s">
        <v>610</v>
      </c>
      <c r="D1413" s="82" t="s">
        <v>611</v>
      </c>
      <c r="E1413" s="82" t="s">
        <v>626</v>
      </c>
      <c r="F1413" s="82">
        <v>6</v>
      </c>
      <c r="G1413" s="82" t="s">
        <v>625</v>
      </c>
      <c r="H1413" s="82" t="s">
        <v>2557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</row>
    <row r="1414" spans="1:14" ht="16.2" customHeight="1">
      <c r="A1414" s="82" t="s">
        <v>2090</v>
      </c>
      <c r="B1414" s="49"/>
      <c r="C1414" s="82" t="s">
        <v>610</v>
      </c>
      <c r="D1414" s="82" t="s">
        <v>611</v>
      </c>
      <c r="E1414" s="82" t="s">
        <v>629</v>
      </c>
      <c r="F1414" s="82">
        <v>1</v>
      </c>
      <c r="G1414" s="82" t="s">
        <v>628</v>
      </c>
      <c r="H1414" s="82" t="s">
        <v>2558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</row>
    <row r="1415" spans="1:14" ht="16.2" customHeight="1">
      <c r="A1415" s="82" t="s">
        <v>2090</v>
      </c>
      <c r="B1415" s="49"/>
      <c r="C1415" s="82" t="s">
        <v>610</v>
      </c>
      <c r="D1415" s="82" t="s">
        <v>611</v>
      </c>
      <c r="E1415" s="82" t="s">
        <v>629</v>
      </c>
      <c r="F1415" s="82">
        <v>2</v>
      </c>
      <c r="G1415" s="82" t="s">
        <v>628</v>
      </c>
      <c r="H1415" s="82" t="s">
        <v>2559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</row>
    <row r="1416" spans="1:14" ht="16.2" customHeight="1">
      <c r="A1416" s="82" t="s">
        <v>2090</v>
      </c>
      <c r="B1416" s="49"/>
      <c r="C1416" s="82" t="s">
        <v>610</v>
      </c>
      <c r="D1416" s="82" t="s">
        <v>611</v>
      </c>
      <c r="E1416" s="82" t="s">
        <v>629</v>
      </c>
      <c r="F1416" s="82">
        <v>3</v>
      </c>
      <c r="G1416" s="82" t="s">
        <v>628</v>
      </c>
      <c r="H1416" s="82" t="s">
        <v>2560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</row>
    <row r="1417" spans="1:14" ht="16.2" customHeight="1">
      <c r="A1417" s="82" t="s">
        <v>2090</v>
      </c>
      <c r="B1417" s="49"/>
      <c r="C1417" s="82" t="s">
        <v>610</v>
      </c>
      <c r="D1417" s="82" t="s">
        <v>611</v>
      </c>
      <c r="E1417" s="82" t="s">
        <v>629</v>
      </c>
      <c r="F1417" s="82">
        <v>4</v>
      </c>
      <c r="G1417" s="82" t="s">
        <v>628</v>
      </c>
      <c r="H1417" s="82" t="s">
        <v>2561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</row>
    <row r="1418" spans="1:14" ht="16.2" customHeight="1">
      <c r="A1418" s="82" t="s">
        <v>2090</v>
      </c>
      <c r="B1418" s="49"/>
      <c r="C1418" s="82" t="s">
        <v>610</v>
      </c>
      <c r="D1418" s="82" t="s">
        <v>611</v>
      </c>
      <c r="E1418" s="82" t="s">
        <v>629</v>
      </c>
      <c r="F1418" s="82">
        <v>5</v>
      </c>
      <c r="G1418" s="82" t="s">
        <v>628</v>
      </c>
      <c r="H1418" s="82" t="s">
        <v>2562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</row>
    <row r="1419" spans="1:14" ht="16.2" customHeight="1">
      <c r="A1419" s="82" t="s">
        <v>2090</v>
      </c>
      <c r="B1419" s="49"/>
      <c r="C1419" s="82" t="s">
        <v>610</v>
      </c>
      <c r="D1419" s="82" t="s">
        <v>611</v>
      </c>
      <c r="E1419" s="82" t="s">
        <v>629</v>
      </c>
      <c r="F1419" s="82">
        <v>6</v>
      </c>
      <c r="G1419" s="82" t="s">
        <v>628</v>
      </c>
      <c r="H1419" s="82" t="s">
        <v>2563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</row>
    <row r="1420" spans="1:14" ht="16.2" customHeight="1">
      <c r="A1420" s="82" t="s">
        <v>2090</v>
      </c>
      <c r="B1420" s="49"/>
      <c r="C1420" s="82" t="s">
        <v>610</v>
      </c>
      <c r="D1420" s="82" t="s">
        <v>611</v>
      </c>
      <c r="E1420" s="82" t="s">
        <v>633</v>
      </c>
      <c r="F1420" s="82">
        <v>1</v>
      </c>
      <c r="G1420" s="82" t="s">
        <v>632</v>
      </c>
      <c r="H1420" s="82" t="s">
        <v>2564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</row>
    <row r="1421" spans="1:14" ht="16.2" customHeight="1">
      <c r="A1421" s="82" t="s">
        <v>2090</v>
      </c>
      <c r="B1421" s="49"/>
      <c r="C1421" s="82" t="s">
        <v>610</v>
      </c>
      <c r="D1421" s="82" t="s">
        <v>611</v>
      </c>
      <c r="E1421" s="82" t="s">
        <v>633</v>
      </c>
      <c r="F1421" s="82">
        <v>2</v>
      </c>
      <c r="G1421" s="82" t="s">
        <v>632</v>
      </c>
      <c r="H1421" s="82" t="s">
        <v>2565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</row>
    <row r="1422" spans="1:14" ht="16.2" customHeight="1">
      <c r="A1422" s="82" t="s">
        <v>2090</v>
      </c>
      <c r="B1422" s="49"/>
      <c r="C1422" s="82" t="s">
        <v>610</v>
      </c>
      <c r="D1422" s="82" t="s">
        <v>611</v>
      </c>
      <c r="E1422" s="82" t="s">
        <v>633</v>
      </c>
      <c r="F1422" s="82">
        <v>3</v>
      </c>
      <c r="G1422" s="82" t="s">
        <v>632</v>
      </c>
      <c r="H1422" s="82" t="s">
        <v>2566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</row>
    <row r="1423" spans="1:14" ht="16.2" customHeight="1">
      <c r="A1423" s="82" t="s">
        <v>2090</v>
      </c>
      <c r="B1423" s="49"/>
      <c r="C1423" s="82" t="s">
        <v>610</v>
      </c>
      <c r="D1423" s="82" t="s">
        <v>611</v>
      </c>
      <c r="E1423" s="82" t="s">
        <v>633</v>
      </c>
      <c r="F1423" s="82">
        <v>4</v>
      </c>
      <c r="G1423" s="82" t="s">
        <v>632</v>
      </c>
      <c r="H1423" s="82" t="s">
        <v>2567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</row>
    <row r="1424" spans="1:14" ht="16.2" customHeight="1">
      <c r="A1424" s="82" t="s">
        <v>2090</v>
      </c>
      <c r="B1424" s="49"/>
      <c r="C1424" s="82" t="s">
        <v>610</v>
      </c>
      <c r="D1424" s="82" t="s">
        <v>611</v>
      </c>
      <c r="E1424" s="82" t="s">
        <v>633</v>
      </c>
      <c r="F1424" s="82">
        <v>5</v>
      </c>
      <c r="G1424" s="82" t="s">
        <v>632</v>
      </c>
      <c r="H1424" s="82" t="s">
        <v>2568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</row>
    <row r="1425" spans="1:14" ht="16.2" customHeight="1">
      <c r="A1425" s="82" t="s">
        <v>2090</v>
      </c>
      <c r="B1425" s="49"/>
      <c r="C1425" s="82" t="s">
        <v>610</v>
      </c>
      <c r="D1425" s="82" t="s">
        <v>611</v>
      </c>
      <c r="E1425" s="82" t="s">
        <v>633</v>
      </c>
      <c r="F1425" s="82">
        <v>6</v>
      </c>
      <c r="G1425" s="82" t="s">
        <v>632</v>
      </c>
      <c r="H1425" s="82" t="s">
        <v>2569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</row>
    <row r="1426" spans="1:14" ht="16.2" customHeight="1">
      <c r="A1426" s="82" t="s">
        <v>2090</v>
      </c>
      <c r="B1426" s="49"/>
      <c r="C1426" s="82" t="s">
        <v>610</v>
      </c>
      <c r="D1426" s="82" t="s">
        <v>611</v>
      </c>
      <c r="E1426" s="82" t="s">
        <v>636</v>
      </c>
      <c r="F1426" s="82">
        <v>1</v>
      </c>
      <c r="G1426" s="82" t="s">
        <v>635</v>
      </c>
      <c r="H1426" s="82" t="s">
        <v>2570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</row>
    <row r="1427" spans="1:14" ht="16.2" customHeight="1">
      <c r="A1427" s="82" t="s">
        <v>2090</v>
      </c>
      <c r="B1427" s="49"/>
      <c r="C1427" s="82" t="s">
        <v>610</v>
      </c>
      <c r="D1427" s="82" t="s">
        <v>611</v>
      </c>
      <c r="E1427" s="82" t="s">
        <v>636</v>
      </c>
      <c r="F1427" s="82">
        <v>2</v>
      </c>
      <c r="G1427" s="82" t="s">
        <v>635</v>
      </c>
      <c r="H1427" s="82" t="s">
        <v>2571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</row>
    <row r="1428" spans="1:14" ht="16.2" customHeight="1">
      <c r="A1428" s="82" t="s">
        <v>2090</v>
      </c>
      <c r="B1428" s="49"/>
      <c r="C1428" s="82" t="s">
        <v>610</v>
      </c>
      <c r="D1428" s="82" t="s">
        <v>611</v>
      </c>
      <c r="E1428" s="82" t="s">
        <v>636</v>
      </c>
      <c r="F1428" s="82">
        <v>3</v>
      </c>
      <c r="G1428" s="82" t="s">
        <v>635</v>
      </c>
      <c r="H1428" s="82" t="s">
        <v>2572</v>
      </c>
      <c r="I1428" s="23">
        <v>218739</v>
      </c>
      <c r="J1428" s="23">
        <v>2553484</v>
      </c>
      <c r="K1428" s="82">
        <v>120.694866</v>
      </c>
      <c r="L1428" s="82">
        <v>23.082795999999998</v>
      </c>
      <c r="N1428" t="str">
        <f>ROUND(表格3[[#This Row],[TWD97_X
]],0)&amp;ROUND(表格3[[#This Row],[TWD97_Y
]],0)</f>
        <v>2187392553484</v>
      </c>
    </row>
    <row r="1429" spans="1:14" ht="16.2" customHeight="1">
      <c r="A1429" s="82" t="s">
        <v>2090</v>
      </c>
      <c r="B1429" s="49"/>
      <c r="C1429" s="82" t="s">
        <v>610</v>
      </c>
      <c r="D1429" s="82" t="s">
        <v>611</v>
      </c>
      <c r="E1429" s="82" t="s">
        <v>636</v>
      </c>
      <c r="F1429" s="82">
        <v>4</v>
      </c>
      <c r="G1429" s="82" t="s">
        <v>635</v>
      </c>
      <c r="H1429" s="82" t="s">
        <v>2573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</row>
    <row r="1430" spans="1:14" ht="16.2" customHeight="1">
      <c r="A1430" s="82" t="s">
        <v>2090</v>
      </c>
      <c r="B1430" s="49"/>
      <c r="C1430" s="82" t="s">
        <v>610</v>
      </c>
      <c r="D1430" s="82" t="s">
        <v>611</v>
      </c>
      <c r="E1430" s="82" t="s">
        <v>636</v>
      </c>
      <c r="F1430" s="82">
        <v>5</v>
      </c>
      <c r="G1430" s="82" t="s">
        <v>635</v>
      </c>
      <c r="H1430" s="82" t="s">
        <v>2574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</row>
    <row r="1431" spans="1:14" ht="16.2" customHeight="1">
      <c r="A1431" s="82" t="s">
        <v>2090</v>
      </c>
      <c r="B1431" s="49"/>
      <c r="C1431" s="82" t="s">
        <v>610</v>
      </c>
      <c r="D1431" s="82" t="s">
        <v>611</v>
      </c>
      <c r="E1431" s="82" t="s">
        <v>636</v>
      </c>
      <c r="F1431" s="82">
        <v>6</v>
      </c>
      <c r="G1431" s="82" t="s">
        <v>635</v>
      </c>
      <c r="H1431" s="82" t="s">
        <v>2575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</row>
    <row r="1432" spans="1:14" ht="16.2" customHeight="1">
      <c r="A1432" s="82" t="s">
        <v>2090</v>
      </c>
      <c r="B1432" s="49"/>
      <c r="C1432" s="82" t="s">
        <v>610</v>
      </c>
      <c r="D1432" s="82" t="s">
        <v>611</v>
      </c>
      <c r="E1432" s="82" t="s">
        <v>639</v>
      </c>
      <c r="F1432" s="82">
        <v>1</v>
      </c>
      <c r="G1432" s="82" t="s">
        <v>638</v>
      </c>
      <c r="H1432" s="82" t="s">
        <v>2576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</row>
    <row r="1433" spans="1:14" ht="16.2" customHeight="1">
      <c r="A1433" s="82" t="s">
        <v>2090</v>
      </c>
      <c r="B1433" s="49"/>
      <c r="C1433" s="82" t="s">
        <v>610</v>
      </c>
      <c r="D1433" s="82" t="s">
        <v>611</v>
      </c>
      <c r="E1433" s="82" t="s">
        <v>639</v>
      </c>
      <c r="F1433" s="82">
        <v>2</v>
      </c>
      <c r="G1433" s="82" t="s">
        <v>638</v>
      </c>
      <c r="H1433" s="82" t="s">
        <v>2577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</row>
    <row r="1434" spans="1:14" ht="16.2" customHeight="1">
      <c r="A1434" s="82" t="s">
        <v>2090</v>
      </c>
      <c r="B1434" s="49"/>
      <c r="C1434" s="82" t="s">
        <v>610</v>
      </c>
      <c r="D1434" s="82" t="s">
        <v>611</v>
      </c>
      <c r="E1434" s="82" t="s">
        <v>639</v>
      </c>
      <c r="F1434" s="82">
        <v>3</v>
      </c>
      <c r="G1434" s="82" t="s">
        <v>638</v>
      </c>
      <c r="H1434" s="82" t="s">
        <v>2578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</row>
    <row r="1435" spans="1:14" ht="16.2" customHeight="1">
      <c r="A1435" s="82" t="s">
        <v>2090</v>
      </c>
      <c r="B1435" s="49"/>
      <c r="C1435" s="82" t="s">
        <v>610</v>
      </c>
      <c r="D1435" s="82" t="s">
        <v>611</v>
      </c>
      <c r="E1435" s="82" t="s">
        <v>639</v>
      </c>
      <c r="F1435" s="82">
        <v>4</v>
      </c>
      <c r="G1435" s="82" t="s">
        <v>638</v>
      </c>
      <c r="H1435" s="82" t="s">
        <v>2579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</row>
    <row r="1436" spans="1:14" ht="16.2" customHeight="1">
      <c r="A1436" s="82" t="s">
        <v>2090</v>
      </c>
      <c r="B1436" s="49"/>
      <c r="C1436" s="82" t="s">
        <v>610</v>
      </c>
      <c r="D1436" s="82" t="s">
        <v>611</v>
      </c>
      <c r="E1436" s="82" t="s">
        <v>639</v>
      </c>
      <c r="F1436" s="82">
        <v>5</v>
      </c>
      <c r="G1436" s="82" t="s">
        <v>638</v>
      </c>
      <c r="H1436" s="82" t="s">
        <v>2580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</row>
    <row r="1437" spans="1:14" ht="16.2" customHeight="1">
      <c r="A1437" s="82" t="s">
        <v>2090</v>
      </c>
      <c r="B1437" s="49"/>
      <c r="C1437" s="82" t="s">
        <v>610</v>
      </c>
      <c r="D1437" s="82" t="s">
        <v>611</v>
      </c>
      <c r="E1437" s="82" t="s">
        <v>639</v>
      </c>
      <c r="F1437" s="82">
        <v>6</v>
      </c>
      <c r="G1437" s="82" t="s">
        <v>638</v>
      </c>
      <c r="H1437" s="82" t="s">
        <v>2581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</row>
    <row r="1438" spans="1:14" ht="16.2" customHeight="1">
      <c r="A1438" s="82" t="s">
        <v>2090</v>
      </c>
      <c r="B1438" s="49"/>
      <c r="C1438" s="82" t="s">
        <v>610</v>
      </c>
      <c r="D1438" s="82" t="s">
        <v>611</v>
      </c>
      <c r="E1438" s="82" t="s">
        <v>641</v>
      </c>
      <c r="F1438" s="82">
        <v>1</v>
      </c>
      <c r="G1438" s="82" t="s">
        <v>640</v>
      </c>
      <c r="H1438" s="82" t="s">
        <v>2582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</row>
    <row r="1439" spans="1:14" ht="16.2" customHeight="1">
      <c r="A1439" s="82" t="s">
        <v>2090</v>
      </c>
      <c r="B1439" s="49"/>
      <c r="C1439" s="82" t="s">
        <v>610</v>
      </c>
      <c r="D1439" s="82" t="s">
        <v>611</v>
      </c>
      <c r="E1439" s="82" t="s">
        <v>641</v>
      </c>
      <c r="F1439" s="82">
        <v>2</v>
      </c>
      <c r="G1439" s="82" t="s">
        <v>640</v>
      </c>
      <c r="H1439" s="82" t="s">
        <v>2583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</row>
    <row r="1440" spans="1:14" ht="16.2" customHeight="1">
      <c r="A1440" s="82" t="s">
        <v>2090</v>
      </c>
      <c r="B1440" s="49"/>
      <c r="C1440" s="82" t="s">
        <v>610</v>
      </c>
      <c r="D1440" s="82" t="s">
        <v>611</v>
      </c>
      <c r="E1440" s="82" t="s">
        <v>641</v>
      </c>
      <c r="F1440" s="82">
        <v>3</v>
      </c>
      <c r="G1440" s="82" t="s">
        <v>640</v>
      </c>
      <c r="H1440" s="82" t="s">
        <v>2584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</row>
    <row r="1441" spans="1:14" ht="16.2" customHeight="1">
      <c r="A1441" s="82" t="s">
        <v>2090</v>
      </c>
      <c r="B1441" s="49"/>
      <c r="C1441" s="82" t="s">
        <v>610</v>
      </c>
      <c r="D1441" s="82" t="s">
        <v>611</v>
      </c>
      <c r="E1441" s="82" t="s">
        <v>641</v>
      </c>
      <c r="F1441" s="82">
        <v>4</v>
      </c>
      <c r="G1441" s="82" t="s">
        <v>640</v>
      </c>
      <c r="H1441" s="82" t="s">
        <v>2585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</row>
    <row r="1442" spans="1:14" ht="16.2" customHeight="1">
      <c r="A1442" s="82" t="s">
        <v>2090</v>
      </c>
      <c r="B1442" s="49"/>
      <c r="C1442" s="82" t="s">
        <v>610</v>
      </c>
      <c r="D1442" s="82" t="s">
        <v>611</v>
      </c>
      <c r="E1442" s="82" t="s">
        <v>641</v>
      </c>
      <c r="F1442" s="82">
        <v>5</v>
      </c>
      <c r="G1442" s="82" t="s">
        <v>640</v>
      </c>
      <c r="H1442" s="82" t="s">
        <v>2586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</row>
    <row r="1443" spans="1:14" ht="16.2" customHeight="1">
      <c r="A1443" s="82" t="s">
        <v>2090</v>
      </c>
      <c r="B1443" s="49"/>
      <c r="C1443" s="82" t="s">
        <v>610</v>
      </c>
      <c r="D1443" s="82" t="s">
        <v>611</v>
      </c>
      <c r="E1443" s="82" t="s">
        <v>641</v>
      </c>
      <c r="F1443" s="82">
        <v>6</v>
      </c>
      <c r="G1443" s="82" t="s">
        <v>640</v>
      </c>
      <c r="H1443" s="82" t="s">
        <v>2587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</row>
    <row r="1444" spans="1:14" ht="16.2" customHeight="1">
      <c r="A1444" s="82" t="s">
        <v>2090</v>
      </c>
      <c r="B1444" s="49"/>
      <c r="C1444" s="82" t="s">
        <v>610</v>
      </c>
      <c r="D1444" s="82" t="s">
        <v>611</v>
      </c>
      <c r="E1444" s="83" t="s">
        <v>2588</v>
      </c>
      <c r="F1444" s="84">
        <v>1</v>
      </c>
      <c r="G1444" s="85" t="s">
        <v>2589</v>
      </c>
      <c r="H1444" s="86" t="s">
        <v>2590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</row>
    <row r="1445" spans="1:14" ht="16.2" customHeight="1">
      <c r="A1445" s="82" t="s">
        <v>2090</v>
      </c>
      <c r="B1445" s="49"/>
      <c r="C1445" s="82" t="s">
        <v>610</v>
      </c>
      <c r="D1445" s="82" t="s">
        <v>611</v>
      </c>
      <c r="E1445" s="83" t="s">
        <v>2588</v>
      </c>
      <c r="F1445" s="84">
        <v>2</v>
      </c>
      <c r="G1445" s="85" t="s">
        <v>2589</v>
      </c>
      <c r="H1445" s="86" t="s">
        <v>2591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</row>
    <row r="1446" spans="1:14" ht="16.2" customHeight="1">
      <c r="A1446" s="82" t="s">
        <v>2090</v>
      </c>
      <c r="B1446" s="49"/>
      <c r="C1446" s="82" t="s">
        <v>610</v>
      </c>
      <c r="D1446" s="82" t="s">
        <v>611</v>
      </c>
      <c r="E1446" s="83" t="s">
        <v>2588</v>
      </c>
      <c r="F1446" s="84">
        <v>3</v>
      </c>
      <c r="G1446" s="85" t="s">
        <v>2589</v>
      </c>
      <c r="H1446" s="86" t="s">
        <v>2592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</row>
    <row r="1447" spans="1:14" ht="16.2" customHeight="1">
      <c r="A1447" s="82" t="s">
        <v>2090</v>
      </c>
      <c r="B1447" s="49"/>
      <c r="C1447" s="82" t="s">
        <v>610</v>
      </c>
      <c r="D1447" s="82" t="s">
        <v>611</v>
      </c>
      <c r="E1447" s="83" t="s">
        <v>2588</v>
      </c>
      <c r="F1447" s="84">
        <v>4</v>
      </c>
      <c r="G1447" s="85" t="s">
        <v>2589</v>
      </c>
      <c r="H1447" s="86" t="s">
        <v>2593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</row>
    <row r="1448" spans="1:14" ht="16.2" customHeight="1">
      <c r="A1448" s="82" t="s">
        <v>2090</v>
      </c>
      <c r="B1448" s="49"/>
      <c r="C1448" s="82" t="s">
        <v>610</v>
      </c>
      <c r="D1448" s="82" t="s">
        <v>611</v>
      </c>
      <c r="E1448" s="83" t="s">
        <v>2588</v>
      </c>
      <c r="F1448" s="84">
        <v>5</v>
      </c>
      <c r="G1448" s="85" t="s">
        <v>2589</v>
      </c>
      <c r="H1448" s="86" t="s">
        <v>2594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</row>
    <row r="1449" spans="1:14" ht="16.2" customHeight="1">
      <c r="A1449" s="82" t="s">
        <v>2090</v>
      </c>
      <c r="B1449" s="49"/>
      <c r="C1449" s="82" t="s">
        <v>610</v>
      </c>
      <c r="D1449" s="82" t="s">
        <v>611</v>
      </c>
      <c r="E1449" s="83" t="s">
        <v>2588</v>
      </c>
      <c r="F1449" s="84">
        <v>6</v>
      </c>
      <c r="G1449" s="85" t="s">
        <v>2589</v>
      </c>
      <c r="H1449" s="86" t="s">
        <v>2595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</row>
    <row r="1450" spans="1:14" ht="16.2" customHeight="1">
      <c r="A1450" s="83" t="s">
        <v>3945</v>
      </c>
      <c r="B1450" s="82" t="s">
        <v>3949</v>
      </c>
      <c r="C1450" s="82" t="s">
        <v>610</v>
      </c>
      <c r="D1450" s="82" t="s">
        <v>611</v>
      </c>
      <c r="E1450" s="83" t="s">
        <v>3950</v>
      </c>
      <c r="F1450" s="84">
        <v>1</v>
      </c>
      <c r="G1450" s="89" t="s">
        <v>3951</v>
      </c>
      <c r="H1450" s="86" t="s">
        <v>3952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</row>
    <row r="1451" spans="1:14" ht="16.2" customHeight="1">
      <c r="A1451" s="83" t="s">
        <v>3945</v>
      </c>
      <c r="B1451" s="82" t="s">
        <v>3953</v>
      </c>
      <c r="C1451" s="82" t="s">
        <v>610</v>
      </c>
      <c r="D1451" s="82" t="s">
        <v>611</v>
      </c>
      <c r="E1451" s="83" t="s">
        <v>3950</v>
      </c>
      <c r="F1451" s="84">
        <v>2</v>
      </c>
      <c r="G1451" s="89" t="s">
        <v>3951</v>
      </c>
      <c r="H1451" s="86" t="s">
        <v>2596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</row>
    <row r="1452" spans="1:14" ht="16.2" customHeight="1">
      <c r="A1452" s="83" t="s">
        <v>3945</v>
      </c>
      <c r="B1452" s="82" t="s">
        <v>3953</v>
      </c>
      <c r="C1452" s="82" t="s">
        <v>610</v>
      </c>
      <c r="D1452" s="82" t="s">
        <v>611</v>
      </c>
      <c r="E1452" s="83" t="s">
        <v>3950</v>
      </c>
      <c r="F1452" s="84">
        <v>3</v>
      </c>
      <c r="G1452" s="89" t="s">
        <v>3951</v>
      </c>
      <c r="H1452" s="86" t="s">
        <v>2597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</row>
    <row r="1453" spans="1:14" ht="16.2" customHeight="1">
      <c r="A1453" s="83" t="s">
        <v>3945</v>
      </c>
      <c r="B1453" s="82" t="s">
        <v>3953</v>
      </c>
      <c r="C1453" s="82" t="s">
        <v>610</v>
      </c>
      <c r="D1453" s="82" t="s">
        <v>611</v>
      </c>
      <c r="E1453" s="83" t="s">
        <v>3950</v>
      </c>
      <c r="F1453" s="84">
        <v>4</v>
      </c>
      <c r="G1453" s="89" t="s">
        <v>3951</v>
      </c>
      <c r="H1453" s="86" t="s">
        <v>2598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</row>
    <row r="1454" spans="1:14" ht="16.2" customHeight="1">
      <c r="A1454" s="83" t="s">
        <v>3945</v>
      </c>
      <c r="B1454" s="82" t="s">
        <v>3953</v>
      </c>
      <c r="C1454" s="82" t="s">
        <v>610</v>
      </c>
      <c r="D1454" s="82" t="s">
        <v>611</v>
      </c>
      <c r="E1454" s="83" t="s">
        <v>3950</v>
      </c>
      <c r="F1454" s="84">
        <v>5</v>
      </c>
      <c r="G1454" s="89" t="s">
        <v>3951</v>
      </c>
      <c r="H1454" s="86" t="s">
        <v>2599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</row>
    <row r="1455" spans="1:14" ht="16.2" customHeight="1">
      <c r="A1455" s="83" t="s">
        <v>3945</v>
      </c>
      <c r="B1455" s="49" t="s">
        <v>3954</v>
      </c>
      <c r="C1455" s="82" t="s">
        <v>610</v>
      </c>
      <c r="D1455" s="82" t="s">
        <v>611</v>
      </c>
      <c r="E1455" s="83" t="s">
        <v>3950</v>
      </c>
      <c r="F1455" s="84">
        <v>6</v>
      </c>
      <c r="G1455" s="89" t="s">
        <v>3951</v>
      </c>
      <c r="H1455" s="86" t="s">
        <v>2600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</row>
    <row r="1456" spans="1:14" ht="16.2" customHeight="1">
      <c r="A1456" s="29" t="s">
        <v>2090</v>
      </c>
      <c r="B1456" s="49"/>
      <c r="C1456" s="29" t="s">
        <v>610</v>
      </c>
      <c r="D1456" s="29" t="s">
        <v>643</v>
      </c>
      <c r="E1456" s="29" t="s">
        <v>645</v>
      </c>
      <c r="F1456" s="29">
        <v>1</v>
      </c>
      <c r="G1456" s="30" t="s">
        <v>644</v>
      </c>
      <c r="H1456" s="29" t="s">
        <v>2601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</row>
    <row r="1457" spans="1:14" ht="16.2" customHeight="1">
      <c r="A1457" s="29" t="s">
        <v>2090</v>
      </c>
      <c r="B1457" s="49"/>
      <c r="C1457" s="29" t="s">
        <v>610</v>
      </c>
      <c r="D1457" s="29" t="s">
        <v>643</v>
      </c>
      <c r="E1457" s="29" t="s">
        <v>645</v>
      </c>
      <c r="F1457" s="29">
        <v>2</v>
      </c>
      <c r="G1457" s="30" t="s">
        <v>644</v>
      </c>
      <c r="H1457" s="29" t="s">
        <v>2602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</row>
    <row r="1458" spans="1:14" ht="16.2" customHeight="1">
      <c r="A1458" s="29" t="s">
        <v>2090</v>
      </c>
      <c r="B1458" s="49"/>
      <c r="C1458" s="29" t="s">
        <v>610</v>
      </c>
      <c r="D1458" s="29" t="s">
        <v>643</v>
      </c>
      <c r="E1458" s="29" t="s">
        <v>645</v>
      </c>
      <c r="F1458" s="29">
        <v>3</v>
      </c>
      <c r="G1458" s="30" t="s">
        <v>644</v>
      </c>
      <c r="H1458" s="29" t="s">
        <v>2603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</row>
    <row r="1459" spans="1:14" ht="16.2" customHeight="1">
      <c r="A1459" s="29" t="s">
        <v>2090</v>
      </c>
      <c r="B1459" s="49"/>
      <c r="C1459" s="29" t="s">
        <v>610</v>
      </c>
      <c r="D1459" s="29" t="s">
        <v>643</v>
      </c>
      <c r="E1459" s="29" t="s">
        <v>645</v>
      </c>
      <c r="F1459" s="29">
        <v>4</v>
      </c>
      <c r="G1459" s="30" t="s">
        <v>644</v>
      </c>
      <c r="H1459" s="29" t="s">
        <v>2604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</row>
    <row r="1460" spans="1:14" ht="16.2" customHeight="1">
      <c r="A1460" s="29" t="s">
        <v>2090</v>
      </c>
      <c r="B1460" s="49"/>
      <c r="C1460" s="29" t="s">
        <v>610</v>
      </c>
      <c r="D1460" s="29" t="s">
        <v>643</v>
      </c>
      <c r="E1460" s="29" t="s">
        <v>645</v>
      </c>
      <c r="F1460" s="29">
        <v>5</v>
      </c>
      <c r="G1460" s="30" t="s">
        <v>644</v>
      </c>
      <c r="H1460" s="29" t="s">
        <v>2605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</row>
    <row r="1461" spans="1:14" ht="16.2" customHeight="1">
      <c r="A1461" s="29" t="s">
        <v>2090</v>
      </c>
      <c r="B1461" s="49"/>
      <c r="C1461" s="29" t="s">
        <v>610</v>
      </c>
      <c r="D1461" s="29" t="s">
        <v>643</v>
      </c>
      <c r="E1461" s="29" t="s">
        <v>645</v>
      </c>
      <c r="F1461" s="29">
        <v>6</v>
      </c>
      <c r="G1461" s="30" t="s">
        <v>644</v>
      </c>
      <c r="H1461" s="29" t="s">
        <v>2606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</row>
    <row r="1462" spans="1:14" ht="16.2" customHeight="1">
      <c r="A1462" s="29" t="s">
        <v>2090</v>
      </c>
      <c r="B1462" s="49"/>
      <c r="C1462" s="29" t="s">
        <v>610</v>
      </c>
      <c r="D1462" s="29" t="s">
        <v>643</v>
      </c>
      <c r="E1462" s="29" t="s">
        <v>3955</v>
      </c>
      <c r="F1462" s="29">
        <v>1</v>
      </c>
      <c r="G1462" s="21" t="s">
        <v>2607</v>
      </c>
      <c r="H1462" s="91" t="s">
        <v>3956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</row>
    <row r="1463" spans="1:14" ht="16.2" customHeight="1">
      <c r="A1463" s="29" t="s">
        <v>2090</v>
      </c>
      <c r="B1463" s="49"/>
      <c r="C1463" s="29" t="s">
        <v>610</v>
      </c>
      <c r="D1463" s="29" t="s">
        <v>643</v>
      </c>
      <c r="E1463" s="29" t="s">
        <v>3955</v>
      </c>
      <c r="F1463" s="29">
        <v>2</v>
      </c>
      <c r="G1463" s="21" t="s">
        <v>2607</v>
      </c>
      <c r="H1463" s="91" t="s">
        <v>2608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</row>
    <row r="1464" spans="1:14" ht="16.2" customHeight="1">
      <c r="A1464" s="29" t="s">
        <v>2090</v>
      </c>
      <c r="B1464" s="49"/>
      <c r="C1464" s="29" t="s">
        <v>610</v>
      </c>
      <c r="D1464" s="29" t="s">
        <v>643</v>
      </c>
      <c r="E1464" s="29" t="s">
        <v>3955</v>
      </c>
      <c r="F1464" s="29">
        <v>3</v>
      </c>
      <c r="G1464" s="21" t="s">
        <v>2607</v>
      </c>
      <c r="H1464" s="91" t="s">
        <v>2609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</row>
    <row r="1465" spans="1:14" ht="16.2" customHeight="1">
      <c r="A1465" s="29" t="s">
        <v>2090</v>
      </c>
      <c r="B1465" s="49"/>
      <c r="C1465" s="29" t="s">
        <v>610</v>
      </c>
      <c r="D1465" s="29" t="s">
        <v>643</v>
      </c>
      <c r="E1465" s="29" t="s">
        <v>3955</v>
      </c>
      <c r="F1465" s="29">
        <v>4</v>
      </c>
      <c r="G1465" s="21" t="s">
        <v>2607</v>
      </c>
      <c r="H1465" s="91" t="s">
        <v>2610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</row>
    <row r="1466" spans="1:14" ht="16.2" customHeight="1">
      <c r="A1466" s="29" t="s">
        <v>2090</v>
      </c>
      <c r="B1466" s="49"/>
      <c r="C1466" s="29" t="s">
        <v>610</v>
      </c>
      <c r="D1466" s="29" t="s">
        <v>643</v>
      </c>
      <c r="E1466" s="29" t="s">
        <v>3955</v>
      </c>
      <c r="F1466" s="29">
        <v>5</v>
      </c>
      <c r="G1466" s="21" t="s">
        <v>2607</v>
      </c>
      <c r="H1466" s="91" t="s">
        <v>2611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</row>
    <row r="1467" spans="1:14" ht="16.2" customHeight="1">
      <c r="A1467" s="29" t="s">
        <v>2090</v>
      </c>
      <c r="B1467" s="49"/>
      <c r="C1467" s="29" t="s">
        <v>610</v>
      </c>
      <c r="D1467" s="29" t="s">
        <v>643</v>
      </c>
      <c r="E1467" s="29" t="s">
        <v>3955</v>
      </c>
      <c r="F1467" s="29">
        <v>6</v>
      </c>
      <c r="G1467" s="21" t="s">
        <v>2607</v>
      </c>
      <c r="H1467" s="91" t="s">
        <v>2612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</row>
    <row r="1468" spans="1:14" ht="16.2" customHeight="1">
      <c r="A1468" s="29" t="s">
        <v>2090</v>
      </c>
      <c r="B1468" s="49"/>
      <c r="C1468" s="29" t="s">
        <v>610</v>
      </c>
      <c r="D1468" s="29" t="s">
        <v>643</v>
      </c>
      <c r="E1468" s="29" t="s">
        <v>3957</v>
      </c>
      <c r="F1468" s="29">
        <v>1</v>
      </c>
      <c r="G1468" s="30" t="s">
        <v>681</v>
      </c>
      <c r="H1468" s="29" t="s">
        <v>2613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</row>
    <row r="1469" spans="1:14" ht="16.2" customHeight="1">
      <c r="A1469" s="29" t="s">
        <v>2090</v>
      </c>
      <c r="B1469" s="49"/>
      <c r="C1469" s="29" t="s">
        <v>610</v>
      </c>
      <c r="D1469" s="29" t="s">
        <v>643</v>
      </c>
      <c r="E1469" s="29" t="s">
        <v>3957</v>
      </c>
      <c r="F1469" s="29">
        <v>2</v>
      </c>
      <c r="G1469" s="30" t="s">
        <v>681</v>
      </c>
      <c r="H1469" s="29" t="s">
        <v>2614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</row>
    <row r="1470" spans="1:14" ht="16.2" customHeight="1">
      <c r="A1470" s="29" t="s">
        <v>2090</v>
      </c>
      <c r="B1470" s="49"/>
      <c r="C1470" s="29" t="s">
        <v>610</v>
      </c>
      <c r="D1470" s="29" t="s">
        <v>643</v>
      </c>
      <c r="E1470" s="29" t="s">
        <v>3957</v>
      </c>
      <c r="F1470" s="29">
        <v>3</v>
      </c>
      <c r="G1470" s="30" t="s">
        <v>681</v>
      </c>
      <c r="H1470" s="29" t="s">
        <v>2615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</row>
    <row r="1471" spans="1:14" ht="16.2" customHeight="1">
      <c r="A1471" s="29" t="s">
        <v>2090</v>
      </c>
      <c r="B1471" s="49"/>
      <c r="C1471" s="29" t="s">
        <v>610</v>
      </c>
      <c r="D1471" s="29" t="s">
        <v>643</v>
      </c>
      <c r="E1471" s="29" t="s">
        <v>3957</v>
      </c>
      <c r="F1471" s="29">
        <v>4</v>
      </c>
      <c r="G1471" s="30" t="s">
        <v>681</v>
      </c>
      <c r="H1471" s="29" t="s">
        <v>2616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</row>
    <row r="1472" spans="1:14" ht="16.2" customHeight="1">
      <c r="A1472" s="29" t="s">
        <v>2090</v>
      </c>
      <c r="B1472" s="49"/>
      <c r="C1472" s="29" t="s">
        <v>610</v>
      </c>
      <c r="D1472" s="29" t="s">
        <v>643</v>
      </c>
      <c r="E1472" s="29" t="s">
        <v>3957</v>
      </c>
      <c r="F1472" s="29">
        <v>5</v>
      </c>
      <c r="G1472" s="30" t="s">
        <v>681</v>
      </c>
      <c r="H1472" s="29" t="s">
        <v>2617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</row>
    <row r="1473" spans="1:14" ht="16.2" customHeight="1">
      <c r="A1473" s="29" t="s">
        <v>2090</v>
      </c>
      <c r="B1473" s="49"/>
      <c r="C1473" s="29" t="s">
        <v>610</v>
      </c>
      <c r="D1473" s="29" t="s">
        <v>643</v>
      </c>
      <c r="E1473" s="29" t="s">
        <v>3957</v>
      </c>
      <c r="F1473" s="29">
        <v>6</v>
      </c>
      <c r="G1473" s="30" t="s">
        <v>681</v>
      </c>
      <c r="H1473" s="29" t="s">
        <v>2618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</row>
    <row r="1474" spans="1:14" ht="16.2" customHeight="1">
      <c r="A1474" s="29" t="s">
        <v>2090</v>
      </c>
      <c r="B1474" s="49"/>
      <c r="C1474" s="29" t="s">
        <v>610</v>
      </c>
      <c r="D1474" s="29" t="s">
        <v>643</v>
      </c>
      <c r="E1474" s="29" t="s">
        <v>2619</v>
      </c>
      <c r="F1474" s="29">
        <v>1</v>
      </c>
      <c r="G1474" s="30" t="s">
        <v>684</v>
      </c>
      <c r="H1474" s="29" t="s">
        <v>2620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</row>
    <row r="1475" spans="1:14" ht="16.2" customHeight="1">
      <c r="A1475" s="29" t="s">
        <v>2090</v>
      </c>
      <c r="B1475" s="49"/>
      <c r="C1475" s="29" t="s">
        <v>610</v>
      </c>
      <c r="D1475" s="29" t="s">
        <v>643</v>
      </c>
      <c r="E1475" s="29" t="s">
        <v>2619</v>
      </c>
      <c r="F1475" s="29">
        <v>2</v>
      </c>
      <c r="G1475" s="30" t="s">
        <v>684</v>
      </c>
      <c r="H1475" s="29" t="s">
        <v>2621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</row>
    <row r="1476" spans="1:14" ht="16.2" customHeight="1">
      <c r="A1476" s="29" t="s">
        <v>2090</v>
      </c>
      <c r="B1476" s="49"/>
      <c r="C1476" s="29" t="s">
        <v>610</v>
      </c>
      <c r="D1476" s="29" t="s">
        <v>643</v>
      </c>
      <c r="E1476" s="29" t="s">
        <v>2619</v>
      </c>
      <c r="F1476" s="29">
        <v>3</v>
      </c>
      <c r="G1476" s="30" t="s">
        <v>684</v>
      </c>
      <c r="H1476" s="29" t="s">
        <v>2622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</row>
    <row r="1477" spans="1:14" ht="16.2" customHeight="1">
      <c r="A1477" s="29" t="s">
        <v>2090</v>
      </c>
      <c r="B1477" s="49"/>
      <c r="C1477" s="29" t="s">
        <v>610</v>
      </c>
      <c r="D1477" s="29" t="s">
        <v>643</v>
      </c>
      <c r="E1477" s="29" t="s">
        <v>2619</v>
      </c>
      <c r="F1477" s="29">
        <v>4</v>
      </c>
      <c r="G1477" s="30" t="s">
        <v>684</v>
      </c>
      <c r="H1477" s="29" t="s">
        <v>2623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</row>
    <row r="1478" spans="1:14" ht="16.2" customHeight="1">
      <c r="A1478" s="29" t="s">
        <v>2090</v>
      </c>
      <c r="B1478" s="49"/>
      <c r="C1478" s="29" t="s">
        <v>610</v>
      </c>
      <c r="D1478" s="29" t="s">
        <v>643</v>
      </c>
      <c r="E1478" s="29" t="s">
        <v>2619</v>
      </c>
      <c r="F1478" s="29">
        <v>5</v>
      </c>
      <c r="G1478" s="30" t="s">
        <v>684</v>
      </c>
      <c r="H1478" s="29" t="s">
        <v>2624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</row>
    <row r="1479" spans="1:14" ht="16.2" customHeight="1">
      <c r="A1479" s="29" t="s">
        <v>2090</v>
      </c>
      <c r="B1479" s="49"/>
      <c r="C1479" s="29" t="s">
        <v>610</v>
      </c>
      <c r="D1479" s="29" t="s">
        <v>643</v>
      </c>
      <c r="E1479" s="29" t="s">
        <v>2619</v>
      </c>
      <c r="F1479" s="29">
        <v>6</v>
      </c>
      <c r="G1479" s="30" t="s">
        <v>684</v>
      </c>
      <c r="H1479" s="29" t="s">
        <v>2625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</row>
    <row r="1480" spans="1:14" ht="16.2" customHeight="1">
      <c r="A1480" s="29" t="s">
        <v>2090</v>
      </c>
      <c r="B1480" s="29"/>
      <c r="C1480" s="29" t="s">
        <v>610</v>
      </c>
      <c r="D1480" s="29" t="s">
        <v>643</v>
      </c>
      <c r="E1480" s="29" t="s">
        <v>3958</v>
      </c>
      <c r="F1480" s="29">
        <v>1</v>
      </c>
      <c r="G1480" s="30" t="s">
        <v>679</v>
      </c>
      <c r="H1480" s="29" t="s">
        <v>2626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</row>
    <row r="1481" spans="1:14" ht="16.2" customHeight="1">
      <c r="A1481" s="29" t="s">
        <v>2090</v>
      </c>
      <c r="B1481" s="29"/>
      <c r="C1481" s="29" t="s">
        <v>610</v>
      </c>
      <c r="D1481" s="29" t="s">
        <v>643</v>
      </c>
      <c r="E1481" s="29" t="s">
        <v>3958</v>
      </c>
      <c r="F1481" s="29">
        <v>2</v>
      </c>
      <c r="G1481" s="30" t="s">
        <v>679</v>
      </c>
      <c r="H1481" s="29" t="s">
        <v>2627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</row>
    <row r="1482" spans="1:14" ht="16.2" customHeight="1">
      <c r="A1482" s="29" t="s">
        <v>2090</v>
      </c>
      <c r="B1482" s="29"/>
      <c r="C1482" s="29" t="s">
        <v>610</v>
      </c>
      <c r="D1482" s="29" t="s">
        <v>643</v>
      </c>
      <c r="E1482" s="29" t="s">
        <v>3958</v>
      </c>
      <c r="F1482" s="29">
        <v>3</v>
      </c>
      <c r="G1482" s="30" t="s">
        <v>679</v>
      </c>
      <c r="H1482" s="29" t="s">
        <v>2628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</row>
    <row r="1483" spans="1:14" ht="16.2" customHeight="1">
      <c r="A1483" s="29" t="s">
        <v>2090</v>
      </c>
      <c r="B1483" s="29"/>
      <c r="C1483" s="29" t="s">
        <v>610</v>
      </c>
      <c r="D1483" s="29" t="s">
        <v>643</v>
      </c>
      <c r="E1483" s="29" t="s">
        <v>3958</v>
      </c>
      <c r="F1483" s="29">
        <v>4</v>
      </c>
      <c r="G1483" s="30" t="s">
        <v>679</v>
      </c>
      <c r="H1483" s="29" t="s">
        <v>2629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</row>
    <row r="1484" spans="1:14" ht="16.2" customHeight="1">
      <c r="A1484" s="29" t="s">
        <v>2090</v>
      </c>
      <c r="B1484" s="29"/>
      <c r="C1484" s="29" t="s">
        <v>610</v>
      </c>
      <c r="D1484" s="29" t="s">
        <v>643</v>
      </c>
      <c r="E1484" s="29" t="s">
        <v>3958</v>
      </c>
      <c r="F1484" s="29">
        <v>5</v>
      </c>
      <c r="G1484" s="30" t="s">
        <v>679</v>
      </c>
      <c r="H1484" s="29" t="s">
        <v>2630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</row>
    <row r="1485" spans="1:14" ht="16.2" customHeight="1">
      <c r="A1485" s="29" t="s">
        <v>2090</v>
      </c>
      <c r="B1485" s="29"/>
      <c r="C1485" s="29" t="s">
        <v>610</v>
      </c>
      <c r="D1485" s="29" t="s">
        <v>643</v>
      </c>
      <c r="E1485" s="29" t="s">
        <v>3958</v>
      </c>
      <c r="F1485" s="29">
        <v>6</v>
      </c>
      <c r="G1485" s="30" t="s">
        <v>679</v>
      </c>
      <c r="H1485" s="29" t="s">
        <v>2631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</row>
    <row r="1486" spans="1:14" ht="16.2" customHeight="1">
      <c r="A1486" s="29" t="s">
        <v>2090</v>
      </c>
      <c r="B1486" s="42"/>
      <c r="C1486" s="17" t="s">
        <v>610</v>
      </c>
      <c r="D1486" s="17" t="s">
        <v>643</v>
      </c>
      <c r="E1486" s="29" t="s">
        <v>3959</v>
      </c>
      <c r="F1486" s="17">
        <v>1</v>
      </c>
      <c r="G1486" s="21" t="s">
        <v>672</v>
      </c>
      <c r="H1486" s="17" t="s">
        <v>2632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</row>
    <row r="1487" spans="1:14" ht="16.2" customHeight="1">
      <c r="A1487" s="29" t="s">
        <v>2090</v>
      </c>
      <c r="B1487" s="42"/>
      <c r="C1487" s="17" t="s">
        <v>610</v>
      </c>
      <c r="D1487" s="17" t="s">
        <v>643</v>
      </c>
      <c r="E1487" s="29" t="s">
        <v>3959</v>
      </c>
      <c r="F1487" s="17">
        <v>2</v>
      </c>
      <c r="G1487" s="21" t="s">
        <v>672</v>
      </c>
      <c r="H1487" s="17" t="s">
        <v>2633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</row>
    <row r="1488" spans="1:14" ht="16.2" customHeight="1">
      <c r="A1488" s="29" t="s">
        <v>2090</v>
      </c>
      <c r="B1488" s="29"/>
      <c r="C1488" s="29" t="s">
        <v>610</v>
      </c>
      <c r="D1488" s="29" t="s">
        <v>643</v>
      </c>
      <c r="E1488" s="29" t="s">
        <v>3959</v>
      </c>
      <c r="F1488" s="29">
        <v>3</v>
      </c>
      <c r="G1488" s="30" t="s">
        <v>672</v>
      </c>
      <c r="H1488" s="29" t="s">
        <v>2634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</row>
    <row r="1489" spans="1:14" ht="16.2" customHeight="1">
      <c r="A1489" s="29" t="s">
        <v>2090</v>
      </c>
      <c r="B1489" s="29"/>
      <c r="C1489" s="29" t="s">
        <v>610</v>
      </c>
      <c r="D1489" s="29" t="s">
        <v>643</v>
      </c>
      <c r="E1489" s="29" t="s">
        <v>3959</v>
      </c>
      <c r="F1489" s="29">
        <v>4</v>
      </c>
      <c r="G1489" s="30" t="s">
        <v>672</v>
      </c>
      <c r="H1489" s="29" t="s">
        <v>2635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</row>
    <row r="1490" spans="1:14" ht="16.2" customHeight="1">
      <c r="A1490" s="29" t="s">
        <v>2090</v>
      </c>
      <c r="B1490" s="29"/>
      <c r="C1490" s="29" t="s">
        <v>610</v>
      </c>
      <c r="D1490" s="29" t="s">
        <v>643</v>
      </c>
      <c r="E1490" s="29" t="s">
        <v>3959</v>
      </c>
      <c r="F1490" s="29">
        <v>5</v>
      </c>
      <c r="G1490" s="30" t="s">
        <v>672</v>
      </c>
      <c r="H1490" s="29" t="s">
        <v>2636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</row>
    <row r="1491" spans="1:14" ht="16.2" customHeight="1">
      <c r="A1491" s="29" t="s">
        <v>2090</v>
      </c>
      <c r="B1491" s="29"/>
      <c r="C1491" s="29" t="s">
        <v>610</v>
      </c>
      <c r="D1491" s="29" t="s">
        <v>643</v>
      </c>
      <c r="E1491" s="29" t="s">
        <v>3959</v>
      </c>
      <c r="F1491" s="29">
        <v>6</v>
      </c>
      <c r="G1491" s="30" t="s">
        <v>672</v>
      </c>
      <c r="H1491" s="29" t="s">
        <v>2637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</row>
    <row r="1492" spans="1:14" ht="16.2" customHeight="1">
      <c r="A1492" s="29" t="s">
        <v>2090</v>
      </c>
      <c r="B1492" s="49"/>
      <c r="C1492" s="29" t="s">
        <v>610</v>
      </c>
      <c r="D1492" s="29" t="s">
        <v>643</v>
      </c>
      <c r="E1492" s="29" t="s">
        <v>3960</v>
      </c>
      <c r="F1492" s="29">
        <v>1</v>
      </c>
      <c r="G1492" s="30" t="s">
        <v>664</v>
      </c>
      <c r="H1492" s="29" t="s">
        <v>2638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</row>
    <row r="1493" spans="1:14" ht="16.2" customHeight="1">
      <c r="A1493" s="29" t="s">
        <v>2090</v>
      </c>
      <c r="B1493" s="49"/>
      <c r="C1493" s="29" t="s">
        <v>610</v>
      </c>
      <c r="D1493" s="29" t="s">
        <v>643</v>
      </c>
      <c r="E1493" s="29" t="s">
        <v>3960</v>
      </c>
      <c r="F1493" s="29">
        <v>2</v>
      </c>
      <c r="G1493" s="30" t="s">
        <v>664</v>
      </c>
      <c r="H1493" s="29" t="s">
        <v>2639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</row>
    <row r="1494" spans="1:14" ht="16.2" customHeight="1">
      <c r="A1494" s="29" t="s">
        <v>2090</v>
      </c>
      <c r="B1494" s="49"/>
      <c r="C1494" s="29" t="s">
        <v>610</v>
      </c>
      <c r="D1494" s="29" t="s">
        <v>643</v>
      </c>
      <c r="E1494" s="29" t="s">
        <v>3960</v>
      </c>
      <c r="F1494" s="29">
        <v>3</v>
      </c>
      <c r="G1494" s="30" t="s">
        <v>664</v>
      </c>
      <c r="H1494" s="29" t="s">
        <v>2640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</row>
    <row r="1495" spans="1:14" ht="16.2" customHeight="1">
      <c r="A1495" s="29" t="s">
        <v>2090</v>
      </c>
      <c r="B1495" s="49"/>
      <c r="C1495" s="29" t="s">
        <v>610</v>
      </c>
      <c r="D1495" s="29" t="s">
        <v>643</v>
      </c>
      <c r="E1495" s="29" t="s">
        <v>3960</v>
      </c>
      <c r="F1495" s="29">
        <v>4</v>
      </c>
      <c r="G1495" s="30" t="s">
        <v>664</v>
      </c>
      <c r="H1495" s="29" t="s">
        <v>2623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</row>
    <row r="1496" spans="1:14" ht="16.2" customHeight="1">
      <c r="A1496" s="29" t="s">
        <v>2090</v>
      </c>
      <c r="B1496" s="49"/>
      <c r="C1496" s="29" t="s">
        <v>610</v>
      </c>
      <c r="D1496" s="29" t="s">
        <v>643</v>
      </c>
      <c r="E1496" s="29" t="s">
        <v>3960</v>
      </c>
      <c r="F1496" s="29">
        <v>5</v>
      </c>
      <c r="G1496" s="30" t="s">
        <v>664</v>
      </c>
      <c r="H1496" s="29" t="s">
        <v>2641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</row>
    <row r="1497" spans="1:14" ht="16.2" customHeight="1">
      <c r="A1497" s="29" t="s">
        <v>2090</v>
      </c>
      <c r="B1497" s="49"/>
      <c r="C1497" s="29" t="s">
        <v>610</v>
      </c>
      <c r="D1497" s="29" t="s">
        <v>643</v>
      </c>
      <c r="E1497" s="29" t="s">
        <v>3960</v>
      </c>
      <c r="F1497" s="29">
        <v>6</v>
      </c>
      <c r="G1497" s="30" t="s">
        <v>664</v>
      </c>
      <c r="H1497" s="29" t="s">
        <v>2642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</row>
    <row r="1498" spans="1:14" ht="16.2" customHeight="1">
      <c r="A1498" s="29" t="s">
        <v>2090</v>
      </c>
      <c r="B1498" s="49"/>
      <c r="C1498" s="29" t="s">
        <v>610</v>
      </c>
      <c r="D1498" s="29" t="s">
        <v>643</v>
      </c>
      <c r="E1498" s="29" t="s">
        <v>3961</v>
      </c>
      <c r="F1498" s="29">
        <v>1</v>
      </c>
      <c r="G1498" s="30" t="s">
        <v>676</v>
      </c>
      <c r="H1498" s="29" t="s">
        <v>2643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</row>
    <row r="1499" spans="1:14" ht="16.2" customHeight="1">
      <c r="A1499" s="29" t="s">
        <v>2090</v>
      </c>
      <c r="B1499" s="49"/>
      <c r="C1499" s="29" t="s">
        <v>610</v>
      </c>
      <c r="D1499" s="29" t="s">
        <v>643</v>
      </c>
      <c r="E1499" s="29" t="s">
        <v>3961</v>
      </c>
      <c r="F1499" s="29">
        <v>2</v>
      </c>
      <c r="G1499" s="30" t="s">
        <v>676</v>
      </c>
      <c r="H1499" s="29" t="s">
        <v>2644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</row>
    <row r="1500" spans="1:14" ht="16.2" customHeight="1">
      <c r="A1500" s="29" t="s">
        <v>2090</v>
      </c>
      <c r="B1500" s="49"/>
      <c r="C1500" s="29" t="s">
        <v>610</v>
      </c>
      <c r="D1500" s="29" t="s">
        <v>643</v>
      </c>
      <c r="E1500" s="29" t="s">
        <v>3961</v>
      </c>
      <c r="F1500" s="29">
        <v>3</v>
      </c>
      <c r="G1500" s="30" t="s">
        <v>676</v>
      </c>
      <c r="H1500" s="29" t="s">
        <v>2645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</row>
    <row r="1501" spans="1:14" ht="16.2" customHeight="1">
      <c r="A1501" s="29" t="s">
        <v>2090</v>
      </c>
      <c r="B1501" s="49"/>
      <c r="C1501" s="29" t="s">
        <v>610</v>
      </c>
      <c r="D1501" s="29" t="s">
        <v>643</v>
      </c>
      <c r="E1501" s="29" t="s">
        <v>3961</v>
      </c>
      <c r="F1501" s="29">
        <v>4</v>
      </c>
      <c r="G1501" s="30" t="s">
        <v>676</v>
      </c>
      <c r="H1501" s="29" t="s">
        <v>2646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</row>
    <row r="1502" spans="1:14" ht="16.2" customHeight="1">
      <c r="A1502" s="29" t="s">
        <v>2090</v>
      </c>
      <c r="B1502" s="49"/>
      <c r="C1502" s="29" t="s">
        <v>610</v>
      </c>
      <c r="D1502" s="29" t="s">
        <v>643</v>
      </c>
      <c r="E1502" s="29" t="s">
        <v>3961</v>
      </c>
      <c r="F1502" s="29">
        <v>5</v>
      </c>
      <c r="G1502" s="30" t="s">
        <v>676</v>
      </c>
      <c r="H1502" s="29" t="s">
        <v>2647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</row>
    <row r="1503" spans="1:14" ht="16.2" customHeight="1">
      <c r="A1503" s="29" t="s">
        <v>2090</v>
      </c>
      <c r="B1503" s="49"/>
      <c r="C1503" s="29" t="s">
        <v>610</v>
      </c>
      <c r="D1503" s="29" t="s">
        <v>643</v>
      </c>
      <c r="E1503" s="29" t="s">
        <v>3961</v>
      </c>
      <c r="F1503" s="29">
        <v>6</v>
      </c>
      <c r="G1503" s="30" t="s">
        <v>676</v>
      </c>
      <c r="H1503" s="29" t="s">
        <v>2648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</row>
    <row r="1504" spans="1:14" ht="16.2" customHeight="1">
      <c r="A1504" s="29" t="s">
        <v>2090</v>
      </c>
      <c r="B1504" s="49"/>
      <c r="C1504" s="29" t="s">
        <v>610</v>
      </c>
      <c r="D1504" s="29" t="s">
        <v>643</v>
      </c>
      <c r="E1504" s="29" t="s">
        <v>3962</v>
      </c>
      <c r="F1504" s="29">
        <v>1</v>
      </c>
      <c r="G1504" s="30" t="s">
        <v>686</v>
      </c>
      <c r="H1504" s="29" t="s">
        <v>2649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</row>
    <row r="1505" spans="1:14" ht="16.2" customHeight="1">
      <c r="A1505" s="29" t="s">
        <v>2090</v>
      </c>
      <c r="B1505" s="49"/>
      <c r="C1505" s="29" t="s">
        <v>610</v>
      </c>
      <c r="D1505" s="29" t="s">
        <v>643</v>
      </c>
      <c r="E1505" s="29" t="s">
        <v>3962</v>
      </c>
      <c r="F1505" s="29">
        <v>2</v>
      </c>
      <c r="G1505" s="30" t="s">
        <v>686</v>
      </c>
      <c r="H1505" s="29" t="s">
        <v>2621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</row>
    <row r="1506" spans="1:14" ht="16.2" customHeight="1">
      <c r="A1506" s="29" t="s">
        <v>2090</v>
      </c>
      <c r="B1506" s="49"/>
      <c r="C1506" s="29" t="s">
        <v>610</v>
      </c>
      <c r="D1506" s="29" t="s">
        <v>643</v>
      </c>
      <c r="E1506" s="29" t="s">
        <v>3962</v>
      </c>
      <c r="F1506" s="29">
        <v>3</v>
      </c>
      <c r="G1506" s="30" t="s">
        <v>686</v>
      </c>
      <c r="H1506" s="29" t="s">
        <v>2650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</row>
    <row r="1507" spans="1:14" ht="16.2" customHeight="1">
      <c r="A1507" s="29" t="s">
        <v>2090</v>
      </c>
      <c r="B1507" s="49"/>
      <c r="C1507" s="29" t="s">
        <v>610</v>
      </c>
      <c r="D1507" s="29" t="s">
        <v>643</v>
      </c>
      <c r="E1507" s="29" t="s">
        <v>3962</v>
      </c>
      <c r="F1507" s="29">
        <v>4</v>
      </c>
      <c r="G1507" s="30" t="s">
        <v>686</v>
      </c>
      <c r="H1507" s="29" t="s">
        <v>2651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</row>
    <row r="1508" spans="1:14" ht="16.2" customHeight="1">
      <c r="A1508" s="29" t="s">
        <v>2090</v>
      </c>
      <c r="B1508" s="49"/>
      <c r="C1508" s="29" t="s">
        <v>610</v>
      </c>
      <c r="D1508" s="29" t="s">
        <v>643</v>
      </c>
      <c r="E1508" s="29" t="s">
        <v>3962</v>
      </c>
      <c r="F1508" s="29">
        <v>5</v>
      </c>
      <c r="G1508" s="30" t="s">
        <v>686</v>
      </c>
      <c r="H1508" s="29" t="s">
        <v>2652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</row>
    <row r="1509" spans="1:14" ht="16.2" customHeight="1">
      <c r="A1509" s="29" t="s">
        <v>2090</v>
      </c>
      <c r="B1509" s="49"/>
      <c r="C1509" s="29" t="s">
        <v>610</v>
      </c>
      <c r="D1509" s="29" t="s">
        <v>643</v>
      </c>
      <c r="E1509" s="29" t="s">
        <v>3962</v>
      </c>
      <c r="F1509" s="29">
        <v>6</v>
      </c>
      <c r="G1509" s="30" t="s">
        <v>686</v>
      </c>
      <c r="H1509" s="29" t="s">
        <v>2653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</row>
    <row r="1510" spans="1:14" ht="16.2" customHeight="1">
      <c r="A1510" s="29" t="s">
        <v>2090</v>
      </c>
      <c r="B1510" s="49"/>
      <c r="C1510" s="29" t="s">
        <v>610</v>
      </c>
      <c r="D1510" s="29" t="s">
        <v>643</v>
      </c>
      <c r="E1510" s="29" t="s">
        <v>3963</v>
      </c>
      <c r="F1510" s="29">
        <v>1</v>
      </c>
      <c r="G1510" s="30" t="s">
        <v>656</v>
      </c>
      <c r="H1510" s="29" t="s">
        <v>2654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</row>
    <row r="1511" spans="1:14" ht="16.2" customHeight="1">
      <c r="A1511" s="29" t="s">
        <v>2090</v>
      </c>
      <c r="B1511" s="49"/>
      <c r="C1511" s="29" t="s">
        <v>610</v>
      </c>
      <c r="D1511" s="29" t="s">
        <v>643</v>
      </c>
      <c r="E1511" s="29" t="s">
        <v>3963</v>
      </c>
      <c r="F1511" s="29">
        <v>2</v>
      </c>
      <c r="G1511" s="30" t="s">
        <v>656</v>
      </c>
      <c r="H1511" s="29" t="s">
        <v>2655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</row>
    <row r="1512" spans="1:14" ht="16.2" customHeight="1">
      <c r="A1512" s="29" t="s">
        <v>2090</v>
      </c>
      <c r="B1512" s="49"/>
      <c r="C1512" s="29" t="s">
        <v>610</v>
      </c>
      <c r="D1512" s="29" t="s">
        <v>643</v>
      </c>
      <c r="E1512" s="29" t="s">
        <v>3963</v>
      </c>
      <c r="F1512" s="29">
        <v>3</v>
      </c>
      <c r="G1512" s="30" t="s">
        <v>656</v>
      </c>
      <c r="H1512" s="29" t="s">
        <v>2656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</row>
    <row r="1513" spans="1:14" ht="16.2" customHeight="1">
      <c r="A1513" s="29" t="s">
        <v>2090</v>
      </c>
      <c r="B1513" s="49"/>
      <c r="C1513" s="29" t="s">
        <v>610</v>
      </c>
      <c r="D1513" s="29" t="s">
        <v>643</v>
      </c>
      <c r="E1513" s="29" t="s">
        <v>3963</v>
      </c>
      <c r="F1513" s="29">
        <v>4</v>
      </c>
      <c r="G1513" s="30" t="s">
        <v>656</v>
      </c>
      <c r="H1513" s="29" t="s">
        <v>2657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</row>
    <row r="1514" spans="1:14" ht="16.2" customHeight="1">
      <c r="A1514" s="29" t="s">
        <v>2090</v>
      </c>
      <c r="B1514" s="49"/>
      <c r="C1514" s="29" t="s">
        <v>610</v>
      </c>
      <c r="D1514" s="29" t="s">
        <v>643</v>
      </c>
      <c r="E1514" s="29" t="s">
        <v>3963</v>
      </c>
      <c r="F1514" s="29">
        <v>5</v>
      </c>
      <c r="G1514" s="30" t="s">
        <v>656</v>
      </c>
      <c r="H1514" s="29" t="s">
        <v>2658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</row>
    <row r="1515" spans="1:14" ht="16.2" customHeight="1">
      <c r="A1515" s="29" t="s">
        <v>2090</v>
      </c>
      <c r="B1515" s="49"/>
      <c r="C1515" s="29" t="s">
        <v>610</v>
      </c>
      <c r="D1515" s="29" t="s">
        <v>643</v>
      </c>
      <c r="E1515" s="29" t="s">
        <v>3963</v>
      </c>
      <c r="F1515" s="29">
        <v>6</v>
      </c>
      <c r="G1515" s="30" t="s">
        <v>656</v>
      </c>
      <c r="H1515" s="29" t="s">
        <v>2659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</row>
    <row r="1516" spans="1:14" ht="16.2" customHeight="1">
      <c r="A1516" s="29" t="s">
        <v>2090</v>
      </c>
      <c r="B1516" s="49"/>
      <c r="C1516" s="29" t="s">
        <v>610</v>
      </c>
      <c r="D1516" s="29" t="s">
        <v>643</v>
      </c>
      <c r="E1516" s="29" t="s">
        <v>3964</v>
      </c>
      <c r="F1516" s="29">
        <v>1</v>
      </c>
      <c r="G1516" s="30" t="s">
        <v>650</v>
      </c>
      <c r="H1516" s="29" t="s">
        <v>2660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</row>
    <row r="1517" spans="1:14" ht="16.2" customHeight="1">
      <c r="A1517" s="29" t="s">
        <v>2090</v>
      </c>
      <c r="B1517" s="49"/>
      <c r="C1517" s="29" t="s">
        <v>610</v>
      </c>
      <c r="D1517" s="29" t="s">
        <v>643</v>
      </c>
      <c r="E1517" s="29" t="s">
        <v>3964</v>
      </c>
      <c r="F1517" s="29">
        <v>2</v>
      </c>
      <c r="G1517" s="30" t="s">
        <v>650</v>
      </c>
      <c r="H1517" s="29" t="s">
        <v>2661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</row>
    <row r="1518" spans="1:14" ht="16.2" customHeight="1">
      <c r="A1518" s="29" t="s">
        <v>2090</v>
      </c>
      <c r="B1518" s="49"/>
      <c r="C1518" s="29" t="s">
        <v>610</v>
      </c>
      <c r="D1518" s="29" t="s">
        <v>643</v>
      </c>
      <c r="E1518" s="29" t="s">
        <v>3964</v>
      </c>
      <c r="F1518" s="29">
        <v>3</v>
      </c>
      <c r="G1518" s="30" t="s">
        <v>650</v>
      </c>
      <c r="H1518" s="29" t="s">
        <v>2662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</row>
    <row r="1519" spans="1:14" ht="16.2" customHeight="1">
      <c r="A1519" s="29" t="s">
        <v>2090</v>
      </c>
      <c r="B1519" s="49"/>
      <c r="C1519" s="29" t="s">
        <v>610</v>
      </c>
      <c r="D1519" s="29" t="s">
        <v>643</v>
      </c>
      <c r="E1519" s="29" t="s">
        <v>3964</v>
      </c>
      <c r="F1519" s="29">
        <v>4</v>
      </c>
      <c r="G1519" s="30" t="s">
        <v>650</v>
      </c>
      <c r="H1519" s="29" t="s">
        <v>2663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</row>
    <row r="1520" spans="1:14" ht="16.2" customHeight="1">
      <c r="A1520" s="29" t="s">
        <v>2090</v>
      </c>
      <c r="B1520" s="49"/>
      <c r="C1520" s="29" t="s">
        <v>610</v>
      </c>
      <c r="D1520" s="29" t="s">
        <v>643</v>
      </c>
      <c r="E1520" s="29" t="s">
        <v>3964</v>
      </c>
      <c r="F1520" s="29">
        <v>5</v>
      </c>
      <c r="G1520" s="30" t="s">
        <v>650</v>
      </c>
      <c r="H1520" s="29" t="s">
        <v>2664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</row>
    <row r="1521" spans="1:14" ht="16.2" customHeight="1">
      <c r="A1521" s="29" t="s">
        <v>2090</v>
      </c>
      <c r="B1521" s="49"/>
      <c r="C1521" s="29" t="s">
        <v>610</v>
      </c>
      <c r="D1521" s="29" t="s">
        <v>643</v>
      </c>
      <c r="E1521" s="29" t="s">
        <v>3964</v>
      </c>
      <c r="F1521" s="29">
        <v>6</v>
      </c>
      <c r="G1521" s="30" t="s">
        <v>650</v>
      </c>
      <c r="H1521" s="29" t="s">
        <v>2665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</row>
    <row r="1522" spans="1:14" ht="16.2" customHeight="1">
      <c r="A1522" s="29" t="s">
        <v>2090</v>
      </c>
      <c r="B1522" s="49"/>
      <c r="C1522" s="29" t="s">
        <v>610</v>
      </c>
      <c r="D1522" s="29" t="s">
        <v>643</v>
      </c>
      <c r="E1522" s="29" t="s">
        <v>3965</v>
      </c>
      <c r="F1522" s="29">
        <v>1</v>
      </c>
      <c r="G1522" s="30" t="s">
        <v>688</v>
      </c>
      <c r="H1522" s="29" t="s">
        <v>2666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</row>
    <row r="1523" spans="1:14" ht="16.2" customHeight="1">
      <c r="A1523" s="29" t="s">
        <v>2090</v>
      </c>
      <c r="B1523" s="49"/>
      <c r="C1523" s="29" t="s">
        <v>610</v>
      </c>
      <c r="D1523" s="29" t="s">
        <v>643</v>
      </c>
      <c r="E1523" s="29" t="s">
        <v>3965</v>
      </c>
      <c r="F1523" s="29">
        <v>2</v>
      </c>
      <c r="G1523" s="30" t="s">
        <v>688</v>
      </c>
      <c r="H1523" s="29" t="s">
        <v>2667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</row>
    <row r="1524" spans="1:14" ht="16.2" customHeight="1">
      <c r="A1524" s="29" t="s">
        <v>2090</v>
      </c>
      <c r="B1524" s="49"/>
      <c r="C1524" s="29" t="s">
        <v>610</v>
      </c>
      <c r="D1524" s="29" t="s">
        <v>643</v>
      </c>
      <c r="E1524" s="29" t="s">
        <v>3965</v>
      </c>
      <c r="F1524" s="29">
        <v>3</v>
      </c>
      <c r="G1524" s="30" t="s">
        <v>688</v>
      </c>
      <c r="H1524" s="29" t="s">
        <v>2622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</row>
    <row r="1525" spans="1:14" ht="16.2" customHeight="1">
      <c r="A1525" s="29" t="s">
        <v>2090</v>
      </c>
      <c r="B1525" s="49"/>
      <c r="C1525" s="29" t="s">
        <v>610</v>
      </c>
      <c r="D1525" s="29" t="s">
        <v>643</v>
      </c>
      <c r="E1525" s="29" t="s">
        <v>3965</v>
      </c>
      <c r="F1525" s="29">
        <v>4</v>
      </c>
      <c r="G1525" s="30" t="s">
        <v>688</v>
      </c>
      <c r="H1525" s="29" t="s">
        <v>2668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</row>
    <row r="1526" spans="1:14" ht="16.2" customHeight="1">
      <c r="A1526" s="29" t="s">
        <v>2090</v>
      </c>
      <c r="B1526" s="49"/>
      <c r="C1526" s="29" t="s">
        <v>610</v>
      </c>
      <c r="D1526" s="29" t="s">
        <v>643</v>
      </c>
      <c r="E1526" s="29" t="s">
        <v>3965</v>
      </c>
      <c r="F1526" s="29">
        <v>5</v>
      </c>
      <c r="G1526" s="30" t="s">
        <v>688</v>
      </c>
      <c r="H1526" s="29" t="s">
        <v>2669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</row>
    <row r="1527" spans="1:14" ht="16.2" customHeight="1">
      <c r="A1527" s="29" t="s">
        <v>2090</v>
      </c>
      <c r="B1527" s="49"/>
      <c r="C1527" s="29" t="s">
        <v>610</v>
      </c>
      <c r="D1527" s="29" t="s">
        <v>643</v>
      </c>
      <c r="E1527" s="29" t="s">
        <v>3965</v>
      </c>
      <c r="F1527" s="29">
        <v>6</v>
      </c>
      <c r="G1527" s="30" t="s">
        <v>688</v>
      </c>
      <c r="H1527" s="92" t="s">
        <v>2670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</row>
    <row r="1528" spans="1:14" ht="16.2" customHeight="1">
      <c r="A1528" s="29" t="s">
        <v>2090</v>
      </c>
      <c r="B1528" s="49"/>
      <c r="C1528" s="29" t="s">
        <v>610</v>
      </c>
      <c r="D1528" s="29" t="s">
        <v>643</v>
      </c>
      <c r="E1528" s="17" t="s">
        <v>2671</v>
      </c>
      <c r="F1528" s="26">
        <v>1</v>
      </c>
      <c r="G1528" s="21" t="s">
        <v>3966</v>
      </c>
      <c r="H1528" s="91" t="s">
        <v>3967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</row>
    <row r="1529" spans="1:14" ht="16.2" customHeight="1">
      <c r="A1529" s="29" t="s">
        <v>2090</v>
      </c>
      <c r="B1529" s="49"/>
      <c r="C1529" s="29" t="s">
        <v>610</v>
      </c>
      <c r="D1529" s="29" t="s">
        <v>643</v>
      </c>
      <c r="E1529" s="17" t="s">
        <v>2671</v>
      </c>
      <c r="F1529" s="26">
        <v>2</v>
      </c>
      <c r="G1529" s="21" t="s">
        <v>3966</v>
      </c>
      <c r="H1529" s="91" t="s">
        <v>2672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</row>
    <row r="1530" spans="1:14" ht="16.2" customHeight="1">
      <c r="A1530" s="29" t="s">
        <v>2090</v>
      </c>
      <c r="B1530" s="49"/>
      <c r="C1530" s="29" t="s">
        <v>610</v>
      </c>
      <c r="D1530" s="29" t="s">
        <v>643</v>
      </c>
      <c r="E1530" s="17" t="s">
        <v>2671</v>
      </c>
      <c r="F1530" s="26">
        <v>3</v>
      </c>
      <c r="G1530" s="21" t="s">
        <v>3966</v>
      </c>
      <c r="H1530" s="91" t="s">
        <v>2673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</row>
    <row r="1531" spans="1:14" ht="16.2" customHeight="1">
      <c r="A1531" s="29" t="s">
        <v>2090</v>
      </c>
      <c r="B1531" s="49"/>
      <c r="C1531" s="29" t="s">
        <v>610</v>
      </c>
      <c r="D1531" s="29" t="s">
        <v>643</v>
      </c>
      <c r="E1531" s="17" t="s">
        <v>2671</v>
      </c>
      <c r="F1531" s="26">
        <v>4</v>
      </c>
      <c r="G1531" s="21" t="s">
        <v>3966</v>
      </c>
      <c r="H1531" s="91" t="s">
        <v>2674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</row>
    <row r="1532" spans="1:14" ht="16.2" customHeight="1">
      <c r="A1532" s="29" t="s">
        <v>2090</v>
      </c>
      <c r="B1532" s="49"/>
      <c r="C1532" s="29" t="s">
        <v>610</v>
      </c>
      <c r="D1532" s="29" t="s">
        <v>643</v>
      </c>
      <c r="E1532" s="17" t="s">
        <v>2671</v>
      </c>
      <c r="F1532" s="26">
        <v>5</v>
      </c>
      <c r="G1532" s="21" t="s">
        <v>3966</v>
      </c>
      <c r="H1532" s="91" t="s">
        <v>2675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</row>
    <row r="1533" spans="1:14" ht="16.2" customHeight="1">
      <c r="A1533" s="29" t="s">
        <v>2090</v>
      </c>
      <c r="B1533" s="49"/>
      <c r="C1533" s="29" t="s">
        <v>610</v>
      </c>
      <c r="D1533" s="29" t="s">
        <v>643</v>
      </c>
      <c r="E1533" s="17" t="s">
        <v>2671</v>
      </c>
      <c r="F1533" s="26">
        <v>6</v>
      </c>
      <c r="G1533" s="21" t="s">
        <v>3966</v>
      </c>
      <c r="H1533" s="91" t="s">
        <v>2676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</row>
    <row r="1534" spans="1:14" ht="16.2" customHeight="1">
      <c r="A1534" s="17" t="s">
        <v>2090</v>
      </c>
      <c r="B1534" s="42"/>
      <c r="C1534" s="17" t="s">
        <v>610</v>
      </c>
      <c r="D1534" s="17" t="s">
        <v>691</v>
      </c>
      <c r="E1534" s="17" t="s">
        <v>693</v>
      </c>
      <c r="F1534" s="17">
        <v>1</v>
      </c>
      <c r="G1534" s="93" t="s">
        <v>692</v>
      </c>
      <c r="H1534" s="17" t="s">
        <v>3584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</row>
    <row r="1535" spans="1:14" ht="16.2" customHeight="1">
      <c r="A1535" s="17" t="s">
        <v>2090</v>
      </c>
      <c r="B1535" s="42"/>
      <c r="C1535" s="17" t="s">
        <v>610</v>
      </c>
      <c r="D1535" s="17" t="s">
        <v>691</v>
      </c>
      <c r="E1535" s="17" t="s">
        <v>693</v>
      </c>
      <c r="F1535" s="17">
        <v>2</v>
      </c>
      <c r="G1535" s="93" t="s">
        <v>692</v>
      </c>
      <c r="H1535" s="17" t="s">
        <v>3585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</row>
    <row r="1536" spans="1:14" ht="16.2" customHeight="1">
      <c r="A1536" s="17" t="s">
        <v>2090</v>
      </c>
      <c r="B1536" s="42"/>
      <c r="C1536" s="17" t="s">
        <v>610</v>
      </c>
      <c r="D1536" s="17" t="s">
        <v>691</v>
      </c>
      <c r="E1536" s="17" t="s">
        <v>693</v>
      </c>
      <c r="F1536" s="17">
        <v>3</v>
      </c>
      <c r="G1536" s="93" t="s">
        <v>692</v>
      </c>
      <c r="H1536" s="17" t="s">
        <v>3586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</row>
    <row r="1537" spans="1:14" ht="16.2" customHeight="1">
      <c r="A1537" s="17" t="s">
        <v>2090</v>
      </c>
      <c r="B1537" s="42"/>
      <c r="C1537" s="17" t="s">
        <v>610</v>
      </c>
      <c r="D1537" s="17" t="s">
        <v>691</v>
      </c>
      <c r="E1537" s="17" t="s">
        <v>693</v>
      </c>
      <c r="F1537" s="17">
        <v>4</v>
      </c>
      <c r="G1537" s="93" t="s">
        <v>692</v>
      </c>
      <c r="H1537" s="17" t="s">
        <v>3587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</row>
    <row r="1538" spans="1:14" ht="16.2" customHeight="1">
      <c r="A1538" s="17" t="s">
        <v>2090</v>
      </c>
      <c r="B1538" s="42"/>
      <c r="C1538" s="17" t="s">
        <v>610</v>
      </c>
      <c r="D1538" s="17" t="s">
        <v>691</v>
      </c>
      <c r="E1538" s="17" t="s">
        <v>693</v>
      </c>
      <c r="F1538" s="17">
        <v>5</v>
      </c>
      <c r="G1538" s="93" t="s">
        <v>692</v>
      </c>
      <c r="H1538" s="17" t="s">
        <v>3588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</row>
    <row r="1539" spans="1:14" ht="16.2" customHeight="1">
      <c r="A1539" s="17" t="s">
        <v>2090</v>
      </c>
      <c r="B1539" s="42"/>
      <c r="C1539" s="17" t="s">
        <v>610</v>
      </c>
      <c r="D1539" s="17" t="s">
        <v>691</v>
      </c>
      <c r="E1539" s="17" t="s">
        <v>693</v>
      </c>
      <c r="F1539" s="17">
        <v>6</v>
      </c>
      <c r="G1539" s="93" t="s">
        <v>692</v>
      </c>
      <c r="H1539" s="17" t="s">
        <v>3589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</row>
    <row r="1540" spans="1:14" ht="16.2" customHeight="1">
      <c r="A1540" s="17" t="s">
        <v>2090</v>
      </c>
      <c r="B1540" s="17"/>
      <c r="C1540" s="17" t="s">
        <v>610</v>
      </c>
      <c r="D1540" s="17" t="s">
        <v>691</v>
      </c>
      <c r="E1540" s="17" t="s">
        <v>696</v>
      </c>
      <c r="F1540" s="17">
        <v>1</v>
      </c>
      <c r="G1540" s="93" t="s">
        <v>3968</v>
      </c>
      <c r="H1540" s="17" t="s">
        <v>3590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</row>
    <row r="1541" spans="1:14" ht="16.2" customHeight="1">
      <c r="A1541" s="17" t="s">
        <v>2090</v>
      </c>
      <c r="B1541" s="17"/>
      <c r="C1541" s="17" t="s">
        <v>610</v>
      </c>
      <c r="D1541" s="17" t="s">
        <v>691</v>
      </c>
      <c r="E1541" s="17" t="s">
        <v>696</v>
      </c>
      <c r="F1541" s="17">
        <v>2</v>
      </c>
      <c r="G1541" s="93" t="s">
        <v>3968</v>
      </c>
      <c r="H1541" s="17" t="s">
        <v>3591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</row>
    <row r="1542" spans="1:14" ht="16.2" customHeight="1">
      <c r="A1542" s="17" t="s">
        <v>2090</v>
      </c>
      <c r="B1542" s="17"/>
      <c r="C1542" s="17" t="s">
        <v>610</v>
      </c>
      <c r="D1542" s="17" t="s">
        <v>691</v>
      </c>
      <c r="E1542" s="17" t="s">
        <v>696</v>
      </c>
      <c r="F1542" s="17">
        <v>3</v>
      </c>
      <c r="G1542" s="93" t="s">
        <v>3968</v>
      </c>
      <c r="H1542" s="17" t="s">
        <v>3592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</row>
    <row r="1543" spans="1:14" ht="16.2" customHeight="1">
      <c r="A1543" s="17" t="s">
        <v>2090</v>
      </c>
      <c r="B1543" s="17"/>
      <c r="C1543" s="17" t="s">
        <v>610</v>
      </c>
      <c r="D1543" s="17" t="s">
        <v>691</v>
      </c>
      <c r="E1543" s="17" t="s">
        <v>696</v>
      </c>
      <c r="F1543" s="17">
        <v>4</v>
      </c>
      <c r="G1543" s="93" t="s">
        <v>3968</v>
      </c>
      <c r="H1543" s="17" t="s">
        <v>3593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</row>
    <row r="1544" spans="1:14" ht="16.2" customHeight="1">
      <c r="A1544" s="17" t="s">
        <v>2090</v>
      </c>
      <c r="B1544" s="17"/>
      <c r="C1544" s="17" t="s">
        <v>610</v>
      </c>
      <c r="D1544" s="17" t="s">
        <v>691</v>
      </c>
      <c r="E1544" s="17" t="s">
        <v>696</v>
      </c>
      <c r="F1544" s="17">
        <v>5</v>
      </c>
      <c r="G1544" s="93" t="s">
        <v>3968</v>
      </c>
      <c r="H1544" s="17" t="s">
        <v>3594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</row>
    <row r="1545" spans="1:14" ht="16.2" customHeight="1">
      <c r="A1545" s="17" t="s">
        <v>2090</v>
      </c>
      <c r="B1545" s="17"/>
      <c r="C1545" s="17" t="s">
        <v>610</v>
      </c>
      <c r="D1545" s="17" t="s">
        <v>691</v>
      </c>
      <c r="E1545" s="17" t="s">
        <v>696</v>
      </c>
      <c r="F1545" s="17">
        <v>6</v>
      </c>
      <c r="G1545" s="93" t="s">
        <v>3968</v>
      </c>
      <c r="H1545" s="17" t="s">
        <v>3595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</row>
    <row r="1546" spans="1:14" ht="16.2" customHeight="1">
      <c r="A1546" s="17" t="s">
        <v>3945</v>
      </c>
      <c r="B1546" s="17" t="s">
        <v>2090</v>
      </c>
      <c r="C1546" s="17" t="s">
        <v>610</v>
      </c>
      <c r="D1546" s="17" t="s">
        <v>691</v>
      </c>
      <c r="E1546" s="17" t="s">
        <v>699</v>
      </c>
      <c r="F1546" s="17">
        <v>1</v>
      </c>
      <c r="G1546" s="93" t="s">
        <v>698</v>
      </c>
      <c r="H1546" s="17" t="s">
        <v>3596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</row>
    <row r="1547" spans="1:14" ht="16.2" customHeight="1">
      <c r="A1547" s="17" t="s">
        <v>3945</v>
      </c>
      <c r="B1547" s="42" t="s">
        <v>3969</v>
      </c>
      <c r="C1547" s="17" t="s">
        <v>610</v>
      </c>
      <c r="D1547" s="17" t="s">
        <v>691</v>
      </c>
      <c r="E1547" s="17" t="s">
        <v>699</v>
      </c>
      <c r="F1547" s="17">
        <v>2</v>
      </c>
      <c r="G1547" s="93" t="s">
        <v>698</v>
      </c>
      <c r="H1547" s="17" t="s">
        <v>3597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</row>
    <row r="1548" spans="1:14" ht="16.2" customHeight="1">
      <c r="A1548" s="17" t="s">
        <v>3945</v>
      </c>
      <c r="B1548" s="42" t="s">
        <v>3969</v>
      </c>
      <c r="C1548" s="17" t="s">
        <v>610</v>
      </c>
      <c r="D1548" s="17" t="s">
        <v>691</v>
      </c>
      <c r="E1548" s="17" t="s">
        <v>699</v>
      </c>
      <c r="F1548" s="17">
        <v>3</v>
      </c>
      <c r="G1548" s="93" t="s">
        <v>698</v>
      </c>
      <c r="H1548" s="17" t="s">
        <v>3598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</row>
    <row r="1549" spans="1:14" ht="16.2" customHeight="1">
      <c r="A1549" s="17" t="s">
        <v>3945</v>
      </c>
      <c r="B1549" s="42" t="s">
        <v>3969</v>
      </c>
      <c r="C1549" s="17" t="s">
        <v>610</v>
      </c>
      <c r="D1549" s="17" t="s">
        <v>691</v>
      </c>
      <c r="E1549" s="17" t="s">
        <v>699</v>
      </c>
      <c r="F1549" s="17">
        <v>4</v>
      </c>
      <c r="G1549" s="93" t="s">
        <v>698</v>
      </c>
      <c r="H1549" s="17" t="s">
        <v>3599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</row>
    <row r="1550" spans="1:14" ht="16.2" customHeight="1">
      <c r="A1550" s="17" t="s">
        <v>3945</v>
      </c>
      <c r="B1550" s="42" t="s">
        <v>3969</v>
      </c>
      <c r="C1550" s="17" t="s">
        <v>610</v>
      </c>
      <c r="D1550" s="17" t="s">
        <v>691</v>
      </c>
      <c r="E1550" s="17" t="s">
        <v>699</v>
      </c>
      <c r="F1550" s="17">
        <v>5</v>
      </c>
      <c r="G1550" s="93" t="s">
        <v>698</v>
      </c>
      <c r="H1550" s="17" t="s">
        <v>3600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</row>
    <row r="1551" spans="1:14" ht="16.2" customHeight="1">
      <c r="A1551" s="17" t="s">
        <v>3945</v>
      </c>
      <c r="B1551" s="17" t="s">
        <v>2090</v>
      </c>
      <c r="C1551" s="17" t="s">
        <v>610</v>
      </c>
      <c r="D1551" s="17" t="s">
        <v>691</v>
      </c>
      <c r="E1551" s="17" t="s">
        <v>699</v>
      </c>
      <c r="F1551" s="17">
        <v>6</v>
      </c>
      <c r="G1551" s="93" t="s">
        <v>698</v>
      </c>
      <c r="H1551" s="17" t="s">
        <v>3601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</row>
    <row r="1552" spans="1:14" ht="16.2" customHeight="1">
      <c r="A1552" s="17" t="s">
        <v>2090</v>
      </c>
      <c r="B1552" s="18"/>
      <c r="C1552" s="17" t="s">
        <v>610</v>
      </c>
      <c r="D1552" s="17" t="s">
        <v>691</v>
      </c>
      <c r="E1552" s="17" t="s">
        <v>702</v>
      </c>
      <c r="F1552" s="17">
        <v>1</v>
      </c>
      <c r="G1552" s="93" t="s">
        <v>701</v>
      </c>
      <c r="H1552" s="17" t="s">
        <v>3602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</row>
    <row r="1553" spans="1:14" ht="16.2" customHeight="1">
      <c r="A1553" s="17" t="s">
        <v>2090</v>
      </c>
      <c r="B1553" s="18"/>
      <c r="C1553" s="17" t="s">
        <v>610</v>
      </c>
      <c r="D1553" s="17" t="s">
        <v>691</v>
      </c>
      <c r="E1553" s="17" t="s">
        <v>702</v>
      </c>
      <c r="F1553" s="17">
        <v>2</v>
      </c>
      <c r="G1553" s="93" t="s">
        <v>701</v>
      </c>
      <c r="H1553" s="17" t="s">
        <v>3603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</row>
    <row r="1554" spans="1:14" ht="16.2" customHeight="1">
      <c r="A1554" s="17" t="s">
        <v>2090</v>
      </c>
      <c r="B1554" s="18"/>
      <c r="C1554" s="17" t="s">
        <v>610</v>
      </c>
      <c r="D1554" s="17" t="s">
        <v>691</v>
      </c>
      <c r="E1554" s="17" t="s">
        <v>702</v>
      </c>
      <c r="F1554" s="17">
        <v>3</v>
      </c>
      <c r="G1554" s="93" t="s">
        <v>701</v>
      </c>
      <c r="H1554" s="17" t="s">
        <v>3604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</row>
    <row r="1555" spans="1:14" ht="16.2" customHeight="1">
      <c r="A1555" s="17" t="s">
        <v>2090</v>
      </c>
      <c r="B1555" s="18"/>
      <c r="C1555" s="17" t="s">
        <v>610</v>
      </c>
      <c r="D1555" s="17" t="s">
        <v>691</v>
      </c>
      <c r="E1555" s="17" t="s">
        <v>702</v>
      </c>
      <c r="F1555" s="17">
        <v>4</v>
      </c>
      <c r="G1555" s="93" t="s">
        <v>701</v>
      </c>
      <c r="H1555" s="17" t="s">
        <v>3605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</row>
    <row r="1556" spans="1:14" ht="16.2" customHeight="1">
      <c r="A1556" s="17" t="s">
        <v>2090</v>
      </c>
      <c r="B1556" s="18"/>
      <c r="C1556" s="17" t="s">
        <v>610</v>
      </c>
      <c r="D1556" s="17" t="s">
        <v>691</v>
      </c>
      <c r="E1556" s="17" t="s">
        <v>702</v>
      </c>
      <c r="F1556" s="17">
        <v>5</v>
      </c>
      <c r="G1556" s="93" t="s">
        <v>701</v>
      </c>
      <c r="H1556" s="17" t="s">
        <v>3606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</row>
    <row r="1557" spans="1:14" ht="16.2" customHeight="1">
      <c r="A1557" s="17" t="s">
        <v>2090</v>
      </c>
      <c r="B1557" s="18"/>
      <c r="C1557" s="17" t="s">
        <v>610</v>
      </c>
      <c r="D1557" s="17" t="s">
        <v>691</v>
      </c>
      <c r="E1557" s="17" t="s">
        <v>702</v>
      </c>
      <c r="F1557" s="17">
        <v>6</v>
      </c>
      <c r="G1557" s="93" t="s">
        <v>701</v>
      </c>
      <c r="H1557" s="17" t="s">
        <v>3607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</row>
    <row r="1558" spans="1:14" ht="16.2" customHeight="1">
      <c r="A1558" s="17" t="s">
        <v>2090</v>
      </c>
      <c r="B1558" s="42"/>
      <c r="C1558" s="17" t="s">
        <v>610</v>
      </c>
      <c r="D1558" s="17" t="s">
        <v>691</v>
      </c>
      <c r="E1558" s="17" t="s">
        <v>705</v>
      </c>
      <c r="F1558" s="17">
        <v>1</v>
      </c>
      <c r="G1558" s="93" t="s">
        <v>704</v>
      </c>
      <c r="H1558" s="17" t="s">
        <v>3608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</row>
    <row r="1559" spans="1:14" ht="16.2" customHeight="1">
      <c r="A1559" s="17" t="s">
        <v>2090</v>
      </c>
      <c r="B1559" s="42"/>
      <c r="C1559" s="17" t="s">
        <v>610</v>
      </c>
      <c r="D1559" s="17" t="s">
        <v>691</v>
      </c>
      <c r="E1559" s="17" t="s">
        <v>705</v>
      </c>
      <c r="F1559" s="17">
        <v>2</v>
      </c>
      <c r="G1559" s="93" t="s">
        <v>704</v>
      </c>
      <c r="H1559" s="17" t="s">
        <v>3609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</row>
    <row r="1560" spans="1:14" ht="16.2" customHeight="1">
      <c r="A1560" s="17" t="s">
        <v>2090</v>
      </c>
      <c r="B1560" s="42"/>
      <c r="C1560" s="17" t="s">
        <v>610</v>
      </c>
      <c r="D1560" s="17" t="s">
        <v>691</v>
      </c>
      <c r="E1560" s="17" t="s">
        <v>705</v>
      </c>
      <c r="F1560" s="17">
        <v>3</v>
      </c>
      <c r="G1560" s="93" t="s">
        <v>704</v>
      </c>
      <c r="H1560" s="17" t="s">
        <v>3610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</row>
    <row r="1561" spans="1:14" ht="16.2" customHeight="1">
      <c r="A1561" s="17" t="s">
        <v>2090</v>
      </c>
      <c r="B1561" s="42"/>
      <c r="C1561" s="17" t="s">
        <v>610</v>
      </c>
      <c r="D1561" s="17" t="s">
        <v>691</v>
      </c>
      <c r="E1561" s="17" t="s">
        <v>705</v>
      </c>
      <c r="F1561" s="17">
        <v>4</v>
      </c>
      <c r="G1561" s="93" t="s">
        <v>704</v>
      </c>
      <c r="H1561" s="17" t="s">
        <v>3611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</row>
    <row r="1562" spans="1:14" ht="16.2" customHeight="1">
      <c r="A1562" s="17" t="s">
        <v>2090</v>
      </c>
      <c r="B1562" s="42"/>
      <c r="C1562" s="17" t="s">
        <v>610</v>
      </c>
      <c r="D1562" s="17" t="s">
        <v>691</v>
      </c>
      <c r="E1562" s="17" t="s">
        <v>705</v>
      </c>
      <c r="F1562" s="17">
        <v>5</v>
      </c>
      <c r="G1562" s="93" t="s">
        <v>704</v>
      </c>
      <c r="H1562" s="17" t="s">
        <v>3612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</row>
    <row r="1563" spans="1:14" ht="16.2" customHeight="1">
      <c r="A1563" s="17" t="s">
        <v>2090</v>
      </c>
      <c r="B1563" s="42"/>
      <c r="C1563" s="17" t="s">
        <v>610</v>
      </c>
      <c r="D1563" s="17" t="s">
        <v>691</v>
      </c>
      <c r="E1563" s="17" t="s">
        <v>705</v>
      </c>
      <c r="F1563" s="17">
        <v>6</v>
      </c>
      <c r="G1563" s="93" t="s">
        <v>704</v>
      </c>
      <c r="H1563" s="17" t="s">
        <v>3613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</row>
    <row r="1564" spans="1:14" ht="16.2" customHeight="1">
      <c r="A1564" s="17" t="s">
        <v>2090</v>
      </c>
      <c r="B1564" s="17"/>
      <c r="C1564" s="17" t="s">
        <v>610</v>
      </c>
      <c r="D1564" s="17" t="s">
        <v>691</v>
      </c>
      <c r="E1564" s="17" t="s">
        <v>707</v>
      </c>
      <c r="F1564" s="17">
        <v>1</v>
      </c>
      <c r="G1564" s="93" t="s">
        <v>706</v>
      </c>
      <c r="H1564" s="17" t="s">
        <v>3614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</row>
    <row r="1565" spans="1:14" ht="16.2" customHeight="1">
      <c r="A1565" s="17" t="s">
        <v>2090</v>
      </c>
      <c r="B1565" s="17"/>
      <c r="C1565" s="17" t="s">
        <v>610</v>
      </c>
      <c r="D1565" s="17" t="s">
        <v>691</v>
      </c>
      <c r="E1565" s="17" t="s">
        <v>707</v>
      </c>
      <c r="F1565" s="17">
        <v>2</v>
      </c>
      <c r="G1565" s="93" t="s">
        <v>706</v>
      </c>
      <c r="H1565" s="17" t="s">
        <v>3615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</row>
    <row r="1566" spans="1:14" ht="16.2" customHeight="1">
      <c r="A1566" s="17" t="s">
        <v>2090</v>
      </c>
      <c r="B1566" s="17"/>
      <c r="C1566" s="17" t="s">
        <v>610</v>
      </c>
      <c r="D1566" s="17" t="s">
        <v>691</v>
      </c>
      <c r="E1566" s="17" t="s">
        <v>707</v>
      </c>
      <c r="F1566" s="17">
        <v>3</v>
      </c>
      <c r="G1566" s="93" t="s">
        <v>706</v>
      </c>
      <c r="H1566" s="17" t="s">
        <v>3616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</row>
    <row r="1567" spans="1:14" ht="16.2" customHeight="1">
      <c r="A1567" s="17" t="s">
        <v>2090</v>
      </c>
      <c r="B1567" s="17"/>
      <c r="C1567" s="17" t="s">
        <v>610</v>
      </c>
      <c r="D1567" s="17" t="s">
        <v>691</v>
      </c>
      <c r="E1567" s="17" t="s">
        <v>707</v>
      </c>
      <c r="F1567" s="17">
        <v>4</v>
      </c>
      <c r="G1567" s="93" t="s">
        <v>706</v>
      </c>
      <c r="H1567" s="17" t="s">
        <v>3617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</row>
    <row r="1568" spans="1:14" ht="16.2" customHeight="1">
      <c r="A1568" s="17" t="s">
        <v>2090</v>
      </c>
      <c r="B1568" s="17"/>
      <c r="C1568" s="17" t="s">
        <v>610</v>
      </c>
      <c r="D1568" s="17" t="s">
        <v>691</v>
      </c>
      <c r="E1568" s="17" t="s">
        <v>707</v>
      </c>
      <c r="F1568" s="17">
        <v>5</v>
      </c>
      <c r="G1568" s="93" t="s">
        <v>706</v>
      </c>
      <c r="H1568" s="17" t="s">
        <v>3618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</row>
    <row r="1569" spans="1:14" ht="16.2" customHeight="1">
      <c r="A1569" s="17" t="s">
        <v>2090</v>
      </c>
      <c r="B1569" s="17"/>
      <c r="C1569" s="17" t="s">
        <v>610</v>
      </c>
      <c r="D1569" s="17" t="s">
        <v>691</v>
      </c>
      <c r="E1569" s="17" t="s">
        <v>707</v>
      </c>
      <c r="F1569" s="17">
        <v>6</v>
      </c>
      <c r="G1569" s="93" t="s">
        <v>706</v>
      </c>
      <c r="H1569" s="17" t="s">
        <v>3619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</row>
    <row r="1570" spans="1:14" ht="16.2" customHeight="1">
      <c r="A1570" s="17" t="s">
        <v>2090</v>
      </c>
      <c r="B1570" s="18"/>
      <c r="C1570" s="17" t="s">
        <v>610</v>
      </c>
      <c r="D1570" s="17" t="s">
        <v>691</v>
      </c>
      <c r="E1570" s="17" t="s">
        <v>710</v>
      </c>
      <c r="F1570" s="17">
        <v>1</v>
      </c>
      <c r="G1570" s="93" t="s">
        <v>709</v>
      </c>
      <c r="H1570" s="17" t="s">
        <v>3620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</row>
    <row r="1571" spans="1:14" ht="16.2" customHeight="1">
      <c r="A1571" s="17" t="s">
        <v>2090</v>
      </c>
      <c r="B1571" s="18"/>
      <c r="C1571" s="17" t="s">
        <v>610</v>
      </c>
      <c r="D1571" s="17" t="s">
        <v>691</v>
      </c>
      <c r="E1571" s="17" t="s">
        <v>710</v>
      </c>
      <c r="F1571" s="17">
        <v>2</v>
      </c>
      <c r="G1571" s="93" t="s">
        <v>709</v>
      </c>
      <c r="H1571" s="17" t="s">
        <v>3621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</row>
    <row r="1572" spans="1:14" ht="16.2" customHeight="1">
      <c r="A1572" s="17" t="s">
        <v>2090</v>
      </c>
      <c r="B1572" s="18"/>
      <c r="C1572" s="17" t="s">
        <v>610</v>
      </c>
      <c r="D1572" s="17" t="s">
        <v>691</v>
      </c>
      <c r="E1572" s="17" t="s">
        <v>710</v>
      </c>
      <c r="F1572" s="17">
        <v>3</v>
      </c>
      <c r="G1572" s="93" t="s">
        <v>709</v>
      </c>
      <c r="H1572" s="17" t="s">
        <v>3622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</row>
    <row r="1573" spans="1:14" ht="16.2" customHeight="1">
      <c r="A1573" s="17" t="s">
        <v>2090</v>
      </c>
      <c r="B1573" s="18"/>
      <c r="C1573" s="17" t="s">
        <v>610</v>
      </c>
      <c r="D1573" s="17" t="s">
        <v>691</v>
      </c>
      <c r="E1573" s="17" t="s">
        <v>710</v>
      </c>
      <c r="F1573" s="17">
        <v>4</v>
      </c>
      <c r="G1573" s="93" t="s">
        <v>709</v>
      </c>
      <c r="H1573" s="17" t="s">
        <v>3623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</row>
    <row r="1574" spans="1:14" ht="16.2" customHeight="1">
      <c r="A1574" s="17" t="s">
        <v>2090</v>
      </c>
      <c r="B1574" s="18"/>
      <c r="C1574" s="17" t="s">
        <v>610</v>
      </c>
      <c r="D1574" s="17" t="s">
        <v>691</v>
      </c>
      <c r="E1574" s="17" t="s">
        <v>710</v>
      </c>
      <c r="F1574" s="17">
        <v>5</v>
      </c>
      <c r="G1574" s="93" t="s">
        <v>709</v>
      </c>
      <c r="H1574" s="17" t="s">
        <v>3624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</row>
    <row r="1575" spans="1:14" ht="16.2" customHeight="1">
      <c r="A1575" s="17" t="s">
        <v>2090</v>
      </c>
      <c r="B1575" s="18"/>
      <c r="C1575" s="17" t="s">
        <v>610</v>
      </c>
      <c r="D1575" s="17" t="s">
        <v>691</v>
      </c>
      <c r="E1575" s="17" t="s">
        <v>710</v>
      </c>
      <c r="F1575" s="17">
        <v>6</v>
      </c>
      <c r="G1575" s="93" t="s">
        <v>709</v>
      </c>
      <c r="H1575" s="17" t="s">
        <v>3625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</row>
    <row r="1576" spans="1:14" ht="16.2" customHeight="1">
      <c r="A1576" s="17" t="s">
        <v>2090</v>
      </c>
      <c r="B1576" s="42"/>
      <c r="C1576" s="17" t="s">
        <v>610</v>
      </c>
      <c r="D1576" s="17" t="s">
        <v>691</v>
      </c>
      <c r="E1576" s="17" t="s">
        <v>2677</v>
      </c>
      <c r="F1576" s="17">
        <v>2</v>
      </c>
      <c r="G1576" s="93" t="s">
        <v>2678</v>
      </c>
      <c r="H1576" s="17" t="s">
        <v>2679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</row>
    <row r="1577" spans="1:14" ht="16.2" customHeight="1">
      <c r="A1577" s="17" t="s">
        <v>2090</v>
      </c>
      <c r="B1577" s="42"/>
      <c r="C1577" s="17" t="s">
        <v>610</v>
      </c>
      <c r="D1577" s="17" t="s">
        <v>691</v>
      </c>
      <c r="E1577" s="17" t="s">
        <v>2677</v>
      </c>
      <c r="F1577" s="17">
        <v>3</v>
      </c>
      <c r="G1577" s="93" t="s">
        <v>2678</v>
      </c>
      <c r="H1577" s="17" t="s">
        <v>2680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</row>
    <row r="1578" spans="1:14" ht="16.2" customHeight="1">
      <c r="A1578" s="17" t="s">
        <v>2090</v>
      </c>
      <c r="B1578" s="42"/>
      <c r="C1578" s="17" t="s">
        <v>610</v>
      </c>
      <c r="D1578" s="17" t="s">
        <v>691</v>
      </c>
      <c r="E1578" s="17" t="s">
        <v>2677</v>
      </c>
      <c r="F1578" s="17">
        <v>4</v>
      </c>
      <c r="G1578" s="93" t="s">
        <v>2678</v>
      </c>
      <c r="H1578" s="17" t="s">
        <v>2681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</row>
    <row r="1579" spans="1:14" ht="16.2" customHeight="1">
      <c r="A1579" s="17" t="s">
        <v>2090</v>
      </c>
      <c r="B1579" s="42"/>
      <c r="C1579" s="17" t="s">
        <v>610</v>
      </c>
      <c r="D1579" s="17" t="s">
        <v>691</v>
      </c>
      <c r="E1579" s="17" t="s">
        <v>2677</v>
      </c>
      <c r="F1579" s="17">
        <v>5</v>
      </c>
      <c r="G1579" s="21" t="s">
        <v>2678</v>
      </c>
      <c r="H1579" s="17" t="s">
        <v>2682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</row>
    <row r="1580" spans="1:14" ht="16.2" customHeight="1">
      <c r="A1580" s="17" t="s">
        <v>2090</v>
      </c>
      <c r="B1580" s="42"/>
      <c r="C1580" s="17" t="s">
        <v>610</v>
      </c>
      <c r="D1580" s="17" t="s">
        <v>691</v>
      </c>
      <c r="E1580" s="17" t="s">
        <v>2677</v>
      </c>
      <c r="F1580" s="17">
        <v>6</v>
      </c>
      <c r="G1580" s="21" t="s">
        <v>2678</v>
      </c>
      <c r="H1580" s="17" t="s">
        <v>2683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</row>
    <row r="1581" spans="1:14" ht="16.2" customHeight="1">
      <c r="A1581" s="17" t="s">
        <v>2090</v>
      </c>
      <c r="B1581" s="42"/>
      <c r="C1581" s="39" t="s">
        <v>610</v>
      </c>
      <c r="D1581" s="17" t="s">
        <v>691</v>
      </c>
      <c r="E1581" s="39" t="s">
        <v>3970</v>
      </c>
      <c r="F1581" s="39">
        <v>1</v>
      </c>
      <c r="G1581" s="39" t="s">
        <v>2684</v>
      </c>
      <c r="H1581" s="39" t="s">
        <v>3971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</row>
    <row r="1582" spans="1:14" ht="16.2" customHeight="1">
      <c r="A1582" s="17" t="s">
        <v>2090</v>
      </c>
      <c r="B1582" s="42"/>
      <c r="C1582" s="39" t="s">
        <v>610</v>
      </c>
      <c r="D1582" s="17" t="s">
        <v>691</v>
      </c>
      <c r="E1582" s="39" t="s">
        <v>3970</v>
      </c>
      <c r="F1582" s="39">
        <v>2</v>
      </c>
      <c r="G1582" s="39" t="s">
        <v>2684</v>
      </c>
      <c r="H1582" s="39" t="s">
        <v>2685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</row>
    <row r="1583" spans="1:14" ht="16.2" customHeight="1">
      <c r="A1583" s="17" t="s">
        <v>2090</v>
      </c>
      <c r="B1583" s="42"/>
      <c r="C1583" s="39" t="s">
        <v>610</v>
      </c>
      <c r="D1583" s="17" t="s">
        <v>691</v>
      </c>
      <c r="E1583" s="39" t="s">
        <v>3970</v>
      </c>
      <c r="F1583" s="39">
        <v>3</v>
      </c>
      <c r="G1583" s="39" t="s">
        <v>2684</v>
      </c>
      <c r="H1583" s="39" t="s">
        <v>2686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</row>
    <row r="1584" spans="1:14" ht="16.2" customHeight="1">
      <c r="A1584" s="17" t="s">
        <v>2090</v>
      </c>
      <c r="B1584" s="42"/>
      <c r="C1584" s="39" t="s">
        <v>610</v>
      </c>
      <c r="D1584" s="17" t="s">
        <v>691</v>
      </c>
      <c r="E1584" s="39" t="s">
        <v>3970</v>
      </c>
      <c r="F1584" s="39">
        <v>4</v>
      </c>
      <c r="G1584" s="39" t="s">
        <v>2684</v>
      </c>
      <c r="H1584" s="39" t="s">
        <v>2687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</row>
    <row r="1585" spans="1:14" ht="16.2" customHeight="1">
      <c r="A1585" s="17" t="s">
        <v>2090</v>
      </c>
      <c r="B1585" s="42"/>
      <c r="C1585" s="39" t="s">
        <v>610</v>
      </c>
      <c r="D1585" s="17" t="s">
        <v>691</v>
      </c>
      <c r="E1585" s="39" t="s">
        <v>3970</v>
      </c>
      <c r="F1585" s="39">
        <v>5</v>
      </c>
      <c r="G1585" s="39" t="s">
        <v>2684</v>
      </c>
      <c r="H1585" s="39" t="s">
        <v>2688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</row>
    <row r="1586" spans="1:14" ht="16.2" customHeight="1">
      <c r="A1586" s="17" t="s">
        <v>2090</v>
      </c>
      <c r="B1586" s="42"/>
      <c r="C1586" s="39" t="s">
        <v>610</v>
      </c>
      <c r="D1586" s="17" t="s">
        <v>691</v>
      </c>
      <c r="E1586" s="39" t="s">
        <v>3970</v>
      </c>
      <c r="F1586" s="39">
        <v>6</v>
      </c>
      <c r="G1586" s="39" t="s">
        <v>2684</v>
      </c>
      <c r="H1586" s="39" t="s">
        <v>2689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</row>
    <row r="1587" spans="1:14" ht="16.2" customHeight="1">
      <c r="A1587" s="17" t="s">
        <v>2090</v>
      </c>
      <c r="B1587" s="49"/>
      <c r="C1587" s="26" t="s">
        <v>610</v>
      </c>
      <c r="D1587" s="17" t="s">
        <v>691</v>
      </c>
      <c r="E1587" s="17" t="s">
        <v>3972</v>
      </c>
      <c r="F1587" s="26">
        <v>1</v>
      </c>
      <c r="G1587" s="21" t="s">
        <v>2690</v>
      </c>
      <c r="H1587" s="17" t="s">
        <v>3973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</row>
    <row r="1588" spans="1:14" ht="16.2" customHeight="1">
      <c r="A1588" s="17" t="s">
        <v>2090</v>
      </c>
      <c r="B1588" s="49"/>
      <c r="C1588" s="26" t="s">
        <v>610</v>
      </c>
      <c r="D1588" s="17" t="s">
        <v>691</v>
      </c>
      <c r="E1588" s="17" t="s">
        <v>3972</v>
      </c>
      <c r="F1588" s="26">
        <v>2</v>
      </c>
      <c r="G1588" s="21" t="s">
        <v>2690</v>
      </c>
      <c r="H1588" s="17" t="s">
        <v>2691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</row>
    <row r="1589" spans="1:14" ht="16.2" customHeight="1">
      <c r="A1589" s="17" t="s">
        <v>2090</v>
      </c>
      <c r="B1589" s="49"/>
      <c r="C1589" s="26" t="s">
        <v>610</v>
      </c>
      <c r="D1589" s="17" t="s">
        <v>691</v>
      </c>
      <c r="E1589" s="17" t="s">
        <v>3972</v>
      </c>
      <c r="F1589" s="26">
        <v>3</v>
      </c>
      <c r="G1589" s="21" t="s">
        <v>2690</v>
      </c>
      <c r="H1589" s="17" t="s">
        <v>2692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</row>
    <row r="1590" spans="1:14" ht="16.2" customHeight="1">
      <c r="A1590" s="17" t="s">
        <v>2090</v>
      </c>
      <c r="B1590" s="49"/>
      <c r="C1590" s="26" t="s">
        <v>610</v>
      </c>
      <c r="D1590" s="17" t="s">
        <v>691</v>
      </c>
      <c r="E1590" s="17" t="s">
        <v>3972</v>
      </c>
      <c r="F1590" s="26">
        <v>4</v>
      </c>
      <c r="G1590" s="21" t="s">
        <v>2690</v>
      </c>
      <c r="H1590" s="17" t="s">
        <v>2693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</row>
    <row r="1591" spans="1:14" ht="16.2" customHeight="1">
      <c r="A1591" s="17" t="s">
        <v>2090</v>
      </c>
      <c r="B1591" s="49"/>
      <c r="C1591" s="26" t="s">
        <v>610</v>
      </c>
      <c r="D1591" s="17" t="s">
        <v>691</v>
      </c>
      <c r="E1591" s="17" t="s">
        <v>3972</v>
      </c>
      <c r="F1591" s="26">
        <v>5</v>
      </c>
      <c r="G1591" s="21" t="s">
        <v>2690</v>
      </c>
      <c r="H1591" s="17" t="s">
        <v>2694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</row>
    <row r="1592" spans="1:14" ht="16.2" customHeight="1">
      <c r="A1592" s="17" t="s">
        <v>2090</v>
      </c>
      <c r="B1592" s="49"/>
      <c r="C1592" s="26" t="s">
        <v>610</v>
      </c>
      <c r="D1592" s="17" t="s">
        <v>691</v>
      </c>
      <c r="E1592" s="17" t="s">
        <v>3972</v>
      </c>
      <c r="F1592" s="26">
        <v>6</v>
      </c>
      <c r="G1592" s="21" t="s">
        <v>2690</v>
      </c>
      <c r="H1592" s="17" t="s">
        <v>2695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</row>
    <row r="1593" spans="1:14" ht="16.2" customHeight="1">
      <c r="A1593" s="17" t="s">
        <v>2090</v>
      </c>
      <c r="B1593" s="49"/>
      <c r="C1593" s="26" t="s">
        <v>610</v>
      </c>
      <c r="D1593" s="17" t="s">
        <v>691</v>
      </c>
      <c r="E1593" s="17" t="s">
        <v>3974</v>
      </c>
      <c r="F1593" s="26">
        <v>1</v>
      </c>
      <c r="G1593" s="21" t="s">
        <v>2696</v>
      </c>
      <c r="H1593" s="17" t="s">
        <v>3975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</row>
    <row r="1594" spans="1:14" ht="16.2" customHeight="1">
      <c r="A1594" s="17" t="s">
        <v>2090</v>
      </c>
      <c r="B1594" s="49"/>
      <c r="C1594" s="26" t="s">
        <v>610</v>
      </c>
      <c r="D1594" s="17" t="s">
        <v>691</v>
      </c>
      <c r="E1594" s="17" t="s">
        <v>3974</v>
      </c>
      <c r="F1594" s="26">
        <v>2</v>
      </c>
      <c r="G1594" s="21" t="s">
        <v>2696</v>
      </c>
      <c r="H1594" s="17" t="s">
        <v>2697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</row>
    <row r="1595" spans="1:14" ht="16.2" customHeight="1">
      <c r="A1595" s="17" t="s">
        <v>2090</v>
      </c>
      <c r="B1595" s="49"/>
      <c r="C1595" s="26" t="s">
        <v>610</v>
      </c>
      <c r="D1595" s="17" t="s">
        <v>691</v>
      </c>
      <c r="E1595" s="17" t="s">
        <v>3974</v>
      </c>
      <c r="F1595" s="26">
        <v>3</v>
      </c>
      <c r="G1595" s="21" t="s">
        <v>2696</v>
      </c>
      <c r="H1595" s="17" t="s">
        <v>2698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</row>
    <row r="1596" spans="1:14" ht="16.2" customHeight="1">
      <c r="A1596" s="17" t="s">
        <v>2090</v>
      </c>
      <c r="B1596" s="49"/>
      <c r="C1596" s="26" t="s">
        <v>610</v>
      </c>
      <c r="D1596" s="17" t="s">
        <v>691</v>
      </c>
      <c r="E1596" s="17" t="s">
        <v>3974</v>
      </c>
      <c r="F1596" s="26">
        <v>4</v>
      </c>
      <c r="G1596" s="21" t="s">
        <v>2696</v>
      </c>
      <c r="H1596" s="17" t="s">
        <v>2699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</row>
    <row r="1597" spans="1:14" ht="16.2" customHeight="1">
      <c r="A1597" s="17" t="s">
        <v>2090</v>
      </c>
      <c r="B1597" s="49"/>
      <c r="C1597" s="26" t="s">
        <v>610</v>
      </c>
      <c r="D1597" s="17" t="s">
        <v>691</v>
      </c>
      <c r="E1597" s="17" t="s">
        <v>3974</v>
      </c>
      <c r="F1597" s="26">
        <v>5</v>
      </c>
      <c r="G1597" s="21" t="s">
        <v>2696</v>
      </c>
      <c r="H1597" s="17" t="s">
        <v>2700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</row>
    <row r="1598" spans="1:14" ht="16.2" customHeight="1">
      <c r="A1598" s="17" t="s">
        <v>2090</v>
      </c>
      <c r="B1598" s="49"/>
      <c r="C1598" s="26" t="s">
        <v>610</v>
      </c>
      <c r="D1598" s="17" t="s">
        <v>691</v>
      </c>
      <c r="E1598" s="17" t="s">
        <v>3974</v>
      </c>
      <c r="F1598" s="26">
        <v>6</v>
      </c>
      <c r="G1598" s="21" t="s">
        <v>2696</v>
      </c>
      <c r="H1598" s="17" t="s">
        <v>2701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</row>
    <row r="1599" spans="1:14" ht="16.2" customHeight="1">
      <c r="A1599" s="17" t="s">
        <v>3945</v>
      </c>
      <c r="B1599" s="49" t="s">
        <v>2090</v>
      </c>
      <c r="C1599" s="17" t="s">
        <v>610</v>
      </c>
      <c r="D1599" s="17" t="s">
        <v>691</v>
      </c>
      <c r="E1599" s="17" t="s">
        <v>718</v>
      </c>
      <c r="F1599" s="17">
        <v>1</v>
      </c>
      <c r="G1599" s="93" t="s">
        <v>717</v>
      </c>
      <c r="H1599" s="17" t="s">
        <v>3626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</row>
    <row r="1600" spans="1:14" ht="16.2" customHeight="1">
      <c r="A1600" s="17" t="s">
        <v>3945</v>
      </c>
      <c r="B1600" s="49" t="s">
        <v>2090</v>
      </c>
      <c r="C1600" s="17" t="s">
        <v>610</v>
      </c>
      <c r="D1600" s="17" t="s">
        <v>691</v>
      </c>
      <c r="E1600" s="17" t="s">
        <v>718</v>
      </c>
      <c r="F1600" s="17">
        <v>2</v>
      </c>
      <c r="G1600" s="93" t="s">
        <v>717</v>
      </c>
      <c r="H1600" s="17" t="s">
        <v>3627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</row>
    <row r="1601" spans="1:14" ht="16.2" customHeight="1">
      <c r="A1601" s="17" t="s">
        <v>3945</v>
      </c>
      <c r="B1601" s="49" t="s">
        <v>2090</v>
      </c>
      <c r="C1601" s="17" t="s">
        <v>610</v>
      </c>
      <c r="D1601" s="17" t="s">
        <v>691</v>
      </c>
      <c r="E1601" s="17" t="s">
        <v>718</v>
      </c>
      <c r="F1601" s="17">
        <v>3</v>
      </c>
      <c r="G1601" s="93" t="s">
        <v>717</v>
      </c>
      <c r="H1601" s="17" t="s">
        <v>3628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</row>
    <row r="1602" spans="1:14" ht="16.2" customHeight="1">
      <c r="A1602" s="17" t="s">
        <v>3945</v>
      </c>
      <c r="B1602" s="42" t="s">
        <v>3976</v>
      </c>
      <c r="C1602" s="17" t="s">
        <v>610</v>
      </c>
      <c r="D1602" s="17" t="s">
        <v>691</v>
      </c>
      <c r="E1602" s="17" t="s">
        <v>718</v>
      </c>
      <c r="F1602" s="17">
        <v>4</v>
      </c>
      <c r="G1602" s="93" t="s">
        <v>717</v>
      </c>
      <c r="H1602" s="17" t="s">
        <v>3629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</row>
    <row r="1603" spans="1:14" ht="16.2" customHeight="1">
      <c r="A1603" s="17" t="s">
        <v>3945</v>
      </c>
      <c r="B1603" s="42" t="s">
        <v>3976</v>
      </c>
      <c r="C1603" s="17" t="s">
        <v>610</v>
      </c>
      <c r="D1603" s="17" t="s">
        <v>691</v>
      </c>
      <c r="E1603" s="17" t="s">
        <v>718</v>
      </c>
      <c r="F1603" s="17">
        <v>5</v>
      </c>
      <c r="G1603" s="93" t="s">
        <v>717</v>
      </c>
      <c r="H1603" s="17" t="s">
        <v>3630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</row>
    <row r="1604" spans="1:14" ht="16.2" customHeight="1">
      <c r="A1604" s="17" t="s">
        <v>3945</v>
      </c>
      <c r="B1604" s="42" t="s">
        <v>3976</v>
      </c>
      <c r="C1604" s="17" t="s">
        <v>610</v>
      </c>
      <c r="D1604" s="17" t="s">
        <v>691</v>
      </c>
      <c r="E1604" s="17" t="s">
        <v>718</v>
      </c>
      <c r="F1604" s="17">
        <v>6</v>
      </c>
      <c r="G1604" s="93" t="s">
        <v>717</v>
      </c>
      <c r="H1604" s="17" t="s">
        <v>3631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</row>
    <row r="1605" spans="1:14" ht="16.2" customHeight="1">
      <c r="A1605" s="17" t="s">
        <v>3945</v>
      </c>
      <c r="B1605" s="42" t="s">
        <v>3977</v>
      </c>
      <c r="C1605" s="17" t="s">
        <v>610</v>
      </c>
      <c r="D1605" s="17" t="s">
        <v>691</v>
      </c>
      <c r="E1605" s="17" t="s">
        <v>720</v>
      </c>
      <c r="F1605" s="17">
        <v>1</v>
      </c>
      <c r="G1605" s="93" t="s">
        <v>719</v>
      </c>
      <c r="H1605" s="17" t="s">
        <v>3632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</row>
    <row r="1606" spans="1:14" ht="16.2" customHeight="1">
      <c r="A1606" s="17" t="s">
        <v>3945</v>
      </c>
      <c r="B1606" s="42" t="s">
        <v>3977</v>
      </c>
      <c r="C1606" s="17" t="s">
        <v>610</v>
      </c>
      <c r="D1606" s="17" t="s">
        <v>691</v>
      </c>
      <c r="E1606" s="17" t="s">
        <v>720</v>
      </c>
      <c r="F1606" s="17">
        <v>2</v>
      </c>
      <c r="G1606" s="93" t="s">
        <v>719</v>
      </c>
      <c r="H1606" s="17" t="s">
        <v>3633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</row>
    <row r="1607" spans="1:14" ht="16.2" customHeight="1">
      <c r="A1607" s="17" t="s">
        <v>3945</v>
      </c>
      <c r="B1607" s="42" t="s">
        <v>3977</v>
      </c>
      <c r="C1607" s="17" t="s">
        <v>610</v>
      </c>
      <c r="D1607" s="17" t="s">
        <v>691</v>
      </c>
      <c r="E1607" s="17" t="s">
        <v>720</v>
      </c>
      <c r="F1607" s="17">
        <v>3</v>
      </c>
      <c r="G1607" s="93" t="s">
        <v>719</v>
      </c>
      <c r="H1607" s="17" t="s">
        <v>3634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</row>
    <row r="1608" spans="1:14" ht="16.2" customHeight="1">
      <c r="A1608" s="17" t="s">
        <v>3945</v>
      </c>
      <c r="B1608" s="42" t="s">
        <v>3977</v>
      </c>
      <c r="C1608" s="17" t="s">
        <v>610</v>
      </c>
      <c r="D1608" s="17" t="s">
        <v>691</v>
      </c>
      <c r="E1608" s="17" t="s">
        <v>720</v>
      </c>
      <c r="F1608" s="17">
        <v>4</v>
      </c>
      <c r="G1608" s="93" t="s">
        <v>719</v>
      </c>
      <c r="H1608" s="17" t="s">
        <v>3635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</row>
    <row r="1609" spans="1:14" ht="16.2" customHeight="1">
      <c r="A1609" s="17" t="s">
        <v>3945</v>
      </c>
      <c r="B1609" s="42" t="s">
        <v>3977</v>
      </c>
      <c r="C1609" s="17" t="s">
        <v>610</v>
      </c>
      <c r="D1609" s="17" t="s">
        <v>691</v>
      </c>
      <c r="E1609" s="17" t="s">
        <v>720</v>
      </c>
      <c r="F1609" s="17">
        <v>5</v>
      </c>
      <c r="G1609" s="93" t="s">
        <v>719</v>
      </c>
      <c r="H1609" s="17" t="s">
        <v>3636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</row>
    <row r="1610" spans="1:14" ht="16.2" customHeight="1">
      <c r="A1610" s="17" t="s">
        <v>3945</v>
      </c>
      <c r="B1610" s="42" t="s">
        <v>3977</v>
      </c>
      <c r="C1610" s="17" t="s">
        <v>610</v>
      </c>
      <c r="D1610" s="17" t="s">
        <v>691</v>
      </c>
      <c r="E1610" s="17" t="s">
        <v>720</v>
      </c>
      <c r="F1610" s="17">
        <v>6</v>
      </c>
      <c r="G1610" s="93" t="s">
        <v>719</v>
      </c>
      <c r="H1610" s="17" t="s">
        <v>3637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</row>
    <row r="1611" spans="1:14" ht="16.2" customHeight="1">
      <c r="A1611" s="94" t="s">
        <v>2090</v>
      </c>
      <c r="B1611" s="94"/>
      <c r="C1611" s="50" t="s">
        <v>209</v>
      </c>
      <c r="D1611" s="50" t="s">
        <v>376</v>
      </c>
      <c r="E1611" s="94" t="s">
        <v>404</v>
      </c>
      <c r="F1611" s="94">
        <v>1</v>
      </c>
      <c r="G1611" s="37" t="s">
        <v>403</v>
      </c>
      <c r="H1611" s="95" t="s">
        <v>2703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</row>
    <row r="1612" spans="1:14" ht="16.2" customHeight="1">
      <c r="A1612" s="94" t="s">
        <v>2090</v>
      </c>
      <c r="B1612" s="94"/>
      <c r="C1612" s="50" t="s">
        <v>209</v>
      </c>
      <c r="D1612" s="50" t="s">
        <v>376</v>
      </c>
      <c r="E1612" s="94" t="s">
        <v>404</v>
      </c>
      <c r="F1612" s="94">
        <v>2</v>
      </c>
      <c r="G1612" s="37" t="s">
        <v>403</v>
      </c>
      <c r="H1612" s="94" t="s">
        <v>2704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</row>
    <row r="1613" spans="1:14" ht="16.2" customHeight="1">
      <c r="A1613" s="94" t="s">
        <v>2090</v>
      </c>
      <c r="B1613" s="94"/>
      <c r="C1613" s="50" t="s">
        <v>209</v>
      </c>
      <c r="D1613" s="50" t="s">
        <v>376</v>
      </c>
      <c r="E1613" s="94" t="s">
        <v>404</v>
      </c>
      <c r="F1613" s="94">
        <v>3</v>
      </c>
      <c r="G1613" s="37" t="s">
        <v>403</v>
      </c>
      <c r="H1613" s="94" t="s">
        <v>2705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</row>
    <row r="1614" spans="1:14" ht="16.2" customHeight="1">
      <c r="A1614" s="94" t="s">
        <v>2090</v>
      </c>
      <c r="B1614" s="94"/>
      <c r="C1614" s="50" t="s">
        <v>209</v>
      </c>
      <c r="D1614" s="50" t="s">
        <v>376</v>
      </c>
      <c r="E1614" s="94" t="s">
        <v>404</v>
      </c>
      <c r="F1614" s="94">
        <v>4</v>
      </c>
      <c r="G1614" s="37" t="s">
        <v>403</v>
      </c>
      <c r="H1614" s="94" t="s">
        <v>2706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</row>
    <row r="1615" spans="1:14" ht="16.2" customHeight="1">
      <c r="A1615" s="94" t="s">
        <v>2090</v>
      </c>
      <c r="B1615" s="94"/>
      <c r="C1615" s="50" t="s">
        <v>209</v>
      </c>
      <c r="D1615" s="50" t="s">
        <v>376</v>
      </c>
      <c r="E1615" s="94" t="s">
        <v>404</v>
      </c>
      <c r="F1615" s="94">
        <v>5</v>
      </c>
      <c r="G1615" s="37" t="s">
        <v>403</v>
      </c>
      <c r="H1615" s="94" t="s">
        <v>2707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</row>
    <row r="1616" spans="1:14" ht="16.2" customHeight="1">
      <c r="A1616" s="94" t="s">
        <v>2090</v>
      </c>
      <c r="B1616" s="94"/>
      <c r="C1616" s="50" t="s">
        <v>209</v>
      </c>
      <c r="D1616" s="50" t="s">
        <v>376</v>
      </c>
      <c r="E1616" s="94" t="s">
        <v>404</v>
      </c>
      <c r="F1616" s="94">
        <v>6</v>
      </c>
      <c r="G1616" s="37" t="s">
        <v>403</v>
      </c>
      <c r="H1616" s="94" t="s">
        <v>2708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</row>
    <row r="1617" spans="1:14" ht="16.2" customHeight="1">
      <c r="A1617" s="94" t="s">
        <v>2090</v>
      </c>
      <c r="B1617" s="94"/>
      <c r="C1617" s="50" t="s">
        <v>209</v>
      </c>
      <c r="D1617" s="50" t="s">
        <v>376</v>
      </c>
      <c r="E1617" s="94" t="s">
        <v>407</v>
      </c>
      <c r="F1617" s="94">
        <v>1</v>
      </c>
      <c r="G1617" s="37" t="s">
        <v>406</v>
      </c>
      <c r="H1617" s="94" t="s">
        <v>2709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</row>
    <row r="1618" spans="1:14" ht="16.2" customHeight="1">
      <c r="A1618" s="94" t="s">
        <v>2090</v>
      </c>
      <c r="B1618" s="94"/>
      <c r="C1618" s="50" t="s">
        <v>209</v>
      </c>
      <c r="D1618" s="50" t="s">
        <v>376</v>
      </c>
      <c r="E1618" s="94" t="s">
        <v>407</v>
      </c>
      <c r="F1618" s="94">
        <v>2</v>
      </c>
      <c r="G1618" s="37" t="s">
        <v>406</v>
      </c>
      <c r="H1618" s="94" t="s">
        <v>2710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</row>
    <row r="1619" spans="1:14" ht="16.2" customHeight="1">
      <c r="A1619" s="94" t="s">
        <v>2090</v>
      </c>
      <c r="B1619" s="94"/>
      <c r="C1619" s="50" t="s">
        <v>209</v>
      </c>
      <c r="D1619" s="50" t="s">
        <v>376</v>
      </c>
      <c r="E1619" s="94" t="s">
        <v>407</v>
      </c>
      <c r="F1619" s="94">
        <v>3</v>
      </c>
      <c r="G1619" s="37" t="s">
        <v>406</v>
      </c>
      <c r="H1619" s="94" t="s">
        <v>2711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</row>
    <row r="1620" spans="1:14" ht="16.2" customHeight="1">
      <c r="A1620" s="94" t="s">
        <v>2090</v>
      </c>
      <c r="B1620" s="94"/>
      <c r="C1620" s="50" t="s">
        <v>209</v>
      </c>
      <c r="D1620" s="50" t="s">
        <v>376</v>
      </c>
      <c r="E1620" s="94" t="s">
        <v>407</v>
      </c>
      <c r="F1620" s="94">
        <v>4</v>
      </c>
      <c r="G1620" s="37" t="s">
        <v>406</v>
      </c>
      <c r="H1620" s="94" t="s">
        <v>2712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</row>
    <row r="1621" spans="1:14" ht="16.2" customHeight="1">
      <c r="A1621" s="94" t="s">
        <v>2090</v>
      </c>
      <c r="B1621" s="94"/>
      <c r="C1621" s="50" t="s">
        <v>209</v>
      </c>
      <c r="D1621" s="50" t="s">
        <v>376</v>
      </c>
      <c r="E1621" s="94" t="s">
        <v>407</v>
      </c>
      <c r="F1621" s="94">
        <v>5</v>
      </c>
      <c r="G1621" s="37" t="s">
        <v>406</v>
      </c>
      <c r="H1621" s="94" t="s">
        <v>2713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</row>
    <row r="1622" spans="1:14" ht="16.2" customHeight="1">
      <c r="A1622" s="94" t="s">
        <v>2090</v>
      </c>
      <c r="B1622" s="94"/>
      <c r="C1622" s="50" t="s">
        <v>209</v>
      </c>
      <c r="D1622" s="50" t="s">
        <v>376</v>
      </c>
      <c r="E1622" s="94" t="s">
        <v>407</v>
      </c>
      <c r="F1622" s="94">
        <v>7</v>
      </c>
      <c r="G1622" s="37" t="s">
        <v>406</v>
      </c>
      <c r="H1622" s="94" t="s">
        <v>2714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</row>
    <row r="1623" spans="1:14" ht="16.2" customHeight="1">
      <c r="A1623" s="94" t="s">
        <v>2090</v>
      </c>
      <c r="B1623" s="94"/>
      <c r="C1623" s="50" t="s">
        <v>209</v>
      </c>
      <c r="D1623" s="50" t="s">
        <v>376</v>
      </c>
      <c r="E1623" s="94" t="s">
        <v>410</v>
      </c>
      <c r="F1623" s="94">
        <v>1</v>
      </c>
      <c r="G1623" s="37" t="s">
        <v>409</v>
      </c>
      <c r="H1623" s="94" t="s">
        <v>2715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</row>
    <row r="1624" spans="1:14" ht="16.2" customHeight="1">
      <c r="A1624" s="94" t="s">
        <v>2090</v>
      </c>
      <c r="B1624" s="94"/>
      <c r="C1624" s="50" t="s">
        <v>209</v>
      </c>
      <c r="D1624" s="50" t="s">
        <v>376</v>
      </c>
      <c r="E1624" s="94" t="s">
        <v>410</v>
      </c>
      <c r="F1624" s="94">
        <v>3</v>
      </c>
      <c r="G1624" s="37" t="s">
        <v>409</v>
      </c>
      <c r="H1624" s="94" t="s">
        <v>2716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</row>
    <row r="1625" spans="1:14" ht="16.2" customHeight="1">
      <c r="A1625" s="94" t="s">
        <v>2090</v>
      </c>
      <c r="B1625" s="94"/>
      <c r="C1625" s="50" t="s">
        <v>209</v>
      </c>
      <c r="D1625" s="50" t="s">
        <v>376</v>
      </c>
      <c r="E1625" s="94" t="s">
        <v>410</v>
      </c>
      <c r="F1625" s="94">
        <v>4</v>
      </c>
      <c r="G1625" s="37" t="s">
        <v>409</v>
      </c>
      <c r="H1625" s="94" t="s">
        <v>2717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</row>
    <row r="1626" spans="1:14" ht="16.2" customHeight="1">
      <c r="A1626" s="94" t="s">
        <v>2090</v>
      </c>
      <c r="B1626" s="94"/>
      <c r="C1626" s="50" t="s">
        <v>209</v>
      </c>
      <c r="D1626" s="50" t="s">
        <v>376</v>
      </c>
      <c r="E1626" s="94" t="s">
        <v>410</v>
      </c>
      <c r="F1626" s="94">
        <v>5</v>
      </c>
      <c r="G1626" s="37" t="s">
        <v>409</v>
      </c>
      <c r="H1626" s="94" t="s">
        <v>2718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</row>
    <row r="1627" spans="1:14" ht="16.2" customHeight="1">
      <c r="A1627" s="94" t="s">
        <v>2090</v>
      </c>
      <c r="B1627" s="94"/>
      <c r="C1627" s="50" t="s">
        <v>209</v>
      </c>
      <c r="D1627" s="50" t="s">
        <v>376</v>
      </c>
      <c r="E1627" s="94" t="s">
        <v>410</v>
      </c>
      <c r="F1627" s="94">
        <v>6</v>
      </c>
      <c r="G1627" s="37" t="s">
        <v>409</v>
      </c>
      <c r="H1627" s="94" t="s">
        <v>2719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</row>
    <row r="1628" spans="1:14" ht="16.2" customHeight="1">
      <c r="A1628" s="94" t="s">
        <v>2090</v>
      </c>
      <c r="B1628" s="94"/>
      <c r="C1628" s="50" t="s">
        <v>209</v>
      </c>
      <c r="D1628" s="50" t="s">
        <v>376</v>
      </c>
      <c r="E1628" s="94" t="s">
        <v>410</v>
      </c>
      <c r="F1628" s="94">
        <v>7</v>
      </c>
      <c r="G1628" s="37" t="s">
        <v>409</v>
      </c>
      <c r="H1628" s="94" t="s">
        <v>2720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</row>
    <row r="1629" spans="1:14" ht="16.2" customHeight="1">
      <c r="A1629" s="94" t="s">
        <v>2090</v>
      </c>
      <c r="B1629" s="94"/>
      <c r="C1629" s="50" t="s">
        <v>209</v>
      </c>
      <c r="D1629" s="50" t="s">
        <v>376</v>
      </c>
      <c r="E1629" s="94" t="s">
        <v>416</v>
      </c>
      <c r="F1629" s="94">
        <v>1</v>
      </c>
      <c r="G1629" s="37" t="s">
        <v>415</v>
      </c>
      <c r="H1629" s="94" t="s">
        <v>2721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</row>
    <row r="1630" spans="1:14" ht="16.2" customHeight="1">
      <c r="A1630" s="94" t="s">
        <v>2090</v>
      </c>
      <c r="B1630" s="94"/>
      <c r="C1630" s="50" t="s">
        <v>209</v>
      </c>
      <c r="D1630" s="50" t="s">
        <v>376</v>
      </c>
      <c r="E1630" s="94" t="s">
        <v>416</v>
      </c>
      <c r="F1630" s="94">
        <v>2</v>
      </c>
      <c r="G1630" s="37" t="s">
        <v>415</v>
      </c>
      <c r="H1630" s="94" t="s">
        <v>2722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</row>
    <row r="1631" spans="1:14" ht="16.2" customHeight="1">
      <c r="A1631" s="94" t="s">
        <v>2090</v>
      </c>
      <c r="B1631" s="94"/>
      <c r="C1631" s="50" t="s">
        <v>209</v>
      </c>
      <c r="D1631" s="50" t="s">
        <v>376</v>
      </c>
      <c r="E1631" s="94" t="s">
        <v>416</v>
      </c>
      <c r="F1631" s="94">
        <v>3</v>
      </c>
      <c r="G1631" s="37" t="s">
        <v>415</v>
      </c>
      <c r="H1631" s="94" t="s">
        <v>2723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</row>
    <row r="1632" spans="1:14" ht="16.2" customHeight="1">
      <c r="A1632" s="94" t="s">
        <v>2090</v>
      </c>
      <c r="B1632" s="94"/>
      <c r="C1632" s="50" t="s">
        <v>209</v>
      </c>
      <c r="D1632" s="50" t="s">
        <v>376</v>
      </c>
      <c r="E1632" s="94" t="s">
        <v>416</v>
      </c>
      <c r="F1632" s="94">
        <v>4</v>
      </c>
      <c r="G1632" s="37" t="s">
        <v>415</v>
      </c>
      <c r="H1632" s="94" t="s">
        <v>2724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</row>
    <row r="1633" spans="1:14" ht="16.2" customHeight="1">
      <c r="A1633" s="94" t="s">
        <v>2090</v>
      </c>
      <c r="B1633" s="94"/>
      <c r="C1633" s="50" t="s">
        <v>209</v>
      </c>
      <c r="D1633" s="50" t="s">
        <v>376</v>
      </c>
      <c r="E1633" s="94" t="s">
        <v>416</v>
      </c>
      <c r="F1633" s="94">
        <v>5</v>
      </c>
      <c r="G1633" s="37" t="s">
        <v>415</v>
      </c>
      <c r="H1633" s="94" t="s">
        <v>2725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</row>
    <row r="1634" spans="1:14" ht="16.2" customHeight="1">
      <c r="A1634" s="94" t="s">
        <v>2090</v>
      </c>
      <c r="B1634" s="94"/>
      <c r="C1634" s="50" t="s">
        <v>209</v>
      </c>
      <c r="D1634" s="50" t="s">
        <v>376</v>
      </c>
      <c r="E1634" s="94" t="s">
        <v>416</v>
      </c>
      <c r="F1634" s="94">
        <v>6</v>
      </c>
      <c r="G1634" s="37" t="s">
        <v>415</v>
      </c>
      <c r="H1634" s="94" t="s">
        <v>2726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</row>
    <row r="1635" spans="1:14" ht="16.2" customHeight="1">
      <c r="A1635" s="94" t="s">
        <v>2090</v>
      </c>
      <c r="B1635" s="94"/>
      <c r="C1635" s="50" t="s">
        <v>209</v>
      </c>
      <c r="D1635" s="50" t="s">
        <v>376</v>
      </c>
      <c r="E1635" s="94" t="s">
        <v>419</v>
      </c>
      <c r="F1635" s="94">
        <v>1</v>
      </c>
      <c r="G1635" s="37" t="s">
        <v>418</v>
      </c>
      <c r="H1635" s="94" t="s">
        <v>2727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</row>
    <row r="1636" spans="1:14" ht="16.2" customHeight="1">
      <c r="A1636" s="94" t="s">
        <v>2090</v>
      </c>
      <c r="B1636" s="94"/>
      <c r="C1636" s="50" t="s">
        <v>209</v>
      </c>
      <c r="D1636" s="50" t="s">
        <v>376</v>
      </c>
      <c r="E1636" s="94" t="s">
        <v>419</v>
      </c>
      <c r="F1636" s="94">
        <v>2</v>
      </c>
      <c r="G1636" s="37" t="s">
        <v>418</v>
      </c>
      <c r="H1636" s="94" t="s">
        <v>2728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</row>
    <row r="1637" spans="1:14" ht="16.2" customHeight="1">
      <c r="A1637" s="94" t="s">
        <v>2090</v>
      </c>
      <c r="B1637" s="94"/>
      <c r="C1637" s="50" t="s">
        <v>209</v>
      </c>
      <c r="D1637" s="50" t="s">
        <v>376</v>
      </c>
      <c r="E1637" s="94" t="s">
        <v>419</v>
      </c>
      <c r="F1637" s="94">
        <v>3</v>
      </c>
      <c r="G1637" s="37" t="s">
        <v>418</v>
      </c>
      <c r="H1637" s="94" t="s">
        <v>2729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</row>
    <row r="1638" spans="1:14" ht="16.2" customHeight="1">
      <c r="A1638" s="94" t="s">
        <v>2090</v>
      </c>
      <c r="B1638" s="94"/>
      <c r="C1638" s="50" t="s">
        <v>209</v>
      </c>
      <c r="D1638" s="50" t="s">
        <v>376</v>
      </c>
      <c r="E1638" s="94" t="s">
        <v>419</v>
      </c>
      <c r="F1638" s="94">
        <v>4</v>
      </c>
      <c r="G1638" s="37" t="s">
        <v>418</v>
      </c>
      <c r="H1638" s="94" t="s">
        <v>2730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</row>
    <row r="1639" spans="1:14" ht="16.2" customHeight="1">
      <c r="A1639" s="94" t="s">
        <v>2090</v>
      </c>
      <c r="B1639" s="94"/>
      <c r="C1639" s="50" t="s">
        <v>209</v>
      </c>
      <c r="D1639" s="50" t="s">
        <v>376</v>
      </c>
      <c r="E1639" s="94" t="s">
        <v>419</v>
      </c>
      <c r="F1639" s="94">
        <v>5</v>
      </c>
      <c r="G1639" s="37" t="s">
        <v>418</v>
      </c>
      <c r="H1639" s="94" t="s">
        <v>2731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</row>
    <row r="1640" spans="1:14" ht="16.2" customHeight="1">
      <c r="A1640" s="94" t="s">
        <v>2090</v>
      </c>
      <c r="B1640" s="94"/>
      <c r="C1640" s="50" t="s">
        <v>209</v>
      </c>
      <c r="D1640" s="50" t="s">
        <v>376</v>
      </c>
      <c r="E1640" s="94" t="s">
        <v>419</v>
      </c>
      <c r="F1640" s="94">
        <v>6</v>
      </c>
      <c r="G1640" s="37" t="s">
        <v>418</v>
      </c>
      <c r="H1640" s="94" t="s">
        <v>2732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</row>
    <row r="1641" spans="1:14" ht="16.2" customHeight="1">
      <c r="A1641" s="94" t="s">
        <v>2090</v>
      </c>
      <c r="B1641" s="94"/>
      <c r="C1641" s="50" t="s">
        <v>209</v>
      </c>
      <c r="D1641" s="50" t="s">
        <v>376</v>
      </c>
      <c r="E1641" s="94" t="s">
        <v>421</v>
      </c>
      <c r="F1641" s="94">
        <v>1</v>
      </c>
      <c r="G1641" s="37" t="s">
        <v>420</v>
      </c>
      <c r="H1641" s="94" t="s">
        <v>2733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</row>
    <row r="1642" spans="1:14" ht="16.2" customHeight="1">
      <c r="A1642" s="94" t="s">
        <v>2090</v>
      </c>
      <c r="B1642" s="94"/>
      <c r="C1642" s="50" t="s">
        <v>209</v>
      </c>
      <c r="D1642" s="50" t="s">
        <v>376</v>
      </c>
      <c r="E1642" s="94" t="s">
        <v>421</v>
      </c>
      <c r="F1642" s="94">
        <v>2</v>
      </c>
      <c r="G1642" s="37" t="s">
        <v>420</v>
      </c>
      <c r="H1642" s="94" t="s">
        <v>2734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</row>
    <row r="1643" spans="1:14" ht="16.2" customHeight="1">
      <c r="A1643" s="94" t="s">
        <v>2090</v>
      </c>
      <c r="B1643" s="94"/>
      <c r="C1643" s="50" t="s">
        <v>209</v>
      </c>
      <c r="D1643" s="50" t="s">
        <v>376</v>
      </c>
      <c r="E1643" s="94" t="s">
        <v>421</v>
      </c>
      <c r="F1643" s="94">
        <v>3</v>
      </c>
      <c r="G1643" s="37" t="s">
        <v>420</v>
      </c>
      <c r="H1643" s="94" t="s">
        <v>2735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</row>
    <row r="1644" spans="1:14" ht="16.2" customHeight="1">
      <c r="A1644" s="94" t="s">
        <v>2090</v>
      </c>
      <c r="B1644" s="94"/>
      <c r="C1644" s="50" t="s">
        <v>209</v>
      </c>
      <c r="D1644" s="50" t="s">
        <v>376</v>
      </c>
      <c r="E1644" s="94" t="s">
        <v>421</v>
      </c>
      <c r="F1644" s="94">
        <v>4</v>
      </c>
      <c r="G1644" s="37" t="s">
        <v>420</v>
      </c>
      <c r="H1644" s="94" t="s">
        <v>2736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</row>
    <row r="1645" spans="1:14" ht="16.2" customHeight="1">
      <c r="A1645" s="94" t="s">
        <v>2090</v>
      </c>
      <c r="B1645" s="94"/>
      <c r="C1645" s="50" t="s">
        <v>209</v>
      </c>
      <c r="D1645" s="50" t="s">
        <v>376</v>
      </c>
      <c r="E1645" s="94" t="s">
        <v>421</v>
      </c>
      <c r="F1645" s="94">
        <v>5</v>
      </c>
      <c r="G1645" s="37" t="s">
        <v>420</v>
      </c>
      <c r="H1645" s="94" t="s">
        <v>2737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</row>
    <row r="1646" spans="1:14" ht="16.2" customHeight="1">
      <c r="A1646" s="94" t="s">
        <v>2090</v>
      </c>
      <c r="B1646" s="94"/>
      <c r="C1646" s="50" t="s">
        <v>209</v>
      </c>
      <c r="D1646" s="50" t="s">
        <v>376</v>
      </c>
      <c r="E1646" s="94" t="s">
        <v>421</v>
      </c>
      <c r="F1646" s="94">
        <v>6</v>
      </c>
      <c r="G1646" s="37" t="s">
        <v>420</v>
      </c>
      <c r="H1646" s="94" t="s">
        <v>2738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</row>
    <row r="1647" spans="1:14" ht="16.2" customHeight="1">
      <c r="A1647" s="30" t="s">
        <v>2090</v>
      </c>
      <c r="B1647" s="49"/>
      <c r="C1647" s="50" t="s">
        <v>209</v>
      </c>
      <c r="D1647" s="50" t="s">
        <v>376</v>
      </c>
      <c r="E1647" s="94" t="s">
        <v>378</v>
      </c>
      <c r="F1647" s="94">
        <v>1</v>
      </c>
      <c r="G1647" s="37" t="s">
        <v>377</v>
      </c>
      <c r="H1647" s="96" t="s">
        <v>2739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</row>
    <row r="1648" spans="1:14" ht="16.2" customHeight="1">
      <c r="A1648" s="94" t="s">
        <v>2090</v>
      </c>
      <c r="B1648" s="49"/>
      <c r="C1648" s="50" t="s">
        <v>209</v>
      </c>
      <c r="D1648" s="50" t="s">
        <v>376</v>
      </c>
      <c r="E1648" s="94" t="s">
        <v>378</v>
      </c>
      <c r="F1648" s="94">
        <v>2</v>
      </c>
      <c r="G1648" s="37" t="s">
        <v>377</v>
      </c>
      <c r="H1648" s="96" t="s">
        <v>2740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</row>
    <row r="1649" spans="1:14" ht="16.2" customHeight="1">
      <c r="A1649" s="94" t="s">
        <v>2090</v>
      </c>
      <c r="B1649" s="49"/>
      <c r="C1649" s="50" t="s">
        <v>209</v>
      </c>
      <c r="D1649" s="50" t="s">
        <v>376</v>
      </c>
      <c r="E1649" s="94" t="s">
        <v>378</v>
      </c>
      <c r="F1649" s="94">
        <v>3</v>
      </c>
      <c r="G1649" s="37" t="s">
        <v>377</v>
      </c>
      <c r="H1649" s="96" t="s">
        <v>2741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</row>
    <row r="1650" spans="1:14" ht="16.2" customHeight="1">
      <c r="A1650" s="94" t="s">
        <v>2090</v>
      </c>
      <c r="B1650" s="49"/>
      <c r="C1650" s="50" t="s">
        <v>209</v>
      </c>
      <c r="D1650" s="50" t="s">
        <v>376</v>
      </c>
      <c r="E1650" s="94" t="s">
        <v>378</v>
      </c>
      <c r="F1650" s="94">
        <v>4</v>
      </c>
      <c r="G1650" s="37" t="s">
        <v>377</v>
      </c>
      <c r="H1650" s="96" t="s">
        <v>2742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</row>
    <row r="1651" spans="1:14" ht="16.2" customHeight="1">
      <c r="A1651" s="94" t="s">
        <v>2090</v>
      </c>
      <c r="B1651" s="49"/>
      <c r="C1651" s="50" t="s">
        <v>209</v>
      </c>
      <c r="D1651" s="50" t="s">
        <v>376</v>
      </c>
      <c r="E1651" s="94" t="s">
        <v>378</v>
      </c>
      <c r="F1651" s="94">
        <v>5</v>
      </c>
      <c r="G1651" s="37" t="s">
        <v>377</v>
      </c>
      <c r="H1651" s="96" t="s">
        <v>2743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</row>
    <row r="1652" spans="1:14" ht="16.2" customHeight="1">
      <c r="A1652" s="94" t="s">
        <v>2090</v>
      </c>
      <c r="B1652" s="49"/>
      <c r="C1652" s="50" t="s">
        <v>209</v>
      </c>
      <c r="D1652" s="50" t="s">
        <v>376</v>
      </c>
      <c r="E1652" s="94" t="s">
        <v>378</v>
      </c>
      <c r="F1652" s="94">
        <v>6</v>
      </c>
      <c r="G1652" s="37" t="s">
        <v>377</v>
      </c>
      <c r="H1652" s="96" t="s">
        <v>2744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</row>
    <row r="1653" spans="1:14" ht="16.2" customHeight="1">
      <c r="A1653" s="94" t="s">
        <v>2090</v>
      </c>
      <c r="B1653" s="97"/>
      <c r="C1653" s="50" t="s">
        <v>209</v>
      </c>
      <c r="D1653" s="50" t="s">
        <v>376</v>
      </c>
      <c r="E1653" s="94" t="s">
        <v>383</v>
      </c>
      <c r="F1653" s="94">
        <v>1</v>
      </c>
      <c r="G1653" s="37" t="s">
        <v>382</v>
      </c>
      <c r="H1653" s="96" t="s">
        <v>2745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</row>
    <row r="1654" spans="1:14" ht="16.2" customHeight="1">
      <c r="A1654" s="94" t="s">
        <v>2090</v>
      </c>
      <c r="B1654" s="94"/>
      <c r="C1654" s="50" t="s">
        <v>209</v>
      </c>
      <c r="D1654" s="50" t="s">
        <v>376</v>
      </c>
      <c r="E1654" s="94" t="s">
        <v>383</v>
      </c>
      <c r="F1654" s="94">
        <v>2</v>
      </c>
      <c r="G1654" s="37" t="s">
        <v>382</v>
      </c>
      <c r="H1654" s="96" t="s">
        <v>2746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</row>
    <row r="1655" spans="1:14" ht="16.2" customHeight="1">
      <c r="A1655" s="94" t="s">
        <v>2090</v>
      </c>
      <c r="B1655" s="94"/>
      <c r="C1655" s="50" t="s">
        <v>209</v>
      </c>
      <c r="D1655" s="50" t="s">
        <v>376</v>
      </c>
      <c r="E1655" s="94" t="s">
        <v>383</v>
      </c>
      <c r="F1655" s="94">
        <v>3</v>
      </c>
      <c r="G1655" s="37" t="s">
        <v>382</v>
      </c>
      <c r="H1655" s="96" t="s">
        <v>2747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</row>
    <row r="1656" spans="1:14" ht="16.2" customHeight="1">
      <c r="A1656" s="94" t="s">
        <v>2090</v>
      </c>
      <c r="B1656" s="94"/>
      <c r="C1656" s="50" t="s">
        <v>209</v>
      </c>
      <c r="D1656" s="50" t="s">
        <v>376</v>
      </c>
      <c r="E1656" s="94" t="s">
        <v>383</v>
      </c>
      <c r="F1656" s="94">
        <v>4</v>
      </c>
      <c r="G1656" s="37" t="s">
        <v>382</v>
      </c>
      <c r="H1656" s="96" t="s">
        <v>2748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</row>
    <row r="1657" spans="1:14" ht="16.2" customHeight="1">
      <c r="A1657" s="94" t="s">
        <v>2090</v>
      </c>
      <c r="B1657" s="94"/>
      <c r="C1657" s="50" t="s">
        <v>209</v>
      </c>
      <c r="D1657" s="50" t="s">
        <v>376</v>
      </c>
      <c r="E1657" s="94" t="s">
        <v>383</v>
      </c>
      <c r="F1657" s="94">
        <v>5</v>
      </c>
      <c r="G1657" s="37" t="s">
        <v>382</v>
      </c>
      <c r="H1657" s="96" t="s">
        <v>2749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</row>
    <row r="1658" spans="1:14" ht="16.2" customHeight="1">
      <c r="A1658" s="94" t="s">
        <v>2090</v>
      </c>
      <c r="B1658" s="94"/>
      <c r="C1658" s="50" t="s">
        <v>209</v>
      </c>
      <c r="D1658" s="50" t="s">
        <v>376</v>
      </c>
      <c r="E1658" s="94" t="s">
        <v>383</v>
      </c>
      <c r="F1658" s="94">
        <v>6</v>
      </c>
      <c r="G1658" s="37" t="s">
        <v>382</v>
      </c>
      <c r="H1658" s="96" t="s">
        <v>2750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</row>
    <row r="1659" spans="1:14" ht="16.2" customHeight="1">
      <c r="A1659" s="94" t="s">
        <v>2090</v>
      </c>
      <c r="B1659" s="94"/>
      <c r="C1659" s="50" t="s">
        <v>209</v>
      </c>
      <c r="D1659" s="50" t="s">
        <v>376</v>
      </c>
      <c r="E1659" s="94" t="s">
        <v>385</v>
      </c>
      <c r="F1659" s="94">
        <v>1</v>
      </c>
      <c r="G1659" s="37" t="s">
        <v>384</v>
      </c>
      <c r="H1659" s="96" t="s">
        <v>2751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</row>
    <row r="1660" spans="1:14" ht="16.2" customHeight="1">
      <c r="A1660" s="94" t="s">
        <v>2090</v>
      </c>
      <c r="B1660" s="94"/>
      <c r="C1660" s="50" t="s">
        <v>209</v>
      </c>
      <c r="D1660" s="50" t="s">
        <v>376</v>
      </c>
      <c r="E1660" s="94" t="s">
        <v>385</v>
      </c>
      <c r="F1660" s="94">
        <v>2</v>
      </c>
      <c r="G1660" s="37" t="s">
        <v>384</v>
      </c>
      <c r="H1660" s="96" t="s">
        <v>2752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</row>
    <row r="1661" spans="1:14" ht="16.2" customHeight="1">
      <c r="A1661" s="94" t="s">
        <v>2090</v>
      </c>
      <c r="B1661" s="94"/>
      <c r="C1661" s="50" t="s">
        <v>209</v>
      </c>
      <c r="D1661" s="50" t="s">
        <v>376</v>
      </c>
      <c r="E1661" s="94" t="s">
        <v>385</v>
      </c>
      <c r="F1661" s="94">
        <v>3</v>
      </c>
      <c r="G1661" s="37" t="s">
        <v>384</v>
      </c>
      <c r="H1661" s="96" t="s">
        <v>2753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</row>
    <row r="1662" spans="1:14" ht="16.2" customHeight="1">
      <c r="A1662" s="94" t="s">
        <v>2090</v>
      </c>
      <c r="B1662" s="94"/>
      <c r="C1662" s="50" t="s">
        <v>209</v>
      </c>
      <c r="D1662" s="50" t="s">
        <v>376</v>
      </c>
      <c r="E1662" s="94" t="s">
        <v>385</v>
      </c>
      <c r="F1662" s="94">
        <v>4</v>
      </c>
      <c r="G1662" s="37" t="s">
        <v>384</v>
      </c>
      <c r="H1662" s="96" t="s">
        <v>2754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</row>
    <row r="1663" spans="1:14" ht="16.2" customHeight="1">
      <c r="A1663" s="94" t="s">
        <v>2090</v>
      </c>
      <c r="B1663" s="94"/>
      <c r="C1663" s="50" t="s">
        <v>209</v>
      </c>
      <c r="D1663" s="50" t="s">
        <v>376</v>
      </c>
      <c r="E1663" s="94" t="s">
        <v>385</v>
      </c>
      <c r="F1663" s="94">
        <v>5</v>
      </c>
      <c r="G1663" s="37" t="s">
        <v>384</v>
      </c>
      <c r="H1663" s="96" t="s">
        <v>2755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</row>
    <row r="1664" spans="1:14" ht="16.2" customHeight="1">
      <c r="A1664" s="94" t="s">
        <v>2090</v>
      </c>
      <c r="B1664" s="94"/>
      <c r="C1664" s="50" t="s">
        <v>209</v>
      </c>
      <c r="D1664" s="50" t="s">
        <v>376</v>
      </c>
      <c r="E1664" s="94" t="s">
        <v>385</v>
      </c>
      <c r="F1664" s="94">
        <v>6</v>
      </c>
      <c r="G1664" s="37" t="s">
        <v>384</v>
      </c>
      <c r="H1664" s="96" t="s">
        <v>2756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</row>
    <row r="1665" spans="1:14" ht="16.2" customHeight="1">
      <c r="A1665" s="94" t="s">
        <v>2090</v>
      </c>
      <c r="B1665" s="94"/>
      <c r="C1665" s="50" t="s">
        <v>209</v>
      </c>
      <c r="D1665" s="50" t="s">
        <v>376</v>
      </c>
      <c r="E1665" s="94" t="s">
        <v>385</v>
      </c>
      <c r="F1665" s="94">
        <v>7</v>
      </c>
      <c r="G1665" s="37" t="s">
        <v>384</v>
      </c>
      <c r="H1665" s="96" t="s">
        <v>2757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</row>
    <row r="1666" spans="1:14" ht="16.2" customHeight="1">
      <c r="A1666" s="94" t="s">
        <v>2090</v>
      </c>
      <c r="B1666" s="94"/>
      <c r="C1666" s="50" t="s">
        <v>209</v>
      </c>
      <c r="D1666" s="50" t="s">
        <v>376</v>
      </c>
      <c r="E1666" s="94" t="s">
        <v>393</v>
      </c>
      <c r="F1666" s="94">
        <v>1</v>
      </c>
      <c r="G1666" s="37" t="s">
        <v>392</v>
      </c>
      <c r="H1666" s="96" t="s">
        <v>2758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</row>
    <row r="1667" spans="1:14" ht="16.2" customHeight="1">
      <c r="A1667" s="94" t="s">
        <v>2090</v>
      </c>
      <c r="B1667" s="94"/>
      <c r="C1667" s="50" t="s">
        <v>209</v>
      </c>
      <c r="D1667" s="50" t="s">
        <v>376</v>
      </c>
      <c r="E1667" s="94" t="s">
        <v>393</v>
      </c>
      <c r="F1667" s="94">
        <v>2</v>
      </c>
      <c r="G1667" s="37" t="s">
        <v>392</v>
      </c>
      <c r="H1667" s="96" t="s">
        <v>2759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</row>
    <row r="1668" spans="1:14" ht="16.2" customHeight="1">
      <c r="A1668" s="94" t="s">
        <v>2090</v>
      </c>
      <c r="B1668" s="94"/>
      <c r="C1668" s="50" t="s">
        <v>209</v>
      </c>
      <c r="D1668" s="50" t="s">
        <v>376</v>
      </c>
      <c r="E1668" s="94" t="s">
        <v>393</v>
      </c>
      <c r="F1668" s="94">
        <v>3</v>
      </c>
      <c r="G1668" s="37" t="s">
        <v>392</v>
      </c>
      <c r="H1668" s="96" t="s">
        <v>2760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</row>
    <row r="1669" spans="1:14" ht="16.2" customHeight="1">
      <c r="A1669" s="94" t="s">
        <v>2090</v>
      </c>
      <c r="B1669" s="94"/>
      <c r="C1669" s="50" t="s">
        <v>209</v>
      </c>
      <c r="D1669" s="50" t="s">
        <v>376</v>
      </c>
      <c r="E1669" s="94" t="s">
        <v>393</v>
      </c>
      <c r="F1669" s="94">
        <v>4</v>
      </c>
      <c r="G1669" s="37" t="s">
        <v>392</v>
      </c>
      <c r="H1669" s="96" t="s">
        <v>2761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</row>
    <row r="1670" spans="1:14" ht="16.2" customHeight="1">
      <c r="A1670" s="94" t="s">
        <v>2090</v>
      </c>
      <c r="B1670" s="94"/>
      <c r="C1670" s="50" t="s">
        <v>209</v>
      </c>
      <c r="D1670" s="50" t="s">
        <v>376</v>
      </c>
      <c r="E1670" s="94" t="s">
        <v>393</v>
      </c>
      <c r="F1670" s="94">
        <v>5</v>
      </c>
      <c r="G1670" s="37" t="s">
        <v>392</v>
      </c>
      <c r="H1670" s="96" t="s">
        <v>2762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</row>
    <row r="1671" spans="1:14" ht="16.2" customHeight="1">
      <c r="A1671" s="94" t="s">
        <v>2090</v>
      </c>
      <c r="B1671" s="94"/>
      <c r="C1671" s="50" t="s">
        <v>209</v>
      </c>
      <c r="D1671" s="50" t="s">
        <v>376</v>
      </c>
      <c r="E1671" s="94" t="s">
        <v>393</v>
      </c>
      <c r="F1671" s="94">
        <v>6</v>
      </c>
      <c r="G1671" s="37" t="s">
        <v>392</v>
      </c>
      <c r="H1671" s="96" t="s">
        <v>2763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</row>
    <row r="1672" spans="1:14" ht="16.2" customHeight="1">
      <c r="A1672" s="94" t="s">
        <v>2090</v>
      </c>
      <c r="B1672" s="94"/>
      <c r="C1672" s="50" t="s">
        <v>209</v>
      </c>
      <c r="D1672" s="50" t="s">
        <v>376</v>
      </c>
      <c r="E1672" s="94" t="s">
        <v>393</v>
      </c>
      <c r="F1672" s="94">
        <v>7</v>
      </c>
      <c r="G1672" s="37" t="s">
        <v>392</v>
      </c>
      <c r="H1672" s="96" t="s">
        <v>2764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</row>
    <row r="1673" spans="1:14" ht="16.2" customHeight="1">
      <c r="A1673" s="94" t="s">
        <v>2090</v>
      </c>
      <c r="B1673" s="94"/>
      <c r="C1673" s="50" t="s">
        <v>209</v>
      </c>
      <c r="D1673" s="50" t="s">
        <v>376</v>
      </c>
      <c r="E1673" s="94" t="s">
        <v>395</v>
      </c>
      <c r="F1673" s="94">
        <v>1</v>
      </c>
      <c r="G1673" s="37" t="s">
        <v>394</v>
      </c>
      <c r="H1673" s="96" t="s">
        <v>2765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</row>
    <row r="1674" spans="1:14" ht="16.2" customHeight="1">
      <c r="A1674" s="94" t="s">
        <v>2090</v>
      </c>
      <c r="B1674" s="94"/>
      <c r="C1674" s="50" t="s">
        <v>209</v>
      </c>
      <c r="D1674" s="50" t="s">
        <v>376</v>
      </c>
      <c r="E1674" s="94" t="s">
        <v>395</v>
      </c>
      <c r="F1674" s="94">
        <v>2</v>
      </c>
      <c r="G1674" s="37" t="s">
        <v>394</v>
      </c>
      <c r="H1674" s="96" t="s">
        <v>2766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</row>
    <row r="1675" spans="1:14" ht="16.2" customHeight="1">
      <c r="A1675" s="94" t="s">
        <v>2090</v>
      </c>
      <c r="B1675" s="94"/>
      <c r="C1675" s="50" t="s">
        <v>209</v>
      </c>
      <c r="D1675" s="50" t="s">
        <v>376</v>
      </c>
      <c r="E1675" s="94" t="s">
        <v>395</v>
      </c>
      <c r="F1675" s="94">
        <v>3</v>
      </c>
      <c r="G1675" s="37" t="s">
        <v>394</v>
      </c>
      <c r="H1675" s="96" t="s">
        <v>2767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</row>
    <row r="1676" spans="1:14" ht="16.2" customHeight="1">
      <c r="A1676" s="94" t="s">
        <v>2090</v>
      </c>
      <c r="B1676" s="94"/>
      <c r="C1676" s="50" t="s">
        <v>209</v>
      </c>
      <c r="D1676" s="50" t="s">
        <v>376</v>
      </c>
      <c r="E1676" s="94" t="s">
        <v>395</v>
      </c>
      <c r="F1676" s="94">
        <v>4</v>
      </c>
      <c r="G1676" s="37" t="s">
        <v>394</v>
      </c>
      <c r="H1676" s="96" t="s">
        <v>2768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</row>
    <row r="1677" spans="1:14" ht="16.2" customHeight="1">
      <c r="A1677" s="94" t="s">
        <v>2090</v>
      </c>
      <c r="B1677" s="94"/>
      <c r="C1677" s="50" t="s">
        <v>209</v>
      </c>
      <c r="D1677" s="50" t="s">
        <v>376</v>
      </c>
      <c r="E1677" s="94" t="s">
        <v>395</v>
      </c>
      <c r="F1677" s="94">
        <v>5</v>
      </c>
      <c r="G1677" s="37" t="s">
        <v>394</v>
      </c>
      <c r="H1677" s="96" t="s">
        <v>2769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</row>
    <row r="1678" spans="1:14" ht="16.2" customHeight="1">
      <c r="A1678" s="94" t="s">
        <v>2090</v>
      </c>
      <c r="B1678" s="94"/>
      <c r="C1678" s="50" t="s">
        <v>209</v>
      </c>
      <c r="D1678" s="50" t="s">
        <v>376</v>
      </c>
      <c r="E1678" s="94" t="s">
        <v>395</v>
      </c>
      <c r="F1678" s="94">
        <v>6</v>
      </c>
      <c r="G1678" s="37" t="s">
        <v>394</v>
      </c>
      <c r="H1678" s="96" t="s">
        <v>2770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</row>
    <row r="1679" spans="1:14" ht="16.2" customHeight="1">
      <c r="A1679" s="94" t="s">
        <v>2090</v>
      </c>
      <c r="B1679" s="94"/>
      <c r="C1679" s="50" t="s">
        <v>209</v>
      </c>
      <c r="D1679" s="50" t="s">
        <v>376</v>
      </c>
      <c r="E1679" s="94" t="s">
        <v>395</v>
      </c>
      <c r="F1679" s="94">
        <v>7</v>
      </c>
      <c r="G1679" s="37" t="s">
        <v>394</v>
      </c>
      <c r="H1679" s="96" t="s">
        <v>2771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</row>
    <row r="1680" spans="1:14" ht="16.2" customHeight="1">
      <c r="A1680" s="94" t="s">
        <v>2090</v>
      </c>
      <c r="B1680" s="94"/>
      <c r="C1680" s="50" t="s">
        <v>209</v>
      </c>
      <c r="D1680" s="50" t="s">
        <v>376</v>
      </c>
      <c r="E1680" s="94" t="s">
        <v>400</v>
      </c>
      <c r="F1680" s="94">
        <v>1</v>
      </c>
      <c r="G1680" s="37" t="s">
        <v>399</v>
      </c>
      <c r="H1680" s="96" t="s">
        <v>2772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</row>
    <row r="1681" spans="1:14" ht="16.2" customHeight="1">
      <c r="A1681" s="94" t="s">
        <v>2090</v>
      </c>
      <c r="B1681" s="94"/>
      <c r="C1681" s="50" t="s">
        <v>209</v>
      </c>
      <c r="D1681" s="50" t="s">
        <v>376</v>
      </c>
      <c r="E1681" s="94" t="s">
        <v>400</v>
      </c>
      <c r="F1681" s="94">
        <v>2</v>
      </c>
      <c r="G1681" s="37" t="s">
        <v>399</v>
      </c>
      <c r="H1681" s="96" t="s">
        <v>2773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</row>
    <row r="1682" spans="1:14" ht="16.2" customHeight="1">
      <c r="A1682" s="94" t="s">
        <v>2090</v>
      </c>
      <c r="B1682" s="97"/>
      <c r="C1682" s="50" t="s">
        <v>209</v>
      </c>
      <c r="D1682" s="50" t="s">
        <v>376</v>
      </c>
      <c r="E1682" s="94" t="s">
        <v>400</v>
      </c>
      <c r="F1682" s="94">
        <v>3</v>
      </c>
      <c r="G1682" s="37" t="s">
        <v>399</v>
      </c>
      <c r="H1682" s="96" t="s">
        <v>2774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</row>
    <row r="1683" spans="1:14" ht="16.2" customHeight="1">
      <c r="A1683" s="94" t="s">
        <v>2090</v>
      </c>
      <c r="B1683" s="94"/>
      <c r="C1683" s="50" t="s">
        <v>209</v>
      </c>
      <c r="D1683" s="50" t="s">
        <v>376</v>
      </c>
      <c r="E1683" s="94" t="s">
        <v>400</v>
      </c>
      <c r="F1683" s="94">
        <v>4</v>
      </c>
      <c r="G1683" s="37" t="s">
        <v>399</v>
      </c>
      <c r="H1683" s="96" t="s">
        <v>2775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</row>
    <row r="1684" spans="1:14" ht="16.2" customHeight="1">
      <c r="A1684" s="94" t="s">
        <v>2090</v>
      </c>
      <c r="B1684" s="94"/>
      <c r="C1684" s="50" t="s">
        <v>209</v>
      </c>
      <c r="D1684" s="50" t="s">
        <v>376</v>
      </c>
      <c r="E1684" s="94" t="s">
        <v>400</v>
      </c>
      <c r="F1684" s="94">
        <v>5</v>
      </c>
      <c r="G1684" s="37" t="s">
        <v>399</v>
      </c>
      <c r="H1684" s="96" t="s">
        <v>2776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</row>
    <row r="1685" spans="1:14" ht="16.2" customHeight="1">
      <c r="A1685" s="94" t="s">
        <v>2090</v>
      </c>
      <c r="B1685" s="94"/>
      <c r="C1685" s="50" t="s">
        <v>209</v>
      </c>
      <c r="D1685" s="50" t="s">
        <v>376</v>
      </c>
      <c r="E1685" s="94" t="s">
        <v>400</v>
      </c>
      <c r="F1685" s="94">
        <v>6</v>
      </c>
      <c r="G1685" s="37" t="s">
        <v>399</v>
      </c>
      <c r="H1685" s="96" t="s">
        <v>2777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</row>
    <row r="1686" spans="1:14" ht="16.2" customHeight="1">
      <c r="A1686" s="94" t="s">
        <v>2090</v>
      </c>
      <c r="B1686" s="94"/>
      <c r="C1686" s="50" t="s">
        <v>209</v>
      </c>
      <c r="D1686" s="50" t="s">
        <v>376</v>
      </c>
      <c r="E1686" s="94" t="s">
        <v>412</v>
      </c>
      <c r="F1686" s="94">
        <v>1</v>
      </c>
      <c r="G1686" s="37" t="s">
        <v>2778</v>
      </c>
      <c r="H1686" s="94" t="s">
        <v>2779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</row>
    <row r="1687" spans="1:14" ht="16.2" customHeight="1">
      <c r="A1687" s="94" t="s">
        <v>2090</v>
      </c>
      <c r="B1687" s="94"/>
      <c r="C1687" s="50" t="s">
        <v>209</v>
      </c>
      <c r="D1687" s="50" t="s">
        <v>376</v>
      </c>
      <c r="E1687" s="94" t="s">
        <v>412</v>
      </c>
      <c r="F1687" s="94">
        <v>2</v>
      </c>
      <c r="G1687" s="37" t="s">
        <v>2778</v>
      </c>
      <c r="H1687" s="94" t="s">
        <v>2780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</row>
    <row r="1688" spans="1:14" ht="16.2" customHeight="1">
      <c r="A1688" s="94" t="s">
        <v>2090</v>
      </c>
      <c r="B1688" s="94"/>
      <c r="C1688" s="50" t="s">
        <v>209</v>
      </c>
      <c r="D1688" s="50" t="s">
        <v>376</v>
      </c>
      <c r="E1688" s="94" t="s">
        <v>412</v>
      </c>
      <c r="F1688" s="94">
        <v>3</v>
      </c>
      <c r="G1688" s="37" t="s">
        <v>2778</v>
      </c>
      <c r="H1688" s="94" t="s">
        <v>2781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</row>
    <row r="1689" spans="1:14" ht="16.2" customHeight="1">
      <c r="A1689" s="94" t="s">
        <v>2090</v>
      </c>
      <c r="B1689" s="94"/>
      <c r="C1689" s="50" t="s">
        <v>209</v>
      </c>
      <c r="D1689" s="50" t="s">
        <v>376</v>
      </c>
      <c r="E1689" s="94" t="s">
        <v>412</v>
      </c>
      <c r="F1689" s="94">
        <v>4</v>
      </c>
      <c r="G1689" s="37" t="s">
        <v>2778</v>
      </c>
      <c r="H1689" s="94" t="s">
        <v>2782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</row>
    <row r="1690" spans="1:14" ht="16.2" customHeight="1">
      <c r="A1690" s="94" t="s">
        <v>2090</v>
      </c>
      <c r="B1690" s="94"/>
      <c r="C1690" s="50" t="s">
        <v>209</v>
      </c>
      <c r="D1690" s="50" t="s">
        <v>376</v>
      </c>
      <c r="E1690" s="94" t="s">
        <v>412</v>
      </c>
      <c r="F1690" s="94">
        <v>5</v>
      </c>
      <c r="G1690" s="37" t="s">
        <v>2778</v>
      </c>
      <c r="H1690" s="94" t="s">
        <v>2783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</row>
    <row r="1691" spans="1:14" ht="16.2" customHeight="1">
      <c r="A1691" s="94" t="s">
        <v>2090</v>
      </c>
      <c r="B1691" s="94"/>
      <c r="C1691" s="50" t="s">
        <v>209</v>
      </c>
      <c r="D1691" s="50" t="s">
        <v>376</v>
      </c>
      <c r="E1691" s="94" t="s">
        <v>412</v>
      </c>
      <c r="F1691" s="94">
        <v>6</v>
      </c>
      <c r="G1691" s="37" t="s">
        <v>2778</v>
      </c>
      <c r="H1691" s="94" t="s">
        <v>2784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</row>
    <row r="1692" spans="1:14" ht="16.2" customHeight="1">
      <c r="A1692" s="94" t="s">
        <v>2090</v>
      </c>
      <c r="B1692" s="94"/>
      <c r="C1692" s="50" t="s">
        <v>209</v>
      </c>
      <c r="D1692" s="50" t="s">
        <v>376</v>
      </c>
      <c r="E1692" s="94" t="s">
        <v>412</v>
      </c>
      <c r="F1692" s="94">
        <v>7</v>
      </c>
      <c r="G1692" s="37" t="s">
        <v>2778</v>
      </c>
      <c r="H1692" s="94" t="s">
        <v>2785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</row>
    <row r="1693" spans="1:14" ht="16.2" customHeight="1">
      <c r="A1693" s="94" t="s">
        <v>2090</v>
      </c>
      <c r="B1693" s="49"/>
      <c r="C1693" s="98" t="s">
        <v>209</v>
      </c>
      <c r="D1693" s="98" t="s">
        <v>240</v>
      </c>
      <c r="E1693" s="98" t="s">
        <v>242</v>
      </c>
      <c r="F1693" s="98">
        <v>1</v>
      </c>
      <c r="G1693" s="99" t="s">
        <v>241</v>
      </c>
      <c r="H1693" s="94" t="s">
        <v>2786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</row>
    <row r="1694" spans="1:14" ht="16.2" customHeight="1">
      <c r="A1694" s="94" t="s">
        <v>2090</v>
      </c>
      <c r="B1694" s="49"/>
      <c r="C1694" s="98" t="s">
        <v>209</v>
      </c>
      <c r="D1694" s="98" t="s">
        <v>240</v>
      </c>
      <c r="E1694" s="98" t="s">
        <v>242</v>
      </c>
      <c r="F1694" s="98">
        <v>2</v>
      </c>
      <c r="G1694" s="99" t="s">
        <v>241</v>
      </c>
      <c r="H1694" s="94" t="s">
        <v>3978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</row>
    <row r="1695" spans="1:14" ht="16.2" customHeight="1">
      <c r="A1695" s="94" t="s">
        <v>2090</v>
      </c>
      <c r="B1695" s="49"/>
      <c r="C1695" s="98" t="s">
        <v>209</v>
      </c>
      <c r="D1695" s="98" t="s">
        <v>240</v>
      </c>
      <c r="E1695" s="98" t="s">
        <v>242</v>
      </c>
      <c r="F1695" s="98">
        <v>3</v>
      </c>
      <c r="G1695" s="99" t="s">
        <v>241</v>
      </c>
      <c r="H1695" s="94" t="s">
        <v>2787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</row>
    <row r="1696" spans="1:14" ht="16.2" customHeight="1">
      <c r="A1696" s="94" t="s">
        <v>2090</v>
      </c>
      <c r="B1696" s="49"/>
      <c r="C1696" s="98" t="s">
        <v>209</v>
      </c>
      <c r="D1696" s="98" t="s">
        <v>240</v>
      </c>
      <c r="E1696" s="98" t="s">
        <v>242</v>
      </c>
      <c r="F1696" s="98">
        <v>4</v>
      </c>
      <c r="G1696" s="99" t="s">
        <v>241</v>
      </c>
      <c r="H1696" s="94" t="s">
        <v>2788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</row>
    <row r="1697" spans="1:14" ht="16.2" customHeight="1">
      <c r="A1697" s="94" t="s">
        <v>2090</v>
      </c>
      <c r="B1697" s="49"/>
      <c r="C1697" s="98" t="s">
        <v>209</v>
      </c>
      <c r="D1697" s="98" t="s">
        <v>240</v>
      </c>
      <c r="E1697" s="98" t="s">
        <v>242</v>
      </c>
      <c r="F1697" s="98">
        <v>5</v>
      </c>
      <c r="G1697" s="99" t="s">
        <v>241</v>
      </c>
      <c r="H1697" s="94" t="s">
        <v>2789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</row>
    <row r="1698" spans="1:14" ht="16.2" customHeight="1">
      <c r="A1698" s="94" t="s">
        <v>2090</v>
      </c>
      <c r="B1698" s="49"/>
      <c r="C1698" s="98" t="s">
        <v>209</v>
      </c>
      <c r="D1698" s="98" t="s">
        <v>240</v>
      </c>
      <c r="E1698" s="98" t="s">
        <v>242</v>
      </c>
      <c r="F1698" s="98">
        <v>6</v>
      </c>
      <c r="G1698" s="99" t="s">
        <v>241</v>
      </c>
      <c r="H1698" s="94" t="s">
        <v>2790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</row>
    <row r="1699" spans="1:14" ht="16.2" customHeight="1">
      <c r="A1699" s="94" t="s">
        <v>2090</v>
      </c>
      <c r="B1699" s="94"/>
      <c r="C1699" s="98" t="s">
        <v>209</v>
      </c>
      <c r="D1699" s="98" t="s">
        <v>240</v>
      </c>
      <c r="E1699" s="98" t="s">
        <v>245</v>
      </c>
      <c r="F1699" s="98">
        <v>1</v>
      </c>
      <c r="G1699" s="99" t="s">
        <v>244</v>
      </c>
      <c r="H1699" s="94" t="s">
        <v>2791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</row>
    <row r="1700" spans="1:14" ht="16.2" customHeight="1">
      <c r="A1700" s="94" t="s">
        <v>2090</v>
      </c>
      <c r="B1700" s="94"/>
      <c r="C1700" s="98" t="s">
        <v>209</v>
      </c>
      <c r="D1700" s="98" t="s">
        <v>240</v>
      </c>
      <c r="E1700" s="98" t="s">
        <v>245</v>
      </c>
      <c r="F1700" s="98">
        <v>2</v>
      </c>
      <c r="G1700" s="99" t="s">
        <v>244</v>
      </c>
      <c r="H1700" s="94" t="s">
        <v>2792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</row>
    <row r="1701" spans="1:14" ht="16.2" customHeight="1">
      <c r="A1701" s="94" t="s">
        <v>2090</v>
      </c>
      <c r="B1701" s="94"/>
      <c r="C1701" s="98" t="s">
        <v>209</v>
      </c>
      <c r="D1701" s="98" t="s">
        <v>240</v>
      </c>
      <c r="E1701" s="98" t="s">
        <v>245</v>
      </c>
      <c r="F1701" s="98">
        <v>3</v>
      </c>
      <c r="G1701" s="99" t="s">
        <v>244</v>
      </c>
      <c r="H1701" s="94" t="s">
        <v>2793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</row>
    <row r="1702" spans="1:14" ht="16.2" customHeight="1">
      <c r="A1702" s="94" t="s">
        <v>2090</v>
      </c>
      <c r="B1702" s="97"/>
      <c r="C1702" s="98" t="s">
        <v>209</v>
      </c>
      <c r="D1702" s="98" t="s">
        <v>240</v>
      </c>
      <c r="E1702" s="98" t="s">
        <v>245</v>
      </c>
      <c r="F1702" s="98">
        <v>4</v>
      </c>
      <c r="G1702" s="99" t="s">
        <v>244</v>
      </c>
      <c r="H1702" s="94" t="s">
        <v>2794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</row>
    <row r="1703" spans="1:14" ht="16.2" customHeight="1">
      <c r="A1703" s="94" t="s">
        <v>2090</v>
      </c>
      <c r="B1703" s="97"/>
      <c r="C1703" s="98" t="s">
        <v>209</v>
      </c>
      <c r="D1703" s="98" t="s">
        <v>240</v>
      </c>
      <c r="E1703" s="98" t="s">
        <v>245</v>
      </c>
      <c r="F1703" s="98">
        <v>5</v>
      </c>
      <c r="G1703" s="99" t="s">
        <v>244</v>
      </c>
      <c r="H1703" s="94" t="s">
        <v>2795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</row>
    <row r="1704" spans="1:14" ht="16.2" customHeight="1">
      <c r="A1704" s="94" t="s">
        <v>2090</v>
      </c>
      <c r="B1704" s="97"/>
      <c r="C1704" s="98" t="s">
        <v>209</v>
      </c>
      <c r="D1704" s="98" t="s">
        <v>240</v>
      </c>
      <c r="E1704" s="98" t="s">
        <v>245</v>
      </c>
      <c r="F1704" s="98">
        <v>6</v>
      </c>
      <c r="G1704" s="99" t="s">
        <v>244</v>
      </c>
      <c r="H1704" s="94" t="s">
        <v>2796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</row>
    <row r="1705" spans="1:14" ht="16.2" customHeight="1">
      <c r="A1705" s="94" t="s">
        <v>2090</v>
      </c>
      <c r="B1705" s="94"/>
      <c r="C1705" s="98" t="s">
        <v>209</v>
      </c>
      <c r="D1705" s="98" t="s">
        <v>240</v>
      </c>
      <c r="E1705" s="98" t="s">
        <v>254</v>
      </c>
      <c r="F1705" s="98">
        <v>1</v>
      </c>
      <c r="G1705" s="99" t="s">
        <v>253</v>
      </c>
      <c r="H1705" s="94" t="s">
        <v>2797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</row>
    <row r="1706" spans="1:14" ht="16.2" customHeight="1">
      <c r="A1706" s="94" t="s">
        <v>2090</v>
      </c>
      <c r="B1706" s="94"/>
      <c r="C1706" s="98" t="s">
        <v>209</v>
      </c>
      <c r="D1706" s="98" t="s">
        <v>240</v>
      </c>
      <c r="E1706" s="98" t="s">
        <v>254</v>
      </c>
      <c r="F1706" s="98">
        <v>2</v>
      </c>
      <c r="G1706" s="99" t="s">
        <v>253</v>
      </c>
      <c r="H1706" s="94" t="s">
        <v>2798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</row>
    <row r="1707" spans="1:14" ht="16.2" customHeight="1">
      <c r="A1707" s="94" t="s">
        <v>2090</v>
      </c>
      <c r="B1707" s="94"/>
      <c r="C1707" s="98" t="s">
        <v>209</v>
      </c>
      <c r="D1707" s="98" t="s">
        <v>240</v>
      </c>
      <c r="E1707" s="98" t="s">
        <v>254</v>
      </c>
      <c r="F1707" s="98">
        <v>3</v>
      </c>
      <c r="G1707" s="99" t="s">
        <v>253</v>
      </c>
      <c r="H1707" s="94" t="s">
        <v>2799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</row>
    <row r="1708" spans="1:14" ht="16.2" customHeight="1">
      <c r="A1708" s="94" t="s">
        <v>2090</v>
      </c>
      <c r="B1708" s="94"/>
      <c r="C1708" s="98" t="s">
        <v>209</v>
      </c>
      <c r="D1708" s="98" t="s">
        <v>240</v>
      </c>
      <c r="E1708" s="98" t="s">
        <v>254</v>
      </c>
      <c r="F1708" s="98">
        <v>4</v>
      </c>
      <c r="G1708" s="99" t="s">
        <v>253</v>
      </c>
      <c r="H1708" s="94" t="s">
        <v>2800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</row>
    <row r="1709" spans="1:14" ht="16.2" customHeight="1">
      <c r="A1709" s="94" t="s">
        <v>2090</v>
      </c>
      <c r="B1709" s="94"/>
      <c r="C1709" s="98" t="s">
        <v>209</v>
      </c>
      <c r="D1709" s="98" t="s">
        <v>240</v>
      </c>
      <c r="E1709" s="98" t="s">
        <v>254</v>
      </c>
      <c r="F1709" s="98">
        <v>5</v>
      </c>
      <c r="G1709" s="99" t="s">
        <v>253</v>
      </c>
      <c r="H1709" s="94" t="s">
        <v>2801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</row>
    <row r="1710" spans="1:14" ht="16.2" customHeight="1">
      <c r="A1710" s="94" t="s">
        <v>2090</v>
      </c>
      <c r="B1710" s="94"/>
      <c r="C1710" s="98" t="s">
        <v>209</v>
      </c>
      <c r="D1710" s="98" t="s">
        <v>240</v>
      </c>
      <c r="E1710" s="98" t="s">
        <v>254</v>
      </c>
      <c r="F1710" s="98">
        <v>6</v>
      </c>
      <c r="G1710" s="99" t="s">
        <v>253</v>
      </c>
      <c r="H1710" s="94" t="s">
        <v>2802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</row>
    <row r="1711" spans="1:14" ht="16.2" customHeight="1">
      <c r="A1711" s="94" t="s">
        <v>2090</v>
      </c>
      <c r="B1711" s="94"/>
      <c r="C1711" s="98" t="s">
        <v>209</v>
      </c>
      <c r="D1711" s="98" t="s">
        <v>240</v>
      </c>
      <c r="E1711" s="98" t="s">
        <v>262</v>
      </c>
      <c r="F1711" s="98">
        <v>1</v>
      </c>
      <c r="G1711" s="99" t="s">
        <v>261</v>
      </c>
      <c r="H1711" s="94" t="s">
        <v>2803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</row>
    <row r="1712" spans="1:14" ht="16.2" customHeight="1">
      <c r="A1712" s="94" t="s">
        <v>2090</v>
      </c>
      <c r="B1712" s="94"/>
      <c r="C1712" s="98" t="s">
        <v>209</v>
      </c>
      <c r="D1712" s="98" t="s">
        <v>240</v>
      </c>
      <c r="E1712" s="98" t="s">
        <v>262</v>
      </c>
      <c r="F1712" s="98">
        <v>2</v>
      </c>
      <c r="G1712" s="99" t="s">
        <v>261</v>
      </c>
      <c r="H1712" s="94" t="s">
        <v>2804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</row>
    <row r="1713" spans="1:14" ht="16.2" customHeight="1">
      <c r="A1713" s="94" t="s">
        <v>2090</v>
      </c>
      <c r="B1713" s="94"/>
      <c r="C1713" s="98" t="s">
        <v>209</v>
      </c>
      <c r="D1713" s="98" t="s">
        <v>240</v>
      </c>
      <c r="E1713" s="98" t="s">
        <v>262</v>
      </c>
      <c r="F1713" s="98">
        <v>3</v>
      </c>
      <c r="G1713" s="99" t="s">
        <v>261</v>
      </c>
      <c r="H1713" s="94" t="s">
        <v>2805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</row>
    <row r="1714" spans="1:14" ht="16.2" customHeight="1">
      <c r="A1714" s="94" t="s">
        <v>2090</v>
      </c>
      <c r="B1714" s="94"/>
      <c r="C1714" s="98" t="s">
        <v>209</v>
      </c>
      <c r="D1714" s="98" t="s">
        <v>240</v>
      </c>
      <c r="E1714" s="98" t="s">
        <v>262</v>
      </c>
      <c r="F1714" s="98">
        <v>4</v>
      </c>
      <c r="G1714" s="99" t="s">
        <v>261</v>
      </c>
      <c r="H1714" s="94" t="s">
        <v>2806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</row>
    <row r="1715" spans="1:14" ht="16.2" customHeight="1">
      <c r="A1715" s="94" t="s">
        <v>2090</v>
      </c>
      <c r="B1715" s="94"/>
      <c r="C1715" s="98" t="s">
        <v>209</v>
      </c>
      <c r="D1715" s="98" t="s">
        <v>240</v>
      </c>
      <c r="E1715" s="98" t="s">
        <v>262</v>
      </c>
      <c r="F1715" s="98">
        <v>5</v>
      </c>
      <c r="G1715" s="99" t="s">
        <v>261</v>
      </c>
      <c r="H1715" s="94" t="s">
        <v>2807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</row>
    <row r="1716" spans="1:14" ht="16.2" customHeight="1">
      <c r="A1716" s="94" t="s">
        <v>2090</v>
      </c>
      <c r="B1716" s="94"/>
      <c r="C1716" s="98" t="s">
        <v>209</v>
      </c>
      <c r="D1716" s="98" t="s">
        <v>240</v>
      </c>
      <c r="E1716" s="98" t="s">
        <v>262</v>
      </c>
      <c r="F1716" s="98">
        <v>6</v>
      </c>
      <c r="G1716" s="99" t="s">
        <v>261</v>
      </c>
      <c r="H1716" s="94" t="s">
        <v>2808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</row>
    <row r="1717" spans="1:14" ht="16.2" customHeight="1">
      <c r="A1717" s="94" t="s">
        <v>2090</v>
      </c>
      <c r="B1717" s="94"/>
      <c r="C1717" s="98" t="s">
        <v>209</v>
      </c>
      <c r="D1717" s="98" t="s">
        <v>240</v>
      </c>
      <c r="E1717" s="98" t="s">
        <v>270</v>
      </c>
      <c r="F1717" s="98">
        <v>1</v>
      </c>
      <c r="G1717" s="99" t="s">
        <v>269</v>
      </c>
      <c r="H1717" s="94" t="s">
        <v>2809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</row>
    <row r="1718" spans="1:14" ht="16.2" customHeight="1">
      <c r="A1718" s="94" t="s">
        <v>2090</v>
      </c>
      <c r="B1718" s="94"/>
      <c r="C1718" s="98" t="s">
        <v>209</v>
      </c>
      <c r="D1718" s="98" t="s">
        <v>240</v>
      </c>
      <c r="E1718" s="98" t="s">
        <v>270</v>
      </c>
      <c r="F1718" s="98">
        <v>2</v>
      </c>
      <c r="G1718" s="99" t="s">
        <v>269</v>
      </c>
      <c r="H1718" s="94" t="s">
        <v>2810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</row>
    <row r="1719" spans="1:14" ht="16.2" customHeight="1">
      <c r="A1719" s="94" t="s">
        <v>2090</v>
      </c>
      <c r="B1719" s="94"/>
      <c r="C1719" s="98" t="s">
        <v>209</v>
      </c>
      <c r="D1719" s="98" t="s">
        <v>240</v>
      </c>
      <c r="E1719" s="98" t="s">
        <v>270</v>
      </c>
      <c r="F1719" s="98">
        <v>3</v>
      </c>
      <c r="G1719" s="99" t="s">
        <v>269</v>
      </c>
      <c r="H1719" s="94" t="s">
        <v>2811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</row>
    <row r="1720" spans="1:14" ht="16.2" customHeight="1">
      <c r="A1720" s="94" t="s">
        <v>2090</v>
      </c>
      <c r="B1720" s="94"/>
      <c r="C1720" s="98" t="s">
        <v>209</v>
      </c>
      <c r="D1720" s="98" t="s">
        <v>240</v>
      </c>
      <c r="E1720" s="98" t="s">
        <v>270</v>
      </c>
      <c r="F1720" s="98">
        <v>4</v>
      </c>
      <c r="G1720" s="99" t="s">
        <v>269</v>
      </c>
      <c r="H1720" s="94" t="s">
        <v>2812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</row>
    <row r="1721" spans="1:14" ht="16.2" customHeight="1">
      <c r="A1721" s="94" t="s">
        <v>2090</v>
      </c>
      <c r="B1721" s="94"/>
      <c r="C1721" s="98" t="s">
        <v>209</v>
      </c>
      <c r="D1721" s="98" t="s">
        <v>240</v>
      </c>
      <c r="E1721" s="98" t="s">
        <v>270</v>
      </c>
      <c r="F1721" s="98">
        <v>5</v>
      </c>
      <c r="G1721" s="99" t="s">
        <v>269</v>
      </c>
      <c r="H1721" s="94" t="s">
        <v>2813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</row>
    <row r="1722" spans="1:14" ht="16.2" customHeight="1">
      <c r="A1722" s="94" t="s">
        <v>2090</v>
      </c>
      <c r="B1722" s="94"/>
      <c r="C1722" s="98" t="s">
        <v>209</v>
      </c>
      <c r="D1722" s="98" t="s">
        <v>240</v>
      </c>
      <c r="E1722" s="98" t="s">
        <v>270</v>
      </c>
      <c r="F1722" s="98">
        <v>6</v>
      </c>
      <c r="G1722" s="99" t="s">
        <v>269</v>
      </c>
      <c r="H1722" s="94" t="s">
        <v>2814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</row>
    <row r="1723" spans="1:14" ht="16.2" customHeight="1">
      <c r="A1723" s="94" t="s">
        <v>2090</v>
      </c>
      <c r="B1723" s="94"/>
      <c r="C1723" s="98" t="s">
        <v>209</v>
      </c>
      <c r="D1723" s="98" t="s">
        <v>240</v>
      </c>
      <c r="E1723" s="98" t="s">
        <v>278</v>
      </c>
      <c r="F1723" s="98">
        <v>1</v>
      </c>
      <c r="G1723" s="99" t="s">
        <v>277</v>
      </c>
      <c r="H1723" s="94" t="s">
        <v>2815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</row>
    <row r="1724" spans="1:14" ht="16.2" customHeight="1">
      <c r="A1724" s="94" t="s">
        <v>2090</v>
      </c>
      <c r="B1724" s="94"/>
      <c r="C1724" s="98" t="s">
        <v>209</v>
      </c>
      <c r="D1724" s="98" t="s">
        <v>240</v>
      </c>
      <c r="E1724" s="98" t="s">
        <v>278</v>
      </c>
      <c r="F1724" s="98">
        <v>2</v>
      </c>
      <c r="G1724" s="99" t="s">
        <v>277</v>
      </c>
      <c r="H1724" s="94" t="s">
        <v>2816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</row>
    <row r="1725" spans="1:14" ht="16.2" customHeight="1">
      <c r="A1725" s="94" t="s">
        <v>2090</v>
      </c>
      <c r="B1725" s="94"/>
      <c r="C1725" s="98" t="s">
        <v>209</v>
      </c>
      <c r="D1725" s="98" t="s">
        <v>240</v>
      </c>
      <c r="E1725" s="98" t="s">
        <v>278</v>
      </c>
      <c r="F1725" s="98">
        <v>3</v>
      </c>
      <c r="G1725" s="99" t="s">
        <v>277</v>
      </c>
      <c r="H1725" s="94" t="s">
        <v>2817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</row>
    <row r="1726" spans="1:14" ht="16.2" customHeight="1">
      <c r="A1726" s="94" t="s">
        <v>2090</v>
      </c>
      <c r="B1726" s="94"/>
      <c r="C1726" s="98" t="s">
        <v>209</v>
      </c>
      <c r="D1726" s="98" t="s">
        <v>240</v>
      </c>
      <c r="E1726" s="98" t="s">
        <v>278</v>
      </c>
      <c r="F1726" s="98">
        <v>4</v>
      </c>
      <c r="G1726" s="99" t="s">
        <v>277</v>
      </c>
      <c r="H1726" s="94" t="s">
        <v>2818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</row>
    <row r="1727" spans="1:14" ht="16.2" customHeight="1">
      <c r="A1727" s="94" t="s">
        <v>2090</v>
      </c>
      <c r="B1727" s="94"/>
      <c r="C1727" s="98" t="s">
        <v>209</v>
      </c>
      <c r="D1727" s="98" t="s">
        <v>240</v>
      </c>
      <c r="E1727" s="98" t="s">
        <v>278</v>
      </c>
      <c r="F1727" s="98">
        <v>5</v>
      </c>
      <c r="G1727" s="99" t="s">
        <v>277</v>
      </c>
      <c r="H1727" s="94" t="s">
        <v>2819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</row>
    <row r="1728" spans="1:14" ht="16.2" customHeight="1">
      <c r="A1728" s="94" t="s">
        <v>2090</v>
      </c>
      <c r="B1728" s="94"/>
      <c r="C1728" s="98" t="s">
        <v>209</v>
      </c>
      <c r="D1728" s="98" t="s">
        <v>240</v>
      </c>
      <c r="E1728" s="98" t="s">
        <v>278</v>
      </c>
      <c r="F1728" s="98">
        <v>6</v>
      </c>
      <c r="G1728" s="99" t="s">
        <v>277</v>
      </c>
      <c r="H1728" s="94" t="s">
        <v>2820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</row>
    <row r="1729" spans="1:14" ht="16.2" customHeight="1">
      <c r="A1729" s="94" t="s">
        <v>2090</v>
      </c>
      <c r="B1729" s="94"/>
      <c r="C1729" s="98" t="s">
        <v>209</v>
      </c>
      <c r="D1729" s="98" t="s">
        <v>240</v>
      </c>
      <c r="E1729" s="98" t="s">
        <v>286</v>
      </c>
      <c r="F1729" s="98">
        <v>1</v>
      </c>
      <c r="G1729" s="99" t="s">
        <v>285</v>
      </c>
      <c r="H1729" s="94" t="s">
        <v>2821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</row>
    <row r="1730" spans="1:14" ht="16.2" customHeight="1">
      <c r="A1730" s="94" t="s">
        <v>2090</v>
      </c>
      <c r="B1730" s="94"/>
      <c r="C1730" s="98" t="s">
        <v>209</v>
      </c>
      <c r="D1730" s="98" t="s">
        <v>240</v>
      </c>
      <c r="E1730" s="98" t="s">
        <v>286</v>
      </c>
      <c r="F1730" s="98">
        <v>2</v>
      </c>
      <c r="G1730" s="99" t="s">
        <v>285</v>
      </c>
      <c r="H1730" s="94" t="s">
        <v>2822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</row>
    <row r="1731" spans="1:14" ht="16.2" customHeight="1">
      <c r="A1731" s="94" t="s">
        <v>2090</v>
      </c>
      <c r="B1731" s="94"/>
      <c r="C1731" s="98" t="s">
        <v>209</v>
      </c>
      <c r="D1731" s="98" t="s">
        <v>240</v>
      </c>
      <c r="E1731" s="98" t="s">
        <v>286</v>
      </c>
      <c r="F1731" s="98">
        <v>3</v>
      </c>
      <c r="G1731" s="99" t="s">
        <v>285</v>
      </c>
      <c r="H1731" s="94" t="s">
        <v>2823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</row>
    <row r="1732" spans="1:14" ht="16.2" customHeight="1">
      <c r="A1732" s="94" t="s">
        <v>2090</v>
      </c>
      <c r="B1732" s="94"/>
      <c r="C1732" s="98" t="s">
        <v>209</v>
      </c>
      <c r="D1732" s="98" t="s">
        <v>240</v>
      </c>
      <c r="E1732" s="98" t="s">
        <v>286</v>
      </c>
      <c r="F1732" s="98">
        <v>4</v>
      </c>
      <c r="G1732" s="99" t="s">
        <v>285</v>
      </c>
      <c r="H1732" s="94" t="s">
        <v>2824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</row>
    <row r="1733" spans="1:14" ht="16.2" customHeight="1">
      <c r="A1733" s="94" t="s">
        <v>2090</v>
      </c>
      <c r="B1733" s="94"/>
      <c r="C1733" s="98" t="s">
        <v>209</v>
      </c>
      <c r="D1733" s="98" t="s">
        <v>240</v>
      </c>
      <c r="E1733" s="98" t="s">
        <v>286</v>
      </c>
      <c r="F1733" s="98">
        <v>5</v>
      </c>
      <c r="G1733" s="99" t="s">
        <v>285</v>
      </c>
      <c r="H1733" s="94" t="s">
        <v>2825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</row>
    <row r="1734" spans="1:14" ht="16.2" customHeight="1">
      <c r="A1734" s="94" t="s">
        <v>2090</v>
      </c>
      <c r="B1734" s="94"/>
      <c r="C1734" s="98" t="s">
        <v>209</v>
      </c>
      <c r="D1734" s="98" t="s">
        <v>240</v>
      </c>
      <c r="E1734" s="98" t="s">
        <v>286</v>
      </c>
      <c r="F1734" s="98">
        <v>6</v>
      </c>
      <c r="G1734" s="99" t="s">
        <v>285</v>
      </c>
      <c r="H1734" s="94" t="s">
        <v>2826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</row>
    <row r="1735" spans="1:14" ht="16.2" customHeight="1">
      <c r="A1735" s="94" t="s">
        <v>2090</v>
      </c>
      <c r="B1735" s="94"/>
      <c r="C1735" s="98" t="s">
        <v>209</v>
      </c>
      <c r="D1735" s="98" t="s">
        <v>240</v>
      </c>
      <c r="E1735" s="98" t="s">
        <v>294</v>
      </c>
      <c r="F1735" s="98">
        <v>1</v>
      </c>
      <c r="G1735" s="99" t="s">
        <v>293</v>
      </c>
      <c r="H1735" s="94" t="s">
        <v>2827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</row>
    <row r="1736" spans="1:14" ht="16.2" customHeight="1">
      <c r="A1736" s="94" t="s">
        <v>2090</v>
      </c>
      <c r="B1736" s="94"/>
      <c r="C1736" s="98" t="s">
        <v>209</v>
      </c>
      <c r="D1736" s="98" t="s">
        <v>240</v>
      </c>
      <c r="E1736" s="98" t="s">
        <v>294</v>
      </c>
      <c r="F1736" s="98">
        <v>2</v>
      </c>
      <c r="G1736" s="99" t="s">
        <v>293</v>
      </c>
      <c r="H1736" s="94" t="s">
        <v>2828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</row>
    <row r="1737" spans="1:14" ht="16.2" customHeight="1">
      <c r="A1737" s="94" t="s">
        <v>2090</v>
      </c>
      <c r="B1737" s="94"/>
      <c r="C1737" s="98" t="s">
        <v>209</v>
      </c>
      <c r="D1737" s="98" t="s">
        <v>240</v>
      </c>
      <c r="E1737" s="98" t="s">
        <v>294</v>
      </c>
      <c r="F1737" s="98">
        <v>3</v>
      </c>
      <c r="G1737" s="99" t="s">
        <v>293</v>
      </c>
      <c r="H1737" s="94" t="s">
        <v>2829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</row>
    <row r="1738" spans="1:14" ht="16.2" customHeight="1">
      <c r="A1738" s="94" t="s">
        <v>2090</v>
      </c>
      <c r="B1738" s="94"/>
      <c r="C1738" s="98" t="s">
        <v>209</v>
      </c>
      <c r="D1738" s="98" t="s">
        <v>240</v>
      </c>
      <c r="E1738" s="98" t="s">
        <v>294</v>
      </c>
      <c r="F1738" s="98">
        <v>4</v>
      </c>
      <c r="G1738" s="99" t="s">
        <v>293</v>
      </c>
      <c r="H1738" s="94" t="s">
        <v>2830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</row>
    <row r="1739" spans="1:14" ht="16.2" customHeight="1">
      <c r="A1739" s="94" t="s">
        <v>2090</v>
      </c>
      <c r="B1739" s="94"/>
      <c r="C1739" s="98" t="s">
        <v>209</v>
      </c>
      <c r="D1739" s="98" t="s">
        <v>240</v>
      </c>
      <c r="E1739" s="98" t="s">
        <v>294</v>
      </c>
      <c r="F1739" s="98">
        <v>5</v>
      </c>
      <c r="G1739" s="99" t="s">
        <v>293</v>
      </c>
      <c r="H1739" s="94" t="s">
        <v>2831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</row>
    <row r="1740" spans="1:14" ht="16.2" customHeight="1">
      <c r="A1740" s="94" t="s">
        <v>2090</v>
      </c>
      <c r="B1740" s="94"/>
      <c r="C1740" s="98" t="s">
        <v>209</v>
      </c>
      <c r="D1740" s="98" t="s">
        <v>240</v>
      </c>
      <c r="E1740" s="98" t="s">
        <v>294</v>
      </c>
      <c r="F1740" s="98">
        <v>6</v>
      </c>
      <c r="G1740" s="99" t="s">
        <v>293</v>
      </c>
      <c r="H1740" s="94" t="s">
        <v>2832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</row>
    <row r="1741" spans="1:14" ht="16.2" customHeight="1">
      <c r="A1741" s="94" t="s">
        <v>2090</v>
      </c>
      <c r="B1741" s="94"/>
      <c r="C1741" s="98" t="s">
        <v>209</v>
      </c>
      <c r="D1741" s="98" t="s">
        <v>240</v>
      </c>
      <c r="E1741" s="100" t="s">
        <v>302</v>
      </c>
      <c r="F1741" s="98">
        <v>1</v>
      </c>
      <c r="G1741" s="31" t="s">
        <v>301</v>
      </c>
      <c r="H1741" s="20" t="s">
        <v>3979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</row>
    <row r="1742" spans="1:14" ht="16.2" customHeight="1">
      <c r="A1742" s="94" t="s">
        <v>2090</v>
      </c>
      <c r="B1742" s="94"/>
      <c r="C1742" s="98" t="s">
        <v>209</v>
      </c>
      <c r="D1742" s="98" t="s">
        <v>240</v>
      </c>
      <c r="E1742" s="100" t="s">
        <v>302</v>
      </c>
      <c r="F1742" s="98">
        <v>2</v>
      </c>
      <c r="G1742" s="31" t="s">
        <v>301</v>
      </c>
      <c r="H1742" s="20" t="s">
        <v>2833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</row>
    <row r="1743" spans="1:14" ht="16.2" customHeight="1">
      <c r="A1743" s="94" t="s">
        <v>2090</v>
      </c>
      <c r="B1743" s="94"/>
      <c r="C1743" s="98" t="s">
        <v>209</v>
      </c>
      <c r="D1743" s="98" t="s">
        <v>240</v>
      </c>
      <c r="E1743" s="100" t="s">
        <v>302</v>
      </c>
      <c r="F1743" s="98">
        <v>3</v>
      </c>
      <c r="G1743" s="31" t="s">
        <v>301</v>
      </c>
      <c r="H1743" s="20" t="s">
        <v>2834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</row>
    <row r="1744" spans="1:14" ht="16.2" customHeight="1">
      <c r="A1744" s="94" t="s">
        <v>2090</v>
      </c>
      <c r="B1744" s="94"/>
      <c r="C1744" s="98" t="s">
        <v>209</v>
      </c>
      <c r="D1744" s="98" t="s">
        <v>240</v>
      </c>
      <c r="E1744" s="100" t="s">
        <v>302</v>
      </c>
      <c r="F1744" s="98">
        <v>4</v>
      </c>
      <c r="G1744" s="31" t="s">
        <v>301</v>
      </c>
      <c r="H1744" s="20" t="s">
        <v>2835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</row>
    <row r="1745" spans="1:14" ht="16.2" customHeight="1">
      <c r="A1745" s="94" t="s">
        <v>2090</v>
      </c>
      <c r="B1745" s="94"/>
      <c r="C1745" s="98" t="s">
        <v>209</v>
      </c>
      <c r="D1745" s="98" t="s">
        <v>240</v>
      </c>
      <c r="E1745" s="100" t="s">
        <v>302</v>
      </c>
      <c r="F1745" s="98">
        <v>5</v>
      </c>
      <c r="G1745" s="31" t="s">
        <v>301</v>
      </c>
      <c r="H1745" s="20" t="s">
        <v>2836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</row>
    <row r="1746" spans="1:14" ht="16.2" customHeight="1">
      <c r="A1746" s="94" t="s">
        <v>2090</v>
      </c>
      <c r="B1746" s="94"/>
      <c r="C1746" s="98" t="s">
        <v>209</v>
      </c>
      <c r="D1746" s="98" t="s">
        <v>240</v>
      </c>
      <c r="E1746" s="100" t="s">
        <v>302</v>
      </c>
      <c r="F1746" s="98">
        <v>6</v>
      </c>
      <c r="G1746" s="31" t="s">
        <v>301</v>
      </c>
      <c r="H1746" s="20" t="s">
        <v>2837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</row>
    <row r="1747" spans="1:14" ht="16.2" customHeight="1">
      <c r="A1747" s="94" t="s">
        <v>2090</v>
      </c>
      <c r="B1747" s="94"/>
      <c r="C1747" s="98" t="s">
        <v>209</v>
      </c>
      <c r="D1747" s="98" t="s">
        <v>240</v>
      </c>
      <c r="E1747" s="98" t="s">
        <v>309</v>
      </c>
      <c r="F1747" s="98">
        <v>1</v>
      </c>
      <c r="G1747" s="99" t="s">
        <v>308</v>
      </c>
      <c r="H1747" s="94" t="s">
        <v>2838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</row>
    <row r="1748" spans="1:14" ht="16.2" customHeight="1">
      <c r="A1748" s="94" t="s">
        <v>2090</v>
      </c>
      <c r="B1748" s="94"/>
      <c r="C1748" s="98" t="s">
        <v>209</v>
      </c>
      <c r="D1748" s="98" t="s">
        <v>240</v>
      </c>
      <c r="E1748" s="98" t="s">
        <v>309</v>
      </c>
      <c r="F1748" s="98">
        <v>2</v>
      </c>
      <c r="G1748" s="99" t="s">
        <v>308</v>
      </c>
      <c r="H1748" s="94" t="s">
        <v>2839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</row>
    <row r="1749" spans="1:14" ht="16.2" customHeight="1">
      <c r="A1749" s="94" t="s">
        <v>2090</v>
      </c>
      <c r="B1749" s="94"/>
      <c r="C1749" s="98" t="s">
        <v>209</v>
      </c>
      <c r="D1749" s="98" t="s">
        <v>240</v>
      </c>
      <c r="E1749" s="98" t="s">
        <v>309</v>
      </c>
      <c r="F1749" s="98">
        <v>3</v>
      </c>
      <c r="G1749" s="99" t="s">
        <v>308</v>
      </c>
      <c r="H1749" s="94" t="s">
        <v>2840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</row>
    <row r="1750" spans="1:14" ht="16.2" customHeight="1">
      <c r="A1750" s="94" t="s">
        <v>2090</v>
      </c>
      <c r="B1750" s="94"/>
      <c r="C1750" s="98" t="s">
        <v>209</v>
      </c>
      <c r="D1750" s="98" t="s">
        <v>240</v>
      </c>
      <c r="E1750" s="98" t="s">
        <v>309</v>
      </c>
      <c r="F1750" s="98">
        <v>4</v>
      </c>
      <c r="G1750" s="99" t="s">
        <v>308</v>
      </c>
      <c r="H1750" s="94" t="s">
        <v>2841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</row>
    <row r="1751" spans="1:14" ht="16.2" customHeight="1">
      <c r="A1751" s="94" t="s">
        <v>2090</v>
      </c>
      <c r="B1751" s="94"/>
      <c r="C1751" s="98" t="s">
        <v>209</v>
      </c>
      <c r="D1751" s="98" t="s">
        <v>240</v>
      </c>
      <c r="E1751" s="98" t="s">
        <v>309</v>
      </c>
      <c r="F1751" s="98">
        <v>5</v>
      </c>
      <c r="G1751" s="99" t="s">
        <v>308</v>
      </c>
      <c r="H1751" s="94" t="s">
        <v>2842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</row>
    <row r="1752" spans="1:14" ht="16.2" customHeight="1">
      <c r="A1752" s="94" t="s">
        <v>2090</v>
      </c>
      <c r="B1752" s="94"/>
      <c r="C1752" s="98" t="s">
        <v>209</v>
      </c>
      <c r="D1752" s="98" t="s">
        <v>240</v>
      </c>
      <c r="E1752" s="98" t="s">
        <v>309</v>
      </c>
      <c r="F1752" s="98">
        <v>6</v>
      </c>
      <c r="G1752" s="99" t="s">
        <v>308</v>
      </c>
      <c r="H1752" s="94" t="s">
        <v>2843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</row>
    <row r="1753" spans="1:14" ht="16.2" customHeight="1">
      <c r="A1753" s="94" t="s">
        <v>2090</v>
      </c>
      <c r="B1753" s="49"/>
      <c r="C1753" s="98" t="s">
        <v>209</v>
      </c>
      <c r="D1753" s="98" t="s">
        <v>240</v>
      </c>
      <c r="E1753" s="98" t="s">
        <v>315</v>
      </c>
      <c r="F1753" s="98">
        <v>1</v>
      </c>
      <c r="G1753" s="99" t="s">
        <v>314</v>
      </c>
      <c r="H1753" s="94" t="s">
        <v>2844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</row>
    <row r="1754" spans="1:14" ht="16.2" customHeight="1">
      <c r="A1754" s="94" t="s">
        <v>2090</v>
      </c>
      <c r="B1754" s="49"/>
      <c r="C1754" s="98" t="s">
        <v>209</v>
      </c>
      <c r="D1754" s="98" t="s">
        <v>240</v>
      </c>
      <c r="E1754" s="98" t="s">
        <v>315</v>
      </c>
      <c r="F1754" s="98">
        <v>2</v>
      </c>
      <c r="G1754" s="99" t="s">
        <v>314</v>
      </c>
      <c r="H1754" s="94" t="s">
        <v>2845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</row>
    <row r="1755" spans="1:14" ht="16.2" customHeight="1">
      <c r="A1755" s="94" t="s">
        <v>2090</v>
      </c>
      <c r="B1755" s="49"/>
      <c r="C1755" s="98" t="s">
        <v>209</v>
      </c>
      <c r="D1755" s="98" t="s">
        <v>240</v>
      </c>
      <c r="E1755" s="98" t="s">
        <v>315</v>
      </c>
      <c r="F1755" s="98">
        <v>3</v>
      </c>
      <c r="G1755" s="99" t="s">
        <v>314</v>
      </c>
      <c r="H1755" s="94" t="s">
        <v>2846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</row>
    <row r="1756" spans="1:14" ht="16.2" customHeight="1">
      <c r="A1756" s="94" t="s">
        <v>2090</v>
      </c>
      <c r="B1756" s="49"/>
      <c r="C1756" s="98" t="s">
        <v>209</v>
      </c>
      <c r="D1756" s="98" t="s">
        <v>240</v>
      </c>
      <c r="E1756" s="98" t="s">
        <v>315</v>
      </c>
      <c r="F1756" s="98">
        <v>4</v>
      </c>
      <c r="G1756" s="99" t="s">
        <v>314</v>
      </c>
      <c r="H1756" s="94" t="s">
        <v>2847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</row>
    <row r="1757" spans="1:14" ht="16.2" customHeight="1">
      <c r="A1757" s="94" t="s">
        <v>2090</v>
      </c>
      <c r="B1757" s="49"/>
      <c r="C1757" s="98" t="s">
        <v>209</v>
      </c>
      <c r="D1757" s="98" t="s">
        <v>240</v>
      </c>
      <c r="E1757" s="98" t="s">
        <v>315</v>
      </c>
      <c r="F1757" s="98">
        <v>5</v>
      </c>
      <c r="G1757" s="99" t="s">
        <v>314</v>
      </c>
      <c r="H1757" s="94" t="s">
        <v>2848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</row>
    <row r="1758" spans="1:14" ht="16.2" customHeight="1">
      <c r="A1758" s="94" t="s">
        <v>2090</v>
      </c>
      <c r="B1758" s="49"/>
      <c r="C1758" s="98" t="s">
        <v>209</v>
      </c>
      <c r="D1758" s="98" t="s">
        <v>240</v>
      </c>
      <c r="E1758" s="98" t="s">
        <v>315</v>
      </c>
      <c r="F1758" s="98">
        <v>6</v>
      </c>
      <c r="G1758" s="99" t="s">
        <v>314</v>
      </c>
      <c r="H1758" s="94" t="s">
        <v>2849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</row>
    <row r="1759" spans="1:14" ht="16.2" customHeight="1">
      <c r="A1759" s="94" t="s">
        <v>2090</v>
      </c>
      <c r="B1759" s="94"/>
      <c r="C1759" s="98" t="s">
        <v>209</v>
      </c>
      <c r="D1759" s="98" t="s">
        <v>240</v>
      </c>
      <c r="E1759" s="98" t="s">
        <v>323</v>
      </c>
      <c r="F1759" s="98">
        <v>1</v>
      </c>
      <c r="G1759" s="99" t="s">
        <v>322</v>
      </c>
      <c r="H1759" s="94" t="s">
        <v>2850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</row>
    <row r="1760" spans="1:14" ht="16.2" customHeight="1">
      <c r="A1760" s="94" t="s">
        <v>2090</v>
      </c>
      <c r="B1760" s="94"/>
      <c r="C1760" s="98" t="s">
        <v>209</v>
      </c>
      <c r="D1760" s="98" t="s">
        <v>240</v>
      </c>
      <c r="E1760" s="98" t="s">
        <v>323</v>
      </c>
      <c r="F1760" s="98">
        <v>2</v>
      </c>
      <c r="G1760" s="99" t="s">
        <v>322</v>
      </c>
      <c r="H1760" s="94" t="s">
        <v>2851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</row>
    <row r="1761" spans="1:14" ht="16.2" customHeight="1">
      <c r="A1761" s="94" t="s">
        <v>2090</v>
      </c>
      <c r="B1761" s="94"/>
      <c r="C1761" s="98" t="s">
        <v>209</v>
      </c>
      <c r="D1761" s="98" t="s">
        <v>240</v>
      </c>
      <c r="E1761" s="98" t="s">
        <v>323</v>
      </c>
      <c r="F1761" s="98">
        <v>3</v>
      </c>
      <c r="G1761" s="99" t="s">
        <v>322</v>
      </c>
      <c r="H1761" s="94" t="s">
        <v>2852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</row>
    <row r="1762" spans="1:14" ht="16.2" customHeight="1">
      <c r="A1762" s="94" t="s">
        <v>2090</v>
      </c>
      <c r="B1762" s="94"/>
      <c r="C1762" s="98" t="s">
        <v>209</v>
      </c>
      <c r="D1762" s="98" t="s">
        <v>240</v>
      </c>
      <c r="E1762" s="98" t="s">
        <v>323</v>
      </c>
      <c r="F1762" s="98">
        <v>4</v>
      </c>
      <c r="G1762" s="99" t="s">
        <v>322</v>
      </c>
      <c r="H1762" s="94" t="s">
        <v>2853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</row>
    <row r="1763" spans="1:14" ht="16.2" customHeight="1">
      <c r="A1763" s="94" t="s">
        <v>2090</v>
      </c>
      <c r="B1763" s="94"/>
      <c r="C1763" s="98" t="s">
        <v>209</v>
      </c>
      <c r="D1763" s="98" t="s">
        <v>240</v>
      </c>
      <c r="E1763" s="98" t="s">
        <v>323</v>
      </c>
      <c r="F1763" s="98">
        <v>5</v>
      </c>
      <c r="G1763" s="99" t="s">
        <v>322</v>
      </c>
      <c r="H1763" s="94" t="s">
        <v>2854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</row>
    <row r="1764" spans="1:14" ht="16.2" customHeight="1">
      <c r="A1764" s="94" t="s">
        <v>2090</v>
      </c>
      <c r="B1764" s="94"/>
      <c r="C1764" s="98" t="s">
        <v>209</v>
      </c>
      <c r="D1764" s="98" t="s">
        <v>240</v>
      </c>
      <c r="E1764" s="98" t="s">
        <v>323</v>
      </c>
      <c r="F1764" s="98">
        <v>6</v>
      </c>
      <c r="G1764" s="99" t="s">
        <v>322</v>
      </c>
      <c r="H1764" s="94" t="s">
        <v>2855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</row>
    <row r="1765" spans="1:14" ht="16.2" customHeight="1">
      <c r="A1765" s="94" t="s">
        <v>2090</v>
      </c>
      <c r="B1765" s="94"/>
      <c r="C1765" s="98" t="s">
        <v>209</v>
      </c>
      <c r="D1765" s="98" t="s">
        <v>240</v>
      </c>
      <c r="E1765" s="98" t="s">
        <v>332</v>
      </c>
      <c r="F1765" s="98">
        <v>1</v>
      </c>
      <c r="G1765" s="99" t="s">
        <v>331</v>
      </c>
      <c r="H1765" s="94" t="s">
        <v>2856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</row>
    <row r="1766" spans="1:14" ht="16.2" customHeight="1">
      <c r="A1766" s="94" t="s">
        <v>2090</v>
      </c>
      <c r="B1766" s="94"/>
      <c r="C1766" s="98" t="s">
        <v>209</v>
      </c>
      <c r="D1766" s="98" t="s">
        <v>240</v>
      </c>
      <c r="E1766" s="98" t="s">
        <v>332</v>
      </c>
      <c r="F1766" s="98">
        <v>2</v>
      </c>
      <c r="G1766" s="99" t="s">
        <v>331</v>
      </c>
      <c r="H1766" s="94" t="s">
        <v>2857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</row>
    <row r="1767" spans="1:14" ht="16.2" customHeight="1">
      <c r="A1767" s="94" t="s">
        <v>2090</v>
      </c>
      <c r="B1767" s="94"/>
      <c r="C1767" s="98" t="s">
        <v>209</v>
      </c>
      <c r="D1767" s="98" t="s">
        <v>240</v>
      </c>
      <c r="E1767" s="98" t="s">
        <v>332</v>
      </c>
      <c r="F1767" s="98">
        <v>3</v>
      </c>
      <c r="G1767" s="99" t="s">
        <v>331</v>
      </c>
      <c r="H1767" s="94" t="s">
        <v>2858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</row>
    <row r="1768" spans="1:14" ht="16.2" customHeight="1">
      <c r="A1768" s="94" t="s">
        <v>2090</v>
      </c>
      <c r="B1768" s="94"/>
      <c r="C1768" s="98" t="s">
        <v>209</v>
      </c>
      <c r="D1768" s="98" t="s">
        <v>240</v>
      </c>
      <c r="E1768" s="98" t="s">
        <v>332</v>
      </c>
      <c r="F1768" s="98">
        <v>4</v>
      </c>
      <c r="G1768" s="99" t="s">
        <v>331</v>
      </c>
      <c r="H1768" s="94" t="s">
        <v>2859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</row>
    <row r="1769" spans="1:14" ht="16.2" customHeight="1">
      <c r="A1769" s="94" t="s">
        <v>2090</v>
      </c>
      <c r="B1769" s="94"/>
      <c r="C1769" s="98" t="s">
        <v>209</v>
      </c>
      <c r="D1769" s="98" t="s">
        <v>240</v>
      </c>
      <c r="E1769" s="98" t="s">
        <v>332</v>
      </c>
      <c r="F1769" s="98">
        <v>5</v>
      </c>
      <c r="G1769" s="99" t="s">
        <v>331</v>
      </c>
      <c r="H1769" s="94" t="s">
        <v>2860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</row>
    <row r="1770" spans="1:14" ht="16.2" customHeight="1">
      <c r="A1770" s="94" t="s">
        <v>2090</v>
      </c>
      <c r="B1770" s="94"/>
      <c r="C1770" s="98" t="s">
        <v>209</v>
      </c>
      <c r="D1770" s="98" t="s">
        <v>240</v>
      </c>
      <c r="E1770" s="98" t="s">
        <v>332</v>
      </c>
      <c r="F1770" s="98">
        <v>6</v>
      </c>
      <c r="G1770" s="99" t="s">
        <v>331</v>
      </c>
      <c r="H1770" s="94" t="s">
        <v>2861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</row>
    <row r="1771" spans="1:14" ht="16.2" customHeight="1">
      <c r="A1771" s="94" t="s">
        <v>2090</v>
      </c>
      <c r="B1771" s="94"/>
      <c r="C1771" s="98" t="s">
        <v>209</v>
      </c>
      <c r="D1771" s="98" t="s">
        <v>240</v>
      </c>
      <c r="E1771" s="98" t="s">
        <v>339</v>
      </c>
      <c r="F1771" s="98">
        <v>1</v>
      </c>
      <c r="G1771" s="99" t="s">
        <v>338</v>
      </c>
      <c r="H1771" s="94" t="s">
        <v>2862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</row>
    <row r="1772" spans="1:14" ht="16.2" customHeight="1">
      <c r="A1772" s="94" t="s">
        <v>2090</v>
      </c>
      <c r="B1772" s="94"/>
      <c r="C1772" s="98" t="s">
        <v>209</v>
      </c>
      <c r="D1772" s="98" t="s">
        <v>240</v>
      </c>
      <c r="E1772" s="98" t="s">
        <v>339</v>
      </c>
      <c r="F1772" s="98">
        <v>2</v>
      </c>
      <c r="G1772" s="99" t="s">
        <v>338</v>
      </c>
      <c r="H1772" s="94" t="s">
        <v>2863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</row>
    <row r="1773" spans="1:14" ht="16.2" customHeight="1">
      <c r="A1773" s="94" t="s">
        <v>2090</v>
      </c>
      <c r="B1773" s="94"/>
      <c r="C1773" s="98" t="s">
        <v>209</v>
      </c>
      <c r="D1773" s="98" t="s">
        <v>240</v>
      </c>
      <c r="E1773" s="98" t="s">
        <v>339</v>
      </c>
      <c r="F1773" s="98">
        <v>3</v>
      </c>
      <c r="G1773" s="99" t="s">
        <v>338</v>
      </c>
      <c r="H1773" s="94" t="s">
        <v>2864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</row>
    <row r="1774" spans="1:14" ht="16.2" customHeight="1">
      <c r="A1774" s="94" t="s">
        <v>2090</v>
      </c>
      <c r="B1774" s="94"/>
      <c r="C1774" s="98" t="s">
        <v>209</v>
      </c>
      <c r="D1774" s="98" t="s">
        <v>240</v>
      </c>
      <c r="E1774" s="98" t="s">
        <v>339</v>
      </c>
      <c r="F1774" s="98">
        <v>4</v>
      </c>
      <c r="G1774" s="99" t="s">
        <v>338</v>
      </c>
      <c r="H1774" s="94" t="s">
        <v>2865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</row>
    <row r="1775" spans="1:14" ht="16.2" customHeight="1">
      <c r="A1775" s="94" t="s">
        <v>2090</v>
      </c>
      <c r="B1775" s="94"/>
      <c r="C1775" s="98" t="s">
        <v>209</v>
      </c>
      <c r="D1775" s="98" t="s">
        <v>240</v>
      </c>
      <c r="E1775" s="98" t="s">
        <v>339</v>
      </c>
      <c r="F1775" s="98">
        <v>5</v>
      </c>
      <c r="G1775" s="99" t="s">
        <v>338</v>
      </c>
      <c r="H1775" s="94" t="s">
        <v>2866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</row>
    <row r="1776" spans="1:14" ht="16.2" customHeight="1">
      <c r="A1776" s="94" t="s">
        <v>2090</v>
      </c>
      <c r="B1776" s="94"/>
      <c r="C1776" s="98" t="s">
        <v>209</v>
      </c>
      <c r="D1776" s="98" t="s">
        <v>240</v>
      </c>
      <c r="E1776" s="98" t="s">
        <v>339</v>
      </c>
      <c r="F1776" s="98">
        <v>6</v>
      </c>
      <c r="G1776" s="99" t="s">
        <v>338</v>
      </c>
      <c r="H1776" s="94" t="s">
        <v>2867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</row>
    <row r="1777" spans="1:14" ht="16.2" customHeight="1">
      <c r="A1777" s="94" t="s">
        <v>2090</v>
      </c>
      <c r="B1777" s="94"/>
      <c r="C1777" s="98" t="s">
        <v>209</v>
      </c>
      <c r="D1777" s="98" t="s">
        <v>343</v>
      </c>
      <c r="E1777" s="98" t="s">
        <v>345</v>
      </c>
      <c r="F1777" s="98">
        <v>1</v>
      </c>
      <c r="G1777" s="99" t="s">
        <v>344</v>
      </c>
      <c r="H1777" s="94" t="s">
        <v>2868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</row>
    <row r="1778" spans="1:14" ht="16.2" customHeight="1">
      <c r="A1778" s="94" t="s">
        <v>2090</v>
      </c>
      <c r="B1778" s="94"/>
      <c r="C1778" s="98" t="s">
        <v>209</v>
      </c>
      <c r="D1778" s="98" t="s">
        <v>343</v>
      </c>
      <c r="E1778" s="98" t="s">
        <v>345</v>
      </c>
      <c r="F1778" s="98">
        <v>2</v>
      </c>
      <c r="G1778" s="99" t="s">
        <v>344</v>
      </c>
      <c r="H1778" s="94" t="s">
        <v>2869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</row>
    <row r="1779" spans="1:14" ht="16.2" customHeight="1">
      <c r="A1779" s="94" t="s">
        <v>2090</v>
      </c>
      <c r="B1779" s="94"/>
      <c r="C1779" s="98" t="s">
        <v>209</v>
      </c>
      <c r="D1779" s="98" t="s">
        <v>343</v>
      </c>
      <c r="E1779" s="98" t="s">
        <v>345</v>
      </c>
      <c r="F1779" s="98">
        <v>3</v>
      </c>
      <c r="G1779" s="99" t="s">
        <v>344</v>
      </c>
      <c r="H1779" s="94" t="s">
        <v>2870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</row>
    <row r="1780" spans="1:14" ht="16.2" customHeight="1">
      <c r="A1780" s="94" t="s">
        <v>2090</v>
      </c>
      <c r="B1780" s="94"/>
      <c r="C1780" s="98" t="s">
        <v>209</v>
      </c>
      <c r="D1780" s="98" t="s">
        <v>343</v>
      </c>
      <c r="E1780" s="98" t="s">
        <v>345</v>
      </c>
      <c r="F1780" s="98">
        <v>4</v>
      </c>
      <c r="G1780" s="99" t="s">
        <v>344</v>
      </c>
      <c r="H1780" s="94" t="s">
        <v>2871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</row>
    <row r="1781" spans="1:14" ht="16.2" customHeight="1">
      <c r="A1781" s="94" t="s">
        <v>2090</v>
      </c>
      <c r="B1781" s="94"/>
      <c r="C1781" s="98" t="s">
        <v>209</v>
      </c>
      <c r="D1781" s="98" t="s">
        <v>343</v>
      </c>
      <c r="E1781" s="98" t="s">
        <v>345</v>
      </c>
      <c r="F1781" s="98">
        <v>5</v>
      </c>
      <c r="G1781" s="99" t="s">
        <v>344</v>
      </c>
      <c r="H1781" s="94" t="s">
        <v>2872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</row>
    <row r="1782" spans="1:14" ht="16.2" customHeight="1">
      <c r="A1782" s="50" t="s">
        <v>2090</v>
      </c>
      <c r="B1782" s="50"/>
      <c r="C1782" s="80" t="s">
        <v>209</v>
      </c>
      <c r="D1782" s="80" t="s">
        <v>343</v>
      </c>
      <c r="E1782" s="80" t="s">
        <v>345</v>
      </c>
      <c r="F1782" s="80">
        <v>6</v>
      </c>
      <c r="G1782" s="101" t="s">
        <v>344</v>
      </c>
      <c r="H1782" s="50" t="s">
        <v>2873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</row>
    <row r="1783" spans="1:14" ht="16.2" customHeight="1">
      <c r="A1783" s="50" t="s">
        <v>2090</v>
      </c>
      <c r="B1783" s="49"/>
      <c r="C1783" s="80" t="s">
        <v>209</v>
      </c>
      <c r="D1783" s="80" t="s">
        <v>343</v>
      </c>
      <c r="E1783" s="80" t="s">
        <v>3980</v>
      </c>
      <c r="F1783" s="80">
        <v>1</v>
      </c>
      <c r="G1783" s="101" t="s">
        <v>3981</v>
      </c>
      <c r="H1783" s="50" t="s">
        <v>2874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</row>
    <row r="1784" spans="1:14" ht="16.2" customHeight="1">
      <c r="A1784" s="50" t="s">
        <v>2090</v>
      </c>
      <c r="B1784" s="49"/>
      <c r="C1784" s="80" t="s">
        <v>209</v>
      </c>
      <c r="D1784" s="80" t="s">
        <v>343</v>
      </c>
      <c r="E1784" s="80" t="s">
        <v>3980</v>
      </c>
      <c r="F1784" s="80">
        <v>2</v>
      </c>
      <c r="G1784" s="101" t="s">
        <v>3981</v>
      </c>
      <c r="H1784" s="50" t="s">
        <v>2875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</row>
    <row r="1785" spans="1:14" ht="16.2" customHeight="1">
      <c r="A1785" s="50" t="s">
        <v>2090</v>
      </c>
      <c r="B1785" s="49"/>
      <c r="C1785" s="80" t="s">
        <v>209</v>
      </c>
      <c r="D1785" s="80" t="s">
        <v>343</v>
      </c>
      <c r="E1785" s="80" t="s">
        <v>3980</v>
      </c>
      <c r="F1785" s="80">
        <v>3</v>
      </c>
      <c r="G1785" s="101" t="s">
        <v>3981</v>
      </c>
      <c r="H1785" s="50" t="s">
        <v>2876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</row>
    <row r="1786" spans="1:14" ht="16.2" customHeight="1">
      <c r="A1786" s="50" t="s">
        <v>2090</v>
      </c>
      <c r="B1786" s="49"/>
      <c r="C1786" s="80" t="s">
        <v>209</v>
      </c>
      <c r="D1786" s="80" t="s">
        <v>343</v>
      </c>
      <c r="E1786" s="80" t="s">
        <v>3980</v>
      </c>
      <c r="F1786" s="80">
        <v>4</v>
      </c>
      <c r="G1786" s="101" t="s">
        <v>3981</v>
      </c>
      <c r="H1786" s="50" t="s">
        <v>2877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</row>
    <row r="1787" spans="1:14" ht="16.2" customHeight="1">
      <c r="A1787" s="50" t="s">
        <v>2090</v>
      </c>
      <c r="B1787" s="49"/>
      <c r="C1787" s="80" t="s">
        <v>209</v>
      </c>
      <c r="D1787" s="80" t="s">
        <v>343</v>
      </c>
      <c r="E1787" s="80" t="s">
        <v>3980</v>
      </c>
      <c r="F1787" s="80">
        <v>7</v>
      </c>
      <c r="G1787" s="101" t="s">
        <v>3981</v>
      </c>
      <c r="H1787" s="50" t="s">
        <v>2878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</row>
    <row r="1788" spans="1:14" ht="16.2" customHeight="1">
      <c r="A1788" s="50" t="s">
        <v>2090</v>
      </c>
      <c r="B1788" s="49"/>
      <c r="C1788" s="80" t="s">
        <v>209</v>
      </c>
      <c r="D1788" s="80" t="s">
        <v>343</v>
      </c>
      <c r="E1788" s="80" t="s">
        <v>3980</v>
      </c>
      <c r="F1788" s="80">
        <v>8</v>
      </c>
      <c r="G1788" s="101" t="s">
        <v>3981</v>
      </c>
      <c r="H1788" s="50" t="s">
        <v>2879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</row>
    <row r="1789" spans="1:14" ht="16.2" customHeight="1">
      <c r="A1789" s="50" t="s">
        <v>2090</v>
      </c>
      <c r="B1789" s="49"/>
      <c r="C1789" s="80" t="s">
        <v>209</v>
      </c>
      <c r="D1789" s="80" t="s">
        <v>343</v>
      </c>
      <c r="E1789" s="80" t="s">
        <v>3982</v>
      </c>
      <c r="F1789" s="80">
        <v>1</v>
      </c>
      <c r="G1789" s="30" t="s">
        <v>3983</v>
      </c>
      <c r="H1789" s="50" t="s">
        <v>3984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</row>
    <row r="1790" spans="1:14" ht="16.2" customHeight="1">
      <c r="A1790" s="50" t="s">
        <v>2090</v>
      </c>
      <c r="B1790" s="49"/>
      <c r="C1790" s="80" t="s">
        <v>209</v>
      </c>
      <c r="D1790" s="80" t="s">
        <v>343</v>
      </c>
      <c r="E1790" s="80" t="s">
        <v>3982</v>
      </c>
      <c r="F1790" s="80">
        <v>2</v>
      </c>
      <c r="G1790" s="30" t="s">
        <v>3983</v>
      </c>
      <c r="H1790" s="50" t="s">
        <v>2880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</row>
    <row r="1791" spans="1:14" ht="16.2" customHeight="1">
      <c r="A1791" s="50" t="s">
        <v>2090</v>
      </c>
      <c r="B1791" s="49"/>
      <c r="C1791" s="80" t="s">
        <v>209</v>
      </c>
      <c r="D1791" s="80" t="s">
        <v>343</v>
      </c>
      <c r="E1791" s="80" t="s">
        <v>3982</v>
      </c>
      <c r="F1791" s="80">
        <v>3</v>
      </c>
      <c r="G1791" s="30" t="s">
        <v>3983</v>
      </c>
      <c r="H1791" s="50" t="s">
        <v>2881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</row>
    <row r="1792" spans="1:14" ht="16.2" customHeight="1">
      <c r="A1792" s="50" t="s">
        <v>2090</v>
      </c>
      <c r="B1792" s="49"/>
      <c r="C1792" s="80" t="s">
        <v>209</v>
      </c>
      <c r="D1792" s="80" t="s">
        <v>343</v>
      </c>
      <c r="E1792" s="80" t="s">
        <v>3982</v>
      </c>
      <c r="F1792" s="80">
        <v>4</v>
      </c>
      <c r="G1792" s="30" t="s">
        <v>3983</v>
      </c>
      <c r="H1792" s="50" t="s">
        <v>2882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</row>
    <row r="1793" spans="1:14" ht="16.2" customHeight="1">
      <c r="A1793" s="50" t="s">
        <v>2090</v>
      </c>
      <c r="B1793" s="49"/>
      <c r="C1793" s="80" t="s">
        <v>209</v>
      </c>
      <c r="D1793" s="80" t="s">
        <v>343</v>
      </c>
      <c r="E1793" s="80" t="s">
        <v>3982</v>
      </c>
      <c r="F1793" s="80">
        <v>5</v>
      </c>
      <c r="G1793" s="30" t="s">
        <v>3983</v>
      </c>
      <c r="H1793" s="50" t="s">
        <v>2883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</row>
    <row r="1794" spans="1:14" ht="16.2" customHeight="1">
      <c r="A1794" s="50" t="s">
        <v>2090</v>
      </c>
      <c r="B1794" s="49"/>
      <c r="C1794" s="80" t="s">
        <v>209</v>
      </c>
      <c r="D1794" s="80" t="s">
        <v>343</v>
      </c>
      <c r="E1794" s="80" t="s">
        <v>3982</v>
      </c>
      <c r="F1794" s="80">
        <v>6</v>
      </c>
      <c r="G1794" s="30" t="s">
        <v>3983</v>
      </c>
      <c r="H1794" s="50" t="s">
        <v>2884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</row>
    <row r="1795" spans="1:14" ht="16.2" customHeight="1">
      <c r="A1795" s="50" t="s">
        <v>2090</v>
      </c>
      <c r="B1795" s="49"/>
      <c r="C1795" s="80" t="s">
        <v>209</v>
      </c>
      <c r="D1795" s="80" t="s">
        <v>343</v>
      </c>
      <c r="E1795" s="80" t="s">
        <v>3982</v>
      </c>
      <c r="F1795" s="80">
        <v>7</v>
      </c>
      <c r="G1795" s="30" t="s">
        <v>3983</v>
      </c>
      <c r="H1795" s="50" t="s">
        <v>2885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</row>
    <row r="1796" spans="1:14" ht="16.2" customHeight="1">
      <c r="A1796" s="50" t="s">
        <v>2090</v>
      </c>
      <c r="B1796" s="49"/>
      <c r="C1796" s="80" t="s">
        <v>209</v>
      </c>
      <c r="D1796" s="80" t="s">
        <v>343</v>
      </c>
      <c r="E1796" s="80" t="s">
        <v>3982</v>
      </c>
      <c r="F1796" s="80">
        <v>8</v>
      </c>
      <c r="G1796" s="30" t="s">
        <v>3983</v>
      </c>
      <c r="H1796" s="50" t="s">
        <v>2886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</row>
    <row r="1797" spans="1:14" ht="16.2" customHeight="1">
      <c r="A1797" s="50" t="s">
        <v>2090</v>
      </c>
      <c r="B1797" s="49"/>
      <c r="C1797" s="80" t="s">
        <v>209</v>
      </c>
      <c r="D1797" s="80" t="s">
        <v>343</v>
      </c>
      <c r="E1797" s="80" t="s">
        <v>3982</v>
      </c>
      <c r="F1797" s="80">
        <v>9</v>
      </c>
      <c r="G1797" s="30" t="s">
        <v>3983</v>
      </c>
      <c r="H1797" s="50" t="s">
        <v>2887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</row>
    <row r="1798" spans="1:14" ht="16.2" customHeight="1">
      <c r="A1798" s="50" t="s">
        <v>2090</v>
      </c>
      <c r="B1798" s="49"/>
      <c r="C1798" s="80" t="s">
        <v>209</v>
      </c>
      <c r="D1798" s="80" t="s">
        <v>343</v>
      </c>
      <c r="E1798" s="80" t="s">
        <v>3982</v>
      </c>
      <c r="F1798" s="80">
        <v>10</v>
      </c>
      <c r="G1798" s="30" t="s">
        <v>3983</v>
      </c>
      <c r="H1798" s="50" t="s">
        <v>2888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</row>
    <row r="1799" spans="1:14" ht="16.2" customHeight="1">
      <c r="A1799" s="50" t="s">
        <v>2090</v>
      </c>
      <c r="B1799" s="49"/>
      <c r="C1799" s="80" t="s">
        <v>209</v>
      </c>
      <c r="D1799" s="80" t="s">
        <v>343</v>
      </c>
      <c r="E1799" s="50" t="s">
        <v>3985</v>
      </c>
      <c r="F1799" s="80">
        <v>1</v>
      </c>
      <c r="G1799" s="30" t="s">
        <v>3986</v>
      </c>
      <c r="H1799" s="50" t="s">
        <v>3987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</row>
    <row r="1800" spans="1:14" ht="16.2" customHeight="1">
      <c r="A1800" s="50" t="s">
        <v>2090</v>
      </c>
      <c r="B1800" s="49"/>
      <c r="C1800" s="80" t="s">
        <v>209</v>
      </c>
      <c r="D1800" s="80" t="s">
        <v>343</v>
      </c>
      <c r="E1800" s="50" t="s">
        <v>3985</v>
      </c>
      <c r="F1800" s="80">
        <v>2</v>
      </c>
      <c r="G1800" s="30" t="s">
        <v>3986</v>
      </c>
      <c r="H1800" s="50" t="s">
        <v>2889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</row>
    <row r="1801" spans="1:14" ht="16.2" customHeight="1">
      <c r="A1801" s="50" t="s">
        <v>2090</v>
      </c>
      <c r="B1801" s="49"/>
      <c r="C1801" s="80" t="s">
        <v>209</v>
      </c>
      <c r="D1801" s="80" t="s">
        <v>343</v>
      </c>
      <c r="E1801" s="50" t="s">
        <v>3985</v>
      </c>
      <c r="F1801" s="80">
        <v>3</v>
      </c>
      <c r="G1801" s="30" t="s">
        <v>3986</v>
      </c>
      <c r="H1801" s="50" t="s">
        <v>2890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</row>
    <row r="1802" spans="1:14" ht="16.2" customHeight="1">
      <c r="A1802" s="50" t="s">
        <v>2090</v>
      </c>
      <c r="B1802" s="49"/>
      <c r="C1802" s="80" t="s">
        <v>209</v>
      </c>
      <c r="D1802" s="80" t="s">
        <v>343</v>
      </c>
      <c r="E1802" s="50" t="s">
        <v>3985</v>
      </c>
      <c r="F1802" s="80">
        <v>4</v>
      </c>
      <c r="G1802" s="30" t="s">
        <v>3986</v>
      </c>
      <c r="H1802" s="50" t="s">
        <v>2891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</row>
    <row r="1803" spans="1:14" ht="16.2" customHeight="1">
      <c r="A1803" s="50" t="s">
        <v>2090</v>
      </c>
      <c r="B1803" s="49"/>
      <c r="C1803" s="80" t="s">
        <v>209</v>
      </c>
      <c r="D1803" s="80" t="s">
        <v>343</v>
      </c>
      <c r="E1803" s="50" t="s">
        <v>3985</v>
      </c>
      <c r="F1803" s="80">
        <v>5</v>
      </c>
      <c r="G1803" s="30" t="s">
        <v>3986</v>
      </c>
      <c r="H1803" s="50" t="s">
        <v>2892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</row>
    <row r="1804" spans="1:14" ht="16.2" customHeight="1">
      <c r="A1804" s="50" t="s">
        <v>2090</v>
      </c>
      <c r="B1804" s="49"/>
      <c r="C1804" s="80" t="s">
        <v>209</v>
      </c>
      <c r="D1804" s="80" t="s">
        <v>343</v>
      </c>
      <c r="E1804" s="50" t="s">
        <v>3985</v>
      </c>
      <c r="F1804" s="80">
        <v>6</v>
      </c>
      <c r="G1804" s="30" t="s">
        <v>3986</v>
      </c>
      <c r="H1804" s="50" t="s">
        <v>2893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</row>
    <row r="1805" spans="1:14" ht="16.2" customHeight="1">
      <c r="A1805" s="50" t="s">
        <v>2090</v>
      </c>
      <c r="B1805" s="49"/>
      <c r="C1805" s="80" t="s">
        <v>209</v>
      </c>
      <c r="D1805" s="80" t="s">
        <v>343</v>
      </c>
      <c r="E1805" s="50" t="s">
        <v>3985</v>
      </c>
      <c r="F1805" s="80">
        <v>7</v>
      </c>
      <c r="G1805" s="30" t="s">
        <v>3986</v>
      </c>
      <c r="H1805" s="50" t="s">
        <v>2894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</row>
    <row r="1806" spans="1:14" ht="16.2" customHeight="1">
      <c r="A1806" s="50" t="s">
        <v>2090</v>
      </c>
      <c r="B1806" s="49"/>
      <c r="C1806" s="80" t="s">
        <v>209</v>
      </c>
      <c r="D1806" s="80" t="s">
        <v>343</v>
      </c>
      <c r="E1806" s="50" t="s">
        <v>3985</v>
      </c>
      <c r="F1806" s="80">
        <v>8</v>
      </c>
      <c r="G1806" s="30" t="s">
        <v>3986</v>
      </c>
      <c r="H1806" s="50" t="s">
        <v>2895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</row>
    <row r="1807" spans="1:14" ht="16.2" customHeight="1">
      <c r="A1807" s="50" t="s">
        <v>2090</v>
      </c>
      <c r="B1807" s="49"/>
      <c r="C1807" s="80" t="s">
        <v>209</v>
      </c>
      <c r="D1807" s="80" t="s">
        <v>343</v>
      </c>
      <c r="E1807" s="50" t="s">
        <v>3985</v>
      </c>
      <c r="F1807" s="80">
        <v>9</v>
      </c>
      <c r="G1807" s="30" t="s">
        <v>3986</v>
      </c>
      <c r="H1807" s="50" t="s">
        <v>2896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</row>
    <row r="1808" spans="1:14" ht="16.2" customHeight="1">
      <c r="A1808" s="50" t="s">
        <v>2090</v>
      </c>
      <c r="B1808" s="49"/>
      <c r="C1808" s="80" t="s">
        <v>209</v>
      </c>
      <c r="D1808" s="80" t="s">
        <v>343</v>
      </c>
      <c r="E1808" s="50" t="s">
        <v>3988</v>
      </c>
      <c r="F1808" s="80">
        <v>1</v>
      </c>
      <c r="G1808" s="103" t="s">
        <v>3989</v>
      </c>
      <c r="H1808" s="50" t="s">
        <v>2897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</row>
    <row r="1809" spans="1:14" ht="16.2" customHeight="1">
      <c r="A1809" s="50" t="s">
        <v>2090</v>
      </c>
      <c r="B1809" s="49"/>
      <c r="C1809" s="80" t="s">
        <v>209</v>
      </c>
      <c r="D1809" s="80" t="s">
        <v>343</v>
      </c>
      <c r="E1809" s="50" t="s">
        <v>3988</v>
      </c>
      <c r="F1809" s="80">
        <v>2</v>
      </c>
      <c r="G1809" s="103" t="s">
        <v>3989</v>
      </c>
      <c r="H1809" s="50" t="s">
        <v>2898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</row>
    <row r="1810" spans="1:14" ht="16.2" customHeight="1">
      <c r="A1810" s="50" t="s">
        <v>2090</v>
      </c>
      <c r="B1810" s="49"/>
      <c r="C1810" s="80" t="s">
        <v>209</v>
      </c>
      <c r="D1810" s="80" t="s">
        <v>343</v>
      </c>
      <c r="E1810" s="50" t="s">
        <v>3988</v>
      </c>
      <c r="F1810" s="80">
        <v>3</v>
      </c>
      <c r="G1810" s="103" t="s">
        <v>3989</v>
      </c>
      <c r="H1810" s="50" t="s">
        <v>2899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</row>
    <row r="1811" spans="1:14" ht="16.2" customHeight="1">
      <c r="A1811" s="50" t="s">
        <v>2090</v>
      </c>
      <c r="B1811" s="49"/>
      <c r="C1811" s="80" t="s">
        <v>209</v>
      </c>
      <c r="D1811" s="80" t="s">
        <v>343</v>
      </c>
      <c r="E1811" s="50" t="s">
        <v>3988</v>
      </c>
      <c r="F1811" s="80">
        <v>4</v>
      </c>
      <c r="G1811" s="103" t="s">
        <v>3989</v>
      </c>
      <c r="H1811" s="50" t="s">
        <v>2900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</row>
    <row r="1812" spans="1:14" ht="16.2" customHeight="1">
      <c r="A1812" s="50" t="s">
        <v>2090</v>
      </c>
      <c r="B1812" s="49"/>
      <c r="C1812" s="80" t="s">
        <v>209</v>
      </c>
      <c r="D1812" s="80" t="s">
        <v>343</v>
      </c>
      <c r="E1812" s="50" t="s">
        <v>3988</v>
      </c>
      <c r="F1812" s="80">
        <v>5</v>
      </c>
      <c r="G1812" s="103" t="s">
        <v>3989</v>
      </c>
      <c r="H1812" s="50" t="s">
        <v>2901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</row>
    <row r="1813" spans="1:14" ht="16.2" customHeight="1">
      <c r="A1813" s="50" t="s">
        <v>2090</v>
      </c>
      <c r="B1813" s="49"/>
      <c r="C1813" s="80" t="s">
        <v>209</v>
      </c>
      <c r="D1813" s="80" t="s">
        <v>343</v>
      </c>
      <c r="E1813" s="50" t="s">
        <v>3988</v>
      </c>
      <c r="F1813" s="80">
        <v>7</v>
      </c>
      <c r="G1813" s="103" t="s">
        <v>3989</v>
      </c>
      <c r="H1813" s="50" t="s">
        <v>2902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</row>
    <row r="1814" spans="1:14" ht="16.2" customHeight="1">
      <c r="A1814" s="50" t="s">
        <v>2090</v>
      </c>
      <c r="B1814" s="49"/>
      <c r="C1814" s="50" t="s">
        <v>209</v>
      </c>
      <c r="D1814" s="50" t="s">
        <v>343</v>
      </c>
      <c r="E1814" s="80" t="s">
        <v>350</v>
      </c>
      <c r="F1814" s="50">
        <v>1</v>
      </c>
      <c r="G1814" s="30" t="s">
        <v>2903</v>
      </c>
      <c r="H1814" s="50" t="s">
        <v>2904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</row>
    <row r="1815" spans="1:14" ht="16.2" customHeight="1">
      <c r="A1815" s="50" t="s">
        <v>2090</v>
      </c>
      <c r="B1815" s="49"/>
      <c r="C1815" s="50" t="s">
        <v>209</v>
      </c>
      <c r="D1815" s="50" t="s">
        <v>343</v>
      </c>
      <c r="E1815" s="80" t="s">
        <v>350</v>
      </c>
      <c r="F1815" s="50">
        <v>2</v>
      </c>
      <c r="G1815" s="30" t="s">
        <v>2903</v>
      </c>
      <c r="H1815" s="50" t="s">
        <v>2905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</row>
    <row r="1816" spans="1:14" ht="16.2" customHeight="1">
      <c r="A1816" s="50" t="s">
        <v>2090</v>
      </c>
      <c r="B1816" s="49"/>
      <c r="C1816" s="50" t="s">
        <v>209</v>
      </c>
      <c r="D1816" s="50" t="s">
        <v>343</v>
      </c>
      <c r="E1816" s="80" t="s">
        <v>350</v>
      </c>
      <c r="F1816" s="50">
        <v>3</v>
      </c>
      <c r="G1816" s="30" t="s">
        <v>2903</v>
      </c>
      <c r="H1816" s="50" t="s">
        <v>2906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</row>
    <row r="1817" spans="1:14" ht="16.2" customHeight="1">
      <c r="A1817" s="50" t="s">
        <v>2090</v>
      </c>
      <c r="B1817" s="49"/>
      <c r="C1817" s="50" t="s">
        <v>209</v>
      </c>
      <c r="D1817" s="50" t="s">
        <v>343</v>
      </c>
      <c r="E1817" s="80" t="s">
        <v>350</v>
      </c>
      <c r="F1817" s="50">
        <v>4</v>
      </c>
      <c r="G1817" s="30" t="s">
        <v>2903</v>
      </c>
      <c r="H1817" s="50" t="s">
        <v>2907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</row>
    <row r="1818" spans="1:14" ht="16.2" customHeight="1">
      <c r="A1818" s="50" t="s">
        <v>2090</v>
      </c>
      <c r="B1818" s="49"/>
      <c r="C1818" s="50" t="s">
        <v>209</v>
      </c>
      <c r="D1818" s="50" t="s">
        <v>343</v>
      </c>
      <c r="E1818" s="80" t="s">
        <v>350</v>
      </c>
      <c r="F1818" s="50">
        <v>5</v>
      </c>
      <c r="G1818" s="30" t="s">
        <v>2903</v>
      </c>
      <c r="H1818" s="50" t="s">
        <v>2908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</row>
    <row r="1819" spans="1:14" ht="16.2" customHeight="1">
      <c r="A1819" s="50" t="s">
        <v>2090</v>
      </c>
      <c r="B1819" s="49"/>
      <c r="C1819" s="50" t="s">
        <v>209</v>
      </c>
      <c r="D1819" s="50" t="s">
        <v>343</v>
      </c>
      <c r="E1819" s="80" t="s">
        <v>350</v>
      </c>
      <c r="F1819" s="50">
        <v>6</v>
      </c>
      <c r="G1819" s="30" t="s">
        <v>2903</v>
      </c>
      <c r="H1819" s="50" t="s">
        <v>2909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</row>
    <row r="1820" spans="1:14" ht="16.2" customHeight="1">
      <c r="A1820" s="50" t="s">
        <v>2090</v>
      </c>
      <c r="B1820" s="50"/>
      <c r="C1820" s="80" t="s">
        <v>209</v>
      </c>
      <c r="D1820" s="80" t="s">
        <v>343</v>
      </c>
      <c r="E1820" s="80" t="s">
        <v>348</v>
      </c>
      <c r="F1820" s="80">
        <v>1</v>
      </c>
      <c r="G1820" s="30" t="s">
        <v>364</v>
      </c>
      <c r="H1820" s="50" t="s">
        <v>3990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</row>
    <row r="1821" spans="1:14" ht="16.2" customHeight="1">
      <c r="A1821" s="50" t="s">
        <v>2090</v>
      </c>
      <c r="B1821" s="50"/>
      <c r="C1821" s="80" t="s">
        <v>209</v>
      </c>
      <c r="D1821" s="80" t="s">
        <v>343</v>
      </c>
      <c r="E1821" s="80" t="s">
        <v>348</v>
      </c>
      <c r="F1821" s="80">
        <v>2</v>
      </c>
      <c r="G1821" s="30" t="s">
        <v>364</v>
      </c>
      <c r="H1821" s="50" t="s">
        <v>2910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</row>
    <row r="1822" spans="1:14" ht="16.2" customHeight="1">
      <c r="A1822" s="50" t="s">
        <v>2090</v>
      </c>
      <c r="B1822" s="50"/>
      <c r="C1822" s="80" t="s">
        <v>209</v>
      </c>
      <c r="D1822" s="80" t="s">
        <v>343</v>
      </c>
      <c r="E1822" s="80" t="s">
        <v>348</v>
      </c>
      <c r="F1822" s="80">
        <v>3</v>
      </c>
      <c r="G1822" s="30" t="s">
        <v>364</v>
      </c>
      <c r="H1822" s="50" t="s">
        <v>2911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</row>
    <row r="1823" spans="1:14" ht="16.2" customHeight="1">
      <c r="A1823" s="50" t="s">
        <v>2090</v>
      </c>
      <c r="B1823" s="50"/>
      <c r="C1823" s="80" t="s">
        <v>209</v>
      </c>
      <c r="D1823" s="80" t="s">
        <v>343</v>
      </c>
      <c r="E1823" s="80" t="s">
        <v>348</v>
      </c>
      <c r="F1823" s="80">
        <v>4</v>
      </c>
      <c r="G1823" s="30" t="s">
        <v>364</v>
      </c>
      <c r="H1823" s="50" t="s">
        <v>2912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</row>
    <row r="1824" spans="1:14" ht="16.2" customHeight="1">
      <c r="A1824" s="50" t="s">
        <v>2090</v>
      </c>
      <c r="B1824" s="50"/>
      <c r="C1824" s="80" t="s">
        <v>209</v>
      </c>
      <c r="D1824" s="80" t="s">
        <v>343</v>
      </c>
      <c r="E1824" s="80" t="s">
        <v>348</v>
      </c>
      <c r="F1824" s="80">
        <v>5</v>
      </c>
      <c r="G1824" s="30" t="s">
        <v>364</v>
      </c>
      <c r="H1824" s="50" t="s">
        <v>2913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</row>
    <row r="1825" spans="1:14" ht="16.2" customHeight="1">
      <c r="A1825" s="50" t="s">
        <v>2090</v>
      </c>
      <c r="B1825" s="50"/>
      <c r="C1825" s="80" t="s">
        <v>209</v>
      </c>
      <c r="D1825" s="80" t="s">
        <v>343</v>
      </c>
      <c r="E1825" s="80" t="s">
        <v>348</v>
      </c>
      <c r="F1825" s="80">
        <v>6</v>
      </c>
      <c r="G1825" s="30" t="s">
        <v>364</v>
      </c>
      <c r="H1825" s="50" t="s">
        <v>2914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</row>
    <row r="1826" spans="1:14" ht="16.2" customHeight="1">
      <c r="A1826" s="50" t="s">
        <v>2090</v>
      </c>
      <c r="B1826" s="50"/>
      <c r="C1826" s="80" t="s">
        <v>209</v>
      </c>
      <c r="D1826" s="80" t="s">
        <v>343</v>
      </c>
      <c r="E1826" s="80" t="s">
        <v>348</v>
      </c>
      <c r="F1826" s="80">
        <v>7</v>
      </c>
      <c r="G1826" s="30" t="s">
        <v>364</v>
      </c>
      <c r="H1826" s="50" t="s">
        <v>2915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</row>
    <row r="1827" spans="1:14" ht="16.2" customHeight="1">
      <c r="A1827" s="50" t="s">
        <v>2090</v>
      </c>
      <c r="B1827" s="50"/>
      <c r="C1827" s="80" t="s">
        <v>209</v>
      </c>
      <c r="D1827" s="80" t="s">
        <v>343</v>
      </c>
      <c r="E1827" s="80" t="s">
        <v>354</v>
      </c>
      <c r="F1827" s="80">
        <v>1</v>
      </c>
      <c r="G1827" s="30" t="s">
        <v>373</v>
      </c>
      <c r="H1827" s="50" t="s">
        <v>3991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</row>
    <row r="1828" spans="1:14" ht="16.2" customHeight="1">
      <c r="A1828" s="50" t="s">
        <v>2090</v>
      </c>
      <c r="B1828" s="50"/>
      <c r="C1828" s="80" t="s">
        <v>209</v>
      </c>
      <c r="D1828" s="80" t="s">
        <v>343</v>
      </c>
      <c r="E1828" s="80" t="s">
        <v>354</v>
      </c>
      <c r="F1828" s="80">
        <v>2</v>
      </c>
      <c r="G1828" s="30" t="s">
        <v>373</v>
      </c>
      <c r="H1828" s="50" t="s">
        <v>2916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</row>
    <row r="1829" spans="1:14" ht="16.2" customHeight="1">
      <c r="A1829" s="50" t="s">
        <v>2090</v>
      </c>
      <c r="B1829" s="50"/>
      <c r="C1829" s="80" t="s">
        <v>209</v>
      </c>
      <c r="D1829" s="80" t="s">
        <v>343</v>
      </c>
      <c r="E1829" s="80" t="s">
        <v>354</v>
      </c>
      <c r="F1829" s="80">
        <v>3</v>
      </c>
      <c r="G1829" s="30" t="s">
        <v>373</v>
      </c>
      <c r="H1829" s="50" t="s">
        <v>2917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</row>
    <row r="1830" spans="1:14" ht="16.2" customHeight="1">
      <c r="A1830" s="50" t="s">
        <v>2090</v>
      </c>
      <c r="B1830" s="50"/>
      <c r="C1830" s="80" t="s">
        <v>209</v>
      </c>
      <c r="D1830" s="80" t="s">
        <v>343</v>
      </c>
      <c r="E1830" s="80" t="s">
        <v>354</v>
      </c>
      <c r="F1830" s="80">
        <v>4</v>
      </c>
      <c r="G1830" s="30" t="s">
        <v>373</v>
      </c>
      <c r="H1830" s="50" t="s">
        <v>2918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</row>
    <row r="1831" spans="1:14" ht="16.2" customHeight="1">
      <c r="A1831" s="50" t="s">
        <v>2090</v>
      </c>
      <c r="B1831" s="50"/>
      <c r="C1831" s="80" t="s">
        <v>209</v>
      </c>
      <c r="D1831" s="80" t="s">
        <v>343</v>
      </c>
      <c r="E1831" s="80" t="s">
        <v>354</v>
      </c>
      <c r="F1831" s="80">
        <v>5</v>
      </c>
      <c r="G1831" s="30" t="s">
        <v>373</v>
      </c>
      <c r="H1831" s="50" t="s">
        <v>2919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</row>
    <row r="1832" spans="1:14" ht="16.2" customHeight="1">
      <c r="A1832" s="50" t="s">
        <v>2090</v>
      </c>
      <c r="B1832" s="50"/>
      <c r="C1832" s="80" t="s">
        <v>209</v>
      </c>
      <c r="D1832" s="80" t="s">
        <v>343</v>
      </c>
      <c r="E1832" s="80" t="s">
        <v>354</v>
      </c>
      <c r="F1832" s="80">
        <v>6</v>
      </c>
      <c r="G1832" s="30" t="s">
        <v>373</v>
      </c>
      <c r="H1832" s="50" t="s">
        <v>2920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</row>
    <row r="1833" spans="1:14" ht="16.2" customHeight="1">
      <c r="A1833" s="94" t="s">
        <v>2090</v>
      </c>
      <c r="B1833" s="94"/>
      <c r="C1833" s="94" t="s">
        <v>209</v>
      </c>
      <c r="D1833" s="94" t="s">
        <v>210</v>
      </c>
      <c r="E1833" s="94" t="s">
        <v>212</v>
      </c>
      <c r="F1833" s="94">
        <v>1</v>
      </c>
      <c r="G1833" s="18" t="s">
        <v>2921</v>
      </c>
      <c r="H1833" s="94" t="s">
        <v>2922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</row>
    <row r="1834" spans="1:14" ht="16.2" customHeight="1">
      <c r="A1834" s="94" t="s">
        <v>2090</v>
      </c>
      <c r="B1834" s="94"/>
      <c r="C1834" s="94" t="s">
        <v>209</v>
      </c>
      <c r="D1834" s="94" t="s">
        <v>210</v>
      </c>
      <c r="E1834" s="94" t="s">
        <v>212</v>
      </c>
      <c r="F1834" s="94">
        <v>2</v>
      </c>
      <c r="G1834" s="18" t="s">
        <v>2921</v>
      </c>
      <c r="H1834" s="94" t="s">
        <v>2923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</row>
    <row r="1835" spans="1:14" ht="16.2" customHeight="1">
      <c r="A1835" s="94" t="s">
        <v>2090</v>
      </c>
      <c r="B1835" s="94"/>
      <c r="C1835" s="94" t="s">
        <v>209</v>
      </c>
      <c r="D1835" s="94" t="s">
        <v>210</v>
      </c>
      <c r="E1835" s="94" t="s">
        <v>212</v>
      </c>
      <c r="F1835" s="94">
        <v>3</v>
      </c>
      <c r="G1835" s="18" t="s">
        <v>2921</v>
      </c>
      <c r="H1835" s="94" t="s">
        <v>2924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</row>
    <row r="1836" spans="1:14" ht="16.2" customHeight="1">
      <c r="A1836" s="94" t="s">
        <v>2090</v>
      </c>
      <c r="B1836" s="94"/>
      <c r="C1836" s="94" t="s">
        <v>209</v>
      </c>
      <c r="D1836" s="94" t="s">
        <v>210</v>
      </c>
      <c r="E1836" s="94" t="s">
        <v>212</v>
      </c>
      <c r="F1836" s="94">
        <v>4</v>
      </c>
      <c r="G1836" s="18" t="s">
        <v>2921</v>
      </c>
      <c r="H1836" s="94" t="s">
        <v>2925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</row>
    <row r="1837" spans="1:14" ht="16.2" customHeight="1">
      <c r="A1837" s="94" t="s">
        <v>2090</v>
      </c>
      <c r="B1837" s="94"/>
      <c r="C1837" s="94" t="s">
        <v>209</v>
      </c>
      <c r="D1837" s="94" t="s">
        <v>210</v>
      </c>
      <c r="E1837" s="94" t="s">
        <v>212</v>
      </c>
      <c r="F1837" s="94">
        <v>5</v>
      </c>
      <c r="G1837" s="18" t="s">
        <v>2921</v>
      </c>
      <c r="H1837" s="94" t="s">
        <v>2926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</row>
    <row r="1838" spans="1:14" ht="16.2" customHeight="1">
      <c r="A1838" s="94" t="s">
        <v>2090</v>
      </c>
      <c r="B1838" s="94"/>
      <c r="C1838" s="94" t="s">
        <v>209</v>
      </c>
      <c r="D1838" s="94" t="s">
        <v>210</v>
      </c>
      <c r="E1838" s="94" t="s">
        <v>212</v>
      </c>
      <c r="F1838" s="94">
        <v>6</v>
      </c>
      <c r="G1838" s="18" t="s">
        <v>2921</v>
      </c>
      <c r="H1838" s="94" t="s">
        <v>2927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</row>
    <row r="1839" spans="1:14" ht="16.2" customHeight="1">
      <c r="A1839" s="94" t="s">
        <v>2090</v>
      </c>
      <c r="B1839" s="94"/>
      <c r="C1839" s="94" t="s">
        <v>209</v>
      </c>
      <c r="D1839" s="94" t="s">
        <v>210</v>
      </c>
      <c r="E1839" s="94" t="s">
        <v>212</v>
      </c>
      <c r="F1839" s="94">
        <v>7</v>
      </c>
      <c r="G1839" s="18" t="s">
        <v>2921</v>
      </c>
      <c r="H1839" s="94" t="s">
        <v>2928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</row>
    <row r="1840" spans="1:14" ht="16.2" customHeight="1">
      <c r="A1840" s="94" t="s">
        <v>2090</v>
      </c>
      <c r="B1840" s="94"/>
      <c r="C1840" s="94" t="s">
        <v>209</v>
      </c>
      <c r="D1840" s="94" t="s">
        <v>210</v>
      </c>
      <c r="E1840" s="94" t="s">
        <v>212</v>
      </c>
      <c r="F1840" s="94">
        <v>8</v>
      </c>
      <c r="G1840" s="18" t="s">
        <v>2921</v>
      </c>
      <c r="H1840" s="94" t="s">
        <v>2929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</row>
    <row r="1841" spans="1:14" ht="16.2" customHeight="1">
      <c r="A1841" s="94" t="s">
        <v>2090</v>
      </c>
      <c r="B1841" s="94"/>
      <c r="C1841" s="94" t="s">
        <v>209</v>
      </c>
      <c r="D1841" s="94" t="s">
        <v>210</v>
      </c>
      <c r="E1841" s="94" t="s">
        <v>215</v>
      </c>
      <c r="F1841" s="94">
        <v>1</v>
      </c>
      <c r="G1841" s="37" t="s">
        <v>3992</v>
      </c>
      <c r="H1841" s="94" t="s">
        <v>2930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</row>
    <row r="1842" spans="1:14" ht="16.2" customHeight="1">
      <c r="A1842" s="94" t="s">
        <v>2090</v>
      </c>
      <c r="B1842" s="94"/>
      <c r="C1842" s="94" t="s">
        <v>209</v>
      </c>
      <c r="D1842" s="94" t="s">
        <v>210</v>
      </c>
      <c r="E1842" s="94" t="s">
        <v>215</v>
      </c>
      <c r="F1842" s="94">
        <v>2</v>
      </c>
      <c r="G1842" s="37" t="s">
        <v>3992</v>
      </c>
      <c r="H1842" s="94" t="s">
        <v>2931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</row>
    <row r="1843" spans="1:14" ht="16.2" customHeight="1">
      <c r="A1843" s="94" t="s">
        <v>2090</v>
      </c>
      <c r="B1843" s="94"/>
      <c r="C1843" s="94" t="s">
        <v>209</v>
      </c>
      <c r="D1843" s="94" t="s">
        <v>210</v>
      </c>
      <c r="E1843" s="94" t="s">
        <v>215</v>
      </c>
      <c r="F1843" s="94">
        <v>3</v>
      </c>
      <c r="G1843" s="37" t="s">
        <v>3992</v>
      </c>
      <c r="H1843" s="94" t="s">
        <v>2932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</row>
    <row r="1844" spans="1:14" ht="16.2" customHeight="1">
      <c r="A1844" s="94" t="s">
        <v>2090</v>
      </c>
      <c r="B1844" s="94"/>
      <c r="C1844" s="94" t="s">
        <v>209</v>
      </c>
      <c r="D1844" s="94" t="s">
        <v>210</v>
      </c>
      <c r="E1844" s="94" t="s">
        <v>215</v>
      </c>
      <c r="F1844" s="94">
        <v>4</v>
      </c>
      <c r="G1844" s="37" t="s">
        <v>3992</v>
      </c>
      <c r="H1844" s="94" t="s">
        <v>2933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</row>
    <row r="1845" spans="1:14" ht="16.2" customHeight="1">
      <c r="A1845" s="94" t="s">
        <v>2090</v>
      </c>
      <c r="B1845" s="94"/>
      <c r="C1845" s="94" t="s">
        <v>209</v>
      </c>
      <c r="D1845" s="94" t="s">
        <v>210</v>
      </c>
      <c r="E1845" s="94" t="s">
        <v>215</v>
      </c>
      <c r="F1845" s="94">
        <v>5</v>
      </c>
      <c r="G1845" s="37" t="s">
        <v>3992</v>
      </c>
      <c r="H1845" s="94" t="s">
        <v>2934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</row>
    <row r="1846" spans="1:14" ht="16.2" customHeight="1">
      <c r="A1846" s="94" t="s">
        <v>2090</v>
      </c>
      <c r="B1846" s="94"/>
      <c r="C1846" s="94" t="s">
        <v>209</v>
      </c>
      <c r="D1846" s="94" t="s">
        <v>210</v>
      </c>
      <c r="E1846" s="94" t="s">
        <v>215</v>
      </c>
      <c r="F1846" s="94">
        <v>6</v>
      </c>
      <c r="G1846" s="37" t="s">
        <v>3992</v>
      </c>
      <c r="H1846" s="94" t="s">
        <v>2935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</row>
    <row r="1847" spans="1:14" ht="16.2" customHeight="1">
      <c r="A1847" s="94" t="s">
        <v>2090</v>
      </c>
      <c r="B1847" s="94"/>
      <c r="C1847" s="94" t="s">
        <v>209</v>
      </c>
      <c r="D1847" s="94" t="s">
        <v>210</v>
      </c>
      <c r="E1847" s="94" t="s">
        <v>215</v>
      </c>
      <c r="F1847" s="94">
        <v>7</v>
      </c>
      <c r="G1847" s="37" t="s">
        <v>3992</v>
      </c>
      <c r="H1847" s="94" t="s">
        <v>2936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</row>
    <row r="1848" spans="1:14" ht="16.2" customHeight="1">
      <c r="A1848" s="94" t="s">
        <v>2090</v>
      </c>
      <c r="B1848" s="94"/>
      <c r="C1848" s="94" t="s">
        <v>209</v>
      </c>
      <c r="D1848" s="94" t="s">
        <v>210</v>
      </c>
      <c r="E1848" s="94" t="s">
        <v>219</v>
      </c>
      <c r="F1848" s="94">
        <v>1</v>
      </c>
      <c r="G1848" s="37" t="s">
        <v>218</v>
      </c>
      <c r="H1848" s="94" t="s">
        <v>2937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</row>
    <row r="1849" spans="1:14" ht="16.2" customHeight="1">
      <c r="A1849" s="94" t="s">
        <v>2090</v>
      </c>
      <c r="B1849" s="94"/>
      <c r="C1849" s="94" t="s">
        <v>209</v>
      </c>
      <c r="D1849" s="94" t="s">
        <v>210</v>
      </c>
      <c r="E1849" s="94" t="s">
        <v>219</v>
      </c>
      <c r="F1849" s="94">
        <v>2</v>
      </c>
      <c r="G1849" s="37" t="s">
        <v>218</v>
      </c>
      <c r="H1849" s="94" t="s">
        <v>2938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</row>
    <row r="1850" spans="1:14" ht="16.2" customHeight="1">
      <c r="A1850" s="94" t="s">
        <v>2090</v>
      </c>
      <c r="B1850" s="94"/>
      <c r="C1850" s="94" t="s">
        <v>209</v>
      </c>
      <c r="D1850" s="94" t="s">
        <v>210</v>
      </c>
      <c r="E1850" s="94" t="s">
        <v>219</v>
      </c>
      <c r="F1850" s="94">
        <v>3</v>
      </c>
      <c r="G1850" s="37" t="s">
        <v>218</v>
      </c>
      <c r="H1850" s="94" t="s">
        <v>2939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</row>
    <row r="1851" spans="1:14" ht="16.2" customHeight="1">
      <c r="A1851" s="94" t="s">
        <v>2090</v>
      </c>
      <c r="B1851" s="94"/>
      <c r="C1851" s="94" t="s">
        <v>209</v>
      </c>
      <c r="D1851" s="94" t="s">
        <v>210</v>
      </c>
      <c r="E1851" s="94" t="s">
        <v>219</v>
      </c>
      <c r="F1851" s="94">
        <v>4</v>
      </c>
      <c r="G1851" s="37" t="s">
        <v>218</v>
      </c>
      <c r="H1851" s="94" t="s">
        <v>2940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</row>
    <row r="1852" spans="1:14" ht="16.2" customHeight="1">
      <c r="A1852" s="94" t="s">
        <v>2090</v>
      </c>
      <c r="B1852" s="94"/>
      <c r="C1852" s="94" t="s">
        <v>209</v>
      </c>
      <c r="D1852" s="94" t="s">
        <v>210</v>
      </c>
      <c r="E1852" s="94" t="s">
        <v>219</v>
      </c>
      <c r="F1852" s="94">
        <v>5</v>
      </c>
      <c r="G1852" s="37" t="s">
        <v>218</v>
      </c>
      <c r="H1852" s="94" t="s">
        <v>2941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</row>
    <row r="1853" spans="1:14" ht="16.2" customHeight="1">
      <c r="A1853" s="94" t="s">
        <v>2090</v>
      </c>
      <c r="B1853" s="94"/>
      <c r="C1853" s="94" t="s">
        <v>209</v>
      </c>
      <c r="D1853" s="94" t="s">
        <v>210</v>
      </c>
      <c r="E1853" s="94" t="s">
        <v>219</v>
      </c>
      <c r="F1853" s="94">
        <v>6</v>
      </c>
      <c r="G1853" s="37" t="s">
        <v>218</v>
      </c>
      <c r="H1853" s="94" t="s">
        <v>2942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</row>
    <row r="1854" spans="1:14" ht="16.2" customHeight="1">
      <c r="A1854" s="94" t="s">
        <v>2090</v>
      </c>
      <c r="B1854" s="94"/>
      <c r="C1854" s="94" t="s">
        <v>209</v>
      </c>
      <c r="D1854" s="94" t="s">
        <v>210</v>
      </c>
      <c r="E1854" s="94" t="s">
        <v>219</v>
      </c>
      <c r="F1854" s="94">
        <v>7</v>
      </c>
      <c r="G1854" s="37" t="s">
        <v>218</v>
      </c>
      <c r="H1854" s="94" t="s">
        <v>2943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</row>
    <row r="1855" spans="1:14" ht="16.2" customHeight="1">
      <c r="A1855" s="94" t="s">
        <v>2090</v>
      </c>
      <c r="B1855" s="94"/>
      <c r="C1855" s="94" t="s">
        <v>209</v>
      </c>
      <c r="D1855" s="94" t="s">
        <v>210</v>
      </c>
      <c r="E1855" s="94" t="s">
        <v>222</v>
      </c>
      <c r="F1855" s="94">
        <v>1</v>
      </c>
      <c r="G1855" s="37" t="s">
        <v>221</v>
      </c>
      <c r="H1855" s="94" t="s">
        <v>3993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</row>
    <row r="1856" spans="1:14" ht="16.2" customHeight="1">
      <c r="A1856" s="94" t="s">
        <v>2090</v>
      </c>
      <c r="B1856" s="94"/>
      <c r="C1856" s="94" t="s">
        <v>209</v>
      </c>
      <c r="D1856" s="94" t="s">
        <v>210</v>
      </c>
      <c r="E1856" s="94" t="s">
        <v>222</v>
      </c>
      <c r="F1856" s="94">
        <v>2</v>
      </c>
      <c r="G1856" s="37" t="s">
        <v>221</v>
      </c>
      <c r="H1856" s="94" t="s">
        <v>3994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</row>
    <row r="1857" spans="1:14" ht="16.2" customHeight="1">
      <c r="A1857" s="94" t="s">
        <v>2090</v>
      </c>
      <c r="B1857" s="94"/>
      <c r="C1857" s="94" t="s">
        <v>209</v>
      </c>
      <c r="D1857" s="94" t="s">
        <v>210</v>
      </c>
      <c r="E1857" s="94" t="s">
        <v>222</v>
      </c>
      <c r="F1857" s="94">
        <v>3</v>
      </c>
      <c r="G1857" s="37" t="s">
        <v>221</v>
      </c>
      <c r="H1857" s="94" t="s">
        <v>2944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</row>
    <row r="1858" spans="1:14" ht="16.2" customHeight="1">
      <c r="A1858" s="94" t="s">
        <v>2090</v>
      </c>
      <c r="B1858" s="94"/>
      <c r="C1858" s="94" t="s">
        <v>209</v>
      </c>
      <c r="D1858" s="94" t="s">
        <v>210</v>
      </c>
      <c r="E1858" s="94" t="s">
        <v>222</v>
      </c>
      <c r="F1858" s="94">
        <v>4</v>
      </c>
      <c r="G1858" s="37" t="s">
        <v>221</v>
      </c>
      <c r="H1858" s="94" t="s">
        <v>2945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</row>
    <row r="1859" spans="1:14" ht="16.2" customHeight="1">
      <c r="A1859" s="94" t="s">
        <v>2090</v>
      </c>
      <c r="B1859" s="94"/>
      <c r="C1859" s="94" t="s">
        <v>209</v>
      </c>
      <c r="D1859" s="94" t="s">
        <v>210</v>
      </c>
      <c r="E1859" s="94" t="s">
        <v>222</v>
      </c>
      <c r="F1859" s="94">
        <v>5</v>
      </c>
      <c r="G1859" s="37" t="s">
        <v>221</v>
      </c>
      <c r="H1859" s="94" t="s">
        <v>2946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</row>
    <row r="1860" spans="1:14" ht="16.2" customHeight="1">
      <c r="A1860" s="94" t="s">
        <v>2090</v>
      </c>
      <c r="B1860" s="94"/>
      <c r="C1860" s="94" t="s">
        <v>209</v>
      </c>
      <c r="D1860" s="94" t="s">
        <v>210</v>
      </c>
      <c r="E1860" s="94" t="s">
        <v>222</v>
      </c>
      <c r="F1860" s="94">
        <v>6</v>
      </c>
      <c r="G1860" s="37" t="s">
        <v>221</v>
      </c>
      <c r="H1860" s="94" t="s">
        <v>2947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</row>
    <row r="1861" spans="1:14" ht="16.2" customHeight="1">
      <c r="A1861" s="94" t="s">
        <v>2090</v>
      </c>
      <c r="B1861" s="94"/>
      <c r="C1861" s="94" t="s">
        <v>209</v>
      </c>
      <c r="D1861" s="94" t="s">
        <v>210</v>
      </c>
      <c r="E1861" s="94" t="s">
        <v>226</v>
      </c>
      <c r="F1861" s="94">
        <v>1</v>
      </c>
      <c r="G1861" s="37" t="s">
        <v>225</v>
      </c>
      <c r="H1861" s="94" t="s">
        <v>2948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</row>
    <row r="1862" spans="1:14" ht="16.2" customHeight="1">
      <c r="A1862" s="94" t="s">
        <v>2090</v>
      </c>
      <c r="B1862" s="94"/>
      <c r="C1862" s="94" t="s">
        <v>209</v>
      </c>
      <c r="D1862" s="94" t="s">
        <v>210</v>
      </c>
      <c r="E1862" s="94" t="s">
        <v>226</v>
      </c>
      <c r="F1862" s="94">
        <v>2</v>
      </c>
      <c r="G1862" s="37" t="s">
        <v>225</v>
      </c>
      <c r="H1862" s="94" t="s">
        <v>2949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</row>
    <row r="1863" spans="1:14" ht="16.2" customHeight="1">
      <c r="A1863" s="94" t="s">
        <v>2090</v>
      </c>
      <c r="B1863" s="94"/>
      <c r="C1863" s="94" t="s">
        <v>209</v>
      </c>
      <c r="D1863" s="94" t="s">
        <v>210</v>
      </c>
      <c r="E1863" s="94" t="s">
        <v>226</v>
      </c>
      <c r="F1863" s="94">
        <v>3</v>
      </c>
      <c r="G1863" s="37" t="s">
        <v>225</v>
      </c>
      <c r="H1863" s="94" t="s">
        <v>2950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</row>
    <row r="1864" spans="1:14" ht="16.2" customHeight="1">
      <c r="A1864" s="94" t="s">
        <v>2090</v>
      </c>
      <c r="B1864" s="94"/>
      <c r="C1864" s="94" t="s">
        <v>209</v>
      </c>
      <c r="D1864" s="94" t="s">
        <v>210</v>
      </c>
      <c r="E1864" s="94" t="s">
        <v>226</v>
      </c>
      <c r="F1864" s="94">
        <v>4</v>
      </c>
      <c r="G1864" s="37" t="s">
        <v>225</v>
      </c>
      <c r="H1864" s="94" t="s">
        <v>2951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</row>
    <row r="1865" spans="1:14" ht="16.2" customHeight="1">
      <c r="A1865" s="94" t="s">
        <v>2090</v>
      </c>
      <c r="B1865" s="94"/>
      <c r="C1865" s="94" t="s">
        <v>209</v>
      </c>
      <c r="D1865" s="94" t="s">
        <v>210</v>
      </c>
      <c r="E1865" s="94" t="s">
        <v>226</v>
      </c>
      <c r="F1865" s="94">
        <v>5</v>
      </c>
      <c r="G1865" s="37" t="s">
        <v>225</v>
      </c>
      <c r="H1865" s="94" t="s">
        <v>2952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</row>
    <row r="1866" spans="1:14" ht="16.2" customHeight="1">
      <c r="A1866" s="94" t="s">
        <v>2090</v>
      </c>
      <c r="B1866" s="94"/>
      <c r="C1866" s="94" t="s">
        <v>209</v>
      </c>
      <c r="D1866" s="94" t="s">
        <v>210</v>
      </c>
      <c r="E1866" s="94" t="s">
        <v>226</v>
      </c>
      <c r="F1866" s="94">
        <v>6</v>
      </c>
      <c r="G1866" s="37" t="s">
        <v>225</v>
      </c>
      <c r="H1866" s="94" t="s">
        <v>2953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</row>
    <row r="1867" spans="1:14" ht="16.2" customHeight="1">
      <c r="A1867" s="94" t="s">
        <v>2090</v>
      </c>
      <c r="B1867" s="94"/>
      <c r="C1867" s="94" t="s">
        <v>209</v>
      </c>
      <c r="D1867" s="94" t="s">
        <v>210</v>
      </c>
      <c r="E1867" s="94" t="s">
        <v>226</v>
      </c>
      <c r="F1867" s="94">
        <v>7</v>
      </c>
      <c r="G1867" s="37" t="s">
        <v>225</v>
      </c>
      <c r="H1867" s="94" t="s">
        <v>2954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</row>
    <row r="1868" spans="1:14" ht="16.2" customHeight="1">
      <c r="A1868" s="94" t="s">
        <v>2090</v>
      </c>
      <c r="B1868" s="94"/>
      <c r="C1868" s="94" t="s">
        <v>209</v>
      </c>
      <c r="D1868" s="94" t="s">
        <v>210</v>
      </c>
      <c r="E1868" s="94" t="s">
        <v>226</v>
      </c>
      <c r="F1868" s="94">
        <v>8</v>
      </c>
      <c r="G1868" s="37" t="s">
        <v>225</v>
      </c>
      <c r="H1868" s="94" t="s">
        <v>2955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</row>
    <row r="1869" spans="1:14" ht="16.2" customHeight="1">
      <c r="A1869" s="94" t="s">
        <v>2090</v>
      </c>
      <c r="B1869" s="94"/>
      <c r="C1869" s="94" t="s">
        <v>209</v>
      </c>
      <c r="D1869" s="94" t="s">
        <v>210</v>
      </c>
      <c r="E1869" s="94" t="s">
        <v>229</v>
      </c>
      <c r="F1869" s="94">
        <v>1</v>
      </c>
      <c r="G1869" s="37" t="s">
        <v>228</v>
      </c>
      <c r="H1869" s="94" t="s">
        <v>2956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</row>
    <row r="1870" spans="1:14" ht="16.2" customHeight="1">
      <c r="A1870" s="94" t="s">
        <v>2090</v>
      </c>
      <c r="B1870" s="94"/>
      <c r="C1870" s="94" t="s">
        <v>209</v>
      </c>
      <c r="D1870" s="94" t="s">
        <v>210</v>
      </c>
      <c r="E1870" s="94" t="s">
        <v>229</v>
      </c>
      <c r="F1870" s="94">
        <v>2</v>
      </c>
      <c r="G1870" s="37" t="s">
        <v>228</v>
      </c>
      <c r="H1870" s="94" t="s">
        <v>2957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</row>
    <row r="1871" spans="1:14" ht="16.2" customHeight="1">
      <c r="A1871" s="94" t="s">
        <v>2090</v>
      </c>
      <c r="B1871" s="94"/>
      <c r="C1871" s="94" t="s">
        <v>209</v>
      </c>
      <c r="D1871" s="94" t="s">
        <v>210</v>
      </c>
      <c r="E1871" s="94" t="s">
        <v>229</v>
      </c>
      <c r="F1871" s="94">
        <v>3</v>
      </c>
      <c r="G1871" s="37" t="s">
        <v>228</v>
      </c>
      <c r="H1871" s="94" t="s">
        <v>2958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</row>
    <row r="1872" spans="1:14" ht="16.2" customHeight="1">
      <c r="A1872" s="94" t="s">
        <v>2090</v>
      </c>
      <c r="B1872" s="94"/>
      <c r="C1872" s="94" t="s">
        <v>209</v>
      </c>
      <c r="D1872" s="94" t="s">
        <v>210</v>
      </c>
      <c r="E1872" s="94" t="s">
        <v>229</v>
      </c>
      <c r="F1872" s="94">
        <v>4</v>
      </c>
      <c r="G1872" s="37" t="s">
        <v>228</v>
      </c>
      <c r="H1872" s="94" t="s">
        <v>2959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</row>
    <row r="1873" spans="1:14" ht="16.2" customHeight="1">
      <c r="A1873" s="94" t="s">
        <v>2090</v>
      </c>
      <c r="B1873" s="94"/>
      <c r="C1873" s="94" t="s">
        <v>209</v>
      </c>
      <c r="D1873" s="94" t="s">
        <v>210</v>
      </c>
      <c r="E1873" s="94" t="s">
        <v>229</v>
      </c>
      <c r="F1873" s="94">
        <v>5</v>
      </c>
      <c r="G1873" s="37" t="s">
        <v>228</v>
      </c>
      <c r="H1873" s="94" t="s">
        <v>2960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</row>
    <row r="1874" spans="1:14" ht="16.2" customHeight="1">
      <c r="A1874" s="94" t="s">
        <v>2090</v>
      </c>
      <c r="B1874" s="94"/>
      <c r="C1874" s="94" t="s">
        <v>209</v>
      </c>
      <c r="D1874" s="94" t="s">
        <v>210</v>
      </c>
      <c r="E1874" s="94" t="s">
        <v>229</v>
      </c>
      <c r="F1874" s="94">
        <v>6</v>
      </c>
      <c r="G1874" s="37" t="s">
        <v>228</v>
      </c>
      <c r="H1874" s="94" t="s">
        <v>2961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</row>
    <row r="1875" spans="1:14" ht="16.2" customHeight="1">
      <c r="A1875" s="94" t="s">
        <v>2090</v>
      </c>
      <c r="B1875" s="94"/>
      <c r="C1875" s="94" t="s">
        <v>209</v>
      </c>
      <c r="D1875" s="94" t="s">
        <v>210</v>
      </c>
      <c r="E1875" s="94" t="s">
        <v>229</v>
      </c>
      <c r="F1875" s="94">
        <v>7</v>
      </c>
      <c r="G1875" s="37" t="s">
        <v>228</v>
      </c>
      <c r="H1875" s="94" t="s">
        <v>2962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</row>
    <row r="1876" spans="1:14" ht="16.2" customHeight="1">
      <c r="A1876" s="94" t="s">
        <v>2090</v>
      </c>
      <c r="B1876" s="94"/>
      <c r="C1876" s="94" t="s">
        <v>209</v>
      </c>
      <c r="D1876" s="94" t="s">
        <v>210</v>
      </c>
      <c r="E1876" s="94" t="s">
        <v>232</v>
      </c>
      <c r="F1876" s="94">
        <v>1</v>
      </c>
      <c r="G1876" s="37" t="s">
        <v>231</v>
      </c>
      <c r="H1876" s="94" t="s">
        <v>2963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</row>
    <row r="1877" spans="1:14" ht="16.2" customHeight="1">
      <c r="A1877" s="94" t="s">
        <v>2090</v>
      </c>
      <c r="B1877" s="94"/>
      <c r="C1877" s="94" t="s">
        <v>209</v>
      </c>
      <c r="D1877" s="94" t="s">
        <v>210</v>
      </c>
      <c r="E1877" s="94" t="s">
        <v>232</v>
      </c>
      <c r="F1877" s="94">
        <v>2</v>
      </c>
      <c r="G1877" s="37" t="s">
        <v>231</v>
      </c>
      <c r="H1877" s="94" t="s">
        <v>2964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</row>
    <row r="1878" spans="1:14" ht="16.2" customHeight="1">
      <c r="A1878" s="94" t="s">
        <v>2090</v>
      </c>
      <c r="B1878" s="94"/>
      <c r="C1878" s="94" t="s">
        <v>209</v>
      </c>
      <c r="D1878" s="94" t="s">
        <v>210</v>
      </c>
      <c r="E1878" s="94" t="s">
        <v>232</v>
      </c>
      <c r="F1878" s="94">
        <v>3</v>
      </c>
      <c r="G1878" s="37" t="s">
        <v>231</v>
      </c>
      <c r="H1878" s="94" t="s">
        <v>2965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</row>
    <row r="1879" spans="1:14" ht="16.2" customHeight="1">
      <c r="A1879" s="94" t="s">
        <v>2090</v>
      </c>
      <c r="B1879" s="94"/>
      <c r="C1879" s="94" t="s">
        <v>209</v>
      </c>
      <c r="D1879" s="94" t="s">
        <v>210</v>
      </c>
      <c r="E1879" s="94" t="s">
        <v>232</v>
      </c>
      <c r="F1879" s="94">
        <v>4</v>
      </c>
      <c r="G1879" s="37" t="s">
        <v>231</v>
      </c>
      <c r="H1879" s="94" t="s">
        <v>2966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</row>
    <row r="1880" spans="1:14" ht="16.2" customHeight="1">
      <c r="A1880" s="94" t="s">
        <v>2090</v>
      </c>
      <c r="B1880" s="94"/>
      <c r="C1880" s="94" t="s">
        <v>209</v>
      </c>
      <c r="D1880" s="94" t="s">
        <v>210</v>
      </c>
      <c r="E1880" s="94" t="s">
        <v>232</v>
      </c>
      <c r="F1880" s="94">
        <v>5</v>
      </c>
      <c r="G1880" s="37" t="s">
        <v>231</v>
      </c>
      <c r="H1880" s="94" t="s">
        <v>2967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</row>
    <row r="1881" spans="1:14" ht="16.2" customHeight="1">
      <c r="A1881" s="94" t="s">
        <v>2090</v>
      </c>
      <c r="B1881" s="94"/>
      <c r="C1881" s="94" t="s">
        <v>209</v>
      </c>
      <c r="D1881" s="94" t="s">
        <v>210</v>
      </c>
      <c r="E1881" s="94" t="s">
        <v>232</v>
      </c>
      <c r="F1881" s="94">
        <v>6</v>
      </c>
      <c r="G1881" s="37" t="s">
        <v>231</v>
      </c>
      <c r="H1881" s="94" t="s">
        <v>2968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</row>
    <row r="1882" spans="1:14" ht="16.2" customHeight="1">
      <c r="A1882" s="94" t="s">
        <v>2090</v>
      </c>
      <c r="B1882" s="94"/>
      <c r="C1882" s="94" t="s">
        <v>209</v>
      </c>
      <c r="D1882" s="94" t="s">
        <v>210</v>
      </c>
      <c r="E1882" s="94" t="s">
        <v>232</v>
      </c>
      <c r="F1882" s="94">
        <v>7</v>
      </c>
      <c r="G1882" s="37" t="s">
        <v>231</v>
      </c>
      <c r="H1882" s="94" t="s">
        <v>2969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</row>
    <row r="1883" spans="1:14" ht="16.2" customHeight="1">
      <c r="A1883" s="94" t="s">
        <v>2090</v>
      </c>
      <c r="B1883" s="94"/>
      <c r="C1883" s="94" t="s">
        <v>209</v>
      </c>
      <c r="D1883" s="94" t="s">
        <v>210</v>
      </c>
      <c r="E1883" s="94" t="s">
        <v>232</v>
      </c>
      <c r="F1883" s="94">
        <v>8</v>
      </c>
      <c r="G1883" s="37" t="s">
        <v>231</v>
      </c>
      <c r="H1883" s="94" t="s">
        <v>2970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</row>
    <row r="1884" spans="1:14" ht="16.2" customHeight="1">
      <c r="A1884" s="94" t="s">
        <v>2090</v>
      </c>
      <c r="B1884" s="94"/>
      <c r="C1884" s="94" t="s">
        <v>209</v>
      </c>
      <c r="D1884" s="94" t="s">
        <v>210</v>
      </c>
      <c r="E1884" s="94" t="s">
        <v>236</v>
      </c>
      <c r="F1884" s="94">
        <v>1</v>
      </c>
      <c r="G1884" s="37" t="s">
        <v>235</v>
      </c>
      <c r="H1884" s="94" t="s">
        <v>2971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</row>
    <row r="1885" spans="1:14" ht="16.2" customHeight="1">
      <c r="A1885" s="94" t="s">
        <v>2090</v>
      </c>
      <c r="B1885" s="94"/>
      <c r="C1885" s="94" t="s">
        <v>209</v>
      </c>
      <c r="D1885" s="94" t="s">
        <v>210</v>
      </c>
      <c r="E1885" s="94" t="s">
        <v>236</v>
      </c>
      <c r="F1885" s="94">
        <v>2</v>
      </c>
      <c r="G1885" s="37" t="s">
        <v>235</v>
      </c>
      <c r="H1885" s="94" t="s">
        <v>2972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</row>
    <row r="1886" spans="1:14" ht="16.2" customHeight="1">
      <c r="A1886" s="94" t="s">
        <v>2090</v>
      </c>
      <c r="B1886" s="94"/>
      <c r="C1886" s="94" t="s">
        <v>209</v>
      </c>
      <c r="D1886" s="94" t="s">
        <v>210</v>
      </c>
      <c r="E1886" s="94" t="s">
        <v>236</v>
      </c>
      <c r="F1886" s="94">
        <v>3</v>
      </c>
      <c r="G1886" s="37" t="s">
        <v>235</v>
      </c>
      <c r="H1886" s="94" t="s">
        <v>2973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</row>
    <row r="1887" spans="1:14" ht="16.2" customHeight="1">
      <c r="A1887" s="94" t="s">
        <v>2090</v>
      </c>
      <c r="B1887" s="94"/>
      <c r="C1887" s="94" t="s">
        <v>209</v>
      </c>
      <c r="D1887" s="94" t="s">
        <v>210</v>
      </c>
      <c r="E1887" s="94" t="s">
        <v>236</v>
      </c>
      <c r="F1887" s="94">
        <v>4</v>
      </c>
      <c r="G1887" s="37" t="s">
        <v>235</v>
      </c>
      <c r="H1887" s="94" t="s">
        <v>2974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</row>
    <row r="1888" spans="1:14" ht="16.2" customHeight="1">
      <c r="A1888" s="94" t="s">
        <v>2090</v>
      </c>
      <c r="B1888" s="94"/>
      <c r="C1888" s="94" t="s">
        <v>209</v>
      </c>
      <c r="D1888" s="94" t="s">
        <v>210</v>
      </c>
      <c r="E1888" s="94" t="s">
        <v>236</v>
      </c>
      <c r="F1888" s="94">
        <v>5</v>
      </c>
      <c r="G1888" s="37" t="s">
        <v>235</v>
      </c>
      <c r="H1888" s="94" t="s">
        <v>2975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</row>
    <row r="1889" spans="1:14" ht="16.2" customHeight="1">
      <c r="A1889" s="94" t="s">
        <v>2090</v>
      </c>
      <c r="B1889" s="94"/>
      <c r="C1889" s="94" t="s">
        <v>209</v>
      </c>
      <c r="D1889" s="94" t="s">
        <v>210</v>
      </c>
      <c r="E1889" s="94" t="s">
        <v>236</v>
      </c>
      <c r="F1889" s="94">
        <v>6</v>
      </c>
      <c r="G1889" s="37" t="s">
        <v>235</v>
      </c>
      <c r="H1889" s="94" t="s">
        <v>2976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</row>
    <row r="1890" spans="1:14" ht="16.2" customHeight="1">
      <c r="A1890" s="94" t="s">
        <v>2090</v>
      </c>
      <c r="B1890" s="94"/>
      <c r="C1890" s="94" t="s">
        <v>209</v>
      </c>
      <c r="D1890" s="94" t="s">
        <v>210</v>
      </c>
      <c r="E1890" s="94" t="s">
        <v>236</v>
      </c>
      <c r="F1890" s="94">
        <v>7</v>
      </c>
      <c r="G1890" s="37" t="s">
        <v>235</v>
      </c>
      <c r="H1890" s="94" t="s">
        <v>2977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</row>
    <row r="1891" spans="1:14" ht="16.2" customHeight="1">
      <c r="A1891" s="17" t="s">
        <v>2090</v>
      </c>
      <c r="B1891" s="18"/>
      <c r="C1891" s="26" t="s">
        <v>1138</v>
      </c>
      <c r="D1891" s="26" t="s">
        <v>1272</v>
      </c>
      <c r="E1891" s="17" t="s">
        <v>1274</v>
      </c>
      <c r="F1891" s="26">
        <v>1</v>
      </c>
      <c r="G1891" s="21" t="s">
        <v>1273</v>
      </c>
      <c r="H1891" s="17" t="s">
        <v>2978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</row>
    <row r="1892" spans="1:14" ht="16.2" customHeight="1">
      <c r="A1892" s="17" t="s">
        <v>2090</v>
      </c>
      <c r="B1892" s="18"/>
      <c r="C1892" s="26" t="s">
        <v>1138</v>
      </c>
      <c r="D1892" s="26" t="s">
        <v>1272</v>
      </c>
      <c r="E1892" s="17" t="s">
        <v>1274</v>
      </c>
      <c r="F1892" s="26">
        <v>2</v>
      </c>
      <c r="G1892" s="21" t="s">
        <v>1273</v>
      </c>
      <c r="H1892" s="17" t="s">
        <v>2979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</row>
    <row r="1893" spans="1:14" ht="16.2" customHeight="1">
      <c r="A1893" s="17" t="s">
        <v>2090</v>
      </c>
      <c r="B1893" s="18"/>
      <c r="C1893" s="26" t="s">
        <v>1138</v>
      </c>
      <c r="D1893" s="26" t="s">
        <v>1272</v>
      </c>
      <c r="E1893" s="17" t="s">
        <v>1274</v>
      </c>
      <c r="F1893" s="26">
        <v>3</v>
      </c>
      <c r="G1893" s="21" t="s">
        <v>1273</v>
      </c>
      <c r="H1893" s="17" t="s">
        <v>2980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</row>
    <row r="1894" spans="1:14" ht="16.2" customHeight="1">
      <c r="A1894" s="17" t="s">
        <v>2090</v>
      </c>
      <c r="B1894" s="18"/>
      <c r="C1894" s="26" t="s">
        <v>1138</v>
      </c>
      <c r="D1894" s="26" t="s">
        <v>1272</v>
      </c>
      <c r="E1894" s="17" t="s">
        <v>1274</v>
      </c>
      <c r="F1894" s="26">
        <v>4</v>
      </c>
      <c r="G1894" s="21" t="s">
        <v>1273</v>
      </c>
      <c r="H1894" s="17" t="s">
        <v>2981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</row>
    <row r="1895" spans="1:14" ht="16.2" customHeight="1">
      <c r="A1895" s="17" t="s">
        <v>2090</v>
      </c>
      <c r="B1895" s="18"/>
      <c r="C1895" s="26" t="s">
        <v>1138</v>
      </c>
      <c r="D1895" s="26" t="s">
        <v>1272</v>
      </c>
      <c r="E1895" s="17" t="s">
        <v>1274</v>
      </c>
      <c r="F1895" s="26">
        <v>5</v>
      </c>
      <c r="G1895" s="21" t="s">
        <v>1273</v>
      </c>
      <c r="H1895" s="17" t="s">
        <v>2982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</row>
    <row r="1896" spans="1:14" ht="16.2" customHeight="1">
      <c r="A1896" s="17" t="s">
        <v>2090</v>
      </c>
      <c r="B1896" s="18"/>
      <c r="C1896" s="26" t="s">
        <v>1138</v>
      </c>
      <c r="D1896" s="26" t="s">
        <v>1272</v>
      </c>
      <c r="E1896" s="17" t="s">
        <v>1274</v>
      </c>
      <c r="F1896" s="26">
        <v>6</v>
      </c>
      <c r="G1896" s="21" t="s">
        <v>1273</v>
      </c>
      <c r="H1896" s="17" t="s">
        <v>2983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</row>
    <row r="1897" spans="1:14" ht="16.2" customHeight="1">
      <c r="A1897" s="17" t="s">
        <v>2090</v>
      </c>
      <c r="B1897" s="18"/>
      <c r="C1897" s="26" t="s">
        <v>1138</v>
      </c>
      <c r="D1897" s="26" t="s">
        <v>1272</v>
      </c>
      <c r="E1897" s="17" t="s">
        <v>1278</v>
      </c>
      <c r="F1897" s="26">
        <v>1</v>
      </c>
      <c r="G1897" s="21" t="s">
        <v>1277</v>
      </c>
      <c r="H1897" s="17" t="s">
        <v>2984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</row>
    <row r="1898" spans="1:14" ht="16.2" customHeight="1">
      <c r="A1898" s="17" t="s">
        <v>2090</v>
      </c>
      <c r="B1898" s="18"/>
      <c r="C1898" s="26" t="s">
        <v>1138</v>
      </c>
      <c r="D1898" s="26" t="s">
        <v>1272</v>
      </c>
      <c r="E1898" s="17" t="s">
        <v>1278</v>
      </c>
      <c r="F1898" s="26">
        <v>2</v>
      </c>
      <c r="G1898" s="21" t="s">
        <v>1277</v>
      </c>
      <c r="H1898" s="17" t="s">
        <v>2985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</row>
    <row r="1899" spans="1:14" ht="16.2" customHeight="1">
      <c r="A1899" s="17" t="s">
        <v>2090</v>
      </c>
      <c r="B1899" s="18"/>
      <c r="C1899" s="26" t="s">
        <v>1138</v>
      </c>
      <c r="D1899" s="26" t="s">
        <v>1272</v>
      </c>
      <c r="E1899" s="17" t="s">
        <v>1278</v>
      </c>
      <c r="F1899" s="26">
        <v>3</v>
      </c>
      <c r="G1899" s="21" t="s">
        <v>1277</v>
      </c>
      <c r="H1899" s="17" t="s">
        <v>2986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</row>
    <row r="1900" spans="1:14" ht="16.2" customHeight="1">
      <c r="A1900" s="17" t="s">
        <v>2090</v>
      </c>
      <c r="B1900" s="18"/>
      <c r="C1900" s="26" t="s">
        <v>1138</v>
      </c>
      <c r="D1900" s="26" t="s">
        <v>1272</v>
      </c>
      <c r="E1900" s="17" t="s">
        <v>1278</v>
      </c>
      <c r="F1900" s="26">
        <v>4</v>
      </c>
      <c r="G1900" s="21" t="s">
        <v>1277</v>
      </c>
      <c r="H1900" s="17" t="s">
        <v>2987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</row>
    <row r="1901" spans="1:14" ht="16.2" customHeight="1">
      <c r="A1901" s="17" t="s">
        <v>2090</v>
      </c>
      <c r="B1901" s="18"/>
      <c r="C1901" s="26" t="s">
        <v>1138</v>
      </c>
      <c r="D1901" s="26" t="s">
        <v>1272</v>
      </c>
      <c r="E1901" s="17" t="s">
        <v>1278</v>
      </c>
      <c r="F1901" s="26">
        <v>5</v>
      </c>
      <c r="G1901" s="21" t="s">
        <v>1277</v>
      </c>
      <c r="H1901" s="17" t="s">
        <v>2988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</row>
    <row r="1902" spans="1:14" ht="16.2" customHeight="1">
      <c r="A1902" s="17" t="s">
        <v>2090</v>
      </c>
      <c r="B1902" s="18"/>
      <c r="C1902" s="26" t="s">
        <v>1138</v>
      </c>
      <c r="D1902" s="26" t="s">
        <v>1272</v>
      </c>
      <c r="E1902" s="17" t="s">
        <v>1278</v>
      </c>
      <c r="F1902" s="26">
        <v>6</v>
      </c>
      <c r="G1902" s="21" t="s">
        <v>1277</v>
      </c>
      <c r="H1902" s="17" t="s">
        <v>2989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</row>
    <row r="1903" spans="1:14" ht="16.2" customHeight="1">
      <c r="A1903" s="17" t="s">
        <v>2090</v>
      </c>
      <c r="B1903" s="18"/>
      <c r="C1903" s="26" t="s">
        <v>1138</v>
      </c>
      <c r="D1903" s="26" t="s">
        <v>1272</v>
      </c>
      <c r="E1903" s="17" t="s">
        <v>1284</v>
      </c>
      <c r="F1903" s="26">
        <v>1</v>
      </c>
      <c r="G1903" s="21" t="s">
        <v>1283</v>
      </c>
      <c r="H1903" s="17" t="s">
        <v>2990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</row>
    <row r="1904" spans="1:14" ht="16.2" customHeight="1">
      <c r="A1904" s="17" t="s">
        <v>2090</v>
      </c>
      <c r="B1904" s="18"/>
      <c r="C1904" s="26" t="s">
        <v>1138</v>
      </c>
      <c r="D1904" s="26" t="s">
        <v>1272</v>
      </c>
      <c r="E1904" s="17" t="s">
        <v>1284</v>
      </c>
      <c r="F1904" s="26">
        <v>2</v>
      </c>
      <c r="G1904" s="21" t="s">
        <v>1283</v>
      </c>
      <c r="H1904" s="17" t="s">
        <v>2991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</row>
    <row r="1905" spans="1:14" ht="16.2" customHeight="1">
      <c r="A1905" s="17" t="s">
        <v>2090</v>
      </c>
      <c r="B1905" s="18"/>
      <c r="C1905" s="26" t="s">
        <v>1138</v>
      </c>
      <c r="D1905" s="26" t="s">
        <v>1272</v>
      </c>
      <c r="E1905" s="17" t="s">
        <v>1284</v>
      </c>
      <c r="F1905" s="26">
        <v>3</v>
      </c>
      <c r="G1905" s="21" t="s">
        <v>1283</v>
      </c>
      <c r="H1905" s="17" t="s">
        <v>2992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</row>
    <row r="1906" spans="1:14" ht="16.2" customHeight="1">
      <c r="A1906" s="17" t="s">
        <v>2090</v>
      </c>
      <c r="B1906" s="18"/>
      <c r="C1906" s="26" t="s">
        <v>1138</v>
      </c>
      <c r="D1906" s="26" t="s">
        <v>1272</v>
      </c>
      <c r="E1906" s="17" t="s">
        <v>1284</v>
      </c>
      <c r="F1906" s="26">
        <v>4</v>
      </c>
      <c r="G1906" s="21" t="s">
        <v>1283</v>
      </c>
      <c r="H1906" s="17" t="s">
        <v>2993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</row>
    <row r="1907" spans="1:14" ht="16.2" customHeight="1">
      <c r="A1907" s="17" t="s">
        <v>2090</v>
      </c>
      <c r="B1907" s="18"/>
      <c r="C1907" s="26" t="s">
        <v>1138</v>
      </c>
      <c r="D1907" s="26" t="s">
        <v>1272</v>
      </c>
      <c r="E1907" s="17" t="s">
        <v>1284</v>
      </c>
      <c r="F1907" s="26">
        <v>5</v>
      </c>
      <c r="G1907" s="21" t="s">
        <v>1283</v>
      </c>
      <c r="H1907" s="17" t="s">
        <v>2994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</row>
    <row r="1908" spans="1:14" ht="16.2" customHeight="1">
      <c r="A1908" s="17" t="s">
        <v>2090</v>
      </c>
      <c r="B1908" s="18"/>
      <c r="C1908" s="26" t="s">
        <v>1138</v>
      </c>
      <c r="D1908" s="26" t="s">
        <v>1272</v>
      </c>
      <c r="E1908" s="17" t="s">
        <v>1284</v>
      </c>
      <c r="F1908" s="26">
        <v>6</v>
      </c>
      <c r="G1908" s="21" t="s">
        <v>1283</v>
      </c>
      <c r="H1908" s="17" t="s">
        <v>2995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</row>
    <row r="1909" spans="1:14" ht="16.2" customHeight="1">
      <c r="A1909" s="17" t="s">
        <v>2090</v>
      </c>
      <c r="B1909" s="18"/>
      <c r="C1909" s="26" t="s">
        <v>1138</v>
      </c>
      <c r="D1909" s="26" t="s">
        <v>1272</v>
      </c>
      <c r="E1909" s="17" t="s">
        <v>1290</v>
      </c>
      <c r="F1909" s="26">
        <v>1</v>
      </c>
      <c r="G1909" s="21" t="s">
        <v>1289</v>
      </c>
      <c r="H1909" s="17" t="s">
        <v>2996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</row>
    <row r="1910" spans="1:14" ht="16.2" customHeight="1">
      <c r="A1910" s="17" t="s">
        <v>2090</v>
      </c>
      <c r="B1910" s="18"/>
      <c r="C1910" s="26" t="s">
        <v>1138</v>
      </c>
      <c r="D1910" s="26" t="s">
        <v>1272</v>
      </c>
      <c r="E1910" s="17" t="s">
        <v>1290</v>
      </c>
      <c r="F1910" s="26">
        <v>2</v>
      </c>
      <c r="G1910" s="21" t="s">
        <v>1289</v>
      </c>
      <c r="H1910" s="17" t="s">
        <v>2997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</row>
    <row r="1911" spans="1:14" ht="16.2" customHeight="1">
      <c r="A1911" s="17" t="s">
        <v>2090</v>
      </c>
      <c r="B1911" s="18"/>
      <c r="C1911" s="26" t="s">
        <v>1138</v>
      </c>
      <c r="D1911" s="26" t="s">
        <v>1272</v>
      </c>
      <c r="E1911" s="17" t="s">
        <v>1290</v>
      </c>
      <c r="F1911" s="26">
        <v>3</v>
      </c>
      <c r="G1911" s="21" t="s">
        <v>1289</v>
      </c>
      <c r="H1911" s="17" t="s">
        <v>2998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</row>
    <row r="1912" spans="1:14" ht="16.2" customHeight="1">
      <c r="A1912" s="17" t="s">
        <v>2090</v>
      </c>
      <c r="B1912" s="18"/>
      <c r="C1912" s="26" t="s">
        <v>1138</v>
      </c>
      <c r="D1912" s="26" t="s">
        <v>1272</v>
      </c>
      <c r="E1912" s="17" t="s">
        <v>1290</v>
      </c>
      <c r="F1912" s="26">
        <v>4</v>
      </c>
      <c r="G1912" s="21" t="s">
        <v>1289</v>
      </c>
      <c r="H1912" s="17" t="s">
        <v>2999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</row>
    <row r="1913" spans="1:14" ht="16.2" customHeight="1">
      <c r="A1913" s="17" t="s">
        <v>2090</v>
      </c>
      <c r="B1913" s="18"/>
      <c r="C1913" s="26" t="s">
        <v>1138</v>
      </c>
      <c r="D1913" s="26" t="s">
        <v>1272</v>
      </c>
      <c r="E1913" s="17" t="s">
        <v>1290</v>
      </c>
      <c r="F1913" s="26">
        <v>5</v>
      </c>
      <c r="G1913" s="21" t="s">
        <v>1289</v>
      </c>
      <c r="H1913" s="17" t="s">
        <v>3000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</row>
    <row r="1914" spans="1:14" ht="16.2" customHeight="1">
      <c r="A1914" s="17" t="s">
        <v>2090</v>
      </c>
      <c r="B1914" s="18"/>
      <c r="C1914" s="26" t="s">
        <v>1138</v>
      </c>
      <c r="D1914" s="26" t="s">
        <v>1272</v>
      </c>
      <c r="E1914" s="17" t="s">
        <v>1290</v>
      </c>
      <c r="F1914" s="26">
        <v>6</v>
      </c>
      <c r="G1914" s="21" t="s">
        <v>1289</v>
      </c>
      <c r="H1914" s="17" t="s">
        <v>3001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</row>
    <row r="1915" spans="1:14" ht="16.2" customHeight="1">
      <c r="A1915" s="17" t="s">
        <v>2090</v>
      </c>
      <c r="B1915" s="18"/>
      <c r="C1915" s="26" t="s">
        <v>1138</v>
      </c>
      <c r="D1915" s="26" t="s">
        <v>1272</v>
      </c>
      <c r="E1915" s="17" t="s">
        <v>1293</v>
      </c>
      <c r="F1915" s="26">
        <v>1</v>
      </c>
      <c r="G1915" s="21" t="s">
        <v>1292</v>
      </c>
      <c r="H1915" s="17" t="s">
        <v>3002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</row>
    <row r="1916" spans="1:14" ht="16.2" customHeight="1">
      <c r="A1916" s="17" t="s">
        <v>2090</v>
      </c>
      <c r="B1916" s="18"/>
      <c r="C1916" s="26" t="s">
        <v>1138</v>
      </c>
      <c r="D1916" s="26" t="s">
        <v>1272</v>
      </c>
      <c r="E1916" s="17" t="s">
        <v>1293</v>
      </c>
      <c r="F1916" s="26">
        <v>2</v>
      </c>
      <c r="G1916" s="21" t="s">
        <v>1292</v>
      </c>
      <c r="H1916" s="17" t="s">
        <v>3003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</row>
    <row r="1917" spans="1:14" ht="16.2" customHeight="1">
      <c r="A1917" s="17" t="s">
        <v>2090</v>
      </c>
      <c r="B1917" s="18"/>
      <c r="C1917" s="26" t="s">
        <v>1138</v>
      </c>
      <c r="D1917" s="26" t="s">
        <v>1272</v>
      </c>
      <c r="E1917" s="17" t="s">
        <v>1293</v>
      </c>
      <c r="F1917" s="26">
        <v>3</v>
      </c>
      <c r="G1917" s="21" t="s">
        <v>1292</v>
      </c>
      <c r="H1917" s="17" t="s">
        <v>3004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</row>
    <row r="1918" spans="1:14" ht="16.2" customHeight="1">
      <c r="A1918" s="17" t="s">
        <v>2090</v>
      </c>
      <c r="B1918" s="18"/>
      <c r="C1918" s="26" t="s">
        <v>1138</v>
      </c>
      <c r="D1918" s="26" t="s">
        <v>1272</v>
      </c>
      <c r="E1918" s="17" t="s">
        <v>1293</v>
      </c>
      <c r="F1918" s="26">
        <v>4</v>
      </c>
      <c r="G1918" s="21" t="s">
        <v>1292</v>
      </c>
      <c r="H1918" s="17" t="s">
        <v>3005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</row>
    <row r="1919" spans="1:14" ht="16.2" customHeight="1">
      <c r="A1919" s="17" t="s">
        <v>2090</v>
      </c>
      <c r="B1919" s="18"/>
      <c r="C1919" s="26" t="s">
        <v>1138</v>
      </c>
      <c r="D1919" s="26" t="s">
        <v>1272</v>
      </c>
      <c r="E1919" s="17" t="s">
        <v>1293</v>
      </c>
      <c r="F1919" s="26">
        <v>5</v>
      </c>
      <c r="G1919" s="21" t="s">
        <v>1292</v>
      </c>
      <c r="H1919" s="17" t="s">
        <v>3006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</row>
    <row r="1920" spans="1:14" ht="16.2" customHeight="1">
      <c r="A1920" s="17" t="s">
        <v>2090</v>
      </c>
      <c r="B1920" s="18"/>
      <c r="C1920" s="26" t="s">
        <v>1138</v>
      </c>
      <c r="D1920" s="26" t="s">
        <v>1272</v>
      </c>
      <c r="E1920" s="17" t="s">
        <v>1293</v>
      </c>
      <c r="F1920" s="26">
        <v>6</v>
      </c>
      <c r="G1920" s="21" t="s">
        <v>1292</v>
      </c>
      <c r="H1920" s="17" t="s">
        <v>3007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</row>
    <row r="1921" spans="1:14" ht="16.2" customHeight="1">
      <c r="A1921" s="17" t="s">
        <v>2090</v>
      </c>
      <c r="B1921" s="18"/>
      <c r="C1921" s="26" t="s">
        <v>1138</v>
      </c>
      <c r="D1921" s="26" t="s">
        <v>1272</v>
      </c>
      <c r="E1921" s="17" t="s">
        <v>1296</v>
      </c>
      <c r="F1921" s="26">
        <v>1</v>
      </c>
      <c r="G1921" s="21" t="s">
        <v>1295</v>
      </c>
      <c r="H1921" s="17" t="s">
        <v>3008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</row>
    <row r="1922" spans="1:14" ht="16.2" customHeight="1">
      <c r="A1922" s="17" t="s">
        <v>2090</v>
      </c>
      <c r="B1922" s="18"/>
      <c r="C1922" s="26" t="s">
        <v>1138</v>
      </c>
      <c r="D1922" s="26" t="s">
        <v>1272</v>
      </c>
      <c r="E1922" s="17" t="s">
        <v>1296</v>
      </c>
      <c r="F1922" s="26">
        <v>2</v>
      </c>
      <c r="G1922" s="21" t="s">
        <v>1295</v>
      </c>
      <c r="H1922" s="17" t="s">
        <v>3009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</row>
    <row r="1923" spans="1:14" ht="16.2" customHeight="1">
      <c r="A1923" s="17" t="s">
        <v>2090</v>
      </c>
      <c r="B1923" s="18"/>
      <c r="C1923" s="26" t="s">
        <v>1138</v>
      </c>
      <c r="D1923" s="26" t="s">
        <v>1272</v>
      </c>
      <c r="E1923" s="17" t="s">
        <v>1296</v>
      </c>
      <c r="F1923" s="26">
        <v>3</v>
      </c>
      <c r="G1923" s="21" t="s">
        <v>1295</v>
      </c>
      <c r="H1923" s="17" t="s">
        <v>3010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</row>
    <row r="1924" spans="1:14" ht="16.2" customHeight="1">
      <c r="A1924" s="17" t="s">
        <v>2090</v>
      </c>
      <c r="B1924" s="18"/>
      <c r="C1924" s="26" t="s">
        <v>1138</v>
      </c>
      <c r="D1924" s="26" t="s">
        <v>1272</v>
      </c>
      <c r="E1924" s="17" t="s">
        <v>1296</v>
      </c>
      <c r="F1924" s="26">
        <v>4</v>
      </c>
      <c r="G1924" s="21" t="s">
        <v>1295</v>
      </c>
      <c r="H1924" s="17" t="s">
        <v>3011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</row>
    <row r="1925" spans="1:14" ht="16.2" customHeight="1">
      <c r="A1925" s="17" t="s">
        <v>2090</v>
      </c>
      <c r="B1925" s="18"/>
      <c r="C1925" s="26" t="s">
        <v>1138</v>
      </c>
      <c r="D1925" s="26" t="s">
        <v>1272</v>
      </c>
      <c r="E1925" s="17" t="s">
        <v>1296</v>
      </c>
      <c r="F1925" s="26">
        <v>5</v>
      </c>
      <c r="G1925" s="21" t="s">
        <v>1295</v>
      </c>
      <c r="H1925" s="17" t="s">
        <v>3012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</row>
    <row r="1926" spans="1:14" ht="16.2" customHeight="1">
      <c r="A1926" s="17" t="s">
        <v>2090</v>
      </c>
      <c r="B1926" s="18"/>
      <c r="C1926" s="26" t="s">
        <v>1138</v>
      </c>
      <c r="D1926" s="26" t="s">
        <v>1272</v>
      </c>
      <c r="E1926" s="17" t="s">
        <v>1296</v>
      </c>
      <c r="F1926" s="26">
        <v>6</v>
      </c>
      <c r="G1926" s="21" t="s">
        <v>1295</v>
      </c>
      <c r="H1926" s="17" t="s">
        <v>3013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</row>
    <row r="1927" spans="1:14" ht="16.2" customHeight="1">
      <c r="A1927" s="17" t="s">
        <v>2090</v>
      </c>
      <c r="B1927" s="18"/>
      <c r="C1927" s="26" t="s">
        <v>1138</v>
      </c>
      <c r="D1927" s="26" t="s">
        <v>1272</v>
      </c>
      <c r="E1927" s="17" t="s">
        <v>1303</v>
      </c>
      <c r="F1927" s="26">
        <v>1</v>
      </c>
      <c r="G1927" s="21" t="s">
        <v>1272</v>
      </c>
      <c r="H1927" s="17" t="s">
        <v>3014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</row>
    <row r="1928" spans="1:14" ht="16.2" customHeight="1">
      <c r="A1928" s="17" t="s">
        <v>2090</v>
      </c>
      <c r="B1928" s="18"/>
      <c r="C1928" s="26" t="s">
        <v>1138</v>
      </c>
      <c r="D1928" s="26" t="s">
        <v>1272</v>
      </c>
      <c r="E1928" s="17" t="s">
        <v>1303</v>
      </c>
      <c r="F1928" s="26">
        <v>2</v>
      </c>
      <c r="G1928" s="21" t="s">
        <v>1272</v>
      </c>
      <c r="H1928" s="17" t="s">
        <v>3015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</row>
    <row r="1929" spans="1:14" ht="16.2" customHeight="1">
      <c r="A1929" s="17" t="s">
        <v>2090</v>
      </c>
      <c r="B1929" s="18"/>
      <c r="C1929" s="26" t="s">
        <v>1138</v>
      </c>
      <c r="D1929" s="26" t="s">
        <v>1272</v>
      </c>
      <c r="E1929" s="17" t="s">
        <v>1303</v>
      </c>
      <c r="F1929" s="26">
        <v>3</v>
      </c>
      <c r="G1929" s="21" t="s">
        <v>1272</v>
      </c>
      <c r="H1929" s="17" t="s">
        <v>3016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</row>
    <row r="1930" spans="1:14" ht="16.2" customHeight="1">
      <c r="A1930" s="17" t="s">
        <v>2090</v>
      </c>
      <c r="B1930" s="18"/>
      <c r="C1930" s="26" t="s">
        <v>1138</v>
      </c>
      <c r="D1930" s="26" t="s">
        <v>1272</v>
      </c>
      <c r="E1930" s="17" t="s">
        <v>1303</v>
      </c>
      <c r="F1930" s="26">
        <v>4</v>
      </c>
      <c r="G1930" s="21" t="s">
        <v>1272</v>
      </c>
      <c r="H1930" s="17" t="s">
        <v>3017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</row>
    <row r="1931" spans="1:14" ht="16.2" customHeight="1">
      <c r="A1931" s="17" t="s">
        <v>2090</v>
      </c>
      <c r="B1931" s="18"/>
      <c r="C1931" s="26" t="s">
        <v>1138</v>
      </c>
      <c r="D1931" s="26" t="s">
        <v>1272</v>
      </c>
      <c r="E1931" s="17" t="s">
        <v>1303</v>
      </c>
      <c r="F1931" s="26">
        <v>5</v>
      </c>
      <c r="G1931" s="21" t="s">
        <v>1272</v>
      </c>
      <c r="H1931" s="17" t="s">
        <v>3018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</row>
    <row r="1932" spans="1:14" ht="16.2" customHeight="1">
      <c r="A1932" s="17" t="s">
        <v>2090</v>
      </c>
      <c r="B1932" s="18"/>
      <c r="C1932" s="26" t="s">
        <v>1138</v>
      </c>
      <c r="D1932" s="26" t="s">
        <v>1272</v>
      </c>
      <c r="E1932" s="17" t="s">
        <v>1303</v>
      </c>
      <c r="F1932" s="26">
        <v>6</v>
      </c>
      <c r="G1932" s="21" t="s">
        <v>1272</v>
      </c>
      <c r="H1932" s="17" t="s">
        <v>3019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</row>
    <row r="1933" spans="1:14" ht="16.2" customHeight="1">
      <c r="A1933" s="17" t="s">
        <v>2090</v>
      </c>
      <c r="B1933" s="18"/>
      <c r="C1933" s="26" t="s">
        <v>1138</v>
      </c>
      <c r="D1933" s="26" t="s">
        <v>1272</v>
      </c>
      <c r="E1933" s="17" t="s">
        <v>1307</v>
      </c>
      <c r="F1933" s="26">
        <v>1</v>
      </c>
      <c r="G1933" s="21" t="s">
        <v>1306</v>
      </c>
      <c r="H1933" s="17" t="s">
        <v>3020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</row>
    <row r="1934" spans="1:14" ht="16.2" customHeight="1">
      <c r="A1934" s="17" t="s">
        <v>2090</v>
      </c>
      <c r="B1934" s="18"/>
      <c r="C1934" s="26" t="s">
        <v>1138</v>
      </c>
      <c r="D1934" s="26" t="s">
        <v>1272</v>
      </c>
      <c r="E1934" s="17" t="s">
        <v>1307</v>
      </c>
      <c r="F1934" s="26">
        <v>2</v>
      </c>
      <c r="G1934" s="21" t="s">
        <v>1306</v>
      </c>
      <c r="H1934" s="17" t="s">
        <v>3021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</row>
    <row r="1935" spans="1:14" ht="16.2" customHeight="1">
      <c r="A1935" s="17" t="s">
        <v>2090</v>
      </c>
      <c r="B1935" s="18"/>
      <c r="C1935" s="26" t="s">
        <v>1138</v>
      </c>
      <c r="D1935" s="26" t="s">
        <v>1272</v>
      </c>
      <c r="E1935" s="17" t="s">
        <v>1307</v>
      </c>
      <c r="F1935" s="26">
        <v>3</v>
      </c>
      <c r="G1935" s="21" t="s">
        <v>1306</v>
      </c>
      <c r="H1935" s="17" t="s">
        <v>3022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</row>
    <row r="1936" spans="1:14" ht="16.2" customHeight="1">
      <c r="A1936" s="17" t="s">
        <v>2090</v>
      </c>
      <c r="B1936" s="18"/>
      <c r="C1936" s="26" t="s">
        <v>1138</v>
      </c>
      <c r="D1936" s="26" t="s">
        <v>1272</v>
      </c>
      <c r="E1936" s="17" t="s">
        <v>1307</v>
      </c>
      <c r="F1936" s="26">
        <v>4</v>
      </c>
      <c r="G1936" s="21" t="s">
        <v>1306</v>
      </c>
      <c r="H1936" s="17" t="s">
        <v>3023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</row>
    <row r="1937" spans="1:14" ht="16.2" customHeight="1">
      <c r="A1937" s="17" t="s">
        <v>2090</v>
      </c>
      <c r="B1937" s="18"/>
      <c r="C1937" s="26" t="s">
        <v>1138</v>
      </c>
      <c r="D1937" s="26" t="s">
        <v>1272</v>
      </c>
      <c r="E1937" s="17" t="s">
        <v>1307</v>
      </c>
      <c r="F1937" s="26">
        <v>5</v>
      </c>
      <c r="G1937" s="21" t="s">
        <v>1306</v>
      </c>
      <c r="H1937" s="17" t="s">
        <v>3024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</row>
    <row r="1938" spans="1:14" ht="16.2" customHeight="1">
      <c r="A1938" s="17" t="s">
        <v>2090</v>
      </c>
      <c r="B1938" s="18"/>
      <c r="C1938" s="26" t="s">
        <v>1138</v>
      </c>
      <c r="D1938" s="26" t="s">
        <v>1272</v>
      </c>
      <c r="E1938" s="17" t="s">
        <v>1307</v>
      </c>
      <c r="F1938" s="26">
        <v>6</v>
      </c>
      <c r="G1938" s="21" t="s">
        <v>1306</v>
      </c>
      <c r="H1938" s="17" t="s">
        <v>3025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</row>
    <row r="1939" spans="1:14" ht="16.2" customHeight="1">
      <c r="A1939" s="17" t="s">
        <v>2090</v>
      </c>
      <c r="B1939" s="18"/>
      <c r="C1939" s="26" t="s">
        <v>1138</v>
      </c>
      <c r="D1939" s="26" t="s">
        <v>1272</v>
      </c>
      <c r="E1939" s="17" t="s">
        <v>1310</v>
      </c>
      <c r="F1939" s="26">
        <v>1</v>
      </c>
      <c r="G1939" s="21" t="s">
        <v>1309</v>
      </c>
      <c r="H1939" s="17" t="s">
        <v>3026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</row>
    <row r="1940" spans="1:14" ht="16.2" customHeight="1">
      <c r="A1940" s="17" t="s">
        <v>2090</v>
      </c>
      <c r="B1940" s="18"/>
      <c r="C1940" s="26" t="s">
        <v>1138</v>
      </c>
      <c r="D1940" s="26" t="s">
        <v>1272</v>
      </c>
      <c r="E1940" s="17" t="s">
        <v>1310</v>
      </c>
      <c r="F1940" s="26">
        <v>2</v>
      </c>
      <c r="G1940" s="21" t="s">
        <v>1309</v>
      </c>
      <c r="H1940" s="17" t="s">
        <v>3027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</row>
    <row r="1941" spans="1:14" ht="16.2" customHeight="1">
      <c r="A1941" s="17" t="s">
        <v>2090</v>
      </c>
      <c r="B1941" s="18"/>
      <c r="C1941" s="26" t="s">
        <v>1138</v>
      </c>
      <c r="D1941" s="26" t="s">
        <v>1272</v>
      </c>
      <c r="E1941" s="17" t="s">
        <v>1310</v>
      </c>
      <c r="F1941" s="26">
        <v>3</v>
      </c>
      <c r="G1941" s="21" t="s">
        <v>1309</v>
      </c>
      <c r="H1941" s="17" t="s">
        <v>3028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</row>
    <row r="1942" spans="1:14" ht="16.2" customHeight="1">
      <c r="A1942" s="17" t="s">
        <v>2090</v>
      </c>
      <c r="B1942" s="18"/>
      <c r="C1942" s="26" t="s">
        <v>1138</v>
      </c>
      <c r="D1942" s="26" t="s">
        <v>1272</v>
      </c>
      <c r="E1942" s="17" t="s">
        <v>1310</v>
      </c>
      <c r="F1942" s="26">
        <v>4</v>
      </c>
      <c r="G1942" s="21" t="s">
        <v>1309</v>
      </c>
      <c r="H1942" s="17" t="s">
        <v>3029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</row>
    <row r="1943" spans="1:14" ht="16.2" customHeight="1">
      <c r="A1943" s="17" t="s">
        <v>2090</v>
      </c>
      <c r="B1943" s="18"/>
      <c r="C1943" s="26" t="s">
        <v>1138</v>
      </c>
      <c r="D1943" s="26" t="s">
        <v>1272</v>
      </c>
      <c r="E1943" s="17" t="s">
        <v>1310</v>
      </c>
      <c r="F1943" s="26">
        <v>5</v>
      </c>
      <c r="G1943" s="21" t="s">
        <v>1309</v>
      </c>
      <c r="H1943" s="17" t="s">
        <v>3030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</row>
    <row r="1944" spans="1:14" ht="16.2" customHeight="1">
      <c r="A1944" s="17" t="s">
        <v>2090</v>
      </c>
      <c r="B1944" s="18"/>
      <c r="C1944" s="26" t="s">
        <v>1138</v>
      </c>
      <c r="D1944" s="26" t="s">
        <v>1272</v>
      </c>
      <c r="E1944" s="17" t="s">
        <v>1310</v>
      </c>
      <c r="F1944" s="26">
        <v>6</v>
      </c>
      <c r="G1944" s="21" t="s">
        <v>1309</v>
      </c>
      <c r="H1944" s="17" t="s">
        <v>3031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</row>
    <row r="1945" spans="1:14" ht="16.2" customHeight="1">
      <c r="A1945" s="17" t="s">
        <v>2090</v>
      </c>
      <c r="B1945" s="18"/>
      <c r="C1945" s="26" t="s">
        <v>1138</v>
      </c>
      <c r="D1945" s="26" t="s">
        <v>1139</v>
      </c>
      <c r="E1945" s="17" t="s">
        <v>1146</v>
      </c>
      <c r="F1945" s="26">
        <v>1</v>
      </c>
      <c r="G1945" s="21" t="s">
        <v>1145</v>
      </c>
      <c r="H1945" s="17" t="s">
        <v>3032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</row>
    <row r="1946" spans="1:14" ht="16.2" customHeight="1">
      <c r="A1946" s="17" t="s">
        <v>2090</v>
      </c>
      <c r="B1946" s="18"/>
      <c r="C1946" s="26" t="s">
        <v>1138</v>
      </c>
      <c r="D1946" s="26" t="s">
        <v>1139</v>
      </c>
      <c r="E1946" s="17" t="s">
        <v>1146</v>
      </c>
      <c r="F1946" s="26">
        <v>2</v>
      </c>
      <c r="G1946" s="21" t="s">
        <v>1145</v>
      </c>
      <c r="H1946" s="17" t="s">
        <v>3033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</row>
    <row r="1947" spans="1:14" ht="16.2" customHeight="1">
      <c r="A1947" s="17" t="s">
        <v>2090</v>
      </c>
      <c r="B1947" s="18"/>
      <c r="C1947" s="26" t="s">
        <v>1138</v>
      </c>
      <c r="D1947" s="26" t="s">
        <v>1139</v>
      </c>
      <c r="E1947" s="17" t="s">
        <v>1146</v>
      </c>
      <c r="F1947" s="26">
        <v>3</v>
      </c>
      <c r="G1947" s="21" t="s">
        <v>1145</v>
      </c>
      <c r="H1947" s="17" t="s">
        <v>3034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</row>
    <row r="1948" spans="1:14" ht="16.2" customHeight="1">
      <c r="A1948" s="17" t="s">
        <v>2090</v>
      </c>
      <c r="B1948" s="18"/>
      <c r="C1948" s="26" t="s">
        <v>1138</v>
      </c>
      <c r="D1948" s="26" t="s">
        <v>1139</v>
      </c>
      <c r="E1948" s="17" t="s">
        <v>1146</v>
      </c>
      <c r="F1948" s="26">
        <v>4</v>
      </c>
      <c r="G1948" s="21" t="s">
        <v>1145</v>
      </c>
      <c r="H1948" s="17" t="s">
        <v>3035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</row>
    <row r="1949" spans="1:14" ht="16.2" customHeight="1">
      <c r="A1949" s="17" t="s">
        <v>2090</v>
      </c>
      <c r="B1949" s="18"/>
      <c r="C1949" s="26" t="s">
        <v>1138</v>
      </c>
      <c r="D1949" s="26" t="s">
        <v>1139</v>
      </c>
      <c r="E1949" s="17" t="s">
        <v>1146</v>
      </c>
      <c r="F1949" s="26">
        <v>5</v>
      </c>
      <c r="G1949" s="21" t="s">
        <v>1145</v>
      </c>
      <c r="H1949" s="17" t="s">
        <v>3036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</row>
    <row r="1950" spans="1:14" ht="16.2" customHeight="1">
      <c r="A1950" s="17" t="s">
        <v>2090</v>
      </c>
      <c r="B1950" s="18"/>
      <c r="C1950" s="26" t="s">
        <v>1138</v>
      </c>
      <c r="D1950" s="26" t="s">
        <v>1139</v>
      </c>
      <c r="E1950" s="17" t="s">
        <v>1146</v>
      </c>
      <c r="F1950" s="26">
        <v>6</v>
      </c>
      <c r="G1950" s="21" t="s">
        <v>1145</v>
      </c>
      <c r="H1950" s="17" t="s">
        <v>3037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</row>
    <row r="1951" spans="1:14" ht="16.2" customHeight="1">
      <c r="A1951" s="17" t="s">
        <v>2090</v>
      </c>
      <c r="B1951" s="18"/>
      <c r="C1951" s="26" t="s">
        <v>1138</v>
      </c>
      <c r="D1951" s="26" t="s">
        <v>1139</v>
      </c>
      <c r="E1951" s="17" t="s">
        <v>1141</v>
      </c>
      <c r="F1951" s="26">
        <v>1</v>
      </c>
      <c r="G1951" s="21" t="s">
        <v>1140</v>
      </c>
      <c r="H1951" s="17" t="s">
        <v>3038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</row>
    <row r="1952" spans="1:14" ht="16.2" customHeight="1">
      <c r="A1952" s="17" t="s">
        <v>2090</v>
      </c>
      <c r="B1952" s="18"/>
      <c r="C1952" s="26" t="s">
        <v>1138</v>
      </c>
      <c r="D1952" s="26" t="s">
        <v>1139</v>
      </c>
      <c r="E1952" s="17" t="s">
        <v>1141</v>
      </c>
      <c r="F1952" s="26">
        <v>2</v>
      </c>
      <c r="G1952" s="21" t="s">
        <v>1140</v>
      </c>
      <c r="H1952" s="17" t="s">
        <v>3039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</row>
    <row r="1953" spans="1:14" ht="16.2" customHeight="1">
      <c r="A1953" s="17" t="s">
        <v>2090</v>
      </c>
      <c r="B1953" s="18"/>
      <c r="C1953" s="26" t="s">
        <v>1138</v>
      </c>
      <c r="D1953" s="26" t="s">
        <v>1139</v>
      </c>
      <c r="E1953" s="17" t="s">
        <v>1141</v>
      </c>
      <c r="F1953" s="26">
        <v>3</v>
      </c>
      <c r="G1953" s="21" t="s">
        <v>1140</v>
      </c>
      <c r="H1953" s="17" t="s">
        <v>3040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</row>
    <row r="1954" spans="1:14" ht="16.2" customHeight="1">
      <c r="A1954" s="17" t="s">
        <v>2090</v>
      </c>
      <c r="B1954" s="18"/>
      <c r="C1954" s="26" t="s">
        <v>1138</v>
      </c>
      <c r="D1954" s="26" t="s">
        <v>1139</v>
      </c>
      <c r="E1954" s="17" t="s">
        <v>1141</v>
      </c>
      <c r="F1954" s="26">
        <v>4</v>
      </c>
      <c r="G1954" s="21" t="s">
        <v>1140</v>
      </c>
      <c r="H1954" s="17" t="s">
        <v>3041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</row>
    <row r="1955" spans="1:14" ht="16.2" customHeight="1">
      <c r="A1955" s="17" t="s">
        <v>2090</v>
      </c>
      <c r="B1955" s="18"/>
      <c r="C1955" s="26" t="s">
        <v>1138</v>
      </c>
      <c r="D1955" s="26" t="s">
        <v>1139</v>
      </c>
      <c r="E1955" s="17" t="s">
        <v>1141</v>
      </c>
      <c r="F1955" s="26">
        <v>5</v>
      </c>
      <c r="G1955" s="21" t="s">
        <v>1140</v>
      </c>
      <c r="H1955" s="17" t="s">
        <v>3042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</row>
    <row r="1956" spans="1:14" ht="16.2" customHeight="1">
      <c r="A1956" s="17" t="s">
        <v>2090</v>
      </c>
      <c r="B1956" s="18"/>
      <c r="C1956" s="26" t="s">
        <v>1138</v>
      </c>
      <c r="D1956" s="26" t="s">
        <v>1139</v>
      </c>
      <c r="E1956" s="17" t="s">
        <v>1141</v>
      </c>
      <c r="F1956" s="26">
        <v>6</v>
      </c>
      <c r="G1956" s="21" t="s">
        <v>1140</v>
      </c>
      <c r="H1956" s="17" t="s">
        <v>3043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</row>
    <row r="1957" spans="1:14" ht="16.2" customHeight="1">
      <c r="A1957" s="17" t="s">
        <v>2090</v>
      </c>
      <c r="B1957" s="18"/>
      <c r="C1957" s="26" t="s">
        <v>1138</v>
      </c>
      <c r="D1957" s="26" t="s">
        <v>1139</v>
      </c>
      <c r="E1957" s="17" t="s">
        <v>1156</v>
      </c>
      <c r="F1957" s="26">
        <v>1</v>
      </c>
      <c r="G1957" s="21" t="s">
        <v>1155</v>
      </c>
      <c r="H1957" s="17" t="s">
        <v>3044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</row>
    <row r="1958" spans="1:14" ht="16.2" customHeight="1">
      <c r="A1958" s="17" t="s">
        <v>2090</v>
      </c>
      <c r="B1958" s="18"/>
      <c r="C1958" s="26" t="s">
        <v>1138</v>
      </c>
      <c r="D1958" s="26" t="s">
        <v>1139</v>
      </c>
      <c r="E1958" s="17" t="s">
        <v>1156</v>
      </c>
      <c r="F1958" s="26">
        <v>2</v>
      </c>
      <c r="G1958" s="21" t="s">
        <v>1155</v>
      </c>
      <c r="H1958" s="17" t="s">
        <v>3045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</row>
    <row r="1959" spans="1:14" ht="16.2" customHeight="1">
      <c r="A1959" s="17" t="s">
        <v>2090</v>
      </c>
      <c r="B1959" s="18"/>
      <c r="C1959" s="26" t="s">
        <v>1138</v>
      </c>
      <c r="D1959" s="26" t="s">
        <v>1139</v>
      </c>
      <c r="E1959" s="17" t="s">
        <v>1156</v>
      </c>
      <c r="F1959" s="26">
        <v>3</v>
      </c>
      <c r="G1959" s="21" t="s">
        <v>1155</v>
      </c>
      <c r="H1959" s="17" t="s">
        <v>3046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</row>
    <row r="1960" spans="1:14" ht="16.2" customHeight="1">
      <c r="A1960" s="17" t="s">
        <v>2090</v>
      </c>
      <c r="B1960" s="18"/>
      <c r="C1960" s="26" t="s">
        <v>1138</v>
      </c>
      <c r="D1960" s="26" t="s">
        <v>1139</v>
      </c>
      <c r="E1960" s="17" t="s">
        <v>1156</v>
      </c>
      <c r="F1960" s="26">
        <v>4</v>
      </c>
      <c r="G1960" s="21" t="s">
        <v>1155</v>
      </c>
      <c r="H1960" s="17" t="s">
        <v>3047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</row>
    <row r="1961" spans="1:14" ht="16.2" customHeight="1">
      <c r="A1961" s="17" t="s">
        <v>2090</v>
      </c>
      <c r="B1961" s="18"/>
      <c r="C1961" s="26" t="s">
        <v>1138</v>
      </c>
      <c r="D1961" s="26" t="s">
        <v>1139</v>
      </c>
      <c r="E1961" s="17" t="s">
        <v>1156</v>
      </c>
      <c r="F1961" s="26">
        <v>5</v>
      </c>
      <c r="G1961" s="21" t="s">
        <v>1155</v>
      </c>
      <c r="H1961" s="17" t="s">
        <v>3048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</row>
    <row r="1962" spans="1:14" ht="16.2" customHeight="1">
      <c r="A1962" s="17" t="s">
        <v>2090</v>
      </c>
      <c r="B1962" s="18"/>
      <c r="C1962" s="26" t="s">
        <v>1138</v>
      </c>
      <c r="D1962" s="26" t="s">
        <v>1139</v>
      </c>
      <c r="E1962" s="17" t="s">
        <v>1156</v>
      </c>
      <c r="F1962" s="26">
        <v>6</v>
      </c>
      <c r="G1962" s="21" t="s">
        <v>1155</v>
      </c>
      <c r="H1962" s="17" t="s">
        <v>3049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</row>
    <row r="1963" spans="1:14" ht="16.2" customHeight="1">
      <c r="A1963" s="17" t="s">
        <v>2090</v>
      </c>
      <c r="B1963" s="18"/>
      <c r="C1963" s="26" t="s">
        <v>1138</v>
      </c>
      <c r="D1963" s="26" t="s">
        <v>1139</v>
      </c>
      <c r="E1963" s="17" t="s">
        <v>1161</v>
      </c>
      <c r="F1963" s="26">
        <v>1</v>
      </c>
      <c r="G1963" s="21" t="s">
        <v>1160</v>
      </c>
      <c r="H1963" s="17" t="s">
        <v>3050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</row>
    <row r="1964" spans="1:14" ht="16.2" customHeight="1">
      <c r="A1964" s="17" t="s">
        <v>2090</v>
      </c>
      <c r="B1964" s="18"/>
      <c r="C1964" s="26" t="s">
        <v>1138</v>
      </c>
      <c r="D1964" s="26" t="s">
        <v>1139</v>
      </c>
      <c r="E1964" s="17" t="s">
        <v>1161</v>
      </c>
      <c r="F1964" s="26">
        <v>2</v>
      </c>
      <c r="G1964" s="21" t="s">
        <v>1160</v>
      </c>
      <c r="H1964" s="17" t="s">
        <v>3051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</row>
    <row r="1965" spans="1:14" ht="16.2" customHeight="1">
      <c r="A1965" s="17" t="s">
        <v>2090</v>
      </c>
      <c r="B1965" s="18"/>
      <c r="C1965" s="26" t="s">
        <v>1138</v>
      </c>
      <c r="D1965" s="26" t="s">
        <v>1139</v>
      </c>
      <c r="E1965" s="17" t="s">
        <v>1161</v>
      </c>
      <c r="F1965" s="26">
        <v>3</v>
      </c>
      <c r="G1965" s="21" t="s">
        <v>1160</v>
      </c>
      <c r="H1965" s="17" t="s">
        <v>3052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</row>
    <row r="1966" spans="1:14" ht="16.2" customHeight="1">
      <c r="A1966" s="17" t="s">
        <v>2090</v>
      </c>
      <c r="B1966" s="18"/>
      <c r="C1966" s="26" t="s">
        <v>1138</v>
      </c>
      <c r="D1966" s="26" t="s">
        <v>1139</v>
      </c>
      <c r="E1966" s="17" t="s">
        <v>1161</v>
      </c>
      <c r="F1966" s="26">
        <v>4</v>
      </c>
      <c r="G1966" s="21" t="s">
        <v>1160</v>
      </c>
      <c r="H1966" s="17" t="s">
        <v>3053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</row>
    <row r="1967" spans="1:14" ht="16.2" customHeight="1">
      <c r="A1967" s="17" t="s">
        <v>2090</v>
      </c>
      <c r="B1967" s="18"/>
      <c r="C1967" s="26" t="s">
        <v>1138</v>
      </c>
      <c r="D1967" s="26" t="s">
        <v>1139</v>
      </c>
      <c r="E1967" s="17" t="s">
        <v>1161</v>
      </c>
      <c r="F1967" s="26">
        <v>5</v>
      </c>
      <c r="G1967" s="21" t="s">
        <v>1160</v>
      </c>
      <c r="H1967" s="17" t="s">
        <v>3054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</row>
    <row r="1968" spans="1:14" ht="16.2" customHeight="1">
      <c r="A1968" s="17" t="s">
        <v>2090</v>
      </c>
      <c r="B1968" s="18"/>
      <c r="C1968" s="26" t="s">
        <v>1138</v>
      </c>
      <c r="D1968" s="26" t="s">
        <v>1139</v>
      </c>
      <c r="E1968" s="17" t="s">
        <v>1161</v>
      </c>
      <c r="F1968" s="26">
        <v>6</v>
      </c>
      <c r="G1968" s="21" t="s">
        <v>1160</v>
      </c>
      <c r="H1968" s="17" t="s">
        <v>3055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</row>
    <row r="1969" spans="1:14" ht="16.2" customHeight="1">
      <c r="A1969" s="17" t="s">
        <v>2090</v>
      </c>
      <c r="B1969" s="18"/>
      <c r="C1969" s="26" t="s">
        <v>1138</v>
      </c>
      <c r="D1969" s="26" t="s">
        <v>1139</v>
      </c>
      <c r="E1969" s="17" t="s">
        <v>1170</v>
      </c>
      <c r="F1969" s="26">
        <v>1</v>
      </c>
      <c r="G1969" s="21" t="s">
        <v>1169</v>
      </c>
      <c r="H1969" s="17" t="s">
        <v>3056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</row>
    <row r="1970" spans="1:14" ht="16.2" customHeight="1">
      <c r="A1970" s="17" t="s">
        <v>2090</v>
      </c>
      <c r="B1970" s="18"/>
      <c r="C1970" s="26" t="s">
        <v>1138</v>
      </c>
      <c r="D1970" s="26" t="s">
        <v>1139</v>
      </c>
      <c r="E1970" s="17" t="s">
        <v>1170</v>
      </c>
      <c r="F1970" s="26">
        <v>2</v>
      </c>
      <c r="G1970" s="21" t="s">
        <v>1169</v>
      </c>
      <c r="H1970" s="17" t="s">
        <v>3057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</row>
    <row r="1971" spans="1:14" ht="16.2" customHeight="1">
      <c r="A1971" s="17" t="s">
        <v>2090</v>
      </c>
      <c r="B1971" s="18"/>
      <c r="C1971" s="26" t="s">
        <v>1138</v>
      </c>
      <c r="D1971" s="26" t="s">
        <v>1139</v>
      </c>
      <c r="E1971" s="17" t="s">
        <v>1170</v>
      </c>
      <c r="F1971" s="26">
        <v>3</v>
      </c>
      <c r="G1971" s="21" t="s">
        <v>1169</v>
      </c>
      <c r="H1971" s="17" t="s">
        <v>3058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</row>
    <row r="1972" spans="1:14" ht="16.2" customHeight="1">
      <c r="A1972" s="17" t="s">
        <v>2090</v>
      </c>
      <c r="B1972" s="18"/>
      <c r="C1972" s="26" t="s">
        <v>1138</v>
      </c>
      <c r="D1972" s="26" t="s">
        <v>1139</v>
      </c>
      <c r="E1972" s="17" t="s">
        <v>1170</v>
      </c>
      <c r="F1972" s="26">
        <v>4</v>
      </c>
      <c r="G1972" s="21" t="s">
        <v>1169</v>
      </c>
      <c r="H1972" s="17" t="s">
        <v>3059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</row>
    <row r="1973" spans="1:14" ht="16.2" customHeight="1">
      <c r="A1973" s="17" t="s">
        <v>2090</v>
      </c>
      <c r="B1973" s="18"/>
      <c r="C1973" s="26" t="s">
        <v>1138</v>
      </c>
      <c r="D1973" s="26" t="s">
        <v>1139</v>
      </c>
      <c r="E1973" s="17" t="s">
        <v>1170</v>
      </c>
      <c r="F1973" s="26">
        <v>5</v>
      </c>
      <c r="G1973" s="21" t="s">
        <v>1169</v>
      </c>
      <c r="H1973" s="17" t="s">
        <v>3060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</row>
    <row r="1974" spans="1:14" ht="16.2" customHeight="1">
      <c r="A1974" s="17" t="s">
        <v>2090</v>
      </c>
      <c r="B1974" s="18"/>
      <c r="C1974" s="26" t="s">
        <v>1138</v>
      </c>
      <c r="D1974" s="26" t="s">
        <v>1139</v>
      </c>
      <c r="E1974" s="17" t="s">
        <v>1170</v>
      </c>
      <c r="F1974" s="26">
        <v>6</v>
      </c>
      <c r="G1974" s="21" t="s">
        <v>1169</v>
      </c>
      <c r="H1974" s="17" t="s">
        <v>3061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</row>
    <row r="1975" spans="1:14" ht="16.2" customHeight="1">
      <c r="A1975" s="17" t="s">
        <v>2090</v>
      </c>
      <c r="B1975" s="18"/>
      <c r="C1975" s="26" t="s">
        <v>1138</v>
      </c>
      <c r="D1975" s="26" t="s">
        <v>1139</v>
      </c>
      <c r="E1975" s="17" t="s">
        <v>1179</v>
      </c>
      <c r="F1975" s="26">
        <v>1</v>
      </c>
      <c r="G1975" s="21" t="s">
        <v>3062</v>
      </c>
      <c r="H1975" s="17" t="s">
        <v>3063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</row>
    <row r="1976" spans="1:14" ht="16.2" customHeight="1">
      <c r="A1976" s="17" t="s">
        <v>2090</v>
      </c>
      <c r="B1976" s="18"/>
      <c r="C1976" s="26" t="s">
        <v>1138</v>
      </c>
      <c r="D1976" s="26" t="s">
        <v>1139</v>
      </c>
      <c r="E1976" s="17" t="s">
        <v>1179</v>
      </c>
      <c r="F1976" s="26">
        <v>2</v>
      </c>
      <c r="G1976" s="21" t="s">
        <v>3062</v>
      </c>
      <c r="H1976" s="17" t="s">
        <v>3064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</row>
    <row r="1977" spans="1:14" ht="16.2" customHeight="1">
      <c r="A1977" s="17" t="s">
        <v>2090</v>
      </c>
      <c r="B1977" s="18"/>
      <c r="C1977" s="26" t="s">
        <v>1138</v>
      </c>
      <c r="D1977" s="26" t="s">
        <v>1139</v>
      </c>
      <c r="E1977" s="17" t="s">
        <v>1179</v>
      </c>
      <c r="F1977" s="26">
        <v>3</v>
      </c>
      <c r="G1977" s="21" t="s">
        <v>3062</v>
      </c>
      <c r="H1977" s="17" t="s">
        <v>3065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</row>
    <row r="1978" spans="1:14" ht="16.2" customHeight="1">
      <c r="A1978" s="17" t="s">
        <v>2090</v>
      </c>
      <c r="B1978" s="18"/>
      <c r="C1978" s="26" t="s">
        <v>1138</v>
      </c>
      <c r="D1978" s="26" t="s">
        <v>1139</v>
      </c>
      <c r="E1978" s="17" t="s">
        <v>1179</v>
      </c>
      <c r="F1978" s="26">
        <v>4</v>
      </c>
      <c r="G1978" s="21" t="s">
        <v>3062</v>
      </c>
      <c r="H1978" s="17" t="s">
        <v>3066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</row>
    <row r="1979" spans="1:14" ht="16.2" customHeight="1">
      <c r="A1979" s="17" t="s">
        <v>2090</v>
      </c>
      <c r="B1979" s="18"/>
      <c r="C1979" s="26" t="s">
        <v>1138</v>
      </c>
      <c r="D1979" s="26" t="s">
        <v>1139</v>
      </c>
      <c r="E1979" s="17" t="s">
        <v>1179</v>
      </c>
      <c r="F1979" s="26">
        <v>5</v>
      </c>
      <c r="G1979" s="21" t="s">
        <v>3062</v>
      </c>
      <c r="H1979" s="17" t="s">
        <v>3067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</row>
    <row r="1980" spans="1:14" ht="16.2" customHeight="1">
      <c r="A1980" s="17" t="s">
        <v>2090</v>
      </c>
      <c r="B1980" s="18"/>
      <c r="C1980" s="26" t="s">
        <v>1138</v>
      </c>
      <c r="D1980" s="26" t="s">
        <v>1139</v>
      </c>
      <c r="E1980" s="17" t="s">
        <v>1179</v>
      </c>
      <c r="F1980" s="26">
        <v>6</v>
      </c>
      <c r="G1980" s="21" t="s">
        <v>3062</v>
      </c>
      <c r="H1980" s="17" t="s">
        <v>3068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</row>
    <row r="1981" spans="1:14" ht="16.2" customHeight="1">
      <c r="A1981" s="17" t="s">
        <v>2090</v>
      </c>
      <c r="B1981" s="18"/>
      <c r="C1981" s="26" t="s">
        <v>1138</v>
      </c>
      <c r="D1981" s="26" t="s">
        <v>1139</v>
      </c>
      <c r="E1981" s="17" t="s">
        <v>1179</v>
      </c>
      <c r="F1981" s="26">
        <v>7</v>
      </c>
      <c r="G1981" s="21" t="s">
        <v>3062</v>
      </c>
      <c r="H1981" s="17" t="s">
        <v>3069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</row>
    <row r="1982" spans="1:14" ht="16.2" customHeight="1">
      <c r="A1982" s="17" t="s">
        <v>2090</v>
      </c>
      <c r="B1982" s="18"/>
      <c r="C1982" s="26" t="s">
        <v>1138</v>
      </c>
      <c r="D1982" s="26" t="s">
        <v>1139</v>
      </c>
      <c r="E1982" s="17" t="s">
        <v>1179</v>
      </c>
      <c r="F1982" s="26">
        <v>8</v>
      </c>
      <c r="G1982" s="21" t="s">
        <v>3062</v>
      </c>
      <c r="H1982" s="17" t="s">
        <v>3070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</row>
    <row r="1983" spans="1:14" ht="16.2" customHeight="1">
      <c r="A1983" s="17" t="s">
        <v>2090</v>
      </c>
      <c r="B1983" s="18"/>
      <c r="C1983" s="26" t="s">
        <v>1138</v>
      </c>
      <c r="D1983" s="26" t="s">
        <v>1139</v>
      </c>
      <c r="E1983" s="17" t="s">
        <v>1179</v>
      </c>
      <c r="F1983" s="26">
        <v>6</v>
      </c>
      <c r="G1983" s="21" t="s">
        <v>3062</v>
      </c>
      <c r="H1983" s="17" t="s">
        <v>3071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</row>
    <row r="1984" spans="1:14" ht="16.2" customHeight="1">
      <c r="A1984" s="17" t="s">
        <v>2090</v>
      </c>
      <c r="B1984" s="18"/>
      <c r="C1984" s="26" t="s">
        <v>1138</v>
      </c>
      <c r="D1984" s="26" t="s">
        <v>1139</v>
      </c>
      <c r="E1984" s="17" t="s">
        <v>1153</v>
      </c>
      <c r="F1984" s="26">
        <v>1</v>
      </c>
      <c r="G1984" s="21" t="s">
        <v>1152</v>
      </c>
      <c r="H1984" s="17" t="s">
        <v>3072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</row>
    <row r="1985" spans="1:14" ht="16.2" customHeight="1">
      <c r="A1985" s="17" t="s">
        <v>2090</v>
      </c>
      <c r="B1985" s="18"/>
      <c r="C1985" s="26" t="s">
        <v>1138</v>
      </c>
      <c r="D1985" s="26" t="s">
        <v>1139</v>
      </c>
      <c r="E1985" s="17" t="s">
        <v>1153</v>
      </c>
      <c r="F1985" s="26">
        <v>2</v>
      </c>
      <c r="G1985" s="21" t="s">
        <v>1152</v>
      </c>
      <c r="H1985" s="17" t="s">
        <v>3073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</row>
    <row r="1986" spans="1:14" ht="16.2" customHeight="1">
      <c r="A1986" s="17" t="s">
        <v>2090</v>
      </c>
      <c r="B1986" s="18"/>
      <c r="C1986" s="26" t="s">
        <v>1138</v>
      </c>
      <c r="D1986" s="26" t="s">
        <v>1139</v>
      </c>
      <c r="E1986" s="17" t="s">
        <v>1153</v>
      </c>
      <c r="F1986" s="26">
        <v>3</v>
      </c>
      <c r="G1986" s="21" t="s">
        <v>1152</v>
      </c>
      <c r="H1986" s="17" t="s">
        <v>3074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</row>
    <row r="1987" spans="1:14" ht="16.2" customHeight="1">
      <c r="A1987" s="17" t="s">
        <v>2090</v>
      </c>
      <c r="B1987" s="18"/>
      <c r="C1987" s="26" t="s">
        <v>1138</v>
      </c>
      <c r="D1987" s="26" t="s">
        <v>1139</v>
      </c>
      <c r="E1987" s="17" t="s">
        <v>1153</v>
      </c>
      <c r="F1987" s="26">
        <v>4</v>
      </c>
      <c r="G1987" s="21" t="s">
        <v>1152</v>
      </c>
      <c r="H1987" s="17" t="s">
        <v>3075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</row>
    <row r="1988" spans="1:14" ht="16.2" customHeight="1">
      <c r="A1988" s="17" t="s">
        <v>2090</v>
      </c>
      <c r="B1988" s="18"/>
      <c r="C1988" s="26" t="s">
        <v>1138</v>
      </c>
      <c r="D1988" s="26" t="s">
        <v>1139</v>
      </c>
      <c r="E1988" s="17" t="s">
        <v>1153</v>
      </c>
      <c r="F1988" s="26">
        <v>5</v>
      </c>
      <c r="G1988" s="21" t="s">
        <v>1152</v>
      </c>
      <c r="H1988" s="17" t="s">
        <v>3076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</row>
    <row r="1989" spans="1:14" ht="16.2" customHeight="1">
      <c r="A1989" s="17" t="s">
        <v>2090</v>
      </c>
      <c r="B1989" s="18"/>
      <c r="C1989" s="26" t="s">
        <v>1138</v>
      </c>
      <c r="D1989" s="26" t="s">
        <v>1139</v>
      </c>
      <c r="E1989" s="17" t="s">
        <v>1153</v>
      </c>
      <c r="F1989" s="26">
        <v>6</v>
      </c>
      <c r="G1989" s="21" t="s">
        <v>1152</v>
      </c>
      <c r="H1989" s="17" t="s">
        <v>3077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</row>
    <row r="1990" spans="1:14" ht="16.2" customHeight="1">
      <c r="A1990" s="17" t="s">
        <v>2090</v>
      </c>
      <c r="B1990" s="18"/>
      <c r="C1990" s="26" t="s">
        <v>1138</v>
      </c>
      <c r="D1990" s="26" t="s">
        <v>1139</v>
      </c>
      <c r="E1990" s="17" t="s">
        <v>1150</v>
      </c>
      <c r="F1990" s="26">
        <v>1</v>
      </c>
      <c r="G1990" s="21" t="s">
        <v>1149</v>
      </c>
      <c r="H1990" s="17" t="s">
        <v>3078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</row>
    <row r="1991" spans="1:14" ht="16.2" customHeight="1">
      <c r="A1991" s="17" t="s">
        <v>2090</v>
      </c>
      <c r="B1991" s="18"/>
      <c r="C1991" s="26" t="s">
        <v>1138</v>
      </c>
      <c r="D1991" s="26" t="s">
        <v>1139</v>
      </c>
      <c r="E1991" s="17" t="s">
        <v>1150</v>
      </c>
      <c r="F1991" s="26">
        <v>2</v>
      </c>
      <c r="G1991" s="21" t="s">
        <v>1149</v>
      </c>
      <c r="H1991" s="17" t="s">
        <v>3079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</row>
    <row r="1992" spans="1:14" ht="16.2" customHeight="1">
      <c r="A1992" s="17" t="s">
        <v>2090</v>
      </c>
      <c r="B1992" s="18"/>
      <c r="C1992" s="26" t="s">
        <v>1138</v>
      </c>
      <c r="D1992" s="26" t="s">
        <v>1139</v>
      </c>
      <c r="E1992" s="17" t="s">
        <v>1150</v>
      </c>
      <c r="F1992" s="26">
        <v>3</v>
      </c>
      <c r="G1992" s="21" t="s">
        <v>1149</v>
      </c>
      <c r="H1992" s="17" t="s">
        <v>3080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</row>
    <row r="1993" spans="1:14" ht="16.2" customHeight="1">
      <c r="A1993" s="17" t="s">
        <v>2090</v>
      </c>
      <c r="B1993" s="18"/>
      <c r="C1993" s="26" t="s">
        <v>1138</v>
      </c>
      <c r="D1993" s="26" t="s">
        <v>1139</v>
      </c>
      <c r="E1993" s="17" t="s">
        <v>1150</v>
      </c>
      <c r="F1993" s="26">
        <v>4</v>
      </c>
      <c r="G1993" s="21" t="s">
        <v>1149</v>
      </c>
      <c r="H1993" s="17" t="s">
        <v>3081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</row>
    <row r="1994" spans="1:14" ht="16.2" customHeight="1">
      <c r="A1994" s="17" t="s">
        <v>2090</v>
      </c>
      <c r="B1994" s="18"/>
      <c r="C1994" s="26" t="s">
        <v>1138</v>
      </c>
      <c r="D1994" s="26" t="s">
        <v>1139</v>
      </c>
      <c r="E1994" s="17" t="s">
        <v>1150</v>
      </c>
      <c r="F1994" s="26">
        <v>5</v>
      </c>
      <c r="G1994" s="21" t="s">
        <v>1149</v>
      </c>
      <c r="H1994" s="17" t="s">
        <v>3082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</row>
    <row r="1995" spans="1:14" ht="16.2" customHeight="1">
      <c r="A1995" s="17" t="s">
        <v>2090</v>
      </c>
      <c r="B1995" s="18"/>
      <c r="C1995" s="26" t="s">
        <v>1138</v>
      </c>
      <c r="D1995" s="26" t="s">
        <v>1139</v>
      </c>
      <c r="E1995" s="17" t="s">
        <v>1150</v>
      </c>
      <c r="F1995" s="26">
        <v>6</v>
      </c>
      <c r="G1995" s="21" t="s">
        <v>1149</v>
      </c>
      <c r="H1995" s="17" t="s">
        <v>3083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</row>
    <row r="1996" spans="1:14" ht="16.2" customHeight="1">
      <c r="A1996" s="17" t="s">
        <v>2090</v>
      </c>
      <c r="B1996" s="18"/>
      <c r="C1996" s="26" t="s">
        <v>1138</v>
      </c>
      <c r="D1996" s="26" t="s">
        <v>1139</v>
      </c>
      <c r="E1996" s="17" t="s">
        <v>1159</v>
      </c>
      <c r="F1996" s="26">
        <v>1</v>
      </c>
      <c r="G1996" s="21" t="s">
        <v>3084</v>
      </c>
      <c r="H1996" s="17" t="s">
        <v>3085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</row>
    <row r="1997" spans="1:14" ht="16.2" customHeight="1">
      <c r="A1997" s="17" t="s">
        <v>2090</v>
      </c>
      <c r="B1997" s="18"/>
      <c r="C1997" s="26" t="s">
        <v>1138</v>
      </c>
      <c r="D1997" s="26" t="s">
        <v>1139</v>
      </c>
      <c r="E1997" s="17" t="s">
        <v>1159</v>
      </c>
      <c r="F1997" s="26">
        <v>2</v>
      </c>
      <c r="G1997" s="21" t="s">
        <v>3084</v>
      </c>
      <c r="H1997" s="17" t="s">
        <v>3086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</row>
    <row r="1998" spans="1:14" ht="16.2" customHeight="1">
      <c r="A1998" s="17" t="s">
        <v>2090</v>
      </c>
      <c r="B1998" s="18"/>
      <c r="C1998" s="26" t="s">
        <v>1138</v>
      </c>
      <c r="D1998" s="26" t="s">
        <v>1139</v>
      </c>
      <c r="E1998" s="17" t="s">
        <v>1159</v>
      </c>
      <c r="F1998" s="26">
        <v>3</v>
      </c>
      <c r="G1998" s="21" t="s">
        <v>3084</v>
      </c>
      <c r="H1998" s="17" t="s">
        <v>3087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</row>
    <row r="1999" spans="1:14" ht="16.2" customHeight="1">
      <c r="A1999" s="17" t="s">
        <v>2090</v>
      </c>
      <c r="B1999" s="18"/>
      <c r="C1999" s="26" t="s">
        <v>1138</v>
      </c>
      <c r="D1999" s="26" t="s">
        <v>1139</v>
      </c>
      <c r="E1999" s="17" t="s">
        <v>1159</v>
      </c>
      <c r="F1999" s="26">
        <v>4</v>
      </c>
      <c r="G1999" s="21" t="s">
        <v>3084</v>
      </c>
      <c r="H1999" s="17" t="s">
        <v>3088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</row>
    <row r="2000" spans="1:14" ht="16.2" customHeight="1">
      <c r="A2000" s="17" t="s">
        <v>2090</v>
      </c>
      <c r="B2000" s="18"/>
      <c r="C2000" s="26" t="s">
        <v>1138</v>
      </c>
      <c r="D2000" s="26" t="s">
        <v>1139</v>
      </c>
      <c r="E2000" s="17" t="s">
        <v>1159</v>
      </c>
      <c r="F2000" s="26">
        <v>5</v>
      </c>
      <c r="G2000" s="21" t="s">
        <v>3084</v>
      </c>
      <c r="H2000" s="17" t="s">
        <v>3089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</row>
    <row r="2001" spans="1:14" ht="16.2" customHeight="1">
      <c r="A2001" s="17" t="s">
        <v>2090</v>
      </c>
      <c r="B2001" s="18"/>
      <c r="C2001" s="26" t="s">
        <v>1138</v>
      </c>
      <c r="D2001" s="26" t="s">
        <v>1139</v>
      </c>
      <c r="E2001" s="17" t="s">
        <v>1159</v>
      </c>
      <c r="F2001" s="26">
        <v>6</v>
      </c>
      <c r="G2001" s="21" t="s">
        <v>3084</v>
      </c>
      <c r="H2001" s="17" t="s">
        <v>3090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</row>
    <row r="2002" spans="1:14" ht="16.2" customHeight="1">
      <c r="A2002" s="17" t="s">
        <v>2090</v>
      </c>
      <c r="B2002" s="18"/>
      <c r="C2002" s="26" t="s">
        <v>1138</v>
      </c>
      <c r="D2002" s="26" t="s">
        <v>1208</v>
      </c>
      <c r="E2002" s="17" t="s">
        <v>1210</v>
      </c>
      <c r="F2002" s="26">
        <v>3</v>
      </c>
      <c r="G2002" s="21" t="s">
        <v>1209</v>
      </c>
      <c r="H2002" s="17" t="s">
        <v>3091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</row>
    <row r="2003" spans="1:14" ht="16.2" customHeight="1">
      <c r="A2003" s="17" t="s">
        <v>2090</v>
      </c>
      <c r="B2003" s="18"/>
      <c r="C2003" s="26" t="s">
        <v>1138</v>
      </c>
      <c r="D2003" s="26" t="s">
        <v>1208</v>
      </c>
      <c r="E2003" s="17" t="s">
        <v>1210</v>
      </c>
      <c r="F2003" s="26">
        <v>4</v>
      </c>
      <c r="G2003" s="21" t="s">
        <v>1209</v>
      </c>
      <c r="H2003" s="17" t="s">
        <v>3092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</row>
    <row r="2004" spans="1:14" ht="16.2" customHeight="1">
      <c r="A2004" s="17" t="s">
        <v>2090</v>
      </c>
      <c r="B2004" s="18"/>
      <c r="C2004" s="26" t="s">
        <v>1138</v>
      </c>
      <c r="D2004" s="26" t="s">
        <v>1208</v>
      </c>
      <c r="E2004" s="17" t="s">
        <v>1210</v>
      </c>
      <c r="F2004" s="26">
        <v>5</v>
      </c>
      <c r="G2004" s="21" t="s">
        <v>1209</v>
      </c>
      <c r="H2004" s="17" t="s">
        <v>3093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</row>
    <row r="2005" spans="1:14" ht="16.2" customHeight="1">
      <c r="A2005" s="17" t="s">
        <v>2090</v>
      </c>
      <c r="B2005" s="18"/>
      <c r="C2005" s="26" t="s">
        <v>1138</v>
      </c>
      <c r="D2005" s="26" t="s">
        <v>1208</v>
      </c>
      <c r="E2005" s="17" t="s">
        <v>1210</v>
      </c>
      <c r="F2005" s="26">
        <v>6</v>
      </c>
      <c r="G2005" s="21" t="s">
        <v>1209</v>
      </c>
      <c r="H2005" s="17" t="s">
        <v>3094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</row>
    <row r="2006" spans="1:14" ht="16.2" customHeight="1">
      <c r="A2006" s="17" t="s">
        <v>2090</v>
      </c>
      <c r="B2006" s="18"/>
      <c r="C2006" s="26" t="s">
        <v>1138</v>
      </c>
      <c r="D2006" s="26" t="s">
        <v>1208</v>
      </c>
      <c r="E2006" s="17" t="s">
        <v>1210</v>
      </c>
      <c r="F2006" s="26">
        <v>7</v>
      </c>
      <c r="G2006" s="21" t="s">
        <v>1209</v>
      </c>
      <c r="H2006" s="17" t="s">
        <v>3095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</row>
    <row r="2007" spans="1:14" ht="16.2" customHeight="1">
      <c r="A2007" s="17" t="s">
        <v>2090</v>
      </c>
      <c r="B2007" s="18"/>
      <c r="C2007" s="26" t="s">
        <v>1138</v>
      </c>
      <c r="D2007" s="26" t="s">
        <v>1208</v>
      </c>
      <c r="E2007" s="17" t="s">
        <v>1210</v>
      </c>
      <c r="F2007" s="26">
        <v>8</v>
      </c>
      <c r="G2007" s="21" t="s">
        <v>1209</v>
      </c>
      <c r="H2007" s="17" t="s">
        <v>3096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</row>
    <row r="2008" spans="1:14" ht="16.2" customHeight="1">
      <c r="A2008" s="17" t="s">
        <v>2090</v>
      </c>
      <c r="B2008" s="18"/>
      <c r="C2008" s="26" t="s">
        <v>1138</v>
      </c>
      <c r="D2008" s="26" t="s">
        <v>1208</v>
      </c>
      <c r="E2008" s="17" t="s">
        <v>1210</v>
      </c>
      <c r="F2008" s="26">
        <v>9</v>
      </c>
      <c r="G2008" s="21" t="s">
        <v>1209</v>
      </c>
      <c r="H2008" s="17" t="s">
        <v>3097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</row>
    <row r="2009" spans="1:14" ht="16.2" customHeight="1">
      <c r="A2009" s="17" t="s">
        <v>2090</v>
      </c>
      <c r="B2009" s="18"/>
      <c r="C2009" s="26" t="s">
        <v>1138</v>
      </c>
      <c r="D2009" s="26" t="s">
        <v>1208</v>
      </c>
      <c r="E2009" s="17" t="s">
        <v>1210</v>
      </c>
      <c r="F2009" s="26">
        <v>10</v>
      </c>
      <c r="G2009" s="21" t="s">
        <v>1209</v>
      </c>
      <c r="H2009" s="17" t="s">
        <v>3098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</row>
    <row r="2010" spans="1:14" ht="16.2" customHeight="1">
      <c r="A2010" s="17" t="s">
        <v>2090</v>
      </c>
      <c r="B2010" s="18"/>
      <c r="C2010" s="26" t="s">
        <v>1138</v>
      </c>
      <c r="D2010" s="26" t="s">
        <v>1208</v>
      </c>
      <c r="E2010" s="17" t="s">
        <v>1213</v>
      </c>
      <c r="F2010" s="26">
        <v>1</v>
      </c>
      <c r="G2010" s="21" t="s">
        <v>1212</v>
      </c>
      <c r="H2010" s="17" t="s">
        <v>3099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</row>
    <row r="2011" spans="1:14" ht="16.2" customHeight="1">
      <c r="A2011" s="17" t="s">
        <v>2090</v>
      </c>
      <c r="B2011" s="18"/>
      <c r="C2011" s="26" t="s">
        <v>1138</v>
      </c>
      <c r="D2011" s="26" t="s">
        <v>1208</v>
      </c>
      <c r="E2011" s="17" t="s">
        <v>1213</v>
      </c>
      <c r="F2011" s="26">
        <v>2</v>
      </c>
      <c r="G2011" s="21" t="s">
        <v>1212</v>
      </c>
      <c r="H2011" s="17" t="s">
        <v>3100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</row>
    <row r="2012" spans="1:14" ht="16.2" customHeight="1">
      <c r="A2012" s="17" t="s">
        <v>2090</v>
      </c>
      <c r="B2012" s="18"/>
      <c r="C2012" s="26" t="s">
        <v>1138</v>
      </c>
      <c r="D2012" s="26" t="s">
        <v>1208</v>
      </c>
      <c r="E2012" s="17" t="s">
        <v>1213</v>
      </c>
      <c r="F2012" s="26">
        <v>3</v>
      </c>
      <c r="G2012" s="21" t="s">
        <v>1212</v>
      </c>
      <c r="H2012" s="17" t="s">
        <v>3101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</row>
    <row r="2013" spans="1:14" ht="16.2" customHeight="1">
      <c r="A2013" s="17" t="s">
        <v>2090</v>
      </c>
      <c r="B2013" s="18"/>
      <c r="C2013" s="26" t="s">
        <v>1138</v>
      </c>
      <c r="D2013" s="26" t="s">
        <v>1208</v>
      </c>
      <c r="E2013" s="17" t="s">
        <v>1213</v>
      </c>
      <c r="F2013" s="26">
        <v>4</v>
      </c>
      <c r="G2013" s="21" t="s">
        <v>1212</v>
      </c>
      <c r="H2013" s="17" t="s">
        <v>3102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</row>
    <row r="2014" spans="1:14" ht="16.2" customHeight="1">
      <c r="A2014" s="17" t="s">
        <v>2090</v>
      </c>
      <c r="B2014" s="18"/>
      <c r="C2014" s="26" t="s">
        <v>1138</v>
      </c>
      <c r="D2014" s="26" t="s">
        <v>1208</v>
      </c>
      <c r="E2014" s="17" t="s">
        <v>1213</v>
      </c>
      <c r="F2014" s="26">
        <v>5</v>
      </c>
      <c r="G2014" s="21" t="s">
        <v>1212</v>
      </c>
      <c r="H2014" s="17" t="s">
        <v>3103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</row>
    <row r="2015" spans="1:14" ht="16.2" customHeight="1">
      <c r="A2015" s="17" t="s">
        <v>2090</v>
      </c>
      <c r="B2015" s="18"/>
      <c r="C2015" s="26" t="s">
        <v>1138</v>
      </c>
      <c r="D2015" s="26" t="s">
        <v>1208</v>
      </c>
      <c r="E2015" s="17" t="s">
        <v>1213</v>
      </c>
      <c r="F2015" s="26">
        <v>6</v>
      </c>
      <c r="G2015" s="21" t="s">
        <v>1212</v>
      </c>
      <c r="H2015" s="17" t="s">
        <v>3104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</row>
    <row r="2016" spans="1:14" ht="16.2" customHeight="1">
      <c r="A2016" s="17" t="s">
        <v>2090</v>
      </c>
      <c r="B2016" s="18"/>
      <c r="C2016" s="26" t="s">
        <v>1138</v>
      </c>
      <c r="D2016" s="26" t="s">
        <v>1208</v>
      </c>
      <c r="E2016" s="17" t="s">
        <v>1218</v>
      </c>
      <c r="F2016" s="26">
        <v>1</v>
      </c>
      <c r="G2016" s="21" t="s">
        <v>1217</v>
      </c>
      <c r="H2016" s="17" t="s">
        <v>3105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</row>
    <row r="2017" spans="1:14" ht="16.2" customHeight="1">
      <c r="A2017" s="17" t="s">
        <v>2090</v>
      </c>
      <c r="B2017" s="18"/>
      <c r="C2017" s="26" t="s">
        <v>1138</v>
      </c>
      <c r="D2017" s="26" t="s">
        <v>1208</v>
      </c>
      <c r="E2017" s="17" t="s">
        <v>1218</v>
      </c>
      <c r="F2017" s="26">
        <v>2</v>
      </c>
      <c r="G2017" s="21" t="s">
        <v>1217</v>
      </c>
      <c r="H2017" s="17" t="s">
        <v>3106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</row>
    <row r="2018" spans="1:14" ht="16.2" customHeight="1">
      <c r="A2018" s="17" t="s">
        <v>2090</v>
      </c>
      <c r="B2018" s="18"/>
      <c r="C2018" s="26" t="s">
        <v>1138</v>
      </c>
      <c r="D2018" s="26" t="s">
        <v>1208</v>
      </c>
      <c r="E2018" s="17" t="s">
        <v>1218</v>
      </c>
      <c r="F2018" s="26">
        <v>3</v>
      </c>
      <c r="G2018" s="21" t="s">
        <v>1217</v>
      </c>
      <c r="H2018" s="17" t="s">
        <v>3107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</row>
    <row r="2019" spans="1:14" ht="16.2" customHeight="1">
      <c r="A2019" s="17" t="s">
        <v>2090</v>
      </c>
      <c r="B2019" s="18"/>
      <c r="C2019" s="26" t="s">
        <v>1138</v>
      </c>
      <c r="D2019" s="26" t="s">
        <v>1208</v>
      </c>
      <c r="E2019" s="17" t="s">
        <v>1218</v>
      </c>
      <c r="F2019" s="26">
        <v>4</v>
      </c>
      <c r="G2019" s="21" t="s">
        <v>1217</v>
      </c>
      <c r="H2019" s="17" t="s">
        <v>3108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</row>
    <row r="2020" spans="1:14" ht="16.2" customHeight="1">
      <c r="A2020" s="17" t="s">
        <v>2090</v>
      </c>
      <c r="B2020" s="18"/>
      <c r="C2020" s="26" t="s">
        <v>1138</v>
      </c>
      <c r="D2020" s="26" t="s">
        <v>1208</v>
      </c>
      <c r="E2020" s="17" t="s">
        <v>1218</v>
      </c>
      <c r="F2020" s="26">
        <v>5</v>
      </c>
      <c r="G2020" s="21" t="s">
        <v>1217</v>
      </c>
      <c r="H2020" s="17" t="s">
        <v>3109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</row>
    <row r="2021" spans="1:14" ht="16.2" customHeight="1">
      <c r="A2021" s="17" t="s">
        <v>2090</v>
      </c>
      <c r="B2021" s="18"/>
      <c r="C2021" s="26" t="s">
        <v>1138</v>
      </c>
      <c r="D2021" s="26" t="s">
        <v>1208</v>
      </c>
      <c r="E2021" s="17" t="s">
        <v>1218</v>
      </c>
      <c r="F2021" s="26">
        <v>6</v>
      </c>
      <c r="G2021" s="21" t="s">
        <v>1217</v>
      </c>
      <c r="H2021" s="17" t="s">
        <v>3110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</row>
    <row r="2022" spans="1:14" ht="16.2" customHeight="1">
      <c r="A2022" s="17" t="s">
        <v>2090</v>
      </c>
      <c r="B2022" s="18"/>
      <c r="C2022" s="26" t="s">
        <v>1138</v>
      </c>
      <c r="D2022" s="26" t="s">
        <v>1208</v>
      </c>
      <c r="E2022" s="17" t="s">
        <v>1221</v>
      </c>
      <c r="F2022" s="26">
        <v>1</v>
      </c>
      <c r="G2022" s="21" t="s">
        <v>1220</v>
      </c>
      <c r="H2022" s="17" t="s">
        <v>3111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</row>
    <row r="2023" spans="1:14" ht="16.2" customHeight="1">
      <c r="A2023" s="17" t="s">
        <v>2090</v>
      </c>
      <c r="B2023" s="18"/>
      <c r="C2023" s="26" t="s">
        <v>1138</v>
      </c>
      <c r="D2023" s="26" t="s">
        <v>1208</v>
      </c>
      <c r="E2023" s="17" t="s">
        <v>1221</v>
      </c>
      <c r="F2023" s="26">
        <v>2</v>
      </c>
      <c r="G2023" s="21" t="s">
        <v>1220</v>
      </c>
      <c r="H2023" s="17" t="s">
        <v>3112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</row>
    <row r="2024" spans="1:14" ht="16.2" customHeight="1">
      <c r="A2024" s="17" t="s">
        <v>2090</v>
      </c>
      <c r="B2024" s="18"/>
      <c r="C2024" s="26" t="s">
        <v>1138</v>
      </c>
      <c r="D2024" s="26" t="s">
        <v>1208</v>
      </c>
      <c r="E2024" s="17" t="s">
        <v>1221</v>
      </c>
      <c r="F2024" s="26">
        <v>3</v>
      </c>
      <c r="G2024" s="21" t="s">
        <v>1220</v>
      </c>
      <c r="H2024" s="17" t="s">
        <v>3113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</row>
    <row r="2025" spans="1:14" ht="16.2" customHeight="1">
      <c r="A2025" s="17" t="s">
        <v>2090</v>
      </c>
      <c r="B2025" s="18"/>
      <c r="C2025" s="26" t="s">
        <v>1138</v>
      </c>
      <c r="D2025" s="26" t="s">
        <v>1208</v>
      </c>
      <c r="E2025" s="17" t="s">
        <v>1221</v>
      </c>
      <c r="F2025" s="26">
        <v>4</v>
      </c>
      <c r="G2025" s="21" t="s">
        <v>1220</v>
      </c>
      <c r="H2025" s="17" t="s">
        <v>3114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</row>
    <row r="2026" spans="1:14" ht="16.2" customHeight="1">
      <c r="A2026" s="17" t="s">
        <v>2090</v>
      </c>
      <c r="B2026" s="18"/>
      <c r="C2026" s="26" t="s">
        <v>1138</v>
      </c>
      <c r="D2026" s="26" t="s">
        <v>1208</v>
      </c>
      <c r="E2026" s="17" t="s">
        <v>1221</v>
      </c>
      <c r="F2026" s="26">
        <v>5</v>
      </c>
      <c r="G2026" s="21" t="s">
        <v>1220</v>
      </c>
      <c r="H2026" s="17" t="s">
        <v>3115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</row>
    <row r="2027" spans="1:14" ht="16.2" customHeight="1">
      <c r="A2027" s="17" t="s">
        <v>2090</v>
      </c>
      <c r="B2027" s="18"/>
      <c r="C2027" s="26" t="s">
        <v>1138</v>
      </c>
      <c r="D2027" s="26" t="s">
        <v>1208</v>
      </c>
      <c r="E2027" s="17" t="s">
        <v>1221</v>
      </c>
      <c r="F2027" s="26">
        <v>6</v>
      </c>
      <c r="G2027" s="21" t="s">
        <v>1220</v>
      </c>
      <c r="H2027" s="17" t="s">
        <v>3116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</row>
    <row r="2028" spans="1:14" ht="16.2" customHeight="1">
      <c r="A2028" s="17" t="s">
        <v>2090</v>
      </c>
      <c r="B2028" s="18"/>
      <c r="C2028" s="26" t="s">
        <v>1138</v>
      </c>
      <c r="D2028" s="26" t="s">
        <v>1208</v>
      </c>
      <c r="E2028" s="17" t="s">
        <v>1224</v>
      </c>
      <c r="F2028" s="26">
        <v>1</v>
      </c>
      <c r="G2028" s="21" t="s">
        <v>1223</v>
      </c>
      <c r="H2028" s="17" t="s">
        <v>3117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</row>
    <row r="2029" spans="1:14" ht="16.2" customHeight="1">
      <c r="A2029" s="17" t="s">
        <v>2090</v>
      </c>
      <c r="B2029" s="18"/>
      <c r="C2029" s="26" t="s">
        <v>1138</v>
      </c>
      <c r="D2029" s="26" t="s">
        <v>1208</v>
      </c>
      <c r="E2029" s="17" t="s">
        <v>1224</v>
      </c>
      <c r="F2029" s="26">
        <v>2</v>
      </c>
      <c r="G2029" s="21" t="s">
        <v>1223</v>
      </c>
      <c r="H2029" s="17" t="s">
        <v>3118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</row>
    <row r="2030" spans="1:14" ht="16.2" customHeight="1">
      <c r="A2030" s="17" t="s">
        <v>2090</v>
      </c>
      <c r="B2030" s="18"/>
      <c r="C2030" s="26" t="s">
        <v>1138</v>
      </c>
      <c r="D2030" s="26" t="s">
        <v>1208</v>
      </c>
      <c r="E2030" s="17" t="s">
        <v>1224</v>
      </c>
      <c r="F2030" s="26">
        <v>3</v>
      </c>
      <c r="G2030" s="21" t="s">
        <v>1223</v>
      </c>
      <c r="H2030" s="17" t="s">
        <v>3119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</row>
    <row r="2031" spans="1:14" ht="16.2" customHeight="1">
      <c r="A2031" s="17" t="s">
        <v>2090</v>
      </c>
      <c r="B2031" s="18"/>
      <c r="C2031" s="26" t="s">
        <v>1138</v>
      </c>
      <c r="D2031" s="26" t="s">
        <v>1208</v>
      </c>
      <c r="E2031" s="17" t="s">
        <v>1224</v>
      </c>
      <c r="F2031" s="26">
        <v>4</v>
      </c>
      <c r="G2031" s="21" t="s">
        <v>1223</v>
      </c>
      <c r="H2031" s="17" t="s">
        <v>3120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</row>
    <row r="2032" spans="1:14" ht="16.2" customHeight="1">
      <c r="A2032" s="17" t="s">
        <v>2090</v>
      </c>
      <c r="B2032" s="18"/>
      <c r="C2032" s="26" t="s">
        <v>1138</v>
      </c>
      <c r="D2032" s="26" t="s">
        <v>1208</v>
      </c>
      <c r="E2032" s="17" t="s">
        <v>1224</v>
      </c>
      <c r="F2032" s="26">
        <v>5</v>
      </c>
      <c r="G2032" s="21" t="s">
        <v>1223</v>
      </c>
      <c r="H2032" s="17" t="s">
        <v>3121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</row>
    <row r="2033" spans="1:14" ht="16.2" customHeight="1">
      <c r="A2033" s="17" t="s">
        <v>2090</v>
      </c>
      <c r="B2033" s="18"/>
      <c r="C2033" s="26" t="s">
        <v>1138</v>
      </c>
      <c r="D2033" s="26" t="s">
        <v>1208</v>
      </c>
      <c r="E2033" s="17" t="s">
        <v>1224</v>
      </c>
      <c r="F2033" s="26">
        <v>6</v>
      </c>
      <c r="G2033" s="21" t="s">
        <v>1223</v>
      </c>
      <c r="H2033" s="17" t="s">
        <v>3122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</row>
    <row r="2034" spans="1:14" ht="16.2" customHeight="1">
      <c r="A2034" s="17" t="s">
        <v>2090</v>
      </c>
      <c r="B2034" s="18"/>
      <c r="C2034" s="26" t="s">
        <v>1138</v>
      </c>
      <c r="D2034" s="26" t="s">
        <v>1208</v>
      </c>
      <c r="E2034" s="17" t="s">
        <v>1228</v>
      </c>
      <c r="F2034" s="26">
        <v>1</v>
      </c>
      <c r="G2034" s="21" t="s">
        <v>1227</v>
      </c>
      <c r="H2034" s="17" t="s">
        <v>3123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</row>
    <row r="2035" spans="1:14" ht="16.2" customHeight="1">
      <c r="A2035" s="17" t="s">
        <v>2090</v>
      </c>
      <c r="B2035" s="18"/>
      <c r="C2035" s="26" t="s">
        <v>1138</v>
      </c>
      <c r="D2035" s="26" t="s">
        <v>1208</v>
      </c>
      <c r="E2035" s="17" t="s">
        <v>1228</v>
      </c>
      <c r="F2035" s="26">
        <v>2</v>
      </c>
      <c r="G2035" s="21" t="s">
        <v>1227</v>
      </c>
      <c r="H2035" s="17" t="s">
        <v>3124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</row>
    <row r="2036" spans="1:14" ht="16.2" customHeight="1">
      <c r="A2036" s="17" t="s">
        <v>2090</v>
      </c>
      <c r="B2036" s="18"/>
      <c r="C2036" s="26" t="s">
        <v>1138</v>
      </c>
      <c r="D2036" s="26" t="s">
        <v>1208</v>
      </c>
      <c r="E2036" s="17" t="s">
        <v>1228</v>
      </c>
      <c r="F2036" s="26">
        <v>3</v>
      </c>
      <c r="G2036" s="21" t="s">
        <v>1227</v>
      </c>
      <c r="H2036" s="17" t="s">
        <v>3125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</row>
    <row r="2037" spans="1:14" ht="16.2" customHeight="1">
      <c r="A2037" s="17" t="s">
        <v>2090</v>
      </c>
      <c r="B2037" s="18"/>
      <c r="C2037" s="26" t="s">
        <v>1138</v>
      </c>
      <c r="D2037" s="26" t="s">
        <v>1208</v>
      </c>
      <c r="E2037" s="17" t="s">
        <v>1228</v>
      </c>
      <c r="F2037" s="26">
        <v>4</v>
      </c>
      <c r="G2037" s="21" t="s">
        <v>1227</v>
      </c>
      <c r="H2037" s="17" t="s">
        <v>3126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</row>
    <row r="2038" spans="1:14" ht="16.2" customHeight="1">
      <c r="A2038" s="17" t="s">
        <v>2090</v>
      </c>
      <c r="B2038" s="18"/>
      <c r="C2038" s="26" t="s">
        <v>1138</v>
      </c>
      <c r="D2038" s="26" t="s">
        <v>1208</v>
      </c>
      <c r="E2038" s="17" t="s">
        <v>1228</v>
      </c>
      <c r="F2038" s="26">
        <v>5</v>
      </c>
      <c r="G2038" s="21" t="s">
        <v>1227</v>
      </c>
      <c r="H2038" s="17" t="s">
        <v>3127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</row>
    <row r="2039" spans="1:14" ht="16.2" customHeight="1">
      <c r="A2039" s="17" t="s">
        <v>2090</v>
      </c>
      <c r="B2039" s="18"/>
      <c r="C2039" s="26" t="s">
        <v>1138</v>
      </c>
      <c r="D2039" s="26" t="s">
        <v>1208</v>
      </c>
      <c r="E2039" s="17" t="s">
        <v>1228</v>
      </c>
      <c r="F2039" s="26">
        <v>6</v>
      </c>
      <c r="G2039" s="21" t="s">
        <v>1227</v>
      </c>
      <c r="H2039" s="17" t="s">
        <v>3128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</row>
    <row r="2040" spans="1:14" ht="16.2" customHeight="1">
      <c r="A2040" s="17" t="s">
        <v>2090</v>
      </c>
      <c r="B2040" s="18"/>
      <c r="C2040" s="26" t="s">
        <v>1138</v>
      </c>
      <c r="D2040" s="26" t="s">
        <v>1208</v>
      </c>
      <c r="E2040" s="17" t="s">
        <v>1232</v>
      </c>
      <c r="F2040" s="26">
        <v>1</v>
      </c>
      <c r="G2040" s="21" t="s">
        <v>1231</v>
      </c>
      <c r="H2040" s="17" t="s">
        <v>3129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</row>
    <row r="2041" spans="1:14" ht="16.2" customHeight="1">
      <c r="A2041" s="17" t="s">
        <v>2090</v>
      </c>
      <c r="B2041" s="18"/>
      <c r="C2041" s="26" t="s">
        <v>1138</v>
      </c>
      <c r="D2041" s="26" t="s">
        <v>1208</v>
      </c>
      <c r="E2041" s="17" t="s">
        <v>1232</v>
      </c>
      <c r="F2041" s="26">
        <v>2</v>
      </c>
      <c r="G2041" s="21" t="s">
        <v>1231</v>
      </c>
      <c r="H2041" s="17" t="s">
        <v>3130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</row>
    <row r="2042" spans="1:14" ht="16.2" customHeight="1">
      <c r="A2042" s="17" t="s">
        <v>2090</v>
      </c>
      <c r="B2042" s="18"/>
      <c r="C2042" s="26" t="s">
        <v>1138</v>
      </c>
      <c r="D2042" s="26" t="s">
        <v>1208</v>
      </c>
      <c r="E2042" s="17" t="s">
        <v>1232</v>
      </c>
      <c r="F2042" s="26">
        <v>3</v>
      </c>
      <c r="G2042" s="21" t="s">
        <v>1231</v>
      </c>
      <c r="H2042" s="17" t="s">
        <v>3131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</row>
    <row r="2043" spans="1:14" ht="16.2" customHeight="1">
      <c r="A2043" s="17" t="s">
        <v>2090</v>
      </c>
      <c r="B2043" s="18"/>
      <c r="C2043" s="26" t="s">
        <v>1138</v>
      </c>
      <c r="D2043" s="26" t="s">
        <v>1208</v>
      </c>
      <c r="E2043" s="17" t="s">
        <v>1232</v>
      </c>
      <c r="F2043" s="26">
        <v>4</v>
      </c>
      <c r="G2043" s="21" t="s">
        <v>1231</v>
      </c>
      <c r="H2043" s="17" t="s">
        <v>3132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</row>
    <row r="2044" spans="1:14" ht="16.2" customHeight="1">
      <c r="A2044" s="17" t="s">
        <v>2090</v>
      </c>
      <c r="B2044" s="18"/>
      <c r="C2044" s="26" t="s">
        <v>1138</v>
      </c>
      <c r="D2044" s="26" t="s">
        <v>1208</v>
      </c>
      <c r="E2044" s="17" t="s">
        <v>1232</v>
      </c>
      <c r="F2044" s="26">
        <v>5</v>
      </c>
      <c r="G2044" s="21" t="s">
        <v>1231</v>
      </c>
      <c r="H2044" s="17" t="s">
        <v>3133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</row>
    <row r="2045" spans="1:14" ht="16.2" customHeight="1">
      <c r="A2045" s="17" t="s">
        <v>2090</v>
      </c>
      <c r="B2045" s="18"/>
      <c r="C2045" s="26" t="s">
        <v>1138</v>
      </c>
      <c r="D2045" s="26" t="s">
        <v>1208</v>
      </c>
      <c r="E2045" s="17" t="s">
        <v>1232</v>
      </c>
      <c r="F2045" s="26">
        <v>6</v>
      </c>
      <c r="G2045" s="21" t="s">
        <v>1231</v>
      </c>
      <c r="H2045" s="17" t="s">
        <v>3134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</row>
    <row r="2046" spans="1:14" ht="16.2" customHeight="1">
      <c r="A2046" s="17" t="s">
        <v>2090</v>
      </c>
      <c r="B2046" s="18"/>
      <c r="C2046" s="26" t="s">
        <v>1138</v>
      </c>
      <c r="D2046" s="26" t="s">
        <v>1208</v>
      </c>
      <c r="E2046" s="17" t="s">
        <v>1235</v>
      </c>
      <c r="F2046" s="26">
        <v>1</v>
      </c>
      <c r="G2046" s="21" t="s">
        <v>1234</v>
      </c>
      <c r="H2046" s="17" t="s">
        <v>3135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</row>
    <row r="2047" spans="1:14" ht="16.2" customHeight="1">
      <c r="A2047" s="17" t="s">
        <v>2090</v>
      </c>
      <c r="B2047" s="18"/>
      <c r="C2047" s="26" t="s">
        <v>1138</v>
      </c>
      <c r="D2047" s="26" t="s">
        <v>1208</v>
      </c>
      <c r="E2047" s="17" t="s">
        <v>1235</v>
      </c>
      <c r="F2047" s="26">
        <v>2</v>
      </c>
      <c r="G2047" s="21" t="s">
        <v>1234</v>
      </c>
      <c r="H2047" s="17" t="s">
        <v>3136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</row>
    <row r="2048" spans="1:14" ht="16.2" customHeight="1">
      <c r="A2048" s="17" t="s">
        <v>2090</v>
      </c>
      <c r="B2048" s="18"/>
      <c r="C2048" s="26" t="s">
        <v>1138</v>
      </c>
      <c r="D2048" s="26" t="s">
        <v>1208</v>
      </c>
      <c r="E2048" s="17" t="s">
        <v>1235</v>
      </c>
      <c r="F2048" s="26">
        <v>3</v>
      </c>
      <c r="G2048" s="21" t="s">
        <v>1234</v>
      </c>
      <c r="H2048" s="17" t="s">
        <v>3137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</row>
    <row r="2049" spans="1:14" ht="16.2" customHeight="1">
      <c r="A2049" s="17" t="s">
        <v>2090</v>
      </c>
      <c r="B2049" s="18"/>
      <c r="C2049" s="26" t="s">
        <v>1138</v>
      </c>
      <c r="D2049" s="26" t="s">
        <v>1208</v>
      </c>
      <c r="E2049" s="17" t="s">
        <v>1235</v>
      </c>
      <c r="F2049" s="26">
        <v>4</v>
      </c>
      <c r="G2049" s="21" t="s">
        <v>1234</v>
      </c>
      <c r="H2049" s="17" t="s">
        <v>3138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</row>
    <row r="2050" spans="1:14" ht="16.2" customHeight="1">
      <c r="A2050" s="17" t="s">
        <v>2090</v>
      </c>
      <c r="B2050" s="18"/>
      <c r="C2050" s="26" t="s">
        <v>1138</v>
      </c>
      <c r="D2050" s="26" t="s">
        <v>1208</v>
      </c>
      <c r="E2050" s="17" t="s">
        <v>1235</v>
      </c>
      <c r="F2050" s="26">
        <v>5</v>
      </c>
      <c r="G2050" s="21" t="s">
        <v>1234</v>
      </c>
      <c r="H2050" s="17" t="s">
        <v>3139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</row>
    <row r="2051" spans="1:14" ht="16.2" customHeight="1">
      <c r="A2051" s="17" t="s">
        <v>2090</v>
      </c>
      <c r="B2051" s="18"/>
      <c r="C2051" s="26" t="s">
        <v>1138</v>
      </c>
      <c r="D2051" s="26" t="s">
        <v>1208</v>
      </c>
      <c r="E2051" s="17" t="s">
        <v>1235</v>
      </c>
      <c r="F2051" s="26">
        <v>6</v>
      </c>
      <c r="G2051" s="21" t="s">
        <v>1234</v>
      </c>
      <c r="H2051" s="17" t="s">
        <v>3140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</row>
    <row r="2052" spans="1:14" ht="16.2" customHeight="1">
      <c r="A2052" s="17" t="s">
        <v>2090</v>
      </c>
      <c r="B2052" s="18"/>
      <c r="C2052" s="26" t="s">
        <v>1138</v>
      </c>
      <c r="D2052" s="26" t="s">
        <v>1242</v>
      </c>
      <c r="E2052" s="17" t="s">
        <v>1244</v>
      </c>
      <c r="F2052" s="26">
        <v>1</v>
      </c>
      <c r="G2052" s="21" t="s">
        <v>1243</v>
      </c>
      <c r="H2052" s="17" t="s">
        <v>3141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</row>
    <row r="2053" spans="1:14" ht="16.2" customHeight="1">
      <c r="A2053" s="17" t="s">
        <v>2090</v>
      </c>
      <c r="B2053" s="18"/>
      <c r="C2053" s="26" t="s">
        <v>1138</v>
      </c>
      <c r="D2053" s="26" t="s">
        <v>1242</v>
      </c>
      <c r="E2053" s="17" t="s">
        <v>1244</v>
      </c>
      <c r="F2053" s="26">
        <v>2</v>
      </c>
      <c r="G2053" s="21" t="s">
        <v>1243</v>
      </c>
      <c r="H2053" s="17" t="s">
        <v>3142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</row>
    <row r="2054" spans="1:14" ht="16.2" customHeight="1">
      <c r="A2054" s="17" t="s">
        <v>2090</v>
      </c>
      <c r="B2054" s="18"/>
      <c r="C2054" s="26" t="s">
        <v>1138</v>
      </c>
      <c r="D2054" s="26" t="s">
        <v>1242</v>
      </c>
      <c r="E2054" s="17" t="s">
        <v>1244</v>
      </c>
      <c r="F2054" s="26">
        <v>3</v>
      </c>
      <c r="G2054" s="21" t="s">
        <v>1243</v>
      </c>
      <c r="H2054" s="17" t="s">
        <v>3143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</row>
    <row r="2055" spans="1:14" ht="16.2" customHeight="1">
      <c r="A2055" s="17" t="s">
        <v>2090</v>
      </c>
      <c r="B2055" s="18"/>
      <c r="C2055" s="26" t="s">
        <v>1138</v>
      </c>
      <c r="D2055" s="26" t="s">
        <v>1242</v>
      </c>
      <c r="E2055" s="17" t="s">
        <v>1244</v>
      </c>
      <c r="F2055" s="26">
        <v>4</v>
      </c>
      <c r="G2055" s="21" t="s">
        <v>1243</v>
      </c>
      <c r="H2055" s="17" t="s">
        <v>3144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</row>
    <row r="2056" spans="1:14" ht="16.2" customHeight="1">
      <c r="A2056" s="17" t="s">
        <v>2090</v>
      </c>
      <c r="B2056" s="18"/>
      <c r="C2056" s="26" t="s">
        <v>1138</v>
      </c>
      <c r="D2056" s="26" t="s">
        <v>1242</v>
      </c>
      <c r="E2056" s="17" t="s">
        <v>1244</v>
      </c>
      <c r="F2056" s="26">
        <v>5</v>
      </c>
      <c r="G2056" s="21" t="s">
        <v>1243</v>
      </c>
      <c r="H2056" s="17" t="s">
        <v>3145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</row>
    <row r="2057" spans="1:14" ht="16.2" customHeight="1">
      <c r="A2057" s="17" t="s">
        <v>2090</v>
      </c>
      <c r="B2057" s="18"/>
      <c r="C2057" s="26" t="s">
        <v>1138</v>
      </c>
      <c r="D2057" s="26" t="s">
        <v>1242</v>
      </c>
      <c r="E2057" s="17" t="s">
        <v>1244</v>
      </c>
      <c r="F2057" s="26">
        <v>6</v>
      </c>
      <c r="G2057" s="21" t="s">
        <v>1243</v>
      </c>
      <c r="H2057" s="17" t="s">
        <v>3146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</row>
    <row r="2058" spans="1:14" ht="16.2" customHeight="1">
      <c r="A2058" s="17" t="s">
        <v>2090</v>
      </c>
      <c r="B2058" s="18"/>
      <c r="C2058" s="26" t="s">
        <v>1138</v>
      </c>
      <c r="D2058" s="26" t="s">
        <v>1242</v>
      </c>
      <c r="E2058" s="17" t="s">
        <v>1244</v>
      </c>
      <c r="F2058" s="26">
        <v>7</v>
      </c>
      <c r="G2058" s="21" t="s">
        <v>1243</v>
      </c>
      <c r="H2058" s="17" t="s">
        <v>3147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</row>
    <row r="2059" spans="1:14" ht="16.2" customHeight="1">
      <c r="A2059" s="17" t="s">
        <v>2090</v>
      </c>
      <c r="B2059" s="18"/>
      <c r="C2059" s="26" t="s">
        <v>1138</v>
      </c>
      <c r="D2059" s="26" t="s">
        <v>1242</v>
      </c>
      <c r="E2059" s="17" t="s">
        <v>1244</v>
      </c>
      <c r="F2059" s="26">
        <v>8</v>
      </c>
      <c r="G2059" s="21" t="s">
        <v>1243</v>
      </c>
      <c r="H2059" s="17" t="s">
        <v>3148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</row>
    <row r="2060" spans="1:14" ht="16.2" customHeight="1">
      <c r="A2060" s="17" t="s">
        <v>2090</v>
      </c>
      <c r="B2060" s="18"/>
      <c r="C2060" s="26" t="s">
        <v>1138</v>
      </c>
      <c r="D2060" s="26" t="s">
        <v>1242</v>
      </c>
      <c r="E2060" s="17" t="s">
        <v>1244</v>
      </c>
      <c r="F2060" s="26">
        <v>9</v>
      </c>
      <c r="G2060" s="21" t="s">
        <v>1243</v>
      </c>
      <c r="H2060" s="17" t="s">
        <v>3149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</row>
    <row r="2061" spans="1:14" ht="16.2" customHeight="1">
      <c r="A2061" s="17" t="s">
        <v>2090</v>
      </c>
      <c r="B2061" s="18"/>
      <c r="C2061" s="26" t="s">
        <v>1138</v>
      </c>
      <c r="D2061" s="26" t="s">
        <v>1242</v>
      </c>
      <c r="E2061" s="17" t="s">
        <v>1244</v>
      </c>
      <c r="F2061" s="26">
        <v>10</v>
      </c>
      <c r="G2061" s="21" t="s">
        <v>1243</v>
      </c>
      <c r="H2061" s="17" t="s">
        <v>3150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</row>
    <row r="2062" spans="1:14" ht="16.2" customHeight="1">
      <c r="A2062" s="17" t="s">
        <v>2090</v>
      </c>
      <c r="B2062" s="18"/>
      <c r="C2062" s="26" t="s">
        <v>1138</v>
      </c>
      <c r="D2062" s="26" t="s">
        <v>1242</v>
      </c>
      <c r="E2062" s="17" t="s">
        <v>1248</v>
      </c>
      <c r="F2062" s="26">
        <v>1</v>
      </c>
      <c r="G2062" s="21" t="s">
        <v>1247</v>
      </c>
      <c r="H2062" s="17" t="s">
        <v>3151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</row>
    <row r="2063" spans="1:14" ht="16.2" customHeight="1">
      <c r="A2063" s="17" t="s">
        <v>2090</v>
      </c>
      <c r="B2063" s="18"/>
      <c r="C2063" s="26" t="s">
        <v>1138</v>
      </c>
      <c r="D2063" s="26" t="s">
        <v>1242</v>
      </c>
      <c r="E2063" s="17" t="s">
        <v>1248</v>
      </c>
      <c r="F2063" s="26">
        <v>2</v>
      </c>
      <c r="G2063" s="21" t="s">
        <v>1247</v>
      </c>
      <c r="H2063" s="17" t="s">
        <v>3152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</row>
    <row r="2064" spans="1:14" ht="16.2" customHeight="1">
      <c r="A2064" s="17" t="s">
        <v>2090</v>
      </c>
      <c r="B2064" s="18"/>
      <c r="C2064" s="26" t="s">
        <v>1138</v>
      </c>
      <c r="D2064" s="26" t="s">
        <v>1242</v>
      </c>
      <c r="E2064" s="17" t="s">
        <v>1248</v>
      </c>
      <c r="F2064" s="26">
        <v>3</v>
      </c>
      <c r="G2064" s="21" t="s">
        <v>1247</v>
      </c>
      <c r="H2064" s="17" t="s">
        <v>3153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</row>
    <row r="2065" spans="1:14" ht="16.2" customHeight="1">
      <c r="A2065" s="17" t="s">
        <v>2090</v>
      </c>
      <c r="B2065" s="18"/>
      <c r="C2065" s="26" t="s">
        <v>1138</v>
      </c>
      <c r="D2065" s="26" t="s">
        <v>1242</v>
      </c>
      <c r="E2065" s="17" t="s">
        <v>1248</v>
      </c>
      <c r="F2065" s="26">
        <v>4</v>
      </c>
      <c r="G2065" s="21" t="s">
        <v>1247</v>
      </c>
      <c r="H2065" s="17" t="s">
        <v>3154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</row>
    <row r="2066" spans="1:14" ht="16.2" customHeight="1">
      <c r="A2066" s="17" t="s">
        <v>2090</v>
      </c>
      <c r="B2066" s="18"/>
      <c r="C2066" s="26" t="s">
        <v>1138</v>
      </c>
      <c r="D2066" s="26" t="s">
        <v>1242</v>
      </c>
      <c r="E2066" s="17" t="s">
        <v>1248</v>
      </c>
      <c r="F2066" s="26">
        <v>5</v>
      </c>
      <c r="G2066" s="21" t="s">
        <v>1247</v>
      </c>
      <c r="H2066" s="17" t="s">
        <v>3155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</row>
    <row r="2067" spans="1:14" ht="16.2" customHeight="1">
      <c r="A2067" s="17" t="s">
        <v>2090</v>
      </c>
      <c r="B2067" s="18"/>
      <c r="C2067" s="26" t="s">
        <v>1138</v>
      </c>
      <c r="D2067" s="26" t="s">
        <v>1242</v>
      </c>
      <c r="E2067" s="17" t="s">
        <v>1248</v>
      </c>
      <c r="F2067" s="26">
        <v>6</v>
      </c>
      <c r="G2067" s="21" t="s">
        <v>1247</v>
      </c>
      <c r="H2067" s="17" t="s">
        <v>3156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</row>
    <row r="2068" spans="1:14" ht="16.2" customHeight="1">
      <c r="A2068" s="17" t="s">
        <v>2090</v>
      </c>
      <c r="B2068" s="18"/>
      <c r="C2068" s="26" t="s">
        <v>1138</v>
      </c>
      <c r="D2068" s="26" t="s">
        <v>1242</v>
      </c>
      <c r="E2068" s="17" t="s">
        <v>1248</v>
      </c>
      <c r="F2068" s="26">
        <v>7</v>
      </c>
      <c r="G2068" s="21" t="s">
        <v>1247</v>
      </c>
      <c r="H2068" s="17" t="s">
        <v>3157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</row>
    <row r="2069" spans="1:14" ht="16.2" customHeight="1">
      <c r="A2069" s="17" t="s">
        <v>2090</v>
      </c>
      <c r="B2069" s="18"/>
      <c r="C2069" s="26" t="s">
        <v>1138</v>
      </c>
      <c r="D2069" s="26" t="s">
        <v>1242</v>
      </c>
      <c r="E2069" s="17" t="s">
        <v>1251</v>
      </c>
      <c r="F2069" s="26">
        <v>1</v>
      </c>
      <c r="G2069" s="21" t="s">
        <v>1250</v>
      </c>
      <c r="H2069" s="17" t="s">
        <v>3158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</row>
    <row r="2070" spans="1:14" ht="16.2" customHeight="1">
      <c r="A2070" s="17" t="s">
        <v>2090</v>
      </c>
      <c r="B2070" s="18"/>
      <c r="C2070" s="26" t="s">
        <v>1138</v>
      </c>
      <c r="D2070" s="26" t="s">
        <v>1242</v>
      </c>
      <c r="E2070" s="17" t="s">
        <v>1251</v>
      </c>
      <c r="F2070" s="26">
        <v>2</v>
      </c>
      <c r="G2070" s="21" t="s">
        <v>1250</v>
      </c>
      <c r="H2070" s="17" t="s">
        <v>3159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</row>
    <row r="2071" spans="1:14" ht="16.2" customHeight="1">
      <c r="A2071" s="17" t="s">
        <v>2090</v>
      </c>
      <c r="B2071" s="18"/>
      <c r="C2071" s="26" t="s">
        <v>1138</v>
      </c>
      <c r="D2071" s="26" t="s">
        <v>1242</v>
      </c>
      <c r="E2071" s="17" t="s">
        <v>1251</v>
      </c>
      <c r="F2071" s="26">
        <v>3</v>
      </c>
      <c r="G2071" s="21" t="s">
        <v>1250</v>
      </c>
      <c r="H2071" s="17" t="s">
        <v>3160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</row>
    <row r="2072" spans="1:14" ht="16.2" customHeight="1">
      <c r="A2072" s="17" t="s">
        <v>2090</v>
      </c>
      <c r="B2072" s="18"/>
      <c r="C2072" s="26" t="s">
        <v>1138</v>
      </c>
      <c r="D2072" s="26" t="s">
        <v>1242</v>
      </c>
      <c r="E2072" s="17" t="s">
        <v>1251</v>
      </c>
      <c r="F2072" s="26">
        <v>4</v>
      </c>
      <c r="G2072" s="21" t="s">
        <v>1250</v>
      </c>
      <c r="H2072" s="17" t="s">
        <v>3161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</row>
    <row r="2073" spans="1:14" ht="16.2" customHeight="1">
      <c r="A2073" s="17" t="s">
        <v>2090</v>
      </c>
      <c r="B2073" s="18"/>
      <c r="C2073" s="26" t="s">
        <v>1138</v>
      </c>
      <c r="D2073" s="26" t="s">
        <v>1242</v>
      </c>
      <c r="E2073" s="17" t="s">
        <v>1251</v>
      </c>
      <c r="F2073" s="26">
        <v>5</v>
      </c>
      <c r="G2073" s="21" t="s">
        <v>1250</v>
      </c>
      <c r="H2073" s="17" t="s">
        <v>3162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</row>
    <row r="2074" spans="1:14" ht="16.2" customHeight="1">
      <c r="A2074" s="17" t="s">
        <v>2090</v>
      </c>
      <c r="B2074" s="18"/>
      <c r="C2074" s="26" t="s">
        <v>1138</v>
      </c>
      <c r="D2074" s="26" t="s">
        <v>1242</v>
      </c>
      <c r="E2074" s="17" t="s">
        <v>1251</v>
      </c>
      <c r="F2074" s="26">
        <v>6</v>
      </c>
      <c r="G2074" s="21" t="s">
        <v>1250</v>
      </c>
      <c r="H2074" s="17" t="s">
        <v>3163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</row>
    <row r="2075" spans="1:14" ht="16.2" customHeight="1">
      <c r="A2075" s="17" t="s">
        <v>2090</v>
      </c>
      <c r="B2075" s="18"/>
      <c r="C2075" s="26" t="s">
        <v>1138</v>
      </c>
      <c r="D2075" s="26" t="s">
        <v>1242</v>
      </c>
      <c r="E2075" s="17" t="s">
        <v>1251</v>
      </c>
      <c r="F2075" s="26">
        <v>7</v>
      </c>
      <c r="G2075" s="21" t="s">
        <v>1250</v>
      </c>
      <c r="H2075" s="17" t="s">
        <v>3164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</row>
    <row r="2076" spans="1:14" ht="16.2" customHeight="1">
      <c r="A2076" s="17" t="s">
        <v>2090</v>
      </c>
      <c r="B2076" s="18"/>
      <c r="C2076" s="26" t="s">
        <v>1138</v>
      </c>
      <c r="D2076" s="26" t="s">
        <v>1242</v>
      </c>
      <c r="E2076" s="17" t="s">
        <v>1254</v>
      </c>
      <c r="F2076" s="26">
        <v>1</v>
      </c>
      <c r="G2076" s="21" t="s">
        <v>1253</v>
      </c>
      <c r="H2076" s="17" t="s">
        <v>3165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</row>
    <row r="2077" spans="1:14" ht="16.2" customHeight="1">
      <c r="A2077" s="17" t="s">
        <v>2090</v>
      </c>
      <c r="B2077" s="18"/>
      <c r="C2077" s="26" t="s">
        <v>1138</v>
      </c>
      <c r="D2077" s="26" t="s">
        <v>1242</v>
      </c>
      <c r="E2077" s="17" t="s">
        <v>1254</v>
      </c>
      <c r="F2077" s="26">
        <v>2</v>
      </c>
      <c r="G2077" s="21" t="s">
        <v>1253</v>
      </c>
      <c r="H2077" s="17" t="s">
        <v>3166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</row>
    <row r="2078" spans="1:14" ht="16.2" customHeight="1">
      <c r="A2078" s="17" t="s">
        <v>2090</v>
      </c>
      <c r="B2078" s="18"/>
      <c r="C2078" s="26" t="s">
        <v>1138</v>
      </c>
      <c r="D2078" s="26" t="s">
        <v>1242</v>
      </c>
      <c r="E2078" s="17" t="s">
        <v>1254</v>
      </c>
      <c r="F2078" s="26">
        <v>3</v>
      </c>
      <c r="G2078" s="21" t="s">
        <v>1253</v>
      </c>
      <c r="H2078" s="17" t="s">
        <v>3167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</row>
    <row r="2079" spans="1:14" ht="16.2" customHeight="1">
      <c r="A2079" s="17" t="s">
        <v>2090</v>
      </c>
      <c r="B2079" s="18"/>
      <c r="C2079" s="26" t="s">
        <v>1138</v>
      </c>
      <c r="D2079" s="26" t="s">
        <v>1242</v>
      </c>
      <c r="E2079" s="17" t="s">
        <v>1254</v>
      </c>
      <c r="F2079" s="26">
        <v>4</v>
      </c>
      <c r="G2079" s="21" t="s">
        <v>1253</v>
      </c>
      <c r="H2079" s="17" t="s">
        <v>3168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</row>
    <row r="2080" spans="1:14" ht="16.2" customHeight="1">
      <c r="A2080" s="17" t="s">
        <v>2090</v>
      </c>
      <c r="B2080" s="18"/>
      <c r="C2080" s="26" t="s">
        <v>1138</v>
      </c>
      <c r="D2080" s="26" t="s">
        <v>1242</v>
      </c>
      <c r="E2080" s="17" t="s">
        <v>1254</v>
      </c>
      <c r="F2080" s="26">
        <v>5</v>
      </c>
      <c r="G2080" s="21" t="s">
        <v>1253</v>
      </c>
      <c r="H2080" s="17" t="s">
        <v>3169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</row>
    <row r="2081" spans="1:14" ht="16.2" customHeight="1">
      <c r="A2081" s="17" t="s">
        <v>2090</v>
      </c>
      <c r="B2081" s="18"/>
      <c r="C2081" s="26" t="s">
        <v>1138</v>
      </c>
      <c r="D2081" s="26" t="s">
        <v>1242</v>
      </c>
      <c r="E2081" s="17" t="s">
        <v>1254</v>
      </c>
      <c r="F2081" s="26">
        <v>6</v>
      </c>
      <c r="G2081" s="21" t="s">
        <v>1253</v>
      </c>
      <c r="H2081" s="17" t="s">
        <v>3170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</row>
    <row r="2082" spans="1:14" ht="16.2" customHeight="1">
      <c r="A2082" s="17" t="s">
        <v>2090</v>
      </c>
      <c r="B2082" s="18"/>
      <c r="C2082" s="26" t="s">
        <v>1138</v>
      </c>
      <c r="D2082" s="26" t="s">
        <v>1242</v>
      </c>
      <c r="E2082" s="17" t="s">
        <v>1254</v>
      </c>
      <c r="F2082" s="26">
        <v>7</v>
      </c>
      <c r="G2082" s="21" t="s">
        <v>1253</v>
      </c>
      <c r="H2082" s="17" t="s">
        <v>3171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</row>
    <row r="2083" spans="1:14" ht="16.2" customHeight="1">
      <c r="A2083" s="17" t="s">
        <v>2090</v>
      </c>
      <c r="B2083" s="18"/>
      <c r="C2083" s="26" t="s">
        <v>1138</v>
      </c>
      <c r="D2083" s="26" t="s">
        <v>1242</v>
      </c>
      <c r="E2083" s="17" t="s">
        <v>1257</v>
      </c>
      <c r="F2083" s="26">
        <v>1</v>
      </c>
      <c r="G2083" s="21" t="s">
        <v>1256</v>
      </c>
      <c r="H2083" s="17" t="s">
        <v>3172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</row>
    <row r="2084" spans="1:14" ht="16.2" customHeight="1">
      <c r="A2084" s="17" t="s">
        <v>2090</v>
      </c>
      <c r="B2084" s="18"/>
      <c r="C2084" s="26" t="s">
        <v>1138</v>
      </c>
      <c r="D2084" s="26" t="s">
        <v>1242</v>
      </c>
      <c r="E2084" s="17" t="s">
        <v>1257</v>
      </c>
      <c r="F2084" s="26">
        <v>2</v>
      </c>
      <c r="G2084" s="21" t="s">
        <v>1256</v>
      </c>
      <c r="H2084" s="17" t="s">
        <v>3173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</row>
    <row r="2085" spans="1:14" ht="16.2" customHeight="1">
      <c r="A2085" s="17" t="s">
        <v>2090</v>
      </c>
      <c r="B2085" s="18"/>
      <c r="C2085" s="26" t="s">
        <v>1138</v>
      </c>
      <c r="D2085" s="26" t="s">
        <v>1242</v>
      </c>
      <c r="E2085" s="17" t="s">
        <v>1257</v>
      </c>
      <c r="F2085" s="26">
        <v>3</v>
      </c>
      <c r="G2085" s="21" t="s">
        <v>1256</v>
      </c>
      <c r="H2085" s="17" t="s">
        <v>3174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</row>
    <row r="2086" spans="1:14" ht="16.2" customHeight="1">
      <c r="A2086" s="17" t="s">
        <v>2090</v>
      </c>
      <c r="B2086" s="18"/>
      <c r="C2086" s="26" t="s">
        <v>1138</v>
      </c>
      <c r="D2086" s="26" t="s">
        <v>1242</v>
      </c>
      <c r="E2086" s="17" t="s">
        <v>1257</v>
      </c>
      <c r="F2086" s="26">
        <v>4</v>
      </c>
      <c r="G2086" s="21" t="s">
        <v>1256</v>
      </c>
      <c r="H2086" s="17" t="s">
        <v>3175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</row>
    <row r="2087" spans="1:14" ht="16.2" customHeight="1">
      <c r="A2087" s="17" t="s">
        <v>2090</v>
      </c>
      <c r="B2087" s="18"/>
      <c r="C2087" s="26" t="s">
        <v>1138</v>
      </c>
      <c r="D2087" s="26" t="s">
        <v>1242</v>
      </c>
      <c r="E2087" s="17" t="s">
        <v>1257</v>
      </c>
      <c r="F2087" s="26">
        <v>5</v>
      </c>
      <c r="G2087" s="21" t="s">
        <v>1256</v>
      </c>
      <c r="H2087" s="17" t="s">
        <v>3176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</row>
    <row r="2088" spans="1:14" ht="16.2" customHeight="1">
      <c r="A2088" s="17" t="s">
        <v>2090</v>
      </c>
      <c r="B2088" s="18"/>
      <c r="C2088" s="26" t="s">
        <v>1138</v>
      </c>
      <c r="D2088" s="26" t="s">
        <v>1242</v>
      </c>
      <c r="E2088" s="17" t="s">
        <v>1257</v>
      </c>
      <c r="F2088" s="26">
        <v>6</v>
      </c>
      <c r="G2088" s="21" t="s">
        <v>1256</v>
      </c>
      <c r="H2088" s="17" t="s">
        <v>3177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</row>
    <row r="2089" spans="1:14" ht="16.2" customHeight="1">
      <c r="A2089" s="17" t="s">
        <v>2090</v>
      </c>
      <c r="B2089" s="18"/>
      <c r="C2089" s="26" t="s">
        <v>1138</v>
      </c>
      <c r="D2089" s="26" t="s">
        <v>1242</v>
      </c>
      <c r="E2089" s="17" t="s">
        <v>1257</v>
      </c>
      <c r="F2089" s="26">
        <v>7</v>
      </c>
      <c r="G2089" s="21" t="s">
        <v>1256</v>
      </c>
      <c r="H2089" s="17" t="s">
        <v>3178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</row>
    <row r="2090" spans="1:14" ht="16.2" customHeight="1">
      <c r="A2090" s="17" t="s">
        <v>2090</v>
      </c>
      <c r="B2090" s="18"/>
      <c r="C2090" s="26" t="s">
        <v>1138</v>
      </c>
      <c r="D2090" s="26" t="s">
        <v>1242</v>
      </c>
      <c r="E2090" s="17" t="s">
        <v>1260</v>
      </c>
      <c r="F2090" s="26">
        <v>1</v>
      </c>
      <c r="G2090" s="21" t="s">
        <v>1259</v>
      </c>
      <c r="H2090" s="17" t="s">
        <v>3179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</row>
    <row r="2091" spans="1:14" ht="16.2" customHeight="1">
      <c r="A2091" s="17" t="s">
        <v>2090</v>
      </c>
      <c r="B2091" s="18"/>
      <c r="C2091" s="26" t="s">
        <v>1138</v>
      </c>
      <c r="D2091" s="26" t="s">
        <v>1242</v>
      </c>
      <c r="E2091" s="17" t="s">
        <v>1260</v>
      </c>
      <c r="F2091" s="26">
        <v>2</v>
      </c>
      <c r="G2091" s="21" t="s">
        <v>1259</v>
      </c>
      <c r="H2091" s="17" t="s">
        <v>3180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</row>
    <row r="2092" spans="1:14" ht="16.2" customHeight="1">
      <c r="A2092" s="17" t="s">
        <v>2090</v>
      </c>
      <c r="B2092" s="18"/>
      <c r="C2092" s="26" t="s">
        <v>1138</v>
      </c>
      <c r="D2092" s="26" t="s">
        <v>1242</v>
      </c>
      <c r="E2092" s="17" t="s">
        <v>1260</v>
      </c>
      <c r="F2092" s="26">
        <v>3</v>
      </c>
      <c r="G2092" s="21" t="s">
        <v>1259</v>
      </c>
      <c r="H2092" s="17" t="s">
        <v>3181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</row>
    <row r="2093" spans="1:14" ht="16.2" customHeight="1">
      <c r="A2093" s="17" t="s">
        <v>2090</v>
      </c>
      <c r="B2093" s="18"/>
      <c r="C2093" s="26" t="s">
        <v>1138</v>
      </c>
      <c r="D2093" s="26" t="s">
        <v>1242</v>
      </c>
      <c r="E2093" s="17" t="s">
        <v>1260</v>
      </c>
      <c r="F2093" s="26">
        <v>4</v>
      </c>
      <c r="G2093" s="21" t="s">
        <v>1259</v>
      </c>
      <c r="H2093" s="17" t="s">
        <v>3182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</row>
    <row r="2094" spans="1:14" ht="16.2" customHeight="1">
      <c r="A2094" s="17" t="s">
        <v>2090</v>
      </c>
      <c r="B2094" s="18"/>
      <c r="C2094" s="26" t="s">
        <v>1138</v>
      </c>
      <c r="D2094" s="26" t="s">
        <v>1242</v>
      </c>
      <c r="E2094" s="17" t="s">
        <v>1260</v>
      </c>
      <c r="F2094" s="26">
        <v>5</v>
      </c>
      <c r="G2094" s="21" t="s">
        <v>1259</v>
      </c>
      <c r="H2094" s="17" t="s">
        <v>3183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</row>
    <row r="2095" spans="1:14" ht="16.2" customHeight="1">
      <c r="A2095" s="17" t="s">
        <v>2090</v>
      </c>
      <c r="B2095" s="18"/>
      <c r="C2095" s="26" t="s">
        <v>1138</v>
      </c>
      <c r="D2095" s="26" t="s">
        <v>1242</v>
      </c>
      <c r="E2095" s="17" t="s">
        <v>1260</v>
      </c>
      <c r="F2095" s="26">
        <v>6</v>
      </c>
      <c r="G2095" s="21" t="s">
        <v>1259</v>
      </c>
      <c r="H2095" s="17" t="s">
        <v>3184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</row>
    <row r="2096" spans="1:14" ht="16.2" customHeight="1">
      <c r="A2096" s="17" t="s">
        <v>2090</v>
      </c>
      <c r="B2096" s="18"/>
      <c r="C2096" s="26" t="s">
        <v>1138</v>
      </c>
      <c r="D2096" s="26" t="s">
        <v>1242</v>
      </c>
      <c r="E2096" s="17" t="s">
        <v>1260</v>
      </c>
      <c r="F2096" s="26">
        <v>7</v>
      </c>
      <c r="G2096" s="21" t="s">
        <v>1259</v>
      </c>
      <c r="H2096" s="17" t="s">
        <v>3185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</row>
    <row r="2097" spans="1:14" ht="16.2" customHeight="1">
      <c r="A2097" s="17" t="s">
        <v>2090</v>
      </c>
      <c r="B2097" s="18"/>
      <c r="C2097" s="26" t="s">
        <v>1138</v>
      </c>
      <c r="D2097" s="26" t="s">
        <v>1242</v>
      </c>
      <c r="E2097" s="17" t="s">
        <v>1266</v>
      </c>
      <c r="F2097" s="26">
        <v>1</v>
      </c>
      <c r="G2097" s="21" t="s">
        <v>1265</v>
      </c>
      <c r="H2097" s="17" t="s">
        <v>3186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</row>
    <row r="2098" spans="1:14" ht="16.2" customHeight="1">
      <c r="A2098" s="17" t="s">
        <v>2090</v>
      </c>
      <c r="B2098" s="18"/>
      <c r="C2098" s="26" t="s">
        <v>1138</v>
      </c>
      <c r="D2098" s="26" t="s">
        <v>1242</v>
      </c>
      <c r="E2098" s="17" t="s">
        <v>1266</v>
      </c>
      <c r="F2098" s="26">
        <v>2</v>
      </c>
      <c r="G2098" s="21" t="s">
        <v>1265</v>
      </c>
      <c r="H2098" s="17" t="s">
        <v>3187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</row>
    <row r="2099" spans="1:14" ht="16.2" customHeight="1">
      <c r="A2099" s="17" t="s">
        <v>2090</v>
      </c>
      <c r="B2099" s="18"/>
      <c r="C2099" s="26" t="s">
        <v>1138</v>
      </c>
      <c r="D2099" s="26" t="s">
        <v>1242</v>
      </c>
      <c r="E2099" s="17" t="s">
        <v>1266</v>
      </c>
      <c r="F2099" s="26">
        <v>3</v>
      </c>
      <c r="G2099" s="21" t="s">
        <v>1265</v>
      </c>
      <c r="H2099" s="17" t="s">
        <v>3188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</row>
    <row r="2100" spans="1:14" ht="16.2" customHeight="1">
      <c r="A2100" s="17" t="s">
        <v>2090</v>
      </c>
      <c r="B2100" s="18"/>
      <c r="C2100" s="26" t="s">
        <v>1138</v>
      </c>
      <c r="D2100" s="26" t="s">
        <v>1242</v>
      </c>
      <c r="E2100" s="17" t="s">
        <v>1266</v>
      </c>
      <c r="F2100" s="26">
        <v>4</v>
      </c>
      <c r="G2100" s="21" t="s">
        <v>1265</v>
      </c>
      <c r="H2100" s="17" t="s">
        <v>3189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</row>
    <row r="2101" spans="1:14" ht="16.2" customHeight="1">
      <c r="A2101" s="17" t="s">
        <v>2090</v>
      </c>
      <c r="B2101" s="18"/>
      <c r="C2101" s="26" t="s">
        <v>1138</v>
      </c>
      <c r="D2101" s="26" t="s">
        <v>1242</v>
      </c>
      <c r="E2101" s="17" t="s">
        <v>1266</v>
      </c>
      <c r="F2101" s="26">
        <v>5</v>
      </c>
      <c r="G2101" s="21" t="s">
        <v>1265</v>
      </c>
      <c r="H2101" s="17" t="s">
        <v>3190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</row>
    <row r="2102" spans="1:14" ht="16.2" customHeight="1">
      <c r="A2102" s="17" t="s">
        <v>2090</v>
      </c>
      <c r="B2102" s="18"/>
      <c r="C2102" s="26" t="s">
        <v>1138</v>
      </c>
      <c r="D2102" s="26" t="s">
        <v>1242</v>
      </c>
      <c r="E2102" s="17" t="s">
        <v>1266</v>
      </c>
      <c r="F2102" s="26">
        <v>6</v>
      </c>
      <c r="G2102" s="21" t="s">
        <v>1265</v>
      </c>
      <c r="H2102" s="17" t="s">
        <v>3191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</row>
    <row r="2103" spans="1:14" ht="16.2" customHeight="1">
      <c r="A2103" s="17" t="s">
        <v>2090</v>
      </c>
      <c r="B2103" s="18"/>
      <c r="C2103" s="26" t="s">
        <v>1138</v>
      </c>
      <c r="D2103" s="26" t="s">
        <v>1242</v>
      </c>
      <c r="E2103" s="17" t="s">
        <v>1266</v>
      </c>
      <c r="F2103" s="26">
        <v>7</v>
      </c>
      <c r="G2103" s="21" t="s">
        <v>1265</v>
      </c>
      <c r="H2103" s="17" t="s">
        <v>3192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</row>
    <row r="2104" spans="1:14" ht="16.2" customHeight="1">
      <c r="A2104" s="17" t="s">
        <v>2090</v>
      </c>
      <c r="B2104" s="18"/>
      <c r="C2104" s="26" t="s">
        <v>1138</v>
      </c>
      <c r="D2104" s="26" t="s">
        <v>1242</v>
      </c>
      <c r="E2104" s="17" t="s">
        <v>1266</v>
      </c>
      <c r="F2104" s="26">
        <v>8</v>
      </c>
      <c r="G2104" s="21" t="s">
        <v>1265</v>
      </c>
      <c r="H2104" s="17" t="s">
        <v>3193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</row>
    <row r="2105" spans="1:14" ht="16.2" customHeight="1">
      <c r="A2105" s="17" t="s">
        <v>2090</v>
      </c>
      <c r="B2105" s="18"/>
      <c r="C2105" s="26" t="s">
        <v>1138</v>
      </c>
      <c r="D2105" s="26" t="s">
        <v>1242</v>
      </c>
      <c r="E2105" s="17" t="s">
        <v>1270</v>
      </c>
      <c r="F2105" s="26">
        <v>1</v>
      </c>
      <c r="G2105" s="21" t="s">
        <v>1269</v>
      </c>
      <c r="H2105" s="17" t="s">
        <v>3194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</row>
    <row r="2106" spans="1:14" ht="16.2" customHeight="1">
      <c r="A2106" s="17" t="s">
        <v>2090</v>
      </c>
      <c r="B2106" s="18"/>
      <c r="C2106" s="26" t="s">
        <v>1138</v>
      </c>
      <c r="D2106" s="26" t="s">
        <v>1242</v>
      </c>
      <c r="E2106" s="17" t="s">
        <v>1270</v>
      </c>
      <c r="F2106" s="26">
        <v>2</v>
      </c>
      <c r="G2106" s="21" t="s">
        <v>1269</v>
      </c>
      <c r="H2106" s="17" t="s">
        <v>3195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</row>
    <row r="2107" spans="1:14" ht="16.2" customHeight="1">
      <c r="A2107" s="17" t="s">
        <v>2090</v>
      </c>
      <c r="B2107" s="18"/>
      <c r="C2107" s="26" t="s">
        <v>1138</v>
      </c>
      <c r="D2107" s="26" t="s">
        <v>1242</v>
      </c>
      <c r="E2107" s="17" t="s">
        <v>1270</v>
      </c>
      <c r="F2107" s="26">
        <v>3</v>
      </c>
      <c r="G2107" s="21" t="s">
        <v>1269</v>
      </c>
      <c r="H2107" s="17" t="s">
        <v>3196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</row>
    <row r="2108" spans="1:14" ht="16.2" customHeight="1">
      <c r="A2108" s="17" t="s">
        <v>2090</v>
      </c>
      <c r="B2108" s="18"/>
      <c r="C2108" s="26" t="s">
        <v>1138</v>
      </c>
      <c r="D2108" s="26" t="s">
        <v>1242</v>
      </c>
      <c r="E2108" s="17" t="s">
        <v>1270</v>
      </c>
      <c r="F2108" s="26">
        <v>4</v>
      </c>
      <c r="G2108" s="21" t="s">
        <v>1269</v>
      </c>
      <c r="H2108" s="17" t="s">
        <v>3197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</row>
    <row r="2109" spans="1:14" ht="16.2" customHeight="1">
      <c r="A2109" s="17" t="s">
        <v>2090</v>
      </c>
      <c r="B2109" s="18"/>
      <c r="C2109" s="26" t="s">
        <v>1138</v>
      </c>
      <c r="D2109" s="26" t="s">
        <v>1242</v>
      </c>
      <c r="E2109" s="17" t="s">
        <v>1270</v>
      </c>
      <c r="F2109" s="26">
        <v>5</v>
      </c>
      <c r="G2109" s="21" t="s">
        <v>1269</v>
      </c>
      <c r="H2109" s="17" t="s">
        <v>3198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</row>
    <row r="2110" spans="1:14" ht="16.2" customHeight="1">
      <c r="A2110" s="17" t="s">
        <v>2090</v>
      </c>
      <c r="B2110" s="18"/>
      <c r="C2110" s="26" t="s">
        <v>1138</v>
      </c>
      <c r="D2110" s="26" t="s">
        <v>1242</v>
      </c>
      <c r="E2110" s="17" t="s">
        <v>1270</v>
      </c>
      <c r="F2110" s="26">
        <v>6</v>
      </c>
      <c r="G2110" s="21" t="s">
        <v>1269</v>
      </c>
      <c r="H2110" s="17" t="s">
        <v>3199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</row>
    <row r="2111" spans="1:14" ht="16.2" customHeight="1">
      <c r="A2111" s="17" t="s">
        <v>2090</v>
      </c>
      <c r="B2111" s="18"/>
      <c r="C2111" s="26" t="s">
        <v>1138</v>
      </c>
      <c r="D2111" s="26" t="s">
        <v>1242</v>
      </c>
      <c r="E2111" s="17" t="s">
        <v>1270</v>
      </c>
      <c r="F2111" s="26">
        <v>7</v>
      </c>
      <c r="G2111" s="21" t="s">
        <v>1269</v>
      </c>
      <c r="H2111" s="17" t="s">
        <v>3200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</row>
    <row r="2112" spans="1:14" ht="16.2" customHeight="1">
      <c r="A2112" s="17" t="s">
        <v>2090</v>
      </c>
      <c r="B2112" s="18"/>
      <c r="C2112" s="26" t="s">
        <v>1138</v>
      </c>
      <c r="D2112" s="26" t="s">
        <v>1242</v>
      </c>
      <c r="E2112" s="17" t="s">
        <v>1270</v>
      </c>
      <c r="F2112" s="26">
        <v>8</v>
      </c>
      <c r="G2112" s="21" t="s">
        <v>1269</v>
      </c>
      <c r="H2112" s="17" t="s">
        <v>3201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</row>
    <row r="2113" spans="1:14" ht="16.2" customHeight="1">
      <c r="A2113" s="17" t="s">
        <v>2090</v>
      </c>
      <c r="B2113" s="18"/>
      <c r="C2113" s="26" t="s">
        <v>1138</v>
      </c>
      <c r="D2113" s="26" t="s">
        <v>1180</v>
      </c>
      <c r="E2113" s="17" t="s">
        <v>1206</v>
      </c>
      <c r="F2113" s="26">
        <v>1</v>
      </c>
      <c r="G2113" s="21" t="s">
        <v>3995</v>
      </c>
      <c r="H2113" s="17" t="s">
        <v>3202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</row>
    <row r="2114" spans="1:14" ht="16.2" customHeight="1">
      <c r="A2114" s="17" t="s">
        <v>2090</v>
      </c>
      <c r="B2114" s="18"/>
      <c r="C2114" s="26" t="s">
        <v>1138</v>
      </c>
      <c r="D2114" s="26" t="s">
        <v>1180</v>
      </c>
      <c r="E2114" s="17" t="s">
        <v>1206</v>
      </c>
      <c r="F2114" s="26">
        <v>2</v>
      </c>
      <c r="G2114" s="21" t="s">
        <v>3995</v>
      </c>
      <c r="H2114" s="17" t="s">
        <v>3203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</row>
    <row r="2115" spans="1:14" ht="16.2" customHeight="1">
      <c r="A2115" s="17" t="s">
        <v>2090</v>
      </c>
      <c r="B2115" s="18"/>
      <c r="C2115" s="26" t="s">
        <v>1138</v>
      </c>
      <c r="D2115" s="26" t="s">
        <v>1180</v>
      </c>
      <c r="E2115" s="17" t="s">
        <v>1206</v>
      </c>
      <c r="F2115" s="26">
        <v>3</v>
      </c>
      <c r="G2115" s="21" t="s">
        <v>3995</v>
      </c>
      <c r="H2115" s="17" t="s">
        <v>3204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</row>
    <row r="2116" spans="1:14" ht="16.2" customHeight="1">
      <c r="A2116" s="17" t="s">
        <v>2090</v>
      </c>
      <c r="B2116" s="18"/>
      <c r="C2116" s="26" t="s">
        <v>1138</v>
      </c>
      <c r="D2116" s="26" t="s">
        <v>1180</v>
      </c>
      <c r="E2116" s="17" t="s">
        <v>1206</v>
      </c>
      <c r="F2116" s="26">
        <v>4</v>
      </c>
      <c r="G2116" s="21" t="s">
        <v>3995</v>
      </c>
      <c r="H2116" s="17" t="s">
        <v>3205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</row>
    <row r="2117" spans="1:14" ht="16.2" customHeight="1">
      <c r="A2117" s="17" t="s">
        <v>2090</v>
      </c>
      <c r="B2117" s="18"/>
      <c r="C2117" s="26" t="s">
        <v>1138</v>
      </c>
      <c r="D2117" s="26" t="s">
        <v>1180</v>
      </c>
      <c r="E2117" s="17" t="s">
        <v>1206</v>
      </c>
      <c r="F2117" s="26">
        <v>5</v>
      </c>
      <c r="G2117" s="21" t="s">
        <v>3995</v>
      </c>
      <c r="H2117" s="17" t="s">
        <v>3206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</row>
    <row r="2118" spans="1:14" ht="16.2" customHeight="1">
      <c r="A2118" s="17" t="s">
        <v>2090</v>
      </c>
      <c r="B2118" s="18"/>
      <c r="C2118" s="26" t="s">
        <v>1138</v>
      </c>
      <c r="D2118" s="26" t="s">
        <v>1180</v>
      </c>
      <c r="E2118" s="17" t="s">
        <v>1206</v>
      </c>
      <c r="F2118" s="26">
        <v>6</v>
      </c>
      <c r="G2118" s="21" t="s">
        <v>3995</v>
      </c>
      <c r="H2118" s="17" t="s">
        <v>3207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</row>
    <row r="2119" spans="1:14" ht="16.2" customHeight="1">
      <c r="A2119" s="17" t="s">
        <v>2090</v>
      </c>
      <c r="B2119" s="18"/>
      <c r="C2119" s="26" t="s">
        <v>1138</v>
      </c>
      <c r="D2119" s="26" t="s">
        <v>1180</v>
      </c>
      <c r="E2119" s="17" t="s">
        <v>1206</v>
      </c>
      <c r="F2119" s="26">
        <v>7</v>
      </c>
      <c r="G2119" s="21" t="s">
        <v>3995</v>
      </c>
      <c r="H2119" s="17" t="s">
        <v>3208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</row>
    <row r="2120" spans="1:14" ht="16.2" customHeight="1">
      <c r="A2120" s="17" t="s">
        <v>2090</v>
      </c>
      <c r="B2120" s="18"/>
      <c r="C2120" s="26" t="s">
        <v>1138</v>
      </c>
      <c r="D2120" s="26" t="s">
        <v>1180</v>
      </c>
      <c r="E2120" s="17" t="s">
        <v>1206</v>
      </c>
      <c r="F2120" s="26">
        <v>8</v>
      </c>
      <c r="G2120" s="21" t="s">
        <v>3995</v>
      </c>
      <c r="H2120" s="17" t="s">
        <v>3209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</row>
    <row r="2121" spans="1:14" ht="16.2" customHeight="1">
      <c r="A2121" s="17" t="s">
        <v>2090</v>
      </c>
      <c r="B2121" s="18"/>
      <c r="C2121" s="26" t="s">
        <v>1138</v>
      </c>
      <c r="D2121" s="26" t="s">
        <v>1180</v>
      </c>
      <c r="E2121" s="17" t="s">
        <v>1206</v>
      </c>
      <c r="F2121" s="26">
        <v>9</v>
      </c>
      <c r="G2121" s="21" t="s">
        <v>3995</v>
      </c>
      <c r="H2121" s="17" t="s">
        <v>3210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</row>
    <row r="2122" spans="1:14" ht="16.2" customHeight="1">
      <c r="A2122" s="17" t="s">
        <v>2090</v>
      </c>
      <c r="B2122" s="18"/>
      <c r="C2122" s="26" t="s">
        <v>1138</v>
      </c>
      <c r="D2122" s="26" t="s">
        <v>1180</v>
      </c>
      <c r="E2122" s="17" t="s">
        <v>1206</v>
      </c>
      <c r="F2122" s="26">
        <v>10</v>
      </c>
      <c r="G2122" s="21" t="s">
        <v>3995</v>
      </c>
      <c r="H2122" s="17" t="s">
        <v>3211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</row>
    <row r="2123" spans="1:14" ht="16.2" customHeight="1">
      <c r="A2123" s="17" t="s">
        <v>2090</v>
      </c>
      <c r="B2123" s="18"/>
      <c r="C2123" s="26" t="s">
        <v>1138</v>
      </c>
      <c r="D2123" s="26" t="s">
        <v>1180</v>
      </c>
      <c r="E2123" s="17" t="s">
        <v>1203</v>
      </c>
      <c r="F2123" s="26">
        <v>1</v>
      </c>
      <c r="G2123" s="21" t="s">
        <v>1202</v>
      </c>
      <c r="H2123" s="17" t="s">
        <v>3212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</row>
    <row r="2124" spans="1:14" ht="16.2" customHeight="1">
      <c r="A2124" s="17" t="s">
        <v>2090</v>
      </c>
      <c r="B2124" s="18"/>
      <c r="C2124" s="26" t="s">
        <v>1138</v>
      </c>
      <c r="D2124" s="26" t="s">
        <v>1180</v>
      </c>
      <c r="E2124" s="17" t="s">
        <v>1203</v>
      </c>
      <c r="F2124" s="26">
        <v>2</v>
      </c>
      <c r="G2124" s="21" t="s">
        <v>1202</v>
      </c>
      <c r="H2124" s="17" t="s">
        <v>3213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</row>
    <row r="2125" spans="1:14" ht="16.2" customHeight="1">
      <c r="A2125" s="17" t="s">
        <v>2090</v>
      </c>
      <c r="B2125" s="18"/>
      <c r="C2125" s="26" t="s">
        <v>1138</v>
      </c>
      <c r="D2125" s="26" t="s">
        <v>1180</v>
      </c>
      <c r="E2125" s="17" t="s">
        <v>1203</v>
      </c>
      <c r="F2125" s="26">
        <v>3</v>
      </c>
      <c r="G2125" s="21" t="s">
        <v>1202</v>
      </c>
      <c r="H2125" s="17" t="s">
        <v>3214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</row>
    <row r="2126" spans="1:14" ht="16.2" customHeight="1">
      <c r="A2126" s="17" t="s">
        <v>2090</v>
      </c>
      <c r="B2126" s="18"/>
      <c r="C2126" s="26" t="s">
        <v>1138</v>
      </c>
      <c r="D2126" s="26" t="s">
        <v>1180</v>
      </c>
      <c r="E2126" s="17" t="s">
        <v>1203</v>
      </c>
      <c r="F2126" s="26">
        <v>4</v>
      </c>
      <c r="G2126" s="21" t="s">
        <v>1202</v>
      </c>
      <c r="H2126" s="17" t="s">
        <v>3215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</row>
    <row r="2127" spans="1:14" ht="16.2" customHeight="1">
      <c r="A2127" s="17" t="s">
        <v>2090</v>
      </c>
      <c r="B2127" s="18"/>
      <c r="C2127" s="26" t="s">
        <v>1138</v>
      </c>
      <c r="D2127" s="26" t="s">
        <v>1180</v>
      </c>
      <c r="E2127" s="17" t="s">
        <v>1203</v>
      </c>
      <c r="F2127" s="26">
        <v>5</v>
      </c>
      <c r="G2127" s="21" t="s">
        <v>1202</v>
      </c>
      <c r="H2127" s="17" t="s">
        <v>3216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</row>
    <row r="2128" spans="1:14" ht="16.2" customHeight="1">
      <c r="A2128" s="17" t="s">
        <v>2090</v>
      </c>
      <c r="B2128" s="18"/>
      <c r="C2128" s="26" t="s">
        <v>1138</v>
      </c>
      <c r="D2128" s="26" t="s">
        <v>1180</v>
      </c>
      <c r="E2128" s="17" t="s">
        <v>1203</v>
      </c>
      <c r="F2128" s="26">
        <v>6</v>
      </c>
      <c r="G2128" s="21" t="s">
        <v>1202</v>
      </c>
      <c r="H2128" s="17" t="s">
        <v>3217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</row>
    <row r="2129" spans="1:14" ht="16.2" customHeight="1">
      <c r="A2129" s="17" t="s">
        <v>2090</v>
      </c>
      <c r="B2129" s="18"/>
      <c r="C2129" s="26" t="s">
        <v>1138</v>
      </c>
      <c r="D2129" s="26" t="s">
        <v>1180</v>
      </c>
      <c r="E2129" s="17" t="s">
        <v>1182</v>
      </c>
      <c r="F2129" s="26">
        <v>1</v>
      </c>
      <c r="G2129" s="21" t="s">
        <v>1181</v>
      </c>
      <c r="H2129" s="17" t="s">
        <v>3218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</row>
    <row r="2130" spans="1:14" ht="16.2" customHeight="1">
      <c r="A2130" s="17" t="s">
        <v>2090</v>
      </c>
      <c r="B2130" s="18"/>
      <c r="C2130" s="26" t="s">
        <v>1138</v>
      </c>
      <c r="D2130" s="26" t="s">
        <v>1180</v>
      </c>
      <c r="E2130" s="17" t="s">
        <v>1182</v>
      </c>
      <c r="F2130" s="26">
        <v>2</v>
      </c>
      <c r="G2130" s="21" t="s">
        <v>1181</v>
      </c>
      <c r="H2130" s="17" t="s">
        <v>3219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</row>
    <row r="2131" spans="1:14" ht="16.2" customHeight="1">
      <c r="A2131" s="17" t="s">
        <v>2090</v>
      </c>
      <c r="B2131" s="18"/>
      <c r="C2131" s="26" t="s">
        <v>1138</v>
      </c>
      <c r="D2131" s="26" t="s">
        <v>1180</v>
      </c>
      <c r="E2131" s="17" t="s">
        <v>1182</v>
      </c>
      <c r="F2131" s="26">
        <v>3</v>
      </c>
      <c r="G2131" s="21" t="s">
        <v>1181</v>
      </c>
      <c r="H2131" s="17" t="s">
        <v>3220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</row>
    <row r="2132" spans="1:14" ht="16.2" customHeight="1">
      <c r="A2132" s="17" t="s">
        <v>2090</v>
      </c>
      <c r="B2132" s="18"/>
      <c r="C2132" s="26" t="s">
        <v>1138</v>
      </c>
      <c r="D2132" s="26" t="s">
        <v>1180</v>
      </c>
      <c r="E2132" s="17" t="s">
        <v>1182</v>
      </c>
      <c r="F2132" s="26">
        <v>4</v>
      </c>
      <c r="G2132" s="21" t="s">
        <v>1181</v>
      </c>
      <c r="H2132" s="17" t="s">
        <v>3221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</row>
    <row r="2133" spans="1:14" ht="16.2" customHeight="1">
      <c r="A2133" s="17" t="s">
        <v>2090</v>
      </c>
      <c r="B2133" s="18"/>
      <c r="C2133" s="26" t="s">
        <v>1138</v>
      </c>
      <c r="D2133" s="26" t="s">
        <v>1180</v>
      </c>
      <c r="E2133" s="17" t="s">
        <v>1182</v>
      </c>
      <c r="F2133" s="26">
        <v>5</v>
      </c>
      <c r="G2133" s="21" t="s">
        <v>1181</v>
      </c>
      <c r="H2133" s="17" t="s">
        <v>3222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</row>
    <row r="2134" spans="1:14" ht="16.2" customHeight="1">
      <c r="A2134" s="17" t="s">
        <v>2090</v>
      </c>
      <c r="B2134" s="18"/>
      <c r="C2134" s="26" t="s">
        <v>1138</v>
      </c>
      <c r="D2134" s="26" t="s">
        <v>1180</v>
      </c>
      <c r="E2134" s="17" t="s">
        <v>1182</v>
      </c>
      <c r="F2134" s="26">
        <v>6</v>
      </c>
      <c r="G2134" s="21" t="s">
        <v>1181</v>
      </c>
      <c r="H2134" s="17" t="s">
        <v>3223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</row>
    <row r="2135" spans="1:14" ht="16.2" customHeight="1">
      <c r="A2135" s="17" t="s">
        <v>2090</v>
      </c>
      <c r="B2135" s="18"/>
      <c r="C2135" s="26" t="s">
        <v>1138</v>
      </c>
      <c r="D2135" s="26" t="s">
        <v>1180</v>
      </c>
      <c r="E2135" s="17" t="s">
        <v>1185</v>
      </c>
      <c r="F2135" s="26">
        <v>1</v>
      </c>
      <c r="G2135" s="21" t="s">
        <v>1184</v>
      </c>
      <c r="H2135" s="17" t="s">
        <v>3224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</row>
    <row r="2136" spans="1:14" ht="16.2" customHeight="1">
      <c r="A2136" s="17" t="s">
        <v>2090</v>
      </c>
      <c r="B2136" s="18"/>
      <c r="C2136" s="26" t="s">
        <v>1138</v>
      </c>
      <c r="D2136" s="26" t="s">
        <v>1180</v>
      </c>
      <c r="E2136" s="17" t="s">
        <v>1185</v>
      </c>
      <c r="F2136" s="26">
        <v>2</v>
      </c>
      <c r="G2136" s="21" t="s">
        <v>1184</v>
      </c>
      <c r="H2136" s="17" t="s">
        <v>3225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</row>
    <row r="2137" spans="1:14" ht="16.2" customHeight="1">
      <c r="A2137" s="17" t="s">
        <v>2090</v>
      </c>
      <c r="B2137" s="18"/>
      <c r="C2137" s="26" t="s">
        <v>1138</v>
      </c>
      <c r="D2137" s="26" t="s">
        <v>1180</v>
      </c>
      <c r="E2137" s="17" t="s">
        <v>1185</v>
      </c>
      <c r="F2137" s="26">
        <v>3</v>
      </c>
      <c r="G2137" s="21" t="s">
        <v>1184</v>
      </c>
      <c r="H2137" s="17" t="s">
        <v>3226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</row>
    <row r="2138" spans="1:14" ht="16.2" customHeight="1">
      <c r="A2138" s="17" t="s">
        <v>2090</v>
      </c>
      <c r="B2138" s="18"/>
      <c r="C2138" s="26" t="s">
        <v>1138</v>
      </c>
      <c r="D2138" s="26" t="s">
        <v>1180</v>
      </c>
      <c r="E2138" s="17" t="s">
        <v>1185</v>
      </c>
      <c r="F2138" s="26">
        <v>4</v>
      </c>
      <c r="G2138" s="21" t="s">
        <v>1184</v>
      </c>
      <c r="H2138" s="17" t="s">
        <v>3227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</row>
    <row r="2139" spans="1:14" ht="16.2" customHeight="1">
      <c r="A2139" s="17" t="s">
        <v>2090</v>
      </c>
      <c r="B2139" s="18"/>
      <c r="C2139" s="26" t="s">
        <v>1138</v>
      </c>
      <c r="D2139" s="26" t="s">
        <v>1180</v>
      </c>
      <c r="E2139" s="17" t="s">
        <v>1185</v>
      </c>
      <c r="F2139" s="26">
        <v>5</v>
      </c>
      <c r="G2139" s="21" t="s">
        <v>1184</v>
      </c>
      <c r="H2139" s="17" t="s">
        <v>3228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</row>
    <row r="2140" spans="1:14" ht="16.2" customHeight="1">
      <c r="A2140" s="17" t="s">
        <v>2090</v>
      </c>
      <c r="B2140" s="18"/>
      <c r="C2140" s="26" t="s">
        <v>1138</v>
      </c>
      <c r="D2140" s="26" t="s">
        <v>1180</v>
      </c>
      <c r="E2140" s="17" t="s">
        <v>1185</v>
      </c>
      <c r="F2140" s="26">
        <v>6</v>
      </c>
      <c r="G2140" s="21" t="s">
        <v>1184</v>
      </c>
      <c r="H2140" s="17" t="s">
        <v>3229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</row>
    <row r="2141" spans="1:14" ht="16.2" customHeight="1">
      <c r="A2141" s="17" t="s">
        <v>2090</v>
      </c>
      <c r="B2141" s="18"/>
      <c r="C2141" s="26" t="s">
        <v>1138</v>
      </c>
      <c r="D2141" s="26" t="s">
        <v>1180</v>
      </c>
      <c r="E2141" s="17" t="s">
        <v>1188</v>
      </c>
      <c r="F2141" s="26">
        <v>1</v>
      </c>
      <c r="G2141" s="21" t="s">
        <v>1187</v>
      </c>
      <c r="H2141" s="17" t="s">
        <v>3230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</row>
    <row r="2142" spans="1:14" ht="16.2" customHeight="1">
      <c r="A2142" s="17" t="s">
        <v>2090</v>
      </c>
      <c r="B2142" s="18"/>
      <c r="C2142" s="26" t="s">
        <v>1138</v>
      </c>
      <c r="D2142" s="26" t="s">
        <v>1180</v>
      </c>
      <c r="E2142" s="17" t="s">
        <v>1188</v>
      </c>
      <c r="F2142" s="26">
        <v>2</v>
      </c>
      <c r="G2142" s="21" t="s">
        <v>1187</v>
      </c>
      <c r="H2142" s="17" t="s">
        <v>3231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</row>
    <row r="2143" spans="1:14" ht="16.2" customHeight="1">
      <c r="A2143" s="17" t="s">
        <v>2090</v>
      </c>
      <c r="B2143" s="18"/>
      <c r="C2143" s="26" t="s">
        <v>1138</v>
      </c>
      <c r="D2143" s="26" t="s">
        <v>1180</v>
      </c>
      <c r="E2143" s="17" t="s">
        <v>1188</v>
      </c>
      <c r="F2143" s="26">
        <v>3</v>
      </c>
      <c r="G2143" s="21" t="s">
        <v>1187</v>
      </c>
      <c r="H2143" s="17" t="s">
        <v>3232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</row>
    <row r="2144" spans="1:14" ht="16.2" customHeight="1">
      <c r="A2144" s="17" t="s">
        <v>2090</v>
      </c>
      <c r="B2144" s="18"/>
      <c r="C2144" s="26" t="s">
        <v>1138</v>
      </c>
      <c r="D2144" s="26" t="s">
        <v>1180</v>
      </c>
      <c r="E2144" s="17" t="s">
        <v>1188</v>
      </c>
      <c r="F2144" s="26">
        <v>4</v>
      </c>
      <c r="G2144" s="21" t="s">
        <v>1187</v>
      </c>
      <c r="H2144" s="17" t="s">
        <v>3233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</row>
    <row r="2145" spans="1:14" ht="16.2" customHeight="1">
      <c r="A2145" s="17" t="s">
        <v>2090</v>
      </c>
      <c r="B2145" s="18"/>
      <c r="C2145" s="26" t="s">
        <v>1138</v>
      </c>
      <c r="D2145" s="26" t="s">
        <v>1180</v>
      </c>
      <c r="E2145" s="17" t="s">
        <v>1188</v>
      </c>
      <c r="F2145" s="26">
        <v>5</v>
      </c>
      <c r="G2145" s="21" t="s">
        <v>1187</v>
      </c>
      <c r="H2145" s="17" t="s">
        <v>3234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</row>
    <row r="2146" spans="1:14" ht="16.2" customHeight="1">
      <c r="A2146" s="17" t="s">
        <v>2090</v>
      </c>
      <c r="B2146" s="18"/>
      <c r="C2146" s="26" t="s">
        <v>1138</v>
      </c>
      <c r="D2146" s="26" t="s">
        <v>1180</v>
      </c>
      <c r="E2146" s="17" t="s">
        <v>1188</v>
      </c>
      <c r="F2146" s="26">
        <v>6</v>
      </c>
      <c r="G2146" s="21" t="s">
        <v>1187</v>
      </c>
      <c r="H2146" s="17" t="s">
        <v>3235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</row>
    <row r="2147" spans="1:14" ht="16.2" customHeight="1">
      <c r="A2147" s="17" t="s">
        <v>2090</v>
      </c>
      <c r="B2147" s="18"/>
      <c r="C2147" s="26" t="s">
        <v>1138</v>
      </c>
      <c r="D2147" s="26" t="s">
        <v>1180</v>
      </c>
      <c r="E2147" s="17" t="s">
        <v>1192</v>
      </c>
      <c r="F2147" s="26">
        <v>1</v>
      </c>
      <c r="G2147" s="21" t="s">
        <v>1191</v>
      </c>
      <c r="H2147" s="17" t="s">
        <v>3236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</row>
    <row r="2148" spans="1:14" ht="16.2" customHeight="1">
      <c r="A2148" s="17" t="s">
        <v>2090</v>
      </c>
      <c r="B2148" s="18"/>
      <c r="C2148" s="26" t="s">
        <v>1138</v>
      </c>
      <c r="D2148" s="26" t="s">
        <v>1180</v>
      </c>
      <c r="E2148" s="17" t="s">
        <v>1192</v>
      </c>
      <c r="F2148" s="26">
        <v>2</v>
      </c>
      <c r="G2148" s="21" t="s">
        <v>1191</v>
      </c>
      <c r="H2148" s="17" t="s">
        <v>3237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</row>
    <row r="2149" spans="1:14" ht="16.2" customHeight="1">
      <c r="A2149" s="17" t="s">
        <v>2090</v>
      </c>
      <c r="B2149" s="18"/>
      <c r="C2149" s="26" t="s">
        <v>1138</v>
      </c>
      <c r="D2149" s="26" t="s">
        <v>1180</v>
      </c>
      <c r="E2149" s="17" t="s">
        <v>1192</v>
      </c>
      <c r="F2149" s="26">
        <v>3</v>
      </c>
      <c r="G2149" s="21" t="s">
        <v>1191</v>
      </c>
      <c r="H2149" s="17" t="s">
        <v>3238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</row>
    <row r="2150" spans="1:14" ht="16.2" customHeight="1">
      <c r="A2150" s="17" t="s">
        <v>2090</v>
      </c>
      <c r="B2150" s="18"/>
      <c r="C2150" s="26" t="s">
        <v>1138</v>
      </c>
      <c r="D2150" s="26" t="s">
        <v>1180</v>
      </c>
      <c r="E2150" s="17" t="s">
        <v>1192</v>
      </c>
      <c r="F2150" s="26">
        <v>4</v>
      </c>
      <c r="G2150" s="21" t="s">
        <v>1191</v>
      </c>
      <c r="H2150" s="17" t="s">
        <v>3239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</row>
    <row r="2151" spans="1:14" ht="16.2" customHeight="1">
      <c r="A2151" s="17" t="s">
        <v>2090</v>
      </c>
      <c r="B2151" s="18"/>
      <c r="C2151" s="26" t="s">
        <v>1138</v>
      </c>
      <c r="D2151" s="26" t="s">
        <v>1180</v>
      </c>
      <c r="E2151" s="17" t="s">
        <v>1192</v>
      </c>
      <c r="F2151" s="26">
        <v>5</v>
      </c>
      <c r="G2151" s="21" t="s">
        <v>1191</v>
      </c>
      <c r="H2151" s="17" t="s">
        <v>3240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</row>
    <row r="2152" spans="1:14" ht="16.2" customHeight="1">
      <c r="A2152" s="17" t="s">
        <v>2090</v>
      </c>
      <c r="B2152" s="18"/>
      <c r="C2152" s="26" t="s">
        <v>1138</v>
      </c>
      <c r="D2152" s="26" t="s">
        <v>1180</v>
      </c>
      <c r="E2152" s="17" t="s">
        <v>1192</v>
      </c>
      <c r="F2152" s="26">
        <v>6</v>
      </c>
      <c r="G2152" s="21" t="s">
        <v>1191</v>
      </c>
      <c r="H2152" s="17" t="s">
        <v>3241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</row>
    <row r="2153" spans="1:14" ht="16.2" customHeight="1">
      <c r="A2153" s="17" t="s">
        <v>2090</v>
      </c>
      <c r="B2153" s="18"/>
      <c r="C2153" s="26" t="s">
        <v>1138</v>
      </c>
      <c r="D2153" s="26" t="s">
        <v>1180</v>
      </c>
      <c r="E2153" s="17" t="s">
        <v>1197</v>
      </c>
      <c r="F2153" s="26">
        <v>1</v>
      </c>
      <c r="G2153" s="21" t="s">
        <v>1196</v>
      </c>
      <c r="H2153" s="17" t="s">
        <v>3242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</row>
    <row r="2154" spans="1:14" ht="16.2" customHeight="1">
      <c r="A2154" s="17" t="s">
        <v>2090</v>
      </c>
      <c r="B2154" s="18"/>
      <c r="C2154" s="26" t="s">
        <v>1138</v>
      </c>
      <c r="D2154" s="26" t="s">
        <v>1180</v>
      </c>
      <c r="E2154" s="17" t="s">
        <v>1197</v>
      </c>
      <c r="F2154" s="26">
        <v>2</v>
      </c>
      <c r="G2154" s="21" t="s">
        <v>1196</v>
      </c>
      <c r="H2154" s="17" t="s">
        <v>3243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</row>
    <row r="2155" spans="1:14" ht="16.2" customHeight="1">
      <c r="A2155" s="17" t="s">
        <v>2090</v>
      </c>
      <c r="B2155" s="18"/>
      <c r="C2155" s="26" t="s">
        <v>1138</v>
      </c>
      <c r="D2155" s="26" t="s">
        <v>1180</v>
      </c>
      <c r="E2155" s="17" t="s">
        <v>1197</v>
      </c>
      <c r="F2155" s="26">
        <v>3</v>
      </c>
      <c r="G2155" s="21" t="s">
        <v>1196</v>
      </c>
      <c r="H2155" s="17" t="s">
        <v>3244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</row>
    <row r="2156" spans="1:14" ht="16.2" customHeight="1">
      <c r="A2156" s="17" t="s">
        <v>2090</v>
      </c>
      <c r="B2156" s="18"/>
      <c r="C2156" s="26" t="s">
        <v>1138</v>
      </c>
      <c r="D2156" s="26" t="s">
        <v>1180</v>
      </c>
      <c r="E2156" s="17" t="s">
        <v>1197</v>
      </c>
      <c r="F2156" s="26">
        <v>4</v>
      </c>
      <c r="G2156" s="21" t="s">
        <v>1196</v>
      </c>
      <c r="H2156" s="17" t="s">
        <v>3245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</row>
    <row r="2157" spans="1:14" ht="16.2" customHeight="1">
      <c r="A2157" s="17" t="s">
        <v>2090</v>
      </c>
      <c r="B2157" s="18"/>
      <c r="C2157" s="26" t="s">
        <v>1138</v>
      </c>
      <c r="D2157" s="26" t="s">
        <v>1180</v>
      </c>
      <c r="E2157" s="17" t="s">
        <v>1197</v>
      </c>
      <c r="F2157" s="26">
        <v>5</v>
      </c>
      <c r="G2157" s="21" t="s">
        <v>1196</v>
      </c>
      <c r="H2157" s="17" t="s">
        <v>3246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</row>
    <row r="2158" spans="1:14" ht="16.2" customHeight="1">
      <c r="A2158" s="17" t="s">
        <v>2090</v>
      </c>
      <c r="B2158" s="18"/>
      <c r="C2158" s="26" t="s">
        <v>1138</v>
      </c>
      <c r="D2158" s="26" t="s">
        <v>1180</v>
      </c>
      <c r="E2158" s="17" t="s">
        <v>1197</v>
      </c>
      <c r="F2158" s="26">
        <v>6</v>
      </c>
      <c r="G2158" s="21" t="s">
        <v>1196</v>
      </c>
      <c r="H2158" s="17" t="s">
        <v>3247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</row>
    <row r="2159" spans="1:14" ht="16.2" customHeight="1">
      <c r="A2159" s="17" t="s">
        <v>2090</v>
      </c>
      <c r="B2159" s="18"/>
      <c r="C2159" s="26" t="s">
        <v>1138</v>
      </c>
      <c r="D2159" s="26" t="s">
        <v>1180</v>
      </c>
      <c r="E2159" s="17" t="s">
        <v>1200</v>
      </c>
      <c r="F2159" s="26">
        <v>1</v>
      </c>
      <c r="G2159" s="21" t="s">
        <v>1199</v>
      </c>
      <c r="H2159" s="17" t="s">
        <v>3248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3249</v>
      </c>
      <c r="N2159" t="str">
        <f>ROUND(表格3[[#This Row],[TWD97_X
]],0)&amp;ROUND(表格3[[#This Row],[TWD97_Y
]],0)</f>
        <v>3325562721662</v>
      </c>
    </row>
    <row r="2160" spans="1:14" ht="16.2" customHeight="1">
      <c r="A2160" s="17" t="s">
        <v>2090</v>
      </c>
      <c r="B2160" s="18"/>
      <c r="C2160" s="26" t="s">
        <v>1138</v>
      </c>
      <c r="D2160" s="26" t="s">
        <v>1180</v>
      </c>
      <c r="E2160" s="17" t="s">
        <v>1200</v>
      </c>
      <c r="F2160" s="26">
        <v>2</v>
      </c>
      <c r="G2160" s="21" t="s">
        <v>1199</v>
      </c>
      <c r="H2160" s="17" t="s">
        <v>3250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</row>
    <row r="2161" spans="1:14" ht="16.2" customHeight="1">
      <c r="A2161" s="17" t="s">
        <v>2090</v>
      </c>
      <c r="B2161" s="18"/>
      <c r="C2161" s="26" t="s">
        <v>1138</v>
      </c>
      <c r="D2161" s="26" t="s">
        <v>1180</v>
      </c>
      <c r="E2161" s="17" t="s">
        <v>1200</v>
      </c>
      <c r="F2161" s="26">
        <v>3</v>
      </c>
      <c r="G2161" s="21" t="s">
        <v>1199</v>
      </c>
      <c r="H2161" s="17" t="s">
        <v>3251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</row>
    <row r="2162" spans="1:14" ht="16.2" customHeight="1">
      <c r="A2162" s="17" t="s">
        <v>2090</v>
      </c>
      <c r="B2162" s="18"/>
      <c r="C2162" s="26" t="s">
        <v>1138</v>
      </c>
      <c r="D2162" s="26" t="s">
        <v>1180</v>
      </c>
      <c r="E2162" s="17" t="s">
        <v>1200</v>
      </c>
      <c r="F2162" s="26">
        <v>4</v>
      </c>
      <c r="G2162" s="21" t="s">
        <v>1199</v>
      </c>
      <c r="H2162" s="17" t="s">
        <v>3252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</row>
    <row r="2163" spans="1:14" ht="16.2" customHeight="1">
      <c r="A2163" s="17" t="s">
        <v>2090</v>
      </c>
      <c r="B2163" s="18"/>
      <c r="C2163" s="26" t="s">
        <v>1138</v>
      </c>
      <c r="D2163" s="26" t="s">
        <v>1180</v>
      </c>
      <c r="E2163" s="17" t="s">
        <v>1200</v>
      </c>
      <c r="F2163" s="26">
        <v>5</v>
      </c>
      <c r="G2163" s="21" t="s">
        <v>1199</v>
      </c>
      <c r="H2163" s="17" t="s">
        <v>3253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</row>
    <row r="2164" spans="1:14" ht="16.2" customHeight="1">
      <c r="A2164" s="17" t="s">
        <v>2090</v>
      </c>
      <c r="B2164" s="18"/>
      <c r="C2164" s="26" t="s">
        <v>1138</v>
      </c>
      <c r="D2164" s="26" t="s">
        <v>1180</v>
      </c>
      <c r="E2164" s="17" t="s">
        <v>1200</v>
      </c>
      <c r="F2164" s="26">
        <v>6</v>
      </c>
      <c r="G2164" s="21" t="s">
        <v>1199</v>
      </c>
      <c r="H2164" s="17" t="s">
        <v>3254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</row>
    <row r="2165" spans="1:14" ht="16.2" customHeight="1">
      <c r="A2165" s="39" t="s">
        <v>3945</v>
      </c>
      <c r="B2165" s="105" t="s">
        <v>3996</v>
      </c>
      <c r="C2165" s="106" t="s">
        <v>423</v>
      </c>
      <c r="D2165" s="106" t="s">
        <v>557</v>
      </c>
      <c r="E2165" s="57" t="s">
        <v>559</v>
      </c>
      <c r="F2165" s="106">
        <v>1</v>
      </c>
      <c r="G2165" s="107" t="s">
        <v>3255</v>
      </c>
      <c r="H2165" s="17" t="s">
        <v>3997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</row>
    <row r="2166" spans="1:14" ht="16.2" customHeight="1">
      <c r="A2166" s="39" t="s">
        <v>3945</v>
      </c>
      <c r="B2166" s="29" t="s">
        <v>2090</v>
      </c>
      <c r="C2166" s="106" t="s">
        <v>423</v>
      </c>
      <c r="D2166" s="106" t="s">
        <v>557</v>
      </c>
      <c r="E2166" s="57" t="s">
        <v>559</v>
      </c>
      <c r="F2166" s="106">
        <v>2</v>
      </c>
      <c r="G2166" s="30" t="s">
        <v>3255</v>
      </c>
      <c r="H2166" s="17" t="s">
        <v>3998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</row>
    <row r="2167" spans="1:14" ht="16.2" customHeight="1">
      <c r="A2167" s="39" t="s">
        <v>3945</v>
      </c>
      <c r="B2167" s="29" t="s">
        <v>2090</v>
      </c>
      <c r="C2167" s="106" t="s">
        <v>423</v>
      </c>
      <c r="D2167" s="106" t="s">
        <v>557</v>
      </c>
      <c r="E2167" s="57" t="s">
        <v>559</v>
      </c>
      <c r="F2167" s="106">
        <v>3</v>
      </c>
      <c r="G2167" s="30" t="s">
        <v>3255</v>
      </c>
      <c r="H2167" s="17" t="s">
        <v>3999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</row>
    <row r="2168" spans="1:14" ht="16.2" customHeight="1">
      <c r="A2168" s="39" t="s">
        <v>3945</v>
      </c>
      <c r="B2168" s="29" t="s">
        <v>2090</v>
      </c>
      <c r="C2168" s="106" t="s">
        <v>423</v>
      </c>
      <c r="D2168" s="106" t="s">
        <v>557</v>
      </c>
      <c r="E2168" s="57" t="s">
        <v>559</v>
      </c>
      <c r="F2168" s="106">
        <v>4</v>
      </c>
      <c r="G2168" s="30" t="s">
        <v>3255</v>
      </c>
      <c r="H2168" s="17" t="s">
        <v>4000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</row>
    <row r="2169" spans="1:14" ht="16.2" customHeight="1">
      <c r="A2169" s="39" t="s">
        <v>3945</v>
      </c>
      <c r="B2169" s="105" t="s">
        <v>4001</v>
      </c>
      <c r="C2169" s="106" t="s">
        <v>423</v>
      </c>
      <c r="D2169" s="106" t="s">
        <v>557</v>
      </c>
      <c r="E2169" s="57" t="s">
        <v>559</v>
      </c>
      <c r="F2169" s="106">
        <v>5</v>
      </c>
      <c r="G2169" s="30" t="s">
        <v>3255</v>
      </c>
      <c r="H2169" s="17" t="s">
        <v>4002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</row>
    <row r="2170" spans="1:14" ht="16.2" customHeight="1">
      <c r="A2170" s="39" t="s">
        <v>3945</v>
      </c>
      <c r="B2170" s="29" t="s">
        <v>2090</v>
      </c>
      <c r="C2170" s="106" t="s">
        <v>423</v>
      </c>
      <c r="D2170" s="106" t="s">
        <v>557</v>
      </c>
      <c r="E2170" s="57" t="s">
        <v>559</v>
      </c>
      <c r="F2170" s="106">
        <v>6</v>
      </c>
      <c r="G2170" s="30" t="s">
        <v>3255</v>
      </c>
      <c r="H2170" s="17" t="s">
        <v>4003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</row>
    <row r="2171" spans="1:14" ht="16.2" customHeight="1">
      <c r="A2171" s="29" t="s">
        <v>2090</v>
      </c>
      <c r="B2171" s="49"/>
      <c r="C2171" s="106" t="s">
        <v>423</v>
      </c>
      <c r="D2171" s="106" t="s">
        <v>557</v>
      </c>
      <c r="E2171" s="39" t="s">
        <v>562</v>
      </c>
      <c r="F2171" s="106">
        <v>1</v>
      </c>
      <c r="G2171" s="109" t="s">
        <v>561</v>
      </c>
      <c r="H2171" s="39" t="s">
        <v>3256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</row>
    <row r="2172" spans="1:14" ht="16.2" customHeight="1">
      <c r="A2172" s="29" t="s">
        <v>2090</v>
      </c>
      <c r="B2172" s="49"/>
      <c r="C2172" s="106" t="s">
        <v>423</v>
      </c>
      <c r="D2172" s="106" t="s">
        <v>557</v>
      </c>
      <c r="E2172" s="39" t="s">
        <v>562</v>
      </c>
      <c r="F2172" s="106">
        <v>2</v>
      </c>
      <c r="G2172" s="109" t="s">
        <v>561</v>
      </c>
      <c r="H2172" s="39" t="s">
        <v>3257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</row>
    <row r="2173" spans="1:14" ht="16.2" customHeight="1">
      <c r="A2173" s="29" t="s">
        <v>2090</v>
      </c>
      <c r="B2173" s="49"/>
      <c r="C2173" s="106" t="s">
        <v>423</v>
      </c>
      <c r="D2173" s="106" t="s">
        <v>557</v>
      </c>
      <c r="E2173" s="39" t="s">
        <v>562</v>
      </c>
      <c r="F2173" s="106">
        <v>3</v>
      </c>
      <c r="G2173" s="109" t="s">
        <v>561</v>
      </c>
      <c r="H2173" s="39" t="s">
        <v>3258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</row>
    <row r="2174" spans="1:14" ht="16.2" customHeight="1">
      <c r="A2174" s="29" t="s">
        <v>2090</v>
      </c>
      <c r="B2174" s="49"/>
      <c r="C2174" s="106" t="s">
        <v>423</v>
      </c>
      <c r="D2174" s="106" t="s">
        <v>557</v>
      </c>
      <c r="E2174" s="39" t="s">
        <v>562</v>
      </c>
      <c r="F2174" s="106">
        <v>4</v>
      </c>
      <c r="G2174" s="109" t="s">
        <v>561</v>
      </c>
      <c r="H2174" s="39" t="s">
        <v>3259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</row>
    <row r="2175" spans="1:14" ht="16.2" customHeight="1">
      <c r="A2175" s="29" t="s">
        <v>2090</v>
      </c>
      <c r="B2175" s="49"/>
      <c r="C2175" s="106" t="s">
        <v>423</v>
      </c>
      <c r="D2175" s="106" t="s">
        <v>557</v>
      </c>
      <c r="E2175" s="39" t="s">
        <v>562</v>
      </c>
      <c r="F2175" s="106">
        <v>5</v>
      </c>
      <c r="G2175" s="109" t="s">
        <v>561</v>
      </c>
      <c r="H2175" s="39" t="s">
        <v>3260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</row>
    <row r="2176" spans="1:14" ht="16.2" customHeight="1">
      <c r="A2176" s="29" t="s">
        <v>2090</v>
      </c>
      <c r="B2176" s="49"/>
      <c r="C2176" s="106" t="s">
        <v>423</v>
      </c>
      <c r="D2176" s="106" t="s">
        <v>557</v>
      </c>
      <c r="E2176" s="39" t="s">
        <v>562</v>
      </c>
      <c r="F2176" s="106">
        <v>6</v>
      </c>
      <c r="G2176" s="109" t="s">
        <v>561</v>
      </c>
      <c r="H2176" s="39" t="s">
        <v>3261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</row>
    <row r="2177" spans="1:14" ht="16.2" customHeight="1">
      <c r="A2177" s="29" t="s">
        <v>2090</v>
      </c>
      <c r="B2177" s="49"/>
      <c r="C2177" s="106" t="s">
        <v>423</v>
      </c>
      <c r="D2177" s="106" t="s">
        <v>557</v>
      </c>
      <c r="E2177" s="39" t="s">
        <v>562</v>
      </c>
      <c r="F2177" s="106">
        <v>7</v>
      </c>
      <c r="G2177" s="109" t="s">
        <v>561</v>
      </c>
      <c r="H2177" s="39" t="s">
        <v>3262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</row>
    <row r="2178" spans="1:14" ht="16.2" customHeight="1">
      <c r="A2178" s="29" t="s">
        <v>2090</v>
      </c>
      <c r="B2178" s="49"/>
      <c r="C2178" s="106" t="s">
        <v>423</v>
      </c>
      <c r="D2178" s="106" t="s">
        <v>557</v>
      </c>
      <c r="E2178" s="39" t="s">
        <v>571</v>
      </c>
      <c r="F2178" s="106">
        <v>1</v>
      </c>
      <c r="G2178" s="109" t="s">
        <v>570</v>
      </c>
      <c r="H2178" s="39" t="s">
        <v>3263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3264</v>
      </c>
      <c r="N2178" t="str">
        <f>ROUND(表格3[[#This Row],[TWD97_X
]],0)&amp;ROUND(表格3[[#This Row],[TWD97_Y
]],0)</f>
        <v>2380822628030</v>
      </c>
    </row>
    <row r="2179" spans="1:14" ht="16.2" customHeight="1">
      <c r="A2179" s="29" t="s">
        <v>2090</v>
      </c>
      <c r="B2179" s="49"/>
      <c r="C2179" s="106" t="s">
        <v>423</v>
      </c>
      <c r="D2179" s="106" t="s">
        <v>557</v>
      </c>
      <c r="E2179" s="39" t="s">
        <v>571</v>
      </c>
      <c r="F2179" s="106">
        <v>2</v>
      </c>
      <c r="G2179" s="109" t="s">
        <v>570</v>
      </c>
      <c r="H2179" s="39" t="s">
        <v>3265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</row>
    <row r="2180" spans="1:14" ht="16.2" customHeight="1">
      <c r="A2180" s="29" t="s">
        <v>2090</v>
      </c>
      <c r="B2180" s="49"/>
      <c r="C2180" s="106" t="s">
        <v>423</v>
      </c>
      <c r="D2180" s="106" t="s">
        <v>557</v>
      </c>
      <c r="E2180" s="39" t="s">
        <v>571</v>
      </c>
      <c r="F2180" s="106">
        <v>3</v>
      </c>
      <c r="G2180" s="109" t="s">
        <v>570</v>
      </c>
      <c r="H2180" s="39" t="s">
        <v>3266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</row>
    <row r="2181" spans="1:14" ht="16.2" customHeight="1">
      <c r="A2181" s="29" t="s">
        <v>2090</v>
      </c>
      <c r="B2181" s="49"/>
      <c r="C2181" s="106" t="s">
        <v>423</v>
      </c>
      <c r="D2181" s="106" t="s">
        <v>557</v>
      </c>
      <c r="E2181" s="39" t="s">
        <v>571</v>
      </c>
      <c r="F2181" s="106">
        <v>4</v>
      </c>
      <c r="G2181" s="109" t="s">
        <v>570</v>
      </c>
      <c r="H2181" s="39" t="s">
        <v>3267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</row>
    <row r="2182" spans="1:14" ht="16.2" customHeight="1">
      <c r="A2182" s="29" t="s">
        <v>2090</v>
      </c>
      <c r="B2182" s="49"/>
      <c r="C2182" s="106" t="s">
        <v>423</v>
      </c>
      <c r="D2182" s="106" t="s">
        <v>557</v>
      </c>
      <c r="E2182" s="39" t="s">
        <v>571</v>
      </c>
      <c r="F2182" s="106">
        <v>5</v>
      </c>
      <c r="G2182" s="109" t="s">
        <v>570</v>
      </c>
      <c r="H2182" s="39" t="s">
        <v>3268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</row>
    <row r="2183" spans="1:14" ht="16.2" customHeight="1">
      <c r="A2183" s="29" t="s">
        <v>2090</v>
      </c>
      <c r="B2183" s="49"/>
      <c r="C2183" s="106" t="s">
        <v>423</v>
      </c>
      <c r="D2183" s="106" t="s">
        <v>557</v>
      </c>
      <c r="E2183" s="39" t="s">
        <v>571</v>
      </c>
      <c r="F2183" s="106">
        <v>6</v>
      </c>
      <c r="G2183" s="109" t="s">
        <v>570</v>
      </c>
      <c r="H2183" s="39" t="s">
        <v>3269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</row>
    <row r="2184" spans="1:14" ht="16.2" customHeight="1">
      <c r="A2184" s="29" t="s">
        <v>2090</v>
      </c>
      <c r="B2184" s="29"/>
      <c r="C2184" s="106" t="s">
        <v>423</v>
      </c>
      <c r="D2184" s="106" t="s">
        <v>557</v>
      </c>
      <c r="E2184" s="57" t="s">
        <v>574</v>
      </c>
      <c r="F2184" s="106">
        <v>1</v>
      </c>
      <c r="G2184" s="107" t="s">
        <v>3270</v>
      </c>
      <c r="H2184" s="17" t="s">
        <v>4004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</row>
    <row r="2185" spans="1:14" ht="16.2" customHeight="1">
      <c r="A2185" s="29" t="s">
        <v>2090</v>
      </c>
      <c r="B2185" s="29"/>
      <c r="C2185" s="106" t="s">
        <v>423</v>
      </c>
      <c r="D2185" s="106" t="s">
        <v>557</v>
      </c>
      <c r="E2185" s="57" t="s">
        <v>574</v>
      </c>
      <c r="F2185" s="106">
        <v>2</v>
      </c>
      <c r="G2185" s="30" t="s">
        <v>3270</v>
      </c>
      <c r="H2185" s="17" t="s">
        <v>4005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</row>
    <row r="2186" spans="1:14" ht="16.2" customHeight="1">
      <c r="A2186" s="29" t="s">
        <v>2090</v>
      </c>
      <c r="B2186" s="29"/>
      <c r="C2186" s="106" t="s">
        <v>423</v>
      </c>
      <c r="D2186" s="106" t="s">
        <v>557</v>
      </c>
      <c r="E2186" s="57" t="s">
        <v>574</v>
      </c>
      <c r="F2186" s="106">
        <v>3</v>
      </c>
      <c r="G2186" s="30" t="s">
        <v>3270</v>
      </c>
      <c r="H2186" s="17" t="s">
        <v>4006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</row>
    <row r="2187" spans="1:14" ht="16.2" customHeight="1">
      <c r="A2187" s="29" t="s">
        <v>2090</v>
      </c>
      <c r="B2187" s="29"/>
      <c r="C2187" s="106" t="s">
        <v>423</v>
      </c>
      <c r="D2187" s="106" t="s">
        <v>557</v>
      </c>
      <c r="E2187" s="57" t="s">
        <v>574</v>
      </c>
      <c r="F2187" s="106">
        <v>4</v>
      </c>
      <c r="G2187" s="30" t="s">
        <v>3270</v>
      </c>
      <c r="H2187" s="17" t="s">
        <v>4007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</row>
    <row r="2188" spans="1:14" ht="16.2" customHeight="1">
      <c r="A2188" s="29" t="s">
        <v>2090</v>
      </c>
      <c r="B2188" s="29"/>
      <c r="C2188" s="106" t="s">
        <v>423</v>
      </c>
      <c r="D2188" s="106" t="s">
        <v>557</v>
      </c>
      <c r="E2188" s="57" t="s">
        <v>574</v>
      </c>
      <c r="F2188" s="106">
        <v>5</v>
      </c>
      <c r="G2188" s="30" t="s">
        <v>3270</v>
      </c>
      <c r="H2188" s="17" t="s">
        <v>4008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</row>
    <row r="2189" spans="1:14" ht="16.2" customHeight="1">
      <c r="A2189" s="29" t="s">
        <v>2090</v>
      </c>
      <c r="B2189" s="29"/>
      <c r="C2189" s="50" t="s">
        <v>423</v>
      </c>
      <c r="D2189" s="50" t="s">
        <v>557</v>
      </c>
      <c r="E2189" s="57" t="s">
        <v>574</v>
      </c>
      <c r="F2189" s="70">
        <v>6</v>
      </c>
      <c r="G2189" s="30" t="s">
        <v>3270</v>
      </c>
      <c r="H2189" s="17" t="s">
        <v>4009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</row>
    <row r="2190" spans="1:14" ht="16.2" customHeight="1">
      <c r="A2190" s="29" t="s">
        <v>2090</v>
      </c>
      <c r="B2190" s="29"/>
      <c r="C2190" s="50" t="s">
        <v>423</v>
      </c>
      <c r="D2190" s="50" t="s">
        <v>557</v>
      </c>
      <c r="E2190" s="57" t="s">
        <v>577</v>
      </c>
      <c r="F2190" s="70">
        <v>1</v>
      </c>
      <c r="G2190" s="30" t="s">
        <v>3271</v>
      </c>
      <c r="H2190" s="17" t="s">
        <v>4010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</row>
    <row r="2191" spans="1:14" ht="16.2" customHeight="1">
      <c r="A2191" s="29" t="s">
        <v>2090</v>
      </c>
      <c r="B2191" s="29"/>
      <c r="C2191" s="50" t="s">
        <v>423</v>
      </c>
      <c r="D2191" s="50" t="s">
        <v>557</v>
      </c>
      <c r="E2191" s="57" t="s">
        <v>577</v>
      </c>
      <c r="F2191" s="70">
        <v>2</v>
      </c>
      <c r="G2191" s="30" t="s">
        <v>3271</v>
      </c>
      <c r="H2191" s="17" t="s">
        <v>4011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</row>
    <row r="2192" spans="1:14" ht="16.2" customHeight="1">
      <c r="A2192" s="29" t="s">
        <v>2090</v>
      </c>
      <c r="B2192" s="29"/>
      <c r="C2192" s="50" t="s">
        <v>423</v>
      </c>
      <c r="D2192" s="50" t="s">
        <v>557</v>
      </c>
      <c r="E2192" s="57" t="s">
        <v>577</v>
      </c>
      <c r="F2192" s="70">
        <v>3</v>
      </c>
      <c r="G2192" s="30" t="s">
        <v>3271</v>
      </c>
      <c r="H2192" s="17" t="s">
        <v>4012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</row>
    <row r="2193" spans="1:14" ht="16.2" customHeight="1">
      <c r="A2193" s="29" t="s">
        <v>2090</v>
      </c>
      <c r="B2193" s="29"/>
      <c r="C2193" s="50" t="s">
        <v>423</v>
      </c>
      <c r="D2193" s="50" t="s">
        <v>557</v>
      </c>
      <c r="E2193" s="57" t="s">
        <v>577</v>
      </c>
      <c r="F2193" s="70">
        <v>4</v>
      </c>
      <c r="G2193" s="30" t="s">
        <v>3271</v>
      </c>
      <c r="H2193" s="17" t="s">
        <v>4013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</row>
    <row r="2194" spans="1:14" ht="16.2" customHeight="1">
      <c r="A2194" s="29" t="s">
        <v>2090</v>
      </c>
      <c r="B2194" s="29"/>
      <c r="C2194" s="50" t="s">
        <v>423</v>
      </c>
      <c r="D2194" s="50" t="s">
        <v>557</v>
      </c>
      <c r="E2194" s="57" t="s">
        <v>577</v>
      </c>
      <c r="F2194" s="70">
        <v>5</v>
      </c>
      <c r="G2194" s="30" t="s">
        <v>3271</v>
      </c>
      <c r="H2194" s="17" t="s">
        <v>4014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</row>
    <row r="2195" spans="1:14" ht="16.2" customHeight="1">
      <c r="A2195" s="29" t="s">
        <v>2090</v>
      </c>
      <c r="B2195" s="29"/>
      <c r="C2195" s="50" t="s">
        <v>423</v>
      </c>
      <c r="D2195" s="50" t="s">
        <v>557</v>
      </c>
      <c r="E2195" s="57" t="s">
        <v>577</v>
      </c>
      <c r="F2195" s="70">
        <v>6</v>
      </c>
      <c r="G2195" s="30" t="s">
        <v>3271</v>
      </c>
      <c r="H2195" s="17" t="s">
        <v>4015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</row>
    <row r="2196" spans="1:14" ht="16.2" customHeight="1">
      <c r="A2196" s="39" t="s">
        <v>3945</v>
      </c>
      <c r="B2196" s="42" t="s">
        <v>4016</v>
      </c>
      <c r="C2196" s="50" t="s">
        <v>423</v>
      </c>
      <c r="D2196" s="50" t="s">
        <v>557</v>
      </c>
      <c r="E2196" s="111" t="s">
        <v>580</v>
      </c>
      <c r="F2196" s="70">
        <v>1</v>
      </c>
      <c r="G2196" s="69" t="s">
        <v>579</v>
      </c>
      <c r="H2196" s="39" t="s">
        <v>3272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</row>
    <row r="2197" spans="1:14" ht="16.2" customHeight="1">
      <c r="A2197" s="39" t="s">
        <v>3945</v>
      </c>
      <c r="B2197" s="29" t="s">
        <v>2090</v>
      </c>
      <c r="C2197" s="50" t="s">
        <v>423</v>
      </c>
      <c r="D2197" s="50" t="s">
        <v>557</v>
      </c>
      <c r="E2197" s="111" t="s">
        <v>580</v>
      </c>
      <c r="F2197" s="70">
        <v>2</v>
      </c>
      <c r="G2197" s="69" t="s">
        <v>579</v>
      </c>
      <c r="H2197" s="39" t="s">
        <v>3273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</row>
    <row r="2198" spans="1:14" ht="16.2" customHeight="1">
      <c r="A2198" s="39" t="s">
        <v>3945</v>
      </c>
      <c r="B2198" s="29" t="s">
        <v>2090</v>
      </c>
      <c r="C2198" s="50" t="s">
        <v>423</v>
      </c>
      <c r="D2198" s="50" t="s">
        <v>557</v>
      </c>
      <c r="E2198" s="111" t="s">
        <v>580</v>
      </c>
      <c r="F2198" s="70">
        <v>3</v>
      </c>
      <c r="G2198" s="69" t="s">
        <v>579</v>
      </c>
      <c r="H2198" s="39" t="s">
        <v>3274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</row>
    <row r="2199" spans="1:14" ht="16.2" customHeight="1">
      <c r="A2199" s="39" t="s">
        <v>3945</v>
      </c>
      <c r="B2199" s="29" t="s">
        <v>2090</v>
      </c>
      <c r="C2199" s="50" t="s">
        <v>423</v>
      </c>
      <c r="D2199" s="50" t="s">
        <v>557</v>
      </c>
      <c r="E2199" s="111" t="s">
        <v>580</v>
      </c>
      <c r="F2199" s="70">
        <v>4</v>
      </c>
      <c r="G2199" s="69" t="s">
        <v>579</v>
      </c>
      <c r="H2199" s="39" t="s">
        <v>3275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</row>
    <row r="2200" spans="1:14" ht="16.2" customHeight="1">
      <c r="A2200" s="39" t="s">
        <v>3945</v>
      </c>
      <c r="B2200" s="29" t="s">
        <v>2090</v>
      </c>
      <c r="C2200" s="50" t="s">
        <v>423</v>
      </c>
      <c r="D2200" s="50" t="s">
        <v>557</v>
      </c>
      <c r="E2200" s="111" t="s">
        <v>580</v>
      </c>
      <c r="F2200" s="70">
        <v>5</v>
      </c>
      <c r="G2200" s="69" t="s">
        <v>579</v>
      </c>
      <c r="H2200" s="39" t="s">
        <v>3276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</row>
    <row r="2201" spans="1:14" ht="16.2" customHeight="1">
      <c r="A2201" s="39" t="s">
        <v>3945</v>
      </c>
      <c r="B2201" s="29" t="s">
        <v>2090</v>
      </c>
      <c r="C2201" s="50" t="s">
        <v>423</v>
      </c>
      <c r="D2201" s="50" t="s">
        <v>557</v>
      </c>
      <c r="E2201" s="111" t="s">
        <v>580</v>
      </c>
      <c r="F2201" s="70">
        <v>6</v>
      </c>
      <c r="G2201" s="69" t="s">
        <v>579</v>
      </c>
      <c r="H2201" s="39" t="s">
        <v>3277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</row>
    <row r="2202" spans="1:14" ht="16.2" customHeight="1">
      <c r="A2202" s="29" t="s">
        <v>2090</v>
      </c>
      <c r="B2202" s="49"/>
      <c r="C2202" s="50" t="s">
        <v>423</v>
      </c>
      <c r="D2202" s="50" t="s">
        <v>557</v>
      </c>
      <c r="E2202" s="111" t="s">
        <v>583</v>
      </c>
      <c r="F2202" s="70">
        <v>1</v>
      </c>
      <c r="G2202" s="69" t="s">
        <v>582</v>
      </c>
      <c r="H2202" s="39" t="s">
        <v>3278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</row>
    <row r="2203" spans="1:14" ht="16.2" customHeight="1">
      <c r="A2203" s="29" t="s">
        <v>2090</v>
      </c>
      <c r="B2203" s="49"/>
      <c r="C2203" s="50" t="s">
        <v>423</v>
      </c>
      <c r="D2203" s="50" t="s">
        <v>557</v>
      </c>
      <c r="E2203" s="111" t="s">
        <v>583</v>
      </c>
      <c r="F2203" s="70">
        <v>2</v>
      </c>
      <c r="G2203" s="69" t="s">
        <v>582</v>
      </c>
      <c r="H2203" s="39" t="s">
        <v>3279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</row>
    <row r="2204" spans="1:14" ht="16.2" customHeight="1">
      <c r="A2204" s="29" t="s">
        <v>2090</v>
      </c>
      <c r="B2204" s="49"/>
      <c r="C2204" s="50" t="s">
        <v>423</v>
      </c>
      <c r="D2204" s="50" t="s">
        <v>557</v>
      </c>
      <c r="E2204" s="111" t="s">
        <v>583</v>
      </c>
      <c r="F2204" s="70">
        <v>3</v>
      </c>
      <c r="G2204" s="69" t="s">
        <v>582</v>
      </c>
      <c r="H2204" s="39" t="s">
        <v>3280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</row>
    <row r="2205" spans="1:14" ht="16.2" customHeight="1">
      <c r="A2205" s="29" t="s">
        <v>2090</v>
      </c>
      <c r="B2205" s="49"/>
      <c r="C2205" s="50" t="s">
        <v>423</v>
      </c>
      <c r="D2205" s="50" t="s">
        <v>557</v>
      </c>
      <c r="E2205" s="111" t="s">
        <v>583</v>
      </c>
      <c r="F2205" s="70">
        <v>4</v>
      </c>
      <c r="G2205" s="69" t="s">
        <v>582</v>
      </c>
      <c r="H2205" s="39" t="s">
        <v>3281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</row>
    <row r="2206" spans="1:14" ht="16.2" customHeight="1">
      <c r="A2206" s="29" t="s">
        <v>2090</v>
      </c>
      <c r="B2206" s="49"/>
      <c r="C2206" s="50" t="s">
        <v>423</v>
      </c>
      <c r="D2206" s="50" t="s">
        <v>557</v>
      </c>
      <c r="E2206" s="111" t="s">
        <v>583</v>
      </c>
      <c r="F2206" s="70">
        <v>5</v>
      </c>
      <c r="G2206" s="69" t="s">
        <v>582</v>
      </c>
      <c r="H2206" s="39" t="s">
        <v>3282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</row>
    <row r="2207" spans="1:14" ht="16.2" customHeight="1">
      <c r="A2207" s="29" t="s">
        <v>2090</v>
      </c>
      <c r="B2207" s="49"/>
      <c r="C2207" s="50" t="s">
        <v>423</v>
      </c>
      <c r="D2207" s="50" t="s">
        <v>557</v>
      </c>
      <c r="E2207" s="111" t="s">
        <v>583</v>
      </c>
      <c r="F2207" s="70">
        <v>6</v>
      </c>
      <c r="G2207" s="69" t="s">
        <v>582</v>
      </c>
      <c r="H2207" s="39" t="s">
        <v>3283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</row>
    <row r="2208" spans="1:14" ht="16.2" customHeight="1">
      <c r="A2208" s="39" t="s">
        <v>3945</v>
      </c>
      <c r="B2208" s="29" t="s">
        <v>2090</v>
      </c>
      <c r="C2208" s="50" t="s">
        <v>423</v>
      </c>
      <c r="D2208" s="50" t="s">
        <v>557</v>
      </c>
      <c r="E2208" s="111" t="s">
        <v>585</v>
      </c>
      <c r="F2208" s="70">
        <v>1</v>
      </c>
      <c r="G2208" s="69" t="s">
        <v>584</v>
      </c>
      <c r="H2208" s="39" t="s">
        <v>3284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</row>
    <row r="2209" spans="1:14" ht="16.2" customHeight="1">
      <c r="A2209" s="39" t="s">
        <v>3945</v>
      </c>
      <c r="B2209" s="29" t="s">
        <v>2090</v>
      </c>
      <c r="C2209" s="50" t="s">
        <v>423</v>
      </c>
      <c r="D2209" s="50" t="s">
        <v>557</v>
      </c>
      <c r="E2209" s="111" t="s">
        <v>585</v>
      </c>
      <c r="F2209" s="70">
        <v>2</v>
      </c>
      <c r="G2209" s="69" t="s">
        <v>584</v>
      </c>
      <c r="H2209" s="39" t="s">
        <v>3285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</row>
    <row r="2210" spans="1:14" ht="16.2" customHeight="1">
      <c r="A2210" s="39" t="s">
        <v>3945</v>
      </c>
      <c r="B2210" s="29" t="s">
        <v>2090</v>
      </c>
      <c r="C2210" s="50" t="s">
        <v>423</v>
      </c>
      <c r="D2210" s="50" t="s">
        <v>557</v>
      </c>
      <c r="E2210" s="111" t="s">
        <v>585</v>
      </c>
      <c r="F2210" s="70">
        <v>3</v>
      </c>
      <c r="G2210" s="69" t="s">
        <v>584</v>
      </c>
      <c r="H2210" s="39" t="s">
        <v>3286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</row>
    <row r="2211" spans="1:14" ht="16.2" customHeight="1">
      <c r="A2211" s="39" t="s">
        <v>3945</v>
      </c>
      <c r="B2211" s="29" t="s">
        <v>2090</v>
      </c>
      <c r="C2211" s="50" t="s">
        <v>423</v>
      </c>
      <c r="D2211" s="50" t="s">
        <v>557</v>
      </c>
      <c r="E2211" s="111" t="s">
        <v>585</v>
      </c>
      <c r="F2211" s="70">
        <v>4</v>
      </c>
      <c r="G2211" s="69" t="s">
        <v>584</v>
      </c>
      <c r="H2211" s="39" t="s">
        <v>3287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</row>
    <row r="2212" spans="1:14" ht="16.2" customHeight="1">
      <c r="A2212" s="39" t="s">
        <v>3945</v>
      </c>
      <c r="B2212" s="42" t="s">
        <v>4017</v>
      </c>
      <c r="C2212" s="50" t="s">
        <v>423</v>
      </c>
      <c r="D2212" s="50" t="s">
        <v>557</v>
      </c>
      <c r="E2212" s="111" t="s">
        <v>585</v>
      </c>
      <c r="F2212" s="70">
        <v>5</v>
      </c>
      <c r="G2212" s="69" t="s">
        <v>584</v>
      </c>
      <c r="H2212" s="39" t="s">
        <v>3288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</row>
    <row r="2213" spans="1:14" ht="16.2" customHeight="1">
      <c r="A2213" s="39" t="s">
        <v>3945</v>
      </c>
      <c r="B2213" s="29" t="s">
        <v>2090</v>
      </c>
      <c r="C2213" s="50" t="s">
        <v>423</v>
      </c>
      <c r="D2213" s="50" t="s">
        <v>557</v>
      </c>
      <c r="E2213" s="111" t="s">
        <v>585</v>
      </c>
      <c r="F2213" s="70">
        <v>6</v>
      </c>
      <c r="G2213" s="69" t="s">
        <v>584</v>
      </c>
      <c r="H2213" s="39" t="s">
        <v>3289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</row>
    <row r="2214" spans="1:14" ht="16.2" customHeight="1">
      <c r="A2214" s="29" t="s">
        <v>2090</v>
      </c>
      <c r="B2214" s="49"/>
      <c r="C2214" s="50" t="s">
        <v>423</v>
      </c>
      <c r="D2214" s="50" t="s">
        <v>557</v>
      </c>
      <c r="E2214" s="111" t="s">
        <v>587</v>
      </c>
      <c r="F2214" s="70">
        <v>1</v>
      </c>
      <c r="G2214" s="69" t="s">
        <v>586</v>
      </c>
      <c r="H2214" s="39" t="s">
        <v>3290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</row>
    <row r="2215" spans="1:14" ht="16.2" customHeight="1">
      <c r="A2215" s="29" t="s">
        <v>2090</v>
      </c>
      <c r="B2215" s="49"/>
      <c r="C2215" s="50" t="s">
        <v>423</v>
      </c>
      <c r="D2215" s="50" t="s">
        <v>557</v>
      </c>
      <c r="E2215" s="111" t="s">
        <v>587</v>
      </c>
      <c r="F2215" s="70">
        <v>2</v>
      </c>
      <c r="G2215" s="69" t="s">
        <v>586</v>
      </c>
      <c r="H2215" s="39" t="s">
        <v>3291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</row>
    <row r="2216" spans="1:14" ht="16.2" customHeight="1">
      <c r="A2216" s="29" t="s">
        <v>2090</v>
      </c>
      <c r="B2216" s="49"/>
      <c r="C2216" s="50" t="s">
        <v>423</v>
      </c>
      <c r="D2216" s="50" t="s">
        <v>557</v>
      </c>
      <c r="E2216" s="111" t="s">
        <v>587</v>
      </c>
      <c r="F2216" s="70">
        <v>3</v>
      </c>
      <c r="G2216" s="69" t="s">
        <v>586</v>
      </c>
      <c r="H2216" s="39" t="s">
        <v>3292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</row>
    <row r="2217" spans="1:14" ht="16.2" customHeight="1">
      <c r="A2217" s="29" t="s">
        <v>2090</v>
      </c>
      <c r="B2217" s="49"/>
      <c r="C2217" s="50" t="s">
        <v>423</v>
      </c>
      <c r="D2217" s="50" t="s">
        <v>557</v>
      </c>
      <c r="E2217" s="111" t="s">
        <v>587</v>
      </c>
      <c r="F2217" s="70">
        <v>4</v>
      </c>
      <c r="G2217" s="69" t="s">
        <v>586</v>
      </c>
      <c r="H2217" s="39" t="s">
        <v>3293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</row>
    <row r="2218" spans="1:14" ht="16.2" customHeight="1">
      <c r="A2218" s="29" t="s">
        <v>2090</v>
      </c>
      <c r="B2218" s="49"/>
      <c r="C2218" s="50" t="s">
        <v>423</v>
      </c>
      <c r="D2218" s="50" t="s">
        <v>557</v>
      </c>
      <c r="E2218" s="111" t="s">
        <v>587</v>
      </c>
      <c r="F2218" s="70">
        <v>5</v>
      </c>
      <c r="G2218" s="69" t="s">
        <v>586</v>
      </c>
      <c r="H2218" s="39" t="s">
        <v>3294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</row>
    <row r="2219" spans="1:14" ht="16.2" customHeight="1">
      <c r="A2219" s="29" t="s">
        <v>2090</v>
      </c>
      <c r="B2219" s="49"/>
      <c r="C2219" s="50" t="s">
        <v>423</v>
      </c>
      <c r="D2219" s="50" t="s">
        <v>557</v>
      </c>
      <c r="E2219" s="111" t="s">
        <v>587</v>
      </c>
      <c r="F2219" s="70">
        <v>6</v>
      </c>
      <c r="G2219" s="69" t="s">
        <v>586</v>
      </c>
      <c r="H2219" s="39" t="s">
        <v>3295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</row>
    <row r="2220" spans="1:14" ht="16.2" customHeight="1">
      <c r="A2220" s="29" t="s">
        <v>2090</v>
      </c>
      <c r="B2220" s="49"/>
      <c r="C2220" s="26" t="s">
        <v>423</v>
      </c>
      <c r="D2220" s="26" t="s">
        <v>461</v>
      </c>
      <c r="E2220" s="17" t="s">
        <v>463</v>
      </c>
      <c r="F2220" s="78">
        <v>1</v>
      </c>
      <c r="G2220" s="78" t="s">
        <v>462</v>
      </c>
      <c r="H2220" s="17" t="s">
        <v>3296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</row>
    <row r="2221" spans="1:14" ht="16.2" customHeight="1">
      <c r="A2221" s="29" t="s">
        <v>2090</v>
      </c>
      <c r="B2221" s="49"/>
      <c r="C2221" s="26" t="s">
        <v>423</v>
      </c>
      <c r="D2221" s="26" t="s">
        <v>461</v>
      </c>
      <c r="E2221" s="17" t="s">
        <v>463</v>
      </c>
      <c r="F2221" s="78">
        <v>2</v>
      </c>
      <c r="G2221" s="78" t="s">
        <v>462</v>
      </c>
      <c r="H2221" s="17" t="s">
        <v>3297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</row>
    <row r="2222" spans="1:14" ht="16.2" customHeight="1">
      <c r="A2222" s="29" t="s">
        <v>2090</v>
      </c>
      <c r="B2222" s="49"/>
      <c r="C2222" s="26" t="s">
        <v>423</v>
      </c>
      <c r="D2222" s="26" t="s">
        <v>461</v>
      </c>
      <c r="E2222" s="17" t="s">
        <v>463</v>
      </c>
      <c r="F2222" s="78">
        <v>3</v>
      </c>
      <c r="G2222" s="78" t="s">
        <v>462</v>
      </c>
      <c r="H2222" s="17" t="s">
        <v>3298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</row>
    <row r="2223" spans="1:14" ht="16.2" customHeight="1">
      <c r="A2223" s="29" t="s">
        <v>2090</v>
      </c>
      <c r="B2223" s="49"/>
      <c r="C2223" s="26" t="s">
        <v>423</v>
      </c>
      <c r="D2223" s="26" t="s">
        <v>461</v>
      </c>
      <c r="E2223" s="17" t="s">
        <v>463</v>
      </c>
      <c r="F2223" s="78">
        <v>4</v>
      </c>
      <c r="G2223" s="78" t="s">
        <v>462</v>
      </c>
      <c r="H2223" s="17" t="s">
        <v>3299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</row>
    <row r="2224" spans="1:14" ht="16.2" customHeight="1">
      <c r="A2224" s="29" t="s">
        <v>2090</v>
      </c>
      <c r="B2224" s="49"/>
      <c r="C2224" s="26" t="s">
        <v>423</v>
      </c>
      <c r="D2224" s="26" t="s">
        <v>461</v>
      </c>
      <c r="E2224" s="17" t="s">
        <v>463</v>
      </c>
      <c r="F2224" s="78">
        <v>5</v>
      </c>
      <c r="G2224" s="78" t="s">
        <v>462</v>
      </c>
      <c r="H2224" s="17" t="s">
        <v>3300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</row>
    <row r="2225" spans="1:14" ht="16.2" customHeight="1">
      <c r="A2225" s="29" t="s">
        <v>2090</v>
      </c>
      <c r="B2225" s="49"/>
      <c r="C2225" s="26" t="s">
        <v>423</v>
      </c>
      <c r="D2225" s="26" t="s">
        <v>461</v>
      </c>
      <c r="E2225" s="17" t="s">
        <v>463</v>
      </c>
      <c r="F2225" s="78">
        <v>6</v>
      </c>
      <c r="G2225" s="78" t="s">
        <v>462</v>
      </c>
      <c r="H2225" s="17" t="s">
        <v>3301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</row>
    <row r="2226" spans="1:14" ht="16.2" customHeight="1">
      <c r="A2226" s="29" t="s">
        <v>2090</v>
      </c>
      <c r="B2226" s="49"/>
      <c r="C2226" s="26" t="s">
        <v>423</v>
      </c>
      <c r="D2226" s="26" t="s">
        <v>461</v>
      </c>
      <c r="E2226" s="17" t="s">
        <v>463</v>
      </c>
      <c r="F2226" s="78">
        <v>7</v>
      </c>
      <c r="G2226" s="78" t="s">
        <v>462</v>
      </c>
      <c r="H2226" s="17" t="s">
        <v>3302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</row>
    <row r="2227" spans="1:14" ht="16.2" customHeight="1">
      <c r="A2227" s="29" t="s">
        <v>2090</v>
      </c>
      <c r="B2227" s="49"/>
      <c r="C2227" s="26" t="s">
        <v>423</v>
      </c>
      <c r="D2227" s="26" t="s">
        <v>461</v>
      </c>
      <c r="E2227" s="17" t="s">
        <v>463</v>
      </c>
      <c r="F2227" s="78">
        <v>8</v>
      </c>
      <c r="G2227" s="78" t="s">
        <v>462</v>
      </c>
      <c r="H2227" s="17" t="s">
        <v>3303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</row>
    <row r="2228" spans="1:14" ht="16.2" customHeight="1">
      <c r="A2228" s="29" t="s">
        <v>2090</v>
      </c>
      <c r="B2228" s="49"/>
      <c r="C2228" s="26" t="s">
        <v>423</v>
      </c>
      <c r="D2228" s="26" t="s">
        <v>461</v>
      </c>
      <c r="E2228" s="17" t="s">
        <v>463</v>
      </c>
      <c r="F2228" s="78">
        <v>9</v>
      </c>
      <c r="G2228" s="78" t="s">
        <v>462</v>
      </c>
      <c r="H2228" s="17" t="s">
        <v>3304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</row>
    <row r="2229" spans="1:14" ht="16.2" customHeight="1">
      <c r="A2229" s="29" t="s">
        <v>2090</v>
      </c>
      <c r="B2229" s="49"/>
      <c r="C2229" s="26" t="s">
        <v>423</v>
      </c>
      <c r="D2229" s="26" t="s">
        <v>461</v>
      </c>
      <c r="E2229" s="17" t="s">
        <v>463</v>
      </c>
      <c r="F2229" s="78">
        <v>10</v>
      </c>
      <c r="G2229" s="78" t="s">
        <v>462</v>
      </c>
      <c r="H2229" s="17" t="s">
        <v>3305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</row>
    <row r="2230" spans="1:14" ht="16.2" customHeight="1">
      <c r="A2230" s="29" t="s">
        <v>2090</v>
      </c>
      <c r="B2230" s="49"/>
      <c r="C2230" s="26" t="s">
        <v>423</v>
      </c>
      <c r="D2230" s="26" t="s">
        <v>461</v>
      </c>
      <c r="E2230" s="17" t="s">
        <v>466</v>
      </c>
      <c r="F2230" s="78">
        <v>1</v>
      </c>
      <c r="G2230" s="78" t="s">
        <v>465</v>
      </c>
      <c r="H2230" s="17" t="s">
        <v>3306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</row>
    <row r="2231" spans="1:14" ht="16.2" customHeight="1">
      <c r="A2231" s="29" t="s">
        <v>2090</v>
      </c>
      <c r="B2231" s="49"/>
      <c r="C2231" s="26" t="s">
        <v>423</v>
      </c>
      <c r="D2231" s="26" t="s">
        <v>461</v>
      </c>
      <c r="E2231" s="17" t="s">
        <v>466</v>
      </c>
      <c r="F2231" s="78">
        <v>2</v>
      </c>
      <c r="G2231" s="78" t="s">
        <v>465</v>
      </c>
      <c r="H2231" s="17" t="s">
        <v>3307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</row>
    <row r="2232" spans="1:14" ht="16.2" customHeight="1">
      <c r="A2232" s="29" t="s">
        <v>2090</v>
      </c>
      <c r="B2232" s="49"/>
      <c r="C2232" s="26" t="s">
        <v>423</v>
      </c>
      <c r="D2232" s="26" t="s">
        <v>461</v>
      </c>
      <c r="E2232" s="17" t="s">
        <v>466</v>
      </c>
      <c r="F2232" s="78">
        <v>3</v>
      </c>
      <c r="G2232" s="78" t="s">
        <v>465</v>
      </c>
      <c r="H2232" s="17" t="s">
        <v>3308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</row>
    <row r="2233" spans="1:14" ht="16.2" customHeight="1">
      <c r="A2233" s="29" t="s">
        <v>2090</v>
      </c>
      <c r="B2233" s="49"/>
      <c r="C2233" s="26" t="s">
        <v>423</v>
      </c>
      <c r="D2233" s="26" t="s">
        <v>461</v>
      </c>
      <c r="E2233" s="17" t="s">
        <v>466</v>
      </c>
      <c r="F2233" s="78">
        <v>4</v>
      </c>
      <c r="G2233" s="78" t="s">
        <v>465</v>
      </c>
      <c r="H2233" s="17" t="s">
        <v>3309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</row>
    <row r="2234" spans="1:14" ht="16.2" customHeight="1">
      <c r="A2234" s="29" t="s">
        <v>2090</v>
      </c>
      <c r="B2234" s="49"/>
      <c r="C2234" s="26" t="s">
        <v>423</v>
      </c>
      <c r="D2234" s="26" t="s">
        <v>461</v>
      </c>
      <c r="E2234" s="17" t="s">
        <v>466</v>
      </c>
      <c r="F2234" s="78">
        <v>5</v>
      </c>
      <c r="G2234" s="78" t="s">
        <v>465</v>
      </c>
      <c r="H2234" s="17" t="s">
        <v>3310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</row>
    <row r="2235" spans="1:14" ht="16.2" customHeight="1">
      <c r="A2235" s="29" t="s">
        <v>2090</v>
      </c>
      <c r="B2235" s="49"/>
      <c r="C2235" s="26" t="s">
        <v>423</v>
      </c>
      <c r="D2235" s="26" t="s">
        <v>461</v>
      </c>
      <c r="E2235" s="17" t="s">
        <v>466</v>
      </c>
      <c r="F2235" s="78">
        <v>6</v>
      </c>
      <c r="G2235" s="78" t="s">
        <v>465</v>
      </c>
      <c r="H2235" s="17" t="s">
        <v>3311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</row>
    <row r="2236" spans="1:14" ht="16.2" customHeight="1">
      <c r="A2236" s="29" t="s">
        <v>2090</v>
      </c>
      <c r="B2236" s="49"/>
      <c r="C2236" s="26" t="s">
        <v>423</v>
      </c>
      <c r="D2236" s="26" t="s">
        <v>461</v>
      </c>
      <c r="E2236" s="17" t="s">
        <v>466</v>
      </c>
      <c r="F2236" s="78">
        <v>7</v>
      </c>
      <c r="G2236" s="78" t="s">
        <v>465</v>
      </c>
      <c r="H2236" s="17" t="s">
        <v>3312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</row>
    <row r="2237" spans="1:14" ht="16.2" customHeight="1">
      <c r="A2237" s="29" t="s">
        <v>2090</v>
      </c>
      <c r="B2237" s="49"/>
      <c r="C2237" s="26" t="s">
        <v>423</v>
      </c>
      <c r="D2237" s="26" t="s">
        <v>461</v>
      </c>
      <c r="E2237" s="17" t="s">
        <v>466</v>
      </c>
      <c r="F2237" s="78">
        <v>8</v>
      </c>
      <c r="G2237" s="78" t="s">
        <v>465</v>
      </c>
      <c r="H2237" s="17" t="s">
        <v>3313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</row>
    <row r="2238" spans="1:14" ht="16.2" customHeight="1">
      <c r="A2238" s="29" t="s">
        <v>2090</v>
      </c>
      <c r="B2238" s="49"/>
      <c r="C2238" s="26" t="s">
        <v>423</v>
      </c>
      <c r="D2238" s="26" t="s">
        <v>461</v>
      </c>
      <c r="E2238" s="17" t="s">
        <v>466</v>
      </c>
      <c r="F2238" s="78">
        <v>9</v>
      </c>
      <c r="G2238" s="78" t="s">
        <v>465</v>
      </c>
      <c r="H2238" s="17" t="s">
        <v>3314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</row>
    <row r="2239" spans="1:14" ht="16.2" customHeight="1">
      <c r="A2239" s="29" t="s">
        <v>2090</v>
      </c>
      <c r="B2239" s="49"/>
      <c r="C2239" s="26" t="s">
        <v>423</v>
      </c>
      <c r="D2239" s="26" t="s">
        <v>461</v>
      </c>
      <c r="E2239" s="17" t="s">
        <v>466</v>
      </c>
      <c r="F2239" s="78">
        <v>10</v>
      </c>
      <c r="G2239" s="78" t="s">
        <v>465</v>
      </c>
      <c r="H2239" s="17" t="s">
        <v>3315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</row>
    <row r="2240" spans="1:14" ht="16.2" customHeight="1">
      <c r="A2240" s="29" t="s">
        <v>2090</v>
      </c>
      <c r="B2240" s="49"/>
      <c r="C2240" s="26" t="s">
        <v>423</v>
      </c>
      <c r="D2240" s="26" t="s">
        <v>461</v>
      </c>
      <c r="E2240" s="17" t="s">
        <v>469</v>
      </c>
      <c r="F2240" s="78">
        <v>1</v>
      </c>
      <c r="G2240" s="78" t="s">
        <v>468</v>
      </c>
      <c r="H2240" s="17" t="s">
        <v>3316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</row>
    <row r="2241" spans="1:14" ht="16.2" customHeight="1">
      <c r="A2241" s="29" t="s">
        <v>2090</v>
      </c>
      <c r="B2241" s="49"/>
      <c r="C2241" s="26" t="s">
        <v>423</v>
      </c>
      <c r="D2241" s="26" t="s">
        <v>461</v>
      </c>
      <c r="E2241" s="17" t="s">
        <v>469</v>
      </c>
      <c r="F2241" s="78">
        <v>2</v>
      </c>
      <c r="G2241" s="78" t="s">
        <v>468</v>
      </c>
      <c r="H2241" s="17" t="s">
        <v>3317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</row>
    <row r="2242" spans="1:14" ht="16.2" customHeight="1">
      <c r="A2242" s="29" t="s">
        <v>2090</v>
      </c>
      <c r="B2242" s="49"/>
      <c r="C2242" s="26" t="s">
        <v>423</v>
      </c>
      <c r="D2242" s="26" t="s">
        <v>461</v>
      </c>
      <c r="E2242" s="17" t="s">
        <v>469</v>
      </c>
      <c r="F2242" s="78">
        <v>3</v>
      </c>
      <c r="G2242" s="78" t="s">
        <v>468</v>
      </c>
      <c r="H2242" s="17" t="s">
        <v>3318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</row>
    <row r="2243" spans="1:14" ht="16.2" customHeight="1">
      <c r="A2243" s="29" t="s">
        <v>2090</v>
      </c>
      <c r="B2243" s="49"/>
      <c r="C2243" s="26" t="s">
        <v>423</v>
      </c>
      <c r="D2243" s="26" t="s">
        <v>461</v>
      </c>
      <c r="E2243" s="17" t="s">
        <v>469</v>
      </c>
      <c r="F2243" s="78">
        <v>4</v>
      </c>
      <c r="G2243" s="78" t="s">
        <v>468</v>
      </c>
      <c r="H2243" s="17" t="s">
        <v>3319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</row>
    <row r="2244" spans="1:14" ht="16.2" customHeight="1">
      <c r="A2244" s="29" t="s">
        <v>2090</v>
      </c>
      <c r="B2244" s="49"/>
      <c r="C2244" s="26" t="s">
        <v>423</v>
      </c>
      <c r="D2244" s="26" t="s">
        <v>461</v>
      </c>
      <c r="E2244" s="17" t="s">
        <v>469</v>
      </c>
      <c r="F2244" s="78">
        <v>5</v>
      </c>
      <c r="G2244" s="78" t="s">
        <v>468</v>
      </c>
      <c r="H2244" s="17" t="s">
        <v>3320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</row>
    <row r="2245" spans="1:14" ht="16.2" customHeight="1">
      <c r="A2245" s="29" t="s">
        <v>2090</v>
      </c>
      <c r="B2245" s="49"/>
      <c r="C2245" s="26" t="s">
        <v>423</v>
      </c>
      <c r="D2245" s="26" t="s">
        <v>461</v>
      </c>
      <c r="E2245" s="17" t="s">
        <v>469</v>
      </c>
      <c r="F2245" s="78">
        <v>6</v>
      </c>
      <c r="G2245" s="78" t="s">
        <v>468</v>
      </c>
      <c r="H2245" s="17" t="s">
        <v>3321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</row>
    <row r="2246" spans="1:14" ht="16.2" customHeight="1">
      <c r="A2246" s="29" t="s">
        <v>2090</v>
      </c>
      <c r="B2246" s="49"/>
      <c r="C2246" s="26" t="s">
        <v>423</v>
      </c>
      <c r="D2246" s="26" t="s">
        <v>461</v>
      </c>
      <c r="E2246" s="17" t="s">
        <v>469</v>
      </c>
      <c r="F2246" s="78">
        <v>7</v>
      </c>
      <c r="G2246" s="78" t="s">
        <v>468</v>
      </c>
      <c r="H2246" s="17" t="s">
        <v>3322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</row>
    <row r="2247" spans="1:14" ht="16.2" customHeight="1">
      <c r="A2247" s="29" t="s">
        <v>2090</v>
      </c>
      <c r="B2247" s="49"/>
      <c r="C2247" s="26" t="s">
        <v>423</v>
      </c>
      <c r="D2247" s="26" t="s">
        <v>461</v>
      </c>
      <c r="E2247" s="17" t="s">
        <v>469</v>
      </c>
      <c r="F2247" s="78">
        <v>8</v>
      </c>
      <c r="G2247" s="78" t="s">
        <v>468</v>
      </c>
      <c r="H2247" s="17" t="s">
        <v>3323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</row>
    <row r="2248" spans="1:14" ht="16.2" customHeight="1">
      <c r="A2248" s="29" t="s">
        <v>2090</v>
      </c>
      <c r="B2248" s="49"/>
      <c r="C2248" s="26" t="s">
        <v>423</v>
      </c>
      <c r="D2248" s="26" t="s">
        <v>461</v>
      </c>
      <c r="E2248" s="17" t="s">
        <v>469</v>
      </c>
      <c r="F2248" s="78">
        <v>9</v>
      </c>
      <c r="G2248" s="78" t="s">
        <v>468</v>
      </c>
      <c r="H2248" s="17" t="s">
        <v>3324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</row>
    <row r="2249" spans="1:14" ht="16.2" customHeight="1">
      <c r="A2249" s="29" t="s">
        <v>2090</v>
      </c>
      <c r="B2249" s="49"/>
      <c r="C2249" s="26" t="s">
        <v>423</v>
      </c>
      <c r="D2249" s="26" t="s">
        <v>461</v>
      </c>
      <c r="E2249" s="17" t="s">
        <v>469</v>
      </c>
      <c r="F2249" s="78">
        <v>10</v>
      </c>
      <c r="G2249" s="78" t="s">
        <v>468</v>
      </c>
      <c r="H2249" s="17" t="s">
        <v>3325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</row>
    <row r="2250" spans="1:14" ht="16.2" customHeight="1">
      <c r="A2250" s="29" t="s">
        <v>2090</v>
      </c>
      <c r="B2250" s="49"/>
      <c r="C2250" s="26" t="s">
        <v>423</v>
      </c>
      <c r="D2250" s="26" t="s">
        <v>461</v>
      </c>
      <c r="E2250" s="17" t="s">
        <v>474</v>
      </c>
      <c r="F2250" s="78">
        <v>1</v>
      </c>
      <c r="G2250" s="78" t="s">
        <v>473</v>
      </c>
      <c r="H2250" s="17" t="s">
        <v>3326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</row>
    <row r="2251" spans="1:14" ht="16.2" customHeight="1">
      <c r="A2251" s="29" t="s">
        <v>2090</v>
      </c>
      <c r="B2251" s="49"/>
      <c r="C2251" s="26" t="s">
        <v>423</v>
      </c>
      <c r="D2251" s="26" t="s">
        <v>461</v>
      </c>
      <c r="E2251" s="17" t="s">
        <v>474</v>
      </c>
      <c r="F2251" s="78">
        <v>2</v>
      </c>
      <c r="G2251" s="78" t="s">
        <v>473</v>
      </c>
      <c r="H2251" s="17" t="s">
        <v>3327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</row>
    <row r="2252" spans="1:14" ht="16.2" customHeight="1">
      <c r="A2252" s="29" t="s">
        <v>2090</v>
      </c>
      <c r="B2252" s="49"/>
      <c r="C2252" s="26" t="s">
        <v>423</v>
      </c>
      <c r="D2252" s="26" t="s">
        <v>461</v>
      </c>
      <c r="E2252" s="17" t="s">
        <v>474</v>
      </c>
      <c r="F2252" s="78">
        <v>3</v>
      </c>
      <c r="G2252" s="78" t="s">
        <v>473</v>
      </c>
      <c r="H2252" s="17" t="s">
        <v>3328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</row>
    <row r="2253" spans="1:14" ht="16.2" customHeight="1">
      <c r="A2253" s="29" t="s">
        <v>2090</v>
      </c>
      <c r="B2253" s="49"/>
      <c r="C2253" s="26" t="s">
        <v>423</v>
      </c>
      <c r="D2253" s="26" t="s">
        <v>461</v>
      </c>
      <c r="E2253" s="17" t="s">
        <v>474</v>
      </c>
      <c r="F2253" s="78">
        <v>4</v>
      </c>
      <c r="G2253" s="78" t="s">
        <v>473</v>
      </c>
      <c r="H2253" s="17" t="s">
        <v>3329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</row>
    <row r="2254" spans="1:14" ht="16.2" customHeight="1">
      <c r="A2254" s="29" t="s">
        <v>2090</v>
      </c>
      <c r="B2254" s="49"/>
      <c r="C2254" s="26" t="s">
        <v>423</v>
      </c>
      <c r="D2254" s="26" t="s">
        <v>461</v>
      </c>
      <c r="E2254" s="17" t="s">
        <v>474</v>
      </c>
      <c r="F2254" s="78">
        <v>5</v>
      </c>
      <c r="G2254" s="78" t="s">
        <v>473</v>
      </c>
      <c r="H2254" s="17" t="s">
        <v>3330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</row>
    <row r="2255" spans="1:14" ht="16.2" customHeight="1">
      <c r="A2255" s="29" t="s">
        <v>2090</v>
      </c>
      <c r="B2255" s="49"/>
      <c r="C2255" s="26" t="s">
        <v>423</v>
      </c>
      <c r="D2255" s="26" t="s">
        <v>461</v>
      </c>
      <c r="E2255" s="17" t="s">
        <v>474</v>
      </c>
      <c r="F2255" s="78">
        <v>6</v>
      </c>
      <c r="G2255" s="78" t="s">
        <v>473</v>
      </c>
      <c r="H2255" s="17" t="s">
        <v>3331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</row>
    <row r="2256" spans="1:14" ht="16.2" customHeight="1">
      <c r="A2256" s="29" t="s">
        <v>2090</v>
      </c>
      <c r="B2256" s="49"/>
      <c r="C2256" s="26" t="s">
        <v>423</v>
      </c>
      <c r="D2256" s="26" t="s">
        <v>461</v>
      </c>
      <c r="E2256" s="17" t="s">
        <v>474</v>
      </c>
      <c r="F2256" s="78">
        <v>7</v>
      </c>
      <c r="G2256" s="78" t="s">
        <v>473</v>
      </c>
      <c r="H2256" s="17" t="s">
        <v>3332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</row>
    <row r="2257" spans="1:14" ht="16.2" customHeight="1">
      <c r="A2257" s="29" t="s">
        <v>2090</v>
      </c>
      <c r="B2257" s="49"/>
      <c r="C2257" s="26" t="s">
        <v>423</v>
      </c>
      <c r="D2257" s="26" t="s">
        <v>461</v>
      </c>
      <c r="E2257" s="17" t="s">
        <v>474</v>
      </c>
      <c r="F2257" s="78">
        <v>8</v>
      </c>
      <c r="G2257" s="78" t="s">
        <v>473</v>
      </c>
      <c r="H2257" s="17" t="s">
        <v>3333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</row>
    <row r="2258" spans="1:14" ht="16.2" customHeight="1">
      <c r="A2258" s="29" t="s">
        <v>2090</v>
      </c>
      <c r="B2258" s="49"/>
      <c r="C2258" s="26" t="s">
        <v>423</v>
      </c>
      <c r="D2258" s="26" t="s">
        <v>461</v>
      </c>
      <c r="E2258" s="17" t="s">
        <v>474</v>
      </c>
      <c r="F2258" s="78">
        <v>9</v>
      </c>
      <c r="G2258" s="78" t="s">
        <v>473</v>
      </c>
      <c r="H2258" s="17" t="s">
        <v>3334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</row>
    <row r="2259" spans="1:14" ht="16.2" customHeight="1">
      <c r="A2259" s="29" t="s">
        <v>2090</v>
      </c>
      <c r="B2259" s="49"/>
      <c r="C2259" s="26" t="s">
        <v>423</v>
      </c>
      <c r="D2259" s="26" t="s">
        <v>461</v>
      </c>
      <c r="E2259" s="17" t="s">
        <v>474</v>
      </c>
      <c r="F2259" s="78">
        <v>10</v>
      </c>
      <c r="G2259" s="78" t="s">
        <v>473</v>
      </c>
      <c r="H2259" s="17" t="s">
        <v>3335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</row>
    <row r="2260" spans="1:14" ht="16.2" customHeight="1">
      <c r="A2260" s="29" t="s">
        <v>2090</v>
      </c>
      <c r="B2260" s="49"/>
      <c r="C2260" s="26" t="s">
        <v>423</v>
      </c>
      <c r="D2260" s="26" t="s">
        <v>461</v>
      </c>
      <c r="E2260" s="17" t="s">
        <v>477</v>
      </c>
      <c r="F2260" s="78">
        <v>1</v>
      </c>
      <c r="G2260" s="78" t="s">
        <v>476</v>
      </c>
      <c r="H2260" s="17" t="s">
        <v>3336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</row>
    <row r="2261" spans="1:14" ht="16.2" customHeight="1">
      <c r="A2261" s="29" t="s">
        <v>2090</v>
      </c>
      <c r="B2261" s="49"/>
      <c r="C2261" s="26" t="s">
        <v>423</v>
      </c>
      <c r="D2261" s="26" t="s">
        <v>461</v>
      </c>
      <c r="E2261" s="17" t="s">
        <v>477</v>
      </c>
      <c r="F2261" s="78">
        <v>2</v>
      </c>
      <c r="G2261" s="78" t="s">
        <v>476</v>
      </c>
      <c r="H2261" s="17" t="s">
        <v>3337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</row>
    <row r="2262" spans="1:14" ht="16.2" customHeight="1">
      <c r="A2262" s="29" t="s">
        <v>2090</v>
      </c>
      <c r="B2262" s="49"/>
      <c r="C2262" s="26" t="s">
        <v>423</v>
      </c>
      <c r="D2262" s="26" t="s">
        <v>461</v>
      </c>
      <c r="E2262" s="17" t="s">
        <v>477</v>
      </c>
      <c r="F2262" s="78">
        <v>3</v>
      </c>
      <c r="G2262" s="78" t="s">
        <v>476</v>
      </c>
      <c r="H2262" s="17" t="s">
        <v>3338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</row>
    <row r="2263" spans="1:14" ht="16.2" customHeight="1">
      <c r="A2263" s="29" t="s">
        <v>2090</v>
      </c>
      <c r="B2263" s="49"/>
      <c r="C2263" s="26" t="s">
        <v>423</v>
      </c>
      <c r="D2263" s="26" t="s">
        <v>461</v>
      </c>
      <c r="E2263" s="17" t="s">
        <v>477</v>
      </c>
      <c r="F2263" s="78">
        <v>4</v>
      </c>
      <c r="G2263" s="78" t="s">
        <v>476</v>
      </c>
      <c r="H2263" s="17" t="s">
        <v>3339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</row>
    <row r="2264" spans="1:14" ht="16.2" customHeight="1">
      <c r="A2264" s="29" t="s">
        <v>2090</v>
      </c>
      <c r="B2264" s="49"/>
      <c r="C2264" s="26" t="s">
        <v>423</v>
      </c>
      <c r="D2264" s="26" t="s">
        <v>461</v>
      </c>
      <c r="E2264" s="17" t="s">
        <v>477</v>
      </c>
      <c r="F2264" s="78">
        <v>5</v>
      </c>
      <c r="G2264" s="78" t="s">
        <v>476</v>
      </c>
      <c r="H2264" s="17" t="s">
        <v>3340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</row>
    <row r="2265" spans="1:14" ht="16.2" customHeight="1">
      <c r="A2265" s="29" t="s">
        <v>2090</v>
      </c>
      <c r="B2265" s="49"/>
      <c r="C2265" s="26" t="s">
        <v>423</v>
      </c>
      <c r="D2265" s="26" t="s">
        <v>461</v>
      </c>
      <c r="E2265" s="17" t="s">
        <v>477</v>
      </c>
      <c r="F2265" s="78">
        <v>6</v>
      </c>
      <c r="G2265" s="78" t="s">
        <v>476</v>
      </c>
      <c r="H2265" s="17" t="s">
        <v>3341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</row>
    <row r="2266" spans="1:14" ht="16.2" customHeight="1">
      <c r="A2266" s="29" t="s">
        <v>2090</v>
      </c>
      <c r="B2266" s="49"/>
      <c r="C2266" s="26" t="s">
        <v>423</v>
      </c>
      <c r="D2266" s="26" t="s">
        <v>461</v>
      </c>
      <c r="E2266" s="17" t="s">
        <v>477</v>
      </c>
      <c r="F2266" s="78">
        <v>7</v>
      </c>
      <c r="G2266" s="78" t="s">
        <v>476</v>
      </c>
      <c r="H2266" s="17" t="s">
        <v>3342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</row>
    <row r="2267" spans="1:14" ht="16.2" customHeight="1">
      <c r="A2267" s="29" t="s">
        <v>2090</v>
      </c>
      <c r="B2267" s="49"/>
      <c r="C2267" s="26" t="s">
        <v>423</v>
      </c>
      <c r="D2267" s="26" t="s">
        <v>461</v>
      </c>
      <c r="E2267" s="17" t="s">
        <v>477</v>
      </c>
      <c r="F2267" s="78">
        <v>8</v>
      </c>
      <c r="G2267" s="78" t="s">
        <v>476</v>
      </c>
      <c r="H2267" s="17" t="s">
        <v>3343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</row>
    <row r="2268" spans="1:14" ht="16.2" customHeight="1">
      <c r="A2268" s="29" t="s">
        <v>2090</v>
      </c>
      <c r="B2268" s="49"/>
      <c r="C2268" s="26" t="s">
        <v>423</v>
      </c>
      <c r="D2268" s="26" t="s">
        <v>461</v>
      </c>
      <c r="E2268" s="17" t="s">
        <v>477</v>
      </c>
      <c r="F2268" s="78">
        <v>9</v>
      </c>
      <c r="G2268" s="78" t="s">
        <v>476</v>
      </c>
      <c r="H2268" s="17" t="s">
        <v>3344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</row>
    <row r="2269" spans="1:14" ht="16.2" customHeight="1">
      <c r="A2269" s="29" t="s">
        <v>2090</v>
      </c>
      <c r="B2269" s="49"/>
      <c r="C2269" s="26" t="s">
        <v>423</v>
      </c>
      <c r="D2269" s="26" t="s">
        <v>461</v>
      </c>
      <c r="E2269" s="17" t="s">
        <v>477</v>
      </c>
      <c r="F2269" s="78">
        <v>10</v>
      </c>
      <c r="G2269" s="78" t="s">
        <v>476</v>
      </c>
      <c r="H2269" s="17" t="s">
        <v>3345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</row>
    <row r="2270" spans="1:14" ht="16.2" customHeight="1">
      <c r="A2270" s="29" t="s">
        <v>2090</v>
      </c>
      <c r="B2270" s="49"/>
      <c r="C2270" s="26" t="s">
        <v>423</v>
      </c>
      <c r="D2270" s="26" t="s">
        <v>461</v>
      </c>
      <c r="E2270" s="17" t="s">
        <v>481</v>
      </c>
      <c r="F2270" s="78">
        <v>1</v>
      </c>
      <c r="G2270" s="78" t="s">
        <v>480</v>
      </c>
      <c r="H2270" s="17" t="s">
        <v>3346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</row>
    <row r="2271" spans="1:14" ht="16.2" customHeight="1">
      <c r="A2271" s="29" t="s">
        <v>2090</v>
      </c>
      <c r="B2271" s="49"/>
      <c r="C2271" s="26" t="s">
        <v>423</v>
      </c>
      <c r="D2271" s="26" t="s">
        <v>461</v>
      </c>
      <c r="E2271" s="17" t="s">
        <v>481</v>
      </c>
      <c r="F2271" s="78">
        <v>2</v>
      </c>
      <c r="G2271" s="78" t="s">
        <v>480</v>
      </c>
      <c r="H2271" s="17" t="s">
        <v>3347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</row>
    <row r="2272" spans="1:14" ht="16.2" customHeight="1">
      <c r="A2272" s="29" t="s">
        <v>2090</v>
      </c>
      <c r="B2272" s="49"/>
      <c r="C2272" s="26" t="s">
        <v>423</v>
      </c>
      <c r="D2272" s="26" t="s">
        <v>461</v>
      </c>
      <c r="E2272" s="17" t="s">
        <v>481</v>
      </c>
      <c r="F2272" s="78">
        <v>3</v>
      </c>
      <c r="G2272" s="78" t="s">
        <v>480</v>
      </c>
      <c r="H2272" s="17" t="s">
        <v>3348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</row>
    <row r="2273" spans="1:14" ht="16.2" customHeight="1">
      <c r="A2273" s="29" t="s">
        <v>2090</v>
      </c>
      <c r="B2273" s="49"/>
      <c r="C2273" s="26" t="s">
        <v>423</v>
      </c>
      <c r="D2273" s="26" t="s">
        <v>461</v>
      </c>
      <c r="E2273" s="17" t="s">
        <v>481</v>
      </c>
      <c r="F2273" s="78">
        <v>4</v>
      </c>
      <c r="G2273" s="78" t="s">
        <v>480</v>
      </c>
      <c r="H2273" s="17" t="s">
        <v>3349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</row>
    <row r="2274" spans="1:14" ht="16.2" customHeight="1">
      <c r="A2274" s="29" t="s">
        <v>2090</v>
      </c>
      <c r="B2274" s="49"/>
      <c r="C2274" s="26" t="s">
        <v>423</v>
      </c>
      <c r="D2274" s="26" t="s">
        <v>461</v>
      </c>
      <c r="E2274" s="17" t="s">
        <v>481</v>
      </c>
      <c r="F2274" s="78">
        <v>5</v>
      </c>
      <c r="G2274" s="78" t="s">
        <v>480</v>
      </c>
      <c r="H2274" s="17" t="s">
        <v>3350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</row>
    <row r="2275" spans="1:14" ht="16.2" customHeight="1">
      <c r="A2275" s="29" t="s">
        <v>2090</v>
      </c>
      <c r="B2275" s="49"/>
      <c r="C2275" s="26" t="s">
        <v>423</v>
      </c>
      <c r="D2275" s="26" t="s">
        <v>461</v>
      </c>
      <c r="E2275" s="17" t="s">
        <v>481</v>
      </c>
      <c r="F2275" s="78">
        <v>6</v>
      </c>
      <c r="G2275" s="78" t="s">
        <v>480</v>
      </c>
      <c r="H2275" s="17" t="s">
        <v>3351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</row>
    <row r="2276" spans="1:14" ht="16.2" customHeight="1">
      <c r="A2276" s="29" t="s">
        <v>2090</v>
      </c>
      <c r="B2276" s="49"/>
      <c r="C2276" s="26" t="s">
        <v>423</v>
      </c>
      <c r="D2276" s="26" t="s">
        <v>461</v>
      </c>
      <c r="E2276" s="17" t="s">
        <v>481</v>
      </c>
      <c r="F2276" s="78">
        <v>7</v>
      </c>
      <c r="G2276" s="78" t="s">
        <v>480</v>
      </c>
      <c r="H2276" s="17" t="s">
        <v>3352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</row>
    <row r="2277" spans="1:14" ht="16.2" customHeight="1">
      <c r="A2277" s="29" t="s">
        <v>2090</v>
      </c>
      <c r="B2277" s="49"/>
      <c r="C2277" s="26" t="s">
        <v>423</v>
      </c>
      <c r="D2277" s="26" t="s">
        <v>461</v>
      </c>
      <c r="E2277" s="17" t="s">
        <v>481</v>
      </c>
      <c r="F2277" s="78">
        <v>8</v>
      </c>
      <c r="G2277" s="78" t="s">
        <v>480</v>
      </c>
      <c r="H2277" s="17" t="s">
        <v>3353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</row>
    <row r="2278" spans="1:14" ht="16.2" customHeight="1">
      <c r="A2278" s="29" t="s">
        <v>2090</v>
      </c>
      <c r="B2278" s="49"/>
      <c r="C2278" s="26" t="s">
        <v>423</v>
      </c>
      <c r="D2278" s="26" t="s">
        <v>461</v>
      </c>
      <c r="E2278" s="17" t="s">
        <v>481</v>
      </c>
      <c r="F2278" s="78">
        <v>9</v>
      </c>
      <c r="G2278" s="78" t="s">
        <v>480</v>
      </c>
      <c r="H2278" s="17" t="s">
        <v>3354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</row>
    <row r="2279" spans="1:14" ht="16.2" customHeight="1">
      <c r="A2279" s="29" t="s">
        <v>2090</v>
      </c>
      <c r="B2279" s="49"/>
      <c r="C2279" s="26" t="s">
        <v>423</v>
      </c>
      <c r="D2279" s="26" t="s">
        <v>461</v>
      </c>
      <c r="E2279" s="17" t="s">
        <v>481</v>
      </c>
      <c r="F2279" s="78">
        <v>10</v>
      </c>
      <c r="G2279" s="78" t="s">
        <v>480</v>
      </c>
      <c r="H2279" s="17" t="s">
        <v>3355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</row>
    <row r="2280" spans="1:14" ht="16.2" customHeight="1">
      <c r="A2280" s="29" t="s">
        <v>2090</v>
      </c>
      <c r="B2280" s="49"/>
      <c r="C2280" s="26" t="s">
        <v>423</v>
      </c>
      <c r="D2280" s="26" t="s">
        <v>461</v>
      </c>
      <c r="E2280" s="17" t="s">
        <v>487</v>
      </c>
      <c r="F2280" s="78">
        <v>1</v>
      </c>
      <c r="G2280" s="78" t="s">
        <v>486</v>
      </c>
      <c r="H2280" s="17" t="s">
        <v>3356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</row>
    <row r="2281" spans="1:14" ht="16.2" customHeight="1">
      <c r="A2281" s="29" t="s">
        <v>2090</v>
      </c>
      <c r="B2281" s="49"/>
      <c r="C2281" s="26" t="s">
        <v>423</v>
      </c>
      <c r="D2281" s="26" t="s">
        <v>461</v>
      </c>
      <c r="E2281" s="17" t="s">
        <v>487</v>
      </c>
      <c r="F2281" s="78">
        <v>2</v>
      </c>
      <c r="G2281" s="78" t="s">
        <v>486</v>
      </c>
      <c r="H2281" s="17" t="s">
        <v>3357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</row>
    <row r="2282" spans="1:14" ht="16.2" customHeight="1">
      <c r="A2282" s="29" t="s">
        <v>2090</v>
      </c>
      <c r="B2282" s="49"/>
      <c r="C2282" s="26" t="s">
        <v>423</v>
      </c>
      <c r="D2282" s="26" t="s">
        <v>461</v>
      </c>
      <c r="E2282" s="17" t="s">
        <v>487</v>
      </c>
      <c r="F2282" s="78">
        <v>3</v>
      </c>
      <c r="G2282" s="78" t="s">
        <v>486</v>
      </c>
      <c r="H2282" s="17" t="s">
        <v>3358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</row>
    <row r="2283" spans="1:14" ht="16.2" customHeight="1">
      <c r="A2283" s="29" t="s">
        <v>2090</v>
      </c>
      <c r="B2283" s="49"/>
      <c r="C2283" s="26" t="s">
        <v>423</v>
      </c>
      <c r="D2283" s="26" t="s">
        <v>461</v>
      </c>
      <c r="E2283" s="17" t="s">
        <v>487</v>
      </c>
      <c r="F2283" s="78">
        <v>4</v>
      </c>
      <c r="G2283" s="78" t="s">
        <v>486</v>
      </c>
      <c r="H2283" s="17" t="s">
        <v>3359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</row>
    <row r="2284" spans="1:14" ht="16.2" customHeight="1">
      <c r="A2284" s="29" t="s">
        <v>2090</v>
      </c>
      <c r="B2284" s="49"/>
      <c r="C2284" s="26" t="s">
        <v>423</v>
      </c>
      <c r="D2284" s="26" t="s">
        <v>461</v>
      </c>
      <c r="E2284" s="17" t="s">
        <v>487</v>
      </c>
      <c r="F2284" s="78">
        <v>5</v>
      </c>
      <c r="G2284" s="78" t="s">
        <v>486</v>
      </c>
      <c r="H2284" s="17" t="s">
        <v>3360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</row>
    <row r="2285" spans="1:14" ht="16.2" customHeight="1">
      <c r="A2285" s="29" t="s">
        <v>2090</v>
      </c>
      <c r="B2285" s="49"/>
      <c r="C2285" s="26" t="s">
        <v>423</v>
      </c>
      <c r="D2285" s="26" t="s">
        <v>461</v>
      </c>
      <c r="E2285" s="17" t="s">
        <v>487</v>
      </c>
      <c r="F2285" s="78">
        <v>6</v>
      </c>
      <c r="G2285" s="78" t="s">
        <v>486</v>
      </c>
      <c r="H2285" s="17" t="s">
        <v>3361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</row>
    <row r="2286" spans="1:14" ht="16.2" customHeight="1">
      <c r="A2286" s="29" t="s">
        <v>2090</v>
      </c>
      <c r="B2286" s="49"/>
      <c r="C2286" s="26" t="s">
        <v>423</v>
      </c>
      <c r="D2286" s="26" t="s">
        <v>461</v>
      </c>
      <c r="E2286" s="17" t="s">
        <v>487</v>
      </c>
      <c r="F2286" s="78">
        <v>7</v>
      </c>
      <c r="G2286" s="78" t="s">
        <v>486</v>
      </c>
      <c r="H2286" s="17" t="s">
        <v>3362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</row>
    <row r="2287" spans="1:14" ht="16.2" customHeight="1">
      <c r="A2287" s="29" t="s">
        <v>2090</v>
      </c>
      <c r="B2287" s="49"/>
      <c r="C2287" s="26" t="s">
        <v>423</v>
      </c>
      <c r="D2287" s="26" t="s">
        <v>461</v>
      </c>
      <c r="E2287" s="17" t="s">
        <v>487</v>
      </c>
      <c r="F2287" s="78">
        <v>8</v>
      </c>
      <c r="G2287" s="78" t="s">
        <v>486</v>
      </c>
      <c r="H2287" s="17" t="s">
        <v>3363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</row>
    <row r="2288" spans="1:14" ht="16.2" customHeight="1">
      <c r="A2288" s="29" t="s">
        <v>2090</v>
      </c>
      <c r="B2288" s="49"/>
      <c r="C2288" s="26" t="s">
        <v>423</v>
      </c>
      <c r="D2288" s="26" t="s">
        <v>461</v>
      </c>
      <c r="E2288" s="17" t="s">
        <v>487</v>
      </c>
      <c r="F2288" s="78">
        <v>9</v>
      </c>
      <c r="G2288" s="78" t="s">
        <v>486</v>
      </c>
      <c r="H2288" s="17" t="s">
        <v>3364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</row>
    <row r="2289" spans="1:14" ht="16.2" customHeight="1">
      <c r="A2289" s="29" t="s">
        <v>2090</v>
      </c>
      <c r="B2289" s="49"/>
      <c r="C2289" s="26" t="s">
        <v>423</v>
      </c>
      <c r="D2289" s="26" t="s">
        <v>461</v>
      </c>
      <c r="E2289" s="17" t="s">
        <v>487</v>
      </c>
      <c r="F2289" s="78">
        <v>10</v>
      </c>
      <c r="G2289" s="78" t="s">
        <v>486</v>
      </c>
      <c r="H2289" s="17" t="s">
        <v>3365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</row>
    <row r="2290" spans="1:14" ht="16.2" customHeight="1">
      <c r="A2290" s="29" t="s">
        <v>2090</v>
      </c>
      <c r="B2290" s="49"/>
      <c r="C2290" s="26" t="s">
        <v>423</v>
      </c>
      <c r="D2290" s="26" t="s">
        <v>461</v>
      </c>
      <c r="E2290" s="17" t="s">
        <v>490</v>
      </c>
      <c r="F2290" s="78">
        <v>1</v>
      </c>
      <c r="G2290" s="78" t="s">
        <v>489</v>
      </c>
      <c r="H2290" s="17" t="s">
        <v>3366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</row>
    <row r="2291" spans="1:14" ht="16.2" customHeight="1">
      <c r="A2291" s="29" t="s">
        <v>2090</v>
      </c>
      <c r="B2291" s="49"/>
      <c r="C2291" s="26" t="s">
        <v>423</v>
      </c>
      <c r="D2291" s="26" t="s">
        <v>461</v>
      </c>
      <c r="E2291" s="17" t="s">
        <v>490</v>
      </c>
      <c r="F2291" s="78">
        <v>2</v>
      </c>
      <c r="G2291" s="78" t="s">
        <v>489</v>
      </c>
      <c r="H2291" s="17" t="s">
        <v>3367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</row>
    <row r="2292" spans="1:14" ht="16.2" customHeight="1">
      <c r="A2292" s="29" t="s">
        <v>2090</v>
      </c>
      <c r="B2292" s="49"/>
      <c r="C2292" s="26" t="s">
        <v>423</v>
      </c>
      <c r="D2292" s="26" t="s">
        <v>461</v>
      </c>
      <c r="E2292" s="17" t="s">
        <v>490</v>
      </c>
      <c r="F2292" s="78">
        <v>3</v>
      </c>
      <c r="G2292" s="78" t="s">
        <v>489</v>
      </c>
      <c r="H2292" s="17" t="s">
        <v>3368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</row>
    <row r="2293" spans="1:14" ht="16.2" customHeight="1">
      <c r="A2293" s="29" t="s">
        <v>2090</v>
      </c>
      <c r="B2293" s="49"/>
      <c r="C2293" s="26" t="s">
        <v>423</v>
      </c>
      <c r="D2293" s="26" t="s">
        <v>461</v>
      </c>
      <c r="E2293" s="17" t="s">
        <v>490</v>
      </c>
      <c r="F2293" s="78">
        <v>4</v>
      </c>
      <c r="G2293" s="78" t="s">
        <v>489</v>
      </c>
      <c r="H2293" s="17" t="s">
        <v>3369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</row>
    <row r="2294" spans="1:14" ht="16.2" customHeight="1">
      <c r="A2294" s="29" t="s">
        <v>2090</v>
      </c>
      <c r="B2294" s="49"/>
      <c r="C2294" s="26" t="s">
        <v>423</v>
      </c>
      <c r="D2294" s="26" t="s">
        <v>461</v>
      </c>
      <c r="E2294" s="17" t="s">
        <v>490</v>
      </c>
      <c r="F2294" s="78">
        <v>5</v>
      </c>
      <c r="G2294" s="78" t="s">
        <v>489</v>
      </c>
      <c r="H2294" s="17" t="s">
        <v>3370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</row>
    <row r="2295" spans="1:14" ht="16.2" customHeight="1">
      <c r="A2295" s="29" t="s">
        <v>2090</v>
      </c>
      <c r="B2295" s="49"/>
      <c r="C2295" s="26" t="s">
        <v>423</v>
      </c>
      <c r="D2295" s="26" t="s">
        <v>461</v>
      </c>
      <c r="E2295" s="17" t="s">
        <v>490</v>
      </c>
      <c r="F2295" s="78">
        <v>6</v>
      </c>
      <c r="G2295" s="78" t="s">
        <v>489</v>
      </c>
      <c r="H2295" s="17" t="s">
        <v>3371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</row>
    <row r="2296" spans="1:14" ht="16.2" customHeight="1">
      <c r="A2296" s="29" t="s">
        <v>2090</v>
      </c>
      <c r="B2296" s="49"/>
      <c r="C2296" s="26" t="s">
        <v>423</v>
      </c>
      <c r="D2296" s="26" t="s">
        <v>461</v>
      </c>
      <c r="E2296" s="17" t="s">
        <v>490</v>
      </c>
      <c r="F2296" s="78">
        <v>7</v>
      </c>
      <c r="G2296" s="78" t="s">
        <v>489</v>
      </c>
      <c r="H2296" s="17" t="s">
        <v>3372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</row>
    <row r="2297" spans="1:14" ht="16.2" customHeight="1">
      <c r="A2297" s="29" t="s">
        <v>2090</v>
      </c>
      <c r="B2297" s="49"/>
      <c r="C2297" s="26" t="s">
        <v>423</v>
      </c>
      <c r="D2297" s="26" t="s">
        <v>461</v>
      </c>
      <c r="E2297" s="17" t="s">
        <v>490</v>
      </c>
      <c r="F2297" s="78">
        <v>8</v>
      </c>
      <c r="G2297" s="78" t="s">
        <v>489</v>
      </c>
      <c r="H2297" s="17" t="s">
        <v>3373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</row>
    <row r="2298" spans="1:14" ht="16.2" customHeight="1">
      <c r="A2298" s="29" t="s">
        <v>2090</v>
      </c>
      <c r="B2298" s="49"/>
      <c r="C2298" s="26" t="s">
        <v>423</v>
      </c>
      <c r="D2298" s="26" t="s">
        <v>461</v>
      </c>
      <c r="E2298" s="17" t="s">
        <v>490</v>
      </c>
      <c r="F2298" s="78">
        <v>9</v>
      </c>
      <c r="G2298" s="78" t="s">
        <v>489</v>
      </c>
      <c r="H2298" s="17" t="s">
        <v>3374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</row>
    <row r="2299" spans="1:14" ht="16.2" customHeight="1">
      <c r="A2299" s="29" t="s">
        <v>2090</v>
      </c>
      <c r="B2299" s="49"/>
      <c r="C2299" s="26" t="s">
        <v>423</v>
      </c>
      <c r="D2299" s="26" t="s">
        <v>461</v>
      </c>
      <c r="E2299" s="17" t="s">
        <v>490</v>
      </c>
      <c r="F2299" s="78">
        <v>10</v>
      </c>
      <c r="G2299" s="78" t="s">
        <v>489</v>
      </c>
      <c r="H2299" s="17" t="s">
        <v>3375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</row>
    <row r="2300" spans="1:14" ht="16.2" customHeight="1">
      <c r="A2300" s="29" t="s">
        <v>2090</v>
      </c>
      <c r="B2300" s="49"/>
      <c r="C2300" s="26" t="s">
        <v>423</v>
      </c>
      <c r="D2300" s="26" t="s">
        <v>461</v>
      </c>
      <c r="E2300" s="17" t="s">
        <v>493</v>
      </c>
      <c r="F2300" s="78">
        <v>1</v>
      </c>
      <c r="G2300" s="78" t="s">
        <v>492</v>
      </c>
      <c r="H2300" s="17" t="s">
        <v>3376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</row>
    <row r="2301" spans="1:14" ht="16.2" customHeight="1">
      <c r="A2301" s="29" t="s">
        <v>2090</v>
      </c>
      <c r="B2301" s="49"/>
      <c r="C2301" s="26" t="s">
        <v>423</v>
      </c>
      <c r="D2301" s="26" t="s">
        <v>461</v>
      </c>
      <c r="E2301" s="17" t="s">
        <v>493</v>
      </c>
      <c r="F2301" s="78">
        <v>2</v>
      </c>
      <c r="G2301" s="78" t="s">
        <v>492</v>
      </c>
      <c r="H2301" s="17" t="s">
        <v>3377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</row>
    <row r="2302" spans="1:14" ht="16.2" customHeight="1">
      <c r="A2302" s="29" t="s">
        <v>2090</v>
      </c>
      <c r="B2302" s="49"/>
      <c r="C2302" s="26" t="s">
        <v>423</v>
      </c>
      <c r="D2302" s="26" t="s">
        <v>461</v>
      </c>
      <c r="E2302" s="17" t="s">
        <v>493</v>
      </c>
      <c r="F2302" s="78">
        <v>3</v>
      </c>
      <c r="G2302" s="78" t="s">
        <v>492</v>
      </c>
      <c r="H2302" s="17" t="s">
        <v>3378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</row>
    <row r="2303" spans="1:14" ht="16.2" customHeight="1">
      <c r="A2303" s="29" t="s">
        <v>2090</v>
      </c>
      <c r="B2303" s="49"/>
      <c r="C2303" s="26" t="s">
        <v>423</v>
      </c>
      <c r="D2303" s="26" t="s">
        <v>461</v>
      </c>
      <c r="E2303" s="17" t="s">
        <v>493</v>
      </c>
      <c r="F2303" s="78">
        <v>4</v>
      </c>
      <c r="G2303" s="78" t="s">
        <v>492</v>
      </c>
      <c r="H2303" s="17" t="s">
        <v>3379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</row>
    <row r="2304" spans="1:14" ht="16.2" customHeight="1">
      <c r="A2304" s="29" t="s">
        <v>2090</v>
      </c>
      <c r="B2304" s="49"/>
      <c r="C2304" s="26" t="s">
        <v>423</v>
      </c>
      <c r="D2304" s="26" t="s">
        <v>461</v>
      </c>
      <c r="E2304" s="17" t="s">
        <v>493</v>
      </c>
      <c r="F2304" s="78">
        <v>5</v>
      </c>
      <c r="G2304" s="78" t="s">
        <v>492</v>
      </c>
      <c r="H2304" s="17" t="s">
        <v>3380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</row>
    <row r="2305" spans="1:14" ht="16.2" customHeight="1">
      <c r="A2305" s="29" t="s">
        <v>2090</v>
      </c>
      <c r="B2305" s="49"/>
      <c r="C2305" s="26" t="s">
        <v>423</v>
      </c>
      <c r="D2305" s="26" t="s">
        <v>461</v>
      </c>
      <c r="E2305" s="17" t="s">
        <v>493</v>
      </c>
      <c r="F2305" s="78">
        <v>6</v>
      </c>
      <c r="G2305" s="78" t="s">
        <v>492</v>
      </c>
      <c r="H2305" s="17" t="s">
        <v>3381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</row>
    <row r="2306" spans="1:14" ht="16.2" customHeight="1">
      <c r="A2306" s="29" t="s">
        <v>2090</v>
      </c>
      <c r="B2306" s="49"/>
      <c r="C2306" s="26" t="s">
        <v>423</v>
      </c>
      <c r="D2306" s="26" t="s">
        <v>461</v>
      </c>
      <c r="E2306" s="17" t="s">
        <v>493</v>
      </c>
      <c r="F2306" s="78">
        <v>7</v>
      </c>
      <c r="G2306" s="78" t="s">
        <v>492</v>
      </c>
      <c r="H2306" s="17" t="s">
        <v>3382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</row>
    <row r="2307" spans="1:14" ht="16.2" customHeight="1">
      <c r="A2307" s="29" t="s">
        <v>2090</v>
      </c>
      <c r="B2307" s="49"/>
      <c r="C2307" s="26" t="s">
        <v>423</v>
      </c>
      <c r="D2307" s="26" t="s">
        <v>461</v>
      </c>
      <c r="E2307" s="17" t="s">
        <v>496</v>
      </c>
      <c r="F2307" s="78">
        <v>1</v>
      </c>
      <c r="G2307" s="78" t="s">
        <v>495</v>
      </c>
      <c r="H2307" s="17" t="s">
        <v>3383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</row>
    <row r="2308" spans="1:14" ht="16.2" customHeight="1">
      <c r="A2308" s="29" t="s">
        <v>2090</v>
      </c>
      <c r="B2308" s="49"/>
      <c r="C2308" s="26" t="s">
        <v>423</v>
      </c>
      <c r="D2308" s="26" t="s">
        <v>461</v>
      </c>
      <c r="E2308" s="17" t="s">
        <v>496</v>
      </c>
      <c r="F2308" s="78">
        <v>2</v>
      </c>
      <c r="G2308" s="78" t="s">
        <v>495</v>
      </c>
      <c r="H2308" s="17" t="s">
        <v>3384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</row>
    <row r="2309" spans="1:14" ht="16.2" customHeight="1">
      <c r="A2309" s="29" t="s">
        <v>2090</v>
      </c>
      <c r="B2309" s="49"/>
      <c r="C2309" s="26" t="s">
        <v>423</v>
      </c>
      <c r="D2309" s="26" t="s">
        <v>461</v>
      </c>
      <c r="E2309" s="17" t="s">
        <v>496</v>
      </c>
      <c r="F2309" s="78">
        <v>3</v>
      </c>
      <c r="G2309" s="78" t="s">
        <v>495</v>
      </c>
      <c r="H2309" s="17" t="s">
        <v>3385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</row>
    <row r="2310" spans="1:14" ht="16.2" customHeight="1">
      <c r="A2310" s="29" t="s">
        <v>2090</v>
      </c>
      <c r="B2310" s="49"/>
      <c r="C2310" s="26" t="s">
        <v>423</v>
      </c>
      <c r="D2310" s="26" t="s">
        <v>461</v>
      </c>
      <c r="E2310" s="17" t="s">
        <v>496</v>
      </c>
      <c r="F2310" s="78">
        <v>4</v>
      </c>
      <c r="G2310" s="78" t="s">
        <v>495</v>
      </c>
      <c r="H2310" s="17" t="s">
        <v>3386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</row>
    <row r="2311" spans="1:14" ht="16.2" customHeight="1">
      <c r="A2311" s="29" t="s">
        <v>2090</v>
      </c>
      <c r="B2311" s="49"/>
      <c r="C2311" s="26" t="s">
        <v>423</v>
      </c>
      <c r="D2311" s="26" t="s">
        <v>461</v>
      </c>
      <c r="E2311" s="17" t="s">
        <v>496</v>
      </c>
      <c r="F2311" s="78">
        <v>5</v>
      </c>
      <c r="G2311" s="78" t="s">
        <v>495</v>
      </c>
      <c r="H2311" s="17" t="s">
        <v>3387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</row>
    <row r="2312" spans="1:14" ht="16.2" customHeight="1">
      <c r="A2312" s="29" t="s">
        <v>2090</v>
      </c>
      <c r="B2312" s="49"/>
      <c r="C2312" s="26" t="s">
        <v>423</v>
      </c>
      <c r="D2312" s="26" t="s">
        <v>461</v>
      </c>
      <c r="E2312" s="17" t="s">
        <v>496</v>
      </c>
      <c r="F2312" s="78">
        <v>6</v>
      </c>
      <c r="G2312" s="78" t="s">
        <v>495</v>
      </c>
      <c r="H2312" s="17" t="s">
        <v>3388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</row>
    <row r="2313" spans="1:14" ht="16.2" customHeight="1">
      <c r="A2313" s="29" t="s">
        <v>2090</v>
      </c>
      <c r="B2313" s="49"/>
      <c r="C2313" s="26" t="s">
        <v>423</v>
      </c>
      <c r="D2313" s="26" t="s">
        <v>461</v>
      </c>
      <c r="E2313" s="17" t="s">
        <v>496</v>
      </c>
      <c r="F2313" s="78">
        <v>7</v>
      </c>
      <c r="G2313" s="78" t="s">
        <v>495</v>
      </c>
      <c r="H2313" s="17" t="s">
        <v>3389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</row>
    <row r="2314" spans="1:14" ht="16.2" customHeight="1">
      <c r="A2314" s="29" t="s">
        <v>2090</v>
      </c>
      <c r="B2314" s="49"/>
      <c r="C2314" s="26" t="s">
        <v>423</v>
      </c>
      <c r="D2314" s="26" t="s">
        <v>461</v>
      </c>
      <c r="E2314" s="17" t="s">
        <v>496</v>
      </c>
      <c r="F2314" s="78">
        <v>8</v>
      </c>
      <c r="G2314" s="78" t="s">
        <v>495</v>
      </c>
      <c r="H2314" s="17" t="s">
        <v>3390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</row>
    <row r="2315" spans="1:14" ht="16.2" customHeight="1">
      <c r="A2315" s="29" t="s">
        <v>2090</v>
      </c>
      <c r="B2315" s="49"/>
      <c r="C2315" s="26" t="s">
        <v>423</v>
      </c>
      <c r="D2315" s="26" t="s">
        <v>461</v>
      </c>
      <c r="E2315" s="17" t="s">
        <v>496</v>
      </c>
      <c r="F2315" s="78">
        <v>9</v>
      </c>
      <c r="G2315" s="78" t="s">
        <v>495</v>
      </c>
      <c r="H2315" s="17" t="s">
        <v>3391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</row>
    <row r="2316" spans="1:14" ht="16.2" customHeight="1">
      <c r="A2316" s="29" t="s">
        <v>2090</v>
      </c>
      <c r="B2316" s="49"/>
      <c r="C2316" s="26" t="s">
        <v>423</v>
      </c>
      <c r="D2316" s="26" t="s">
        <v>461</v>
      </c>
      <c r="E2316" s="17" t="s">
        <v>496</v>
      </c>
      <c r="F2316" s="78">
        <v>10</v>
      </c>
      <c r="G2316" s="78" t="s">
        <v>495</v>
      </c>
      <c r="H2316" s="17" t="s">
        <v>3392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</row>
    <row r="2317" spans="1:14" ht="16.2" customHeight="1">
      <c r="A2317" s="17" t="s">
        <v>2090</v>
      </c>
      <c r="B2317" s="18"/>
      <c r="C2317" s="115" t="s">
        <v>423</v>
      </c>
      <c r="D2317" s="115" t="s">
        <v>424</v>
      </c>
      <c r="E2317" s="116" t="s">
        <v>426</v>
      </c>
      <c r="F2317" s="117">
        <v>1</v>
      </c>
      <c r="G2317" s="118" t="s">
        <v>425</v>
      </c>
      <c r="H2317" s="117" t="s">
        <v>4018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</row>
    <row r="2318" spans="1:14" ht="16.2" customHeight="1">
      <c r="A2318" s="17" t="s">
        <v>2090</v>
      </c>
      <c r="B2318" s="18"/>
      <c r="C2318" s="115" t="s">
        <v>423</v>
      </c>
      <c r="D2318" s="115" t="s">
        <v>424</v>
      </c>
      <c r="E2318" s="116" t="s">
        <v>426</v>
      </c>
      <c r="F2318" s="117">
        <v>2</v>
      </c>
      <c r="G2318" s="118" t="s">
        <v>425</v>
      </c>
      <c r="H2318" s="117" t="s">
        <v>4019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</row>
    <row r="2319" spans="1:14" ht="16.2" customHeight="1">
      <c r="A2319" s="17" t="s">
        <v>2090</v>
      </c>
      <c r="B2319" s="18"/>
      <c r="C2319" s="115" t="s">
        <v>423</v>
      </c>
      <c r="D2319" s="115" t="s">
        <v>424</v>
      </c>
      <c r="E2319" s="116" t="s">
        <v>426</v>
      </c>
      <c r="F2319" s="117">
        <v>3</v>
      </c>
      <c r="G2319" s="118" t="s">
        <v>425</v>
      </c>
      <c r="H2319" s="117" t="s">
        <v>3393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</row>
    <row r="2320" spans="1:14" ht="16.2" customHeight="1">
      <c r="A2320" s="17" t="s">
        <v>2090</v>
      </c>
      <c r="B2320" s="18"/>
      <c r="C2320" s="115" t="s">
        <v>423</v>
      </c>
      <c r="D2320" s="115" t="s">
        <v>424</v>
      </c>
      <c r="E2320" s="116" t="s">
        <v>426</v>
      </c>
      <c r="F2320" s="117">
        <v>4</v>
      </c>
      <c r="G2320" s="118" t="s">
        <v>425</v>
      </c>
      <c r="H2320" s="117" t="s">
        <v>3394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</row>
    <row r="2321" spans="1:14" ht="16.2" customHeight="1">
      <c r="A2321" s="17" t="s">
        <v>2090</v>
      </c>
      <c r="B2321" s="18"/>
      <c r="C2321" s="115" t="s">
        <v>423</v>
      </c>
      <c r="D2321" s="115" t="s">
        <v>424</v>
      </c>
      <c r="E2321" s="116" t="s">
        <v>426</v>
      </c>
      <c r="F2321" s="117">
        <v>5</v>
      </c>
      <c r="G2321" s="118" t="s">
        <v>425</v>
      </c>
      <c r="H2321" s="117" t="s">
        <v>3395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</row>
    <row r="2322" spans="1:14" ht="16.2" customHeight="1">
      <c r="A2322" s="17" t="s">
        <v>2090</v>
      </c>
      <c r="B2322" s="18"/>
      <c r="C2322" s="115" t="s">
        <v>423</v>
      </c>
      <c r="D2322" s="115" t="s">
        <v>424</v>
      </c>
      <c r="E2322" s="116" t="s">
        <v>426</v>
      </c>
      <c r="F2322" s="117">
        <v>6</v>
      </c>
      <c r="G2322" s="118" t="s">
        <v>425</v>
      </c>
      <c r="H2322" s="117" t="s">
        <v>3396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</row>
    <row r="2323" spans="1:14" ht="16.2" customHeight="1">
      <c r="A2323" s="17" t="s">
        <v>2090</v>
      </c>
      <c r="B2323" s="18"/>
      <c r="C2323" s="115" t="s">
        <v>423</v>
      </c>
      <c r="D2323" s="115" t="s">
        <v>424</v>
      </c>
      <c r="E2323" s="116" t="s">
        <v>4020</v>
      </c>
      <c r="F2323" s="117">
        <v>1</v>
      </c>
      <c r="G2323" s="120" t="s">
        <v>4021</v>
      </c>
      <c r="H2323" s="117" t="s">
        <v>4022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</row>
    <row r="2324" spans="1:14" ht="16.2" customHeight="1">
      <c r="A2324" s="17" t="s">
        <v>2090</v>
      </c>
      <c r="B2324" s="18"/>
      <c r="C2324" s="115" t="s">
        <v>423</v>
      </c>
      <c r="D2324" s="115" t="s">
        <v>424</v>
      </c>
      <c r="E2324" s="116" t="s">
        <v>4020</v>
      </c>
      <c r="F2324" s="117">
        <v>2</v>
      </c>
      <c r="G2324" s="120" t="s">
        <v>4021</v>
      </c>
      <c r="H2324" s="117" t="s">
        <v>4023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</row>
    <row r="2325" spans="1:14" ht="16.2" customHeight="1">
      <c r="A2325" s="17" t="s">
        <v>2090</v>
      </c>
      <c r="B2325" s="18"/>
      <c r="C2325" s="115" t="s">
        <v>423</v>
      </c>
      <c r="D2325" s="115" t="s">
        <v>424</v>
      </c>
      <c r="E2325" s="116" t="s">
        <v>4020</v>
      </c>
      <c r="F2325" s="117">
        <v>3</v>
      </c>
      <c r="G2325" s="120" t="s">
        <v>4021</v>
      </c>
      <c r="H2325" s="117" t="s">
        <v>4024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</row>
    <row r="2326" spans="1:14" ht="16.2" customHeight="1">
      <c r="A2326" s="17" t="s">
        <v>2090</v>
      </c>
      <c r="B2326" s="18"/>
      <c r="C2326" s="115" t="s">
        <v>423</v>
      </c>
      <c r="D2326" s="115" t="s">
        <v>424</v>
      </c>
      <c r="E2326" s="116" t="s">
        <v>4020</v>
      </c>
      <c r="F2326" s="117">
        <v>4</v>
      </c>
      <c r="G2326" s="120" t="s">
        <v>4021</v>
      </c>
      <c r="H2326" s="117" t="s">
        <v>4025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</row>
    <row r="2327" spans="1:14" ht="16.2" customHeight="1">
      <c r="A2327" s="17" t="s">
        <v>2090</v>
      </c>
      <c r="B2327" s="18"/>
      <c r="C2327" s="115" t="s">
        <v>423</v>
      </c>
      <c r="D2327" s="115" t="s">
        <v>424</v>
      </c>
      <c r="E2327" s="116" t="s">
        <v>4020</v>
      </c>
      <c r="F2327" s="117">
        <v>5</v>
      </c>
      <c r="G2327" s="120" t="s">
        <v>4021</v>
      </c>
      <c r="H2327" s="117" t="s">
        <v>4026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</row>
    <row r="2328" spans="1:14" ht="16.2" customHeight="1">
      <c r="A2328" s="17" t="s">
        <v>2090</v>
      </c>
      <c r="B2328" s="18"/>
      <c r="C2328" s="115" t="s">
        <v>423</v>
      </c>
      <c r="D2328" s="115" t="s">
        <v>424</v>
      </c>
      <c r="E2328" s="116" t="s">
        <v>4020</v>
      </c>
      <c r="F2328" s="117">
        <v>6</v>
      </c>
      <c r="G2328" s="120" t="s">
        <v>4021</v>
      </c>
      <c r="H2328" s="117" t="s">
        <v>4027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</row>
    <row r="2329" spans="1:14" ht="16.2" customHeight="1">
      <c r="A2329" s="17" t="s">
        <v>2090</v>
      </c>
      <c r="B2329" s="18"/>
      <c r="C2329" s="115" t="s">
        <v>423</v>
      </c>
      <c r="D2329" s="115" t="s">
        <v>424</v>
      </c>
      <c r="E2329" s="121" t="s">
        <v>432</v>
      </c>
      <c r="F2329" s="117">
        <v>1</v>
      </c>
      <c r="G2329" s="118" t="s">
        <v>431</v>
      </c>
      <c r="H2329" s="122" t="s">
        <v>4028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</row>
    <row r="2330" spans="1:14" ht="16.2" customHeight="1">
      <c r="A2330" s="17" t="s">
        <v>2090</v>
      </c>
      <c r="B2330" s="18"/>
      <c r="C2330" s="115" t="s">
        <v>423</v>
      </c>
      <c r="D2330" s="115" t="s">
        <v>424</v>
      </c>
      <c r="E2330" s="121" t="s">
        <v>432</v>
      </c>
      <c r="F2330" s="117">
        <v>2</v>
      </c>
      <c r="G2330" s="118" t="s">
        <v>431</v>
      </c>
      <c r="H2330" s="122" t="s">
        <v>4029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</row>
    <row r="2331" spans="1:14" ht="16.2" customHeight="1">
      <c r="A2331" s="17" t="s">
        <v>2090</v>
      </c>
      <c r="B2331" s="18"/>
      <c r="C2331" s="115" t="s">
        <v>423</v>
      </c>
      <c r="D2331" s="115" t="s">
        <v>424</v>
      </c>
      <c r="E2331" s="121" t="s">
        <v>432</v>
      </c>
      <c r="F2331" s="117">
        <v>3</v>
      </c>
      <c r="G2331" s="118" t="s">
        <v>431</v>
      </c>
      <c r="H2331" s="122" t="s">
        <v>3397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</row>
    <row r="2332" spans="1:14" ht="16.2" customHeight="1">
      <c r="A2332" s="17" t="s">
        <v>2090</v>
      </c>
      <c r="B2332" s="18"/>
      <c r="C2332" s="115" t="s">
        <v>423</v>
      </c>
      <c r="D2332" s="115" t="s">
        <v>424</v>
      </c>
      <c r="E2332" s="121" t="s">
        <v>432</v>
      </c>
      <c r="F2332" s="117">
        <v>4</v>
      </c>
      <c r="G2332" s="118" t="s">
        <v>431</v>
      </c>
      <c r="H2332" s="122" t="s">
        <v>3398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</row>
    <row r="2333" spans="1:14" ht="16.2" customHeight="1">
      <c r="A2333" s="17" t="s">
        <v>2090</v>
      </c>
      <c r="B2333" s="18"/>
      <c r="C2333" s="115" t="s">
        <v>423</v>
      </c>
      <c r="D2333" s="115" t="s">
        <v>424</v>
      </c>
      <c r="E2333" s="121" t="s">
        <v>432</v>
      </c>
      <c r="F2333" s="117">
        <v>5</v>
      </c>
      <c r="G2333" s="118" t="s">
        <v>431</v>
      </c>
      <c r="H2333" s="122" t="s">
        <v>3399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</row>
    <row r="2334" spans="1:14" ht="16.2" customHeight="1">
      <c r="A2334" s="17" t="s">
        <v>2090</v>
      </c>
      <c r="B2334" s="18"/>
      <c r="C2334" s="115" t="s">
        <v>423</v>
      </c>
      <c r="D2334" s="115" t="s">
        <v>424</v>
      </c>
      <c r="E2334" s="121" t="s">
        <v>432</v>
      </c>
      <c r="F2334" s="117">
        <v>6</v>
      </c>
      <c r="G2334" s="118" t="s">
        <v>431</v>
      </c>
      <c r="H2334" s="122" t="s">
        <v>3400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</row>
    <row r="2335" spans="1:14" ht="16.2" customHeight="1">
      <c r="A2335" s="17" t="s">
        <v>2090</v>
      </c>
      <c r="B2335" s="18"/>
      <c r="C2335" s="115" t="s">
        <v>423</v>
      </c>
      <c r="D2335" s="115" t="s">
        <v>424</v>
      </c>
      <c r="E2335" s="121" t="s">
        <v>435</v>
      </c>
      <c r="F2335" s="117">
        <v>1</v>
      </c>
      <c r="G2335" s="118" t="s">
        <v>434</v>
      </c>
      <c r="H2335" s="122" t="s">
        <v>3401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</row>
    <row r="2336" spans="1:14" ht="16.2" customHeight="1">
      <c r="A2336" s="17" t="s">
        <v>2090</v>
      </c>
      <c r="B2336" s="18"/>
      <c r="C2336" s="115" t="s">
        <v>423</v>
      </c>
      <c r="D2336" s="115" t="s">
        <v>424</v>
      </c>
      <c r="E2336" s="121" t="s">
        <v>435</v>
      </c>
      <c r="F2336" s="117">
        <v>2</v>
      </c>
      <c r="G2336" s="118" t="s">
        <v>434</v>
      </c>
      <c r="H2336" s="122" t="s">
        <v>3402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</row>
    <row r="2337" spans="1:14" ht="16.2" customHeight="1">
      <c r="A2337" s="17" t="s">
        <v>2090</v>
      </c>
      <c r="B2337" s="18"/>
      <c r="C2337" s="115" t="s">
        <v>423</v>
      </c>
      <c r="D2337" s="115" t="s">
        <v>424</v>
      </c>
      <c r="E2337" s="121" t="s">
        <v>435</v>
      </c>
      <c r="F2337" s="117">
        <v>3</v>
      </c>
      <c r="G2337" s="118" t="s">
        <v>434</v>
      </c>
      <c r="H2337" s="122" t="s">
        <v>3403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</row>
    <row r="2338" spans="1:14" ht="16.2" customHeight="1">
      <c r="A2338" s="17" t="s">
        <v>2090</v>
      </c>
      <c r="B2338" s="18"/>
      <c r="C2338" s="115" t="s">
        <v>423</v>
      </c>
      <c r="D2338" s="115" t="s">
        <v>424</v>
      </c>
      <c r="E2338" s="121" t="s">
        <v>435</v>
      </c>
      <c r="F2338" s="117">
        <v>4</v>
      </c>
      <c r="G2338" s="118" t="s">
        <v>434</v>
      </c>
      <c r="H2338" s="122" t="s">
        <v>3404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</row>
    <row r="2339" spans="1:14" ht="16.2" customHeight="1">
      <c r="A2339" s="17" t="s">
        <v>2090</v>
      </c>
      <c r="B2339" s="18"/>
      <c r="C2339" s="115" t="s">
        <v>423</v>
      </c>
      <c r="D2339" s="115" t="s">
        <v>424</v>
      </c>
      <c r="E2339" s="121" t="s">
        <v>435</v>
      </c>
      <c r="F2339" s="117">
        <v>5</v>
      </c>
      <c r="G2339" s="118" t="s">
        <v>434</v>
      </c>
      <c r="H2339" s="122" t="s">
        <v>3405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</row>
    <row r="2340" spans="1:14" ht="16.2" customHeight="1">
      <c r="A2340" s="17" t="s">
        <v>2090</v>
      </c>
      <c r="B2340" s="18"/>
      <c r="C2340" s="115" t="s">
        <v>423</v>
      </c>
      <c r="D2340" s="115" t="s">
        <v>424</v>
      </c>
      <c r="E2340" s="121" t="s">
        <v>435</v>
      </c>
      <c r="F2340" s="117">
        <v>6</v>
      </c>
      <c r="G2340" s="118" t="s">
        <v>434</v>
      </c>
      <c r="H2340" s="122" t="s">
        <v>3406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</row>
    <row r="2341" spans="1:14" ht="16.2" customHeight="1">
      <c r="A2341" s="17" t="s">
        <v>2090</v>
      </c>
      <c r="B2341" s="17"/>
      <c r="C2341" s="115" t="s">
        <v>423</v>
      </c>
      <c r="D2341" s="115" t="s">
        <v>424</v>
      </c>
      <c r="E2341" s="123" t="s">
        <v>439</v>
      </c>
      <c r="F2341" s="117">
        <v>1</v>
      </c>
      <c r="G2341" s="118" t="s">
        <v>438</v>
      </c>
      <c r="H2341" s="122" t="s">
        <v>3407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</row>
    <row r="2342" spans="1:14" ht="16.2" customHeight="1">
      <c r="A2342" s="17" t="s">
        <v>2090</v>
      </c>
      <c r="B2342" s="17"/>
      <c r="C2342" s="115" t="s">
        <v>423</v>
      </c>
      <c r="D2342" s="115" t="s">
        <v>424</v>
      </c>
      <c r="E2342" s="123" t="s">
        <v>439</v>
      </c>
      <c r="F2342" s="117">
        <v>2</v>
      </c>
      <c r="G2342" s="118" t="s">
        <v>438</v>
      </c>
      <c r="H2342" s="122" t="s">
        <v>3408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</row>
    <row r="2343" spans="1:14" ht="16.2" customHeight="1">
      <c r="A2343" s="17" t="s">
        <v>2090</v>
      </c>
      <c r="B2343" s="17"/>
      <c r="C2343" s="115" t="s">
        <v>423</v>
      </c>
      <c r="D2343" s="115" t="s">
        <v>424</v>
      </c>
      <c r="E2343" s="123" t="s">
        <v>439</v>
      </c>
      <c r="F2343" s="117">
        <v>3</v>
      </c>
      <c r="G2343" s="118" t="s">
        <v>438</v>
      </c>
      <c r="H2343" s="122" t="s">
        <v>3409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</row>
    <row r="2344" spans="1:14" ht="16.2" customHeight="1">
      <c r="A2344" s="17" t="s">
        <v>2090</v>
      </c>
      <c r="B2344" s="17"/>
      <c r="C2344" s="115" t="s">
        <v>423</v>
      </c>
      <c r="D2344" s="115" t="s">
        <v>424</v>
      </c>
      <c r="E2344" s="123" t="s">
        <v>439</v>
      </c>
      <c r="F2344" s="117">
        <v>4</v>
      </c>
      <c r="G2344" s="118" t="s">
        <v>438</v>
      </c>
      <c r="H2344" s="122" t="s">
        <v>3410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</row>
    <row r="2345" spans="1:14" ht="16.2" customHeight="1">
      <c r="A2345" s="17" t="s">
        <v>2090</v>
      </c>
      <c r="B2345" s="17"/>
      <c r="C2345" s="115" t="s">
        <v>423</v>
      </c>
      <c r="D2345" s="115" t="s">
        <v>424</v>
      </c>
      <c r="E2345" s="123" t="s">
        <v>439</v>
      </c>
      <c r="F2345" s="117">
        <v>5</v>
      </c>
      <c r="G2345" s="118" t="s">
        <v>438</v>
      </c>
      <c r="H2345" s="122" t="s">
        <v>3411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</row>
    <row r="2346" spans="1:14" ht="16.2" customHeight="1">
      <c r="A2346" s="17" t="s">
        <v>2090</v>
      </c>
      <c r="B2346" s="42"/>
      <c r="C2346" s="115" t="s">
        <v>423</v>
      </c>
      <c r="D2346" s="115" t="s">
        <v>424</v>
      </c>
      <c r="E2346" s="123" t="s">
        <v>439</v>
      </c>
      <c r="F2346" s="117">
        <v>6</v>
      </c>
      <c r="G2346" s="118" t="s">
        <v>438</v>
      </c>
      <c r="H2346" s="122" t="s">
        <v>3412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</row>
    <row r="2347" spans="1:14" ht="16.2" customHeight="1">
      <c r="A2347" s="17" t="s">
        <v>2090</v>
      </c>
      <c r="B2347" s="18"/>
      <c r="C2347" s="115" t="s">
        <v>423</v>
      </c>
      <c r="D2347" s="115" t="s">
        <v>424</v>
      </c>
      <c r="E2347" s="123" t="s">
        <v>442</v>
      </c>
      <c r="F2347" s="117">
        <v>1</v>
      </c>
      <c r="G2347" s="118" t="s">
        <v>441</v>
      </c>
      <c r="H2347" s="122" t="s">
        <v>3413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</row>
    <row r="2348" spans="1:14" ht="16.2" customHeight="1">
      <c r="A2348" s="17" t="s">
        <v>2090</v>
      </c>
      <c r="B2348" s="18"/>
      <c r="C2348" s="115" t="s">
        <v>423</v>
      </c>
      <c r="D2348" s="115" t="s">
        <v>424</v>
      </c>
      <c r="E2348" s="123" t="s">
        <v>442</v>
      </c>
      <c r="F2348" s="117">
        <v>2</v>
      </c>
      <c r="G2348" s="118" t="s">
        <v>441</v>
      </c>
      <c r="H2348" s="122" t="s">
        <v>3414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</row>
    <row r="2349" spans="1:14" ht="16.2" customHeight="1">
      <c r="A2349" s="17" t="s">
        <v>2090</v>
      </c>
      <c r="B2349" s="18"/>
      <c r="C2349" s="115" t="s">
        <v>423</v>
      </c>
      <c r="D2349" s="115" t="s">
        <v>424</v>
      </c>
      <c r="E2349" s="123" t="s">
        <v>442</v>
      </c>
      <c r="F2349" s="117">
        <v>3</v>
      </c>
      <c r="G2349" s="118" t="s">
        <v>441</v>
      </c>
      <c r="H2349" s="122" t="s">
        <v>3415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</row>
    <row r="2350" spans="1:14" ht="16.2" customHeight="1">
      <c r="A2350" s="17" t="s">
        <v>2090</v>
      </c>
      <c r="B2350" s="18"/>
      <c r="C2350" s="115" t="s">
        <v>423</v>
      </c>
      <c r="D2350" s="115" t="s">
        <v>424</v>
      </c>
      <c r="E2350" s="123" t="s">
        <v>442</v>
      </c>
      <c r="F2350" s="117">
        <v>4</v>
      </c>
      <c r="G2350" s="118" t="s">
        <v>441</v>
      </c>
      <c r="H2350" s="122" t="s">
        <v>3416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</row>
    <row r="2351" spans="1:14" ht="16.2" customHeight="1">
      <c r="A2351" s="17" t="s">
        <v>2090</v>
      </c>
      <c r="B2351" s="18"/>
      <c r="C2351" s="115" t="s">
        <v>423</v>
      </c>
      <c r="D2351" s="115" t="s">
        <v>424</v>
      </c>
      <c r="E2351" s="123" t="s">
        <v>442</v>
      </c>
      <c r="F2351" s="117">
        <v>5</v>
      </c>
      <c r="G2351" s="118" t="s">
        <v>441</v>
      </c>
      <c r="H2351" s="122" t="s">
        <v>3417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</row>
    <row r="2352" spans="1:14" ht="16.2" customHeight="1">
      <c r="A2352" s="17" t="s">
        <v>2090</v>
      </c>
      <c r="B2352" s="18"/>
      <c r="C2352" s="115" t="s">
        <v>423</v>
      </c>
      <c r="D2352" s="115" t="s">
        <v>424</v>
      </c>
      <c r="E2352" s="123" t="s">
        <v>442</v>
      </c>
      <c r="F2352" s="117">
        <v>6</v>
      </c>
      <c r="G2352" s="118" t="s">
        <v>441</v>
      </c>
      <c r="H2352" s="122" t="s">
        <v>3418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</row>
    <row r="2353" spans="1:14" ht="16.2" customHeight="1">
      <c r="A2353" s="17" t="s">
        <v>2090</v>
      </c>
      <c r="B2353" s="42"/>
      <c r="C2353" s="115" t="s">
        <v>423</v>
      </c>
      <c r="D2353" s="115" t="s">
        <v>424</v>
      </c>
      <c r="E2353" s="123" t="s">
        <v>445</v>
      </c>
      <c r="F2353" s="117">
        <v>1</v>
      </c>
      <c r="G2353" s="118" t="s">
        <v>444</v>
      </c>
      <c r="H2353" s="122" t="s">
        <v>4030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</row>
    <row r="2354" spans="1:14" ht="16.2" customHeight="1">
      <c r="A2354" s="17" t="s">
        <v>2090</v>
      </c>
      <c r="B2354" s="42"/>
      <c r="C2354" s="115" t="s">
        <v>423</v>
      </c>
      <c r="D2354" s="115" t="s">
        <v>424</v>
      </c>
      <c r="E2354" s="123" t="s">
        <v>445</v>
      </c>
      <c r="F2354" s="117">
        <v>2</v>
      </c>
      <c r="G2354" s="118" t="s">
        <v>444</v>
      </c>
      <c r="H2354" s="122" t="s">
        <v>4031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</row>
    <row r="2355" spans="1:14" ht="16.2" customHeight="1">
      <c r="A2355" s="17" t="s">
        <v>2090</v>
      </c>
      <c r="B2355" s="42"/>
      <c r="C2355" s="115" t="s">
        <v>423</v>
      </c>
      <c r="D2355" s="115" t="s">
        <v>424</v>
      </c>
      <c r="E2355" s="123" t="s">
        <v>445</v>
      </c>
      <c r="F2355" s="117">
        <v>3</v>
      </c>
      <c r="G2355" s="118" t="s">
        <v>444</v>
      </c>
      <c r="H2355" s="122" t="s">
        <v>3419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</row>
    <row r="2356" spans="1:14" ht="16.2" customHeight="1">
      <c r="A2356" s="17" t="s">
        <v>2090</v>
      </c>
      <c r="B2356" s="42"/>
      <c r="C2356" s="115" t="s">
        <v>423</v>
      </c>
      <c r="D2356" s="115" t="s">
        <v>424</v>
      </c>
      <c r="E2356" s="123" t="s">
        <v>445</v>
      </c>
      <c r="F2356" s="117">
        <v>4</v>
      </c>
      <c r="G2356" s="118" t="s">
        <v>444</v>
      </c>
      <c r="H2356" s="122" t="s">
        <v>3420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</row>
    <row r="2357" spans="1:14" ht="16.2" customHeight="1">
      <c r="A2357" s="17" t="s">
        <v>2090</v>
      </c>
      <c r="B2357" s="42"/>
      <c r="C2357" s="115" t="s">
        <v>423</v>
      </c>
      <c r="D2357" s="115" t="s">
        <v>424</v>
      </c>
      <c r="E2357" s="123" t="s">
        <v>445</v>
      </c>
      <c r="F2357" s="117">
        <v>5</v>
      </c>
      <c r="G2357" s="118" t="s">
        <v>444</v>
      </c>
      <c r="H2357" s="122" t="s">
        <v>3421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</row>
    <row r="2358" spans="1:14" ht="16.2" customHeight="1">
      <c r="A2358" s="17" t="s">
        <v>2090</v>
      </c>
      <c r="B2358" s="42"/>
      <c r="C2358" s="115" t="s">
        <v>423</v>
      </c>
      <c r="D2358" s="115" t="s">
        <v>424</v>
      </c>
      <c r="E2358" s="123" t="s">
        <v>445</v>
      </c>
      <c r="F2358" s="117">
        <v>6</v>
      </c>
      <c r="G2358" s="118" t="s">
        <v>444</v>
      </c>
      <c r="H2358" s="122" t="s">
        <v>3422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</row>
    <row r="2359" spans="1:14" ht="16.2" customHeight="1">
      <c r="A2359" s="17" t="s">
        <v>2090</v>
      </c>
      <c r="B2359" s="72"/>
      <c r="C2359" s="115" t="s">
        <v>423</v>
      </c>
      <c r="D2359" s="115" t="s">
        <v>424</v>
      </c>
      <c r="E2359" s="123" t="s">
        <v>447</v>
      </c>
      <c r="F2359" s="117">
        <v>1</v>
      </c>
      <c r="G2359" s="118" t="s">
        <v>446</v>
      </c>
      <c r="H2359" s="122" t="s">
        <v>4032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</row>
    <row r="2360" spans="1:14" ht="16.2" customHeight="1">
      <c r="A2360" s="17" t="s">
        <v>2090</v>
      </c>
      <c r="B2360" s="72"/>
      <c r="C2360" s="115" t="s">
        <v>423</v>
      </c>
      <c r="D2360" s="115" t="s">
        <v>424</v>
      </c>
      <c r="E2360" s="123" t="s">
        <v>447</v>
      </c>
      <c r="F2360" s="117">
        <v>2</v>
      </c>
      <c r="G2360" s="118" t="s">
        <v>446</v>
      </c>
      <c r="H2360" s="122" t="s">
        <v>4033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</row>
    <row r="2361" spans="1:14" ht="16.2" customHeight="1">
      <c r="A2361" s="17" t="s">
        <v>2090</v>
      </c>
      <c r="B2361" s="72"/>
      <c r="C2361" s="115" t="s">
        <v>423</v>
      </c>
      <c r="D2361" s="115" t="s">
        <v>424</v>
      </c>
      <c r="E2361" s="123" t="s">
        <v>447</v>
      </c>
      <c r="F2361" s="124">
        <v>3</v>
      </c>
      <c r="G2361" s="118" t="s">
        <v>446</v>
      </c>
      <c r="H2361" s="122" t="s">
        <v>3423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</row>
    <row r="2362" spans="1:14" ht="16.2" customHeight="1">
      <c r="A2362" s="17" t="s">
        <v>2090</v>
      </c>
      <c r="B2362" s="72"/>
      <c r="C2362" s="115" t="s">
        <v>423</v>
      </c>
      <c r="D2362" s="115" t="s">
        <v>424</v>
      </c>
      <c r="E2362" s="123" t="s">
        <v>447</v>
      </c>
      <c r="F2362" s="117">
        <v>4</v>
      </c>
      <c r="G2362" s="118" t="s">
        <v>446</v>
      </c>
      <c r="H2362" s="122" t="s">
        <v>3424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</row>
    <row r="2363" spans="1:14" ht="16.2" customHeight="1">
      <c r="A2363" s="17" t="s">
        <v>2090</v>
      </c>
      <c r="B2363" s="72"/>
      <c r="C2363" s="115" t="s">
        <v>423</v>
      </c>
      <c r="D2363" s="115" t="s">
        <v>424</v>
      </c>
      <c r="E2363" s="123" t="s">
        <v>447</v>
      </c>
      <c r="F2363" s="117">
        <v>5</v>
      </c>
      <c r="G2363" s="118" t="s">
        <v>446</v>
      </c>
      <c r="H2363" s="122" t="s">
        <v>3425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</row>
    <row r="2364" spans="1:14" ht="16.2" customHeight="1">
      <c r="A2364" s="17" t="s">
        <v>2090</v>
      </c>
      <c r="B2364" s="72"/>
      <c r="C2364" s="115" t="s">
        <v>423</v>
      </c>
      <c r="D2364" s="115" t="s">
        <v>424</v>
      </c>
      <c r="E2364" s="123" t="s">
        <v>447</v>
      </c>
      <c r="F2364" s="117">
        <v>6</v>
      </c>
      <c r="G2364" s="118" t="s">
        <v>446</v>
      </c>
      <c r="H2364" s="122" t="s">
        <v>3426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</row>
    <row r="2365" spans="1:14" ht="16.2" customHeight="1">
      <c r="A2365" s="17" t="s">
        <v>2090</v>
      </c>
      <c r="B2365" s="18"/>
      <c r="C2365" s="115" t="s">
        <v>423</v>
      </c>
      <c r="D2365" s="115" t="s">
        <v>424</v>
      </c>
      <c r="E2365" s="123" t="s">
        <v>450</v>
      </c>
      <c r="F2365" s="117">
        <v>1</v>
      </c>
      <c r="G2365" s="118" t="s">
        <v>449</v>
      </c>
      <c r="H2365" s="122" t="s">
        <v>4034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</row>
    <row r="2366" spans="1:14" ht="16.2" customHeight="1">
      <c r="A2366" s="17" t="s">
        <v>2090</v>
      </c>
      <c r="B2366" s="18"/>
      <c r="C2366" s="115" t="s">
        <v>423</v>
      </c>
      <c r="D2366" s="115" t="s">
        <v>424</v>
      </c>
      <c r="E2366" s="123" t="s">
        <v>450</v>
      </c>
      <c r="F2366" s="117">
        <v>2</v>
      </c>
      <c r="G2366" s="118" t="s">
        <v>449</v>
      </c>
      <c r="H2366" s="122" t="s">
        <v>4035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</row>
    <row r="2367" spans="1:14" ht="16.2" customHeight="1">
      <c r="A2367" s="17" t="s">
        <v>2090</v>
      </c>
      <c r="B2367" s="18"/>
      <c r="C2367" s="115" t="s">
        <v>423</v>
      </c>
      <c r="D2367" s="115" t="s">
        <v>424</v>
      </c>
      <c r="E2367" s="123" t="s">
        <v>450</v>
      </c>
      <c r="F2367" s="117">
        <v>3</v>
      </c>
      <c r="G2367" s="118" t="s">
        <v>449</v>
      </c>
      <c r="H2367" s="122" t="s">
        <v>3427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</row>
    <row r="2368" spans="1:14" ht="16.2" customHeight="1">
      <c r="A2368" s="17" t="s">
        <v>2090</v>
      </c>
      <c r="B2368" s="18"/>
      <c r="C2368" s="115" t="s">
        <v>423</v>
      </c>
      <c r="D2368" s="115" t="s">
        <v>424</v>
      </c>
      <c r="E2368" s="123" t="s">
        <v>450</v>
      </c>
      <c r="F2368" s="117">
        <v>4</v>
      </c>
      <c r="G2368" s="118" t="s">
        <v>449</v>
      </c>
      <c r="H2368" s="122" t="s">
        <v>3428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</row>
    <row r="2369" spans="1:14" ht="16.2" customHeight="1">
      <c r="A2369" s="17" t="s">
        <v>2090</v>
      </c>
      <c r="B2369" s="18"/>
      <c r="C2369" s="115" t="s">
        <v>423</v>
      </c>
      <c r="D2369" s="115" t="s">
        <v>424</v>
      </c>
      <c r="E2369" s="123" t="s">
        <v>450</v>
      </c>
      <c r="F2369" s="117">
        <v>5</v>
      </c>
      <c r="G2369" s="118" t="s">
        <v>449</v>
      </c>
      <c r="H2369" s="122" t="s">
        <v>3429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</row>
    <row r="2370" spans="1:14" ht="16.2" customHeight="1">
      <c r="A2370" s="17" t="s">
        <v>2090</v>
      </c>
      <c r="B2370" s="18"/>
      <c r="C2370" s="115" t="s">
        <v>423</v>
      </c>
      <c r="D2370" s="115" t="s">
        <v>424</v>
      </c>
      <c r="E2370" s="123" t="s">
        <v>450</v>
      </c>
      <c r="F2370" s="117">
        <v>6</v>
      </c>
      <c r="G2370" s="118" t="s">
        <v>449</v>
      </c>
      <c r="H2370" s="122" t="s">
        <v>3430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</row>
    <row r="2371" spans="1:14" ht="16.2" customHeight="1">
      <c r="A2371" s="17" t="s">
        <v>2090</v>
      </c>
      <c r="B2371" s="49"/>
      <c r="C2371" s="115" t="s">
        <v>423</v>
      </c>
      <c r="D2371" s="115" t="s">
        <v>424</v>
      </c>
      <c r="E2371" s="123" t="s">
        <v>458</v>
      </c>
      <c r="F2371" s="117">
        <v>1</v>
      </c>
      <c r="G2371" s="118" t="s">
        <v>457</v>
      </c>
      <c r="H2371" s="122" t="s">
        <v>4036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</row>
    <row r="2372" spans="1:14" ht="16.2" customHeight="1">
      <c r="A2372" s="17" t="s">
        <v>2090</v>
      </c>
      <c r="B2372" s="49"/>
      <c r="C2372" s="115" t="s">
        <v>423</v>
      </c>
      <c r="D2372" s="115" t="s">
        <v>424</v>
      </c>
      <c r="E2372" s="123" t="s">
        <v>458</v>
      </c>
      <c r="F2372" s="117">
        <v>2</v>
      </c>
      <c r="G2372" s="118" t="s">
        <v>457</v>
      </c>
      <c r="H2372" s="122" t="s">
        <v>4037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</row>
    <row r="2373" spans="1:14" ht="16.2" customHeight="1">
      <c r="A2373" s="17" t="s">
        <v>2090</v>
      </c>
      <c r="B2373" s="49"/>
      <c r="C2373" s="115" t="s">
        <v>423</v>
      </c>
      <c r="D2373" s="115" t="s">
        <v>424</v>
      </c>
      <c r="E2373" s="123" t="s">
        <v>458</v>
      </c>
      <c r="F2373" s="117">
        <v>3</v>
      </c>
      <c r="G2373" s="118" t="s">
        <v>457</v>
      </c>
      <c r="H2373" s="122" t="s">
        <v>3431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</row>
    <row r="2374" spans="1:14" ht="16.2" customHeight="1">
      <c r="A2374" s="17" t="s">
        <v>2090</v>
      </c>
      <c r="B2374" s="49"/>
      <c r="C2374" s="115" t="s">
        <v>423</v>
      </c>
      <c r="D2374" s="115" t="s">
        <v>424</v>
      </c>
      <c r="E2374" s="123" t="s">
        <v>458</v>
      </c>
      <c r="F2374" s="117">
        <v>4</v>
      </c>
      <c r="G2374" s="118" t="s">
        <v>457</v>
      </c>
      <c r="H2374" s="122" t="s">
        <v>4038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</row>
    <row r="2375" spans="1:14" ht="16.2" customHeight="1">
      <c r="A2375" s="17" t="s">
        <v>2090</v>
      </c>
      <c r="B2375" s="49"/>
      <c r="C2375" s="115" t="s">
        <v>423</v>
      </c>
      <c r="D2375" s="115" t="s">
        <v>424</v>
      </c>
      <c r="E2375" s="123" t="s">
        <v>458</v>
      </c>
      <c r="F2375" s="117">
        <v>5</v>
      </c>
      <c r="G2375" s="118" t="s">
        <v>457</v>
      </c>
      <c r="H2375" s="122" t="s">
        <v>4038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</row>
    <row r="2376" spans="1:14" ht="16.2" customHeight="1">
      <c r="A2376" s="17" t="s">
        <v>2090</v>
      </c>
      <c r="B2376" s="49"/>
      <c r="C2376" s="115" t="s">
        <v>423</v>
      </c>
      <c r="D2376" s="115" t="s">
        <v>424</v>
      </c>
      <c r="E2376" s="123" t="s">
        <v>458</v>
      </c>
      <c r="F2376" s="117">
        <v>6</v>
      </c>
      <c r="G2376" s="118" t="s">
        <v>457</v>
      </c>
      <c r="H2376" s="122" t="s">
        <v>4039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</row>
    <row r="2377" spans="1:14" ht="16.2" customHeight="1">
      <c r="A2377" s="29" t="s">
        <v>2090</v>
      </c>
      <c r="B2377" s="49"/>
      <c r="C2377" s="50" t="s">
        <v>423</v>
      </c>
      <c r="D2377" s="50" t="s">
        <v>499</v>
      </c>
      <c r="E2377" s="111" t="s">
        <v>501</v>
      </c>
      <c r="F2377" s="70">
        <v>1</v>
      </c>
      <c r="G2377" s="69" t="s">
        <v>500</v>
      </c>
      <c r="H2377" s="70" t="s">
        <v>3638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</row>
    <row r="2378" spans="1:14" ht="16.2" customHeight="1">
      <c r="A2378" s="29" t="s">
        <v>2090</v>
      </c>
      <c r="B2378" s="49"/>
      <c r="C2378" s="50" t="s">
        <v>423</v>
      </c>
      <c r="D2378" s="50" t="s">
        <v>499</v>
      </c>
      <c r="E2378" s="111" t="s">
        <v>501</v>
      </c>
      <c r="F2378" s="70">
        <v>2</v>
      </c>
      <c r="G2378" s="69" t="s">
        <v>500</v>
      </c>
      <c r="H2378" s="70" t="s">
        <v>3639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</row>
    <row r="2379" spans="1:14" ht="16.2" customHeight="1">
      <c r="A2379" s="29" t="s">
        <v>2090</v>
      </c>
      <c r="B2379" s="49"/>
      <c r="C2379" s="50" t="s">
        <v>423</v>
      </c>
      <c r="D2379" s="50" t="s">
        <v>499</v>
      </c>
      <c r="E2379" s="111" t="s">
        <v>501</v>
      </c>
      <c r="F2379" s="70">
        <v>3</v>
      </c>
      <c r="G2379" s="69" t="s">
        <v>500</v>
      </c>
      <c r="H2379" s="70" t="s">
        <v>3640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</row>
    <row r="2380" spans="1:14" ht="16.2" customHeight="1">
      <c r="A2380" s="29" t="s">
        <v>2090</v>
      </c>
      <c r="B2380" s="49"/>
      <c r="C2380" s="50" t="s">
        <v>423</v>
      </c>
      <c r="D2380" s="50" t="s">
        <v>499</v>
      </c>
      <c r="E2380" s="111" t="s">
        <v>501</v>
      </c>
      <c r="F2380" s="70">
        <v>4</v>
      </c>
      <c r="G2380" s="69" t="s">
        <v>500</v>
      </c>
      <c r="H2380" s="70" t="s">
        <v>3641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</row>
    <row r="2381" spans="1:14" ht="16.2" customHeight="1">
      <c r="A2381" s="29" t="s">
        <v>2090</v>
      </c>
      <c r="B2381" s="49"/>
      <c r="C2381" s="50" t="s">
        <v>423</v>
      </c>
      <c r="D2381" s="50" t="s">
        <v>499</v>
      </c>
      <c r="E2381" s="111" t="s">
        <v>501</v>
      </c>
      <c r="F2381" s="70">
        <v>5</v>
      </c>
      <c r="G2381" s="69" t="s">
        <v>500</v>
      </c>
      <c r="H2381" s="70" t="s">
        <v>3642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</row>
    <row r="2382" spans="1:14" ht="16.2" customHeight="1">
      <c r="A2382" s="29" t="s">
        <v>2090</v>
      </c>
      <c r="B2382" s="49"/>
      <c r="C2382" s="50" t="s">
        <v>423</v>
      </c>
      <c r="D2382" s="50" t="s">
        <v>499</v>
      </c>
      <c r="E2382" s="111" t="s">
        <v>501</v>
      </c>
      <c r="F2382" s="70">
        <v>6</v>
      </c>
      <c r="G2382" s="69" t="s">
        <v>500</v>
      </c>
      <c r="H2382" s="70" t="s">
        <v>3643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</row>
    <row r="2383" spans="1:14" ht="16.2" customHeight="1">
      <c r="A2383" s="29" t="s">
        <v>2090</v>
      </c>
      <c r="B2383" s="49"/>
      <c r="C2383" s="50" t="s">
        <v>423</v>
      </c>
      <c r="D2383" s="50" t="s">
        <v>499</v>
      </c>
      <c r="E2383" s="111" t="s">
        <v>510</v>
      </c>
      <c r="F2383" s="70">
        <v>1</v>
      </c>
      <c r="G2383" s="69" t="s">
        <v>509</v>
      </c>
      <c r="H2383" s="70" t="s">
        <v>3644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</row>
    <row r="2384" spans="1:14" ht="16.2" customHeight="1">
      <c r="A2384" s="29" t="s">
        <v>2090</v>
      </c>
      <c r="B2384" s="49"/>
      <c r="C2384" s="50" t="s">
        <v>423</v>
      </c>
      <c r="D2384" s="50" t="s">
        <v>499</v>
      </c>
      <c r="E2384" s="111" t="s">
        <v>510</v>
      </c>
      <c r="F2384" s="70">
        <v>2</v>
      </c>
      <c r="G2384" s="69" t="s">
        <v>509</v>
      </c>
      <c r="H2384" s="70" t="s">
        <v>3645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</row>
    <row r="2385" spans="1:14" ht="16.2" customHeight="1">
      <c r="A2385" s="29" t="s">
        <v>2090</v>
      </c>
      <c r="B2385" s="49"/>
      <c r="C2385" s="50" t="s">
        <v>423</v>
      </c>
      <c r="D2385" s="50" t="s">
        <v>499</v>
      </c>
      <c r="E2385" s="111" t="s">
        <v>510</v>
      </c>
      <c r="F2385" s="70">
        <v>3</v>
      </c>
      <c r="G2385" s="69" t="s">
        <v>509</v>
      </c>
      <c r="H2385" s="70" t="s">
        <v>3646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</row>
    <row r="2386" spans="1:14" ht="16.2" customHeight="1">
      <c r="A2386" s="29" t="s">
        <v>2090</v>
      </c>
      <c r="B2386" s="49"/>
      <c r="C2386" s="50" t="s">
        <v>423</v>
      </c>
      <c r="D2386" s="50" t="s">
        <v>499</v>
      </c>
      <c r="E2386" s="111" t="s">
        <v>510</v>
      </c>
      <c r="F2386" s="70">
        <v>4</v>
      </c>
      <c r="G2386" s="69" t="s">
        <v>509</v>
      </c>
      <c r="H2386" s="70" t="s">
        <v>3647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</row>
    <row r="2387" spans="1:14" ht="16.2" customHeight="1">
      <c r="A2387" s="29" t="s">
        <v>2090</v>
      </c>
      <c r="B2387" s="49"/>
      <c r="C2387" s="50" t="s">
        <v>423</v>
      </c>
      <c r="D2387" s="50" t="s">
        <v>499</v>
      </c>
      <c r="E2387" s="111" t="s">
        <v>510</v>
      </c>
      <c r="F2387" s="70">
        <v>5</v>
      </c>
      <c r="G2387" s="69" t="s">
        <v>509</v>
      </c>
      <c r="H2387" s="70" t="s">
        <v>3648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</row>
    <row r="2388" spans="1:14" ht="16.2" customHeight="1">
      <c r="A2388" s="29" t="s">
        <v>2090</v>
      </c>
      <c r="B2388" s="49"/>
      <c r="C2388" s="50" t="s">
        <v>423</v>
      </c>
      <c r="D2388" s="50" t="s">
        <v>499</v>
      </c>
      <c r="E2388" s="111" t="s">
        <v>510</v>
      </c>
      <c r="F2388" s="70">
        <v>6</v>
      </c>
      <c r="G2388" s="69" t="s">
        <v>509</v>
      </c>
      <c r="H2388" s="70" t="s">
        <v>3649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</row>
    <row r="2389" spans="1:14" ht="16.2" customHeight="1">
      <c r="A2389" s="29" t="s">
        <v>2090</v>
      </c>
      <c r="B2389" s="49"/>
      <c r="C2389" s="50" t="s">
        <v>423</v>
      </c>
      <c r="D2389" s="50" t="s">
        <v>499</v>
      </c>
      <c r="E2389" s="111" t="s">
        <v>519</v>
      </c>
      <c r="F2389" s="70">
        <v>1</v>
      </c>
      <c r="G2389" s="69" t="s">
        <v>518</v>
      </c>
      <c r="H2389" s="70" t="s">
        <v>3650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</row>
    <row r="2390" spans="1:14" ht="16.2" customHeight="1">
      <c r="A2390" s="29" t="s">
        <v>2090</v>
      </c>
      <c r="B2390" s="49"/>
      <c r="C2390" s="50" t="s">
        <v>423</v>
      </c>
      <c r="D2390" s="50" t="s">
        <v>499</v>
      </c>
      <c r="E2390" s="111" t="s">
        <v>519</v>
      </c>
      <c r="F2390" s="70">
        <v>2</v>
      </c>
      <c r="G2390" s="69" t="s">
        <v>518</v>
      </c>
      <c r="H2390" s="70" t="s">
        <v>3651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</row>
    <row r="2391" spans="1:14" ht="16.2" customHeight="1">
      <c r="A2391" s="29" t="s">
        <v>2090</v>
      </c>
      <c r="B2391" s="49"/>
      <c r="C2391" s="50" t="s">
        <v>423</v>
      </c>
      <c r="D2391" s="50" t="s">
        <v>499</v>
      </c>
      <c r="E2391" s="111" t="s">
        <v>519</v>
      </c>
      <c r="F2391" s="70">
        <v>3</v>
      </c>
      <c r="G2391" s="69" t="s">
        <v>518</v>
      </c>
      <c r="H2391" s="70" t="s">
        <v>3652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</row>
    <row r="2392" spans="1:14" ht="16.2" customHeight="1">
      <c r="A2392" s="29" t="s">
        <v>2090</v>
      </c>
      <c r="B2392" s="49"/>
      <c r="C2392" s="50" t="s">
        <v>423</v>
      </c>
      <c r="D2392" s="50" t="s">
        <v>499</v>
      </c>
      <c r="E2392" s="111" t="s">
        <v>519</v>
      </c>
      <c r="F2392" s="70">
        <v>4</v>
      </c>
      <c r="G2392" s="69" t="s">
        <v>518</v>
      </c>
      <c r="H2392" s="70" t="s">
        <v>3653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</row>
    <row r="2393" spans="1:14" ht="16.2" customHeight="1">
      <c r="A2393" s="29" t="s">
        <v>2090</v>
      </c>
      <c r="B2393" s="49"/>
      <c r="C2393" s="50" t="s">
        <v>423</v>
      </c>
      <c r="D2393" s="50" t="s">
        <v>499</v>
      </c>
      <c r="E2393" s="111" t="s">
        <v>519</v>
      </c>
      <c r="F2393" s="70">
        <v>5</v>
      </c>
      <c r="G2393" s="69" t="s">
        <v>518</v>
      </c>
      <c r="H2393" s="70" t="s">
        <v>3654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</row>
    <row r="2394" spans="1:14" ht="16.2" customHeight="1">
      <c r="A2394" s="29" t="s">
        <v>2090</v>
      </c>
      <c r="B2394" s="49"/>
      <c r="C2394" s="50" t="s">
        <v>423</v>
      </c>
      <c r="D2394" s="50" t="s">
        <v>499</v>
      </c>
      <c r="E2394" s="111" t="s">
        <v>519</v>
      </c>
      <c r="F2394" s="70">
        <v>6</v>
      </c>
      <c r="G2394" s="69" t="s">
        <v>518</v>
      </c>
      <c r="H2394" s="70" t="s">
        <v>3655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</row>
    <row r="2395" spans="1:14" ht="16.2" customHeight="1">
      <c r="A2395" s="29" t="s">
        <v>2090</v>
      </c>
      <c r="B2395" s="49"/>
      <c r="C2395" s="26" t="s">
        <v>423</v>
      </c>
      <c r="D2395" s="26" t="s">
        <v>499</v>
      </c>
      <c r="E2395" s="125" t="s">
        <v>3433</v>
      </c>
      <c r="F2395" s="70">
        <v>1</v>
      </c>
      <c r="G2395" s="69" t="s">
        <v>3432</v>
      </c>
      <c r="H2395" s="126" t="s">
        <v>4040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</row>
    <row r="2396" spans="1:14" ht="16.2" customHeight="1">
      <c r="A2396" s="29" t="s">
        <v>2090</v>
      </c>
      <c r="B2396" s="49"/>
      <c r="C2396" s="26" t="s">
        <v>423</v>
      </c>
      <c r="D2396" s="26" t="s">
        <v>499</v>
      </c>
      <c r="E2396" s="125" t="s">
        <v>3433</v>
      </c>
      <c r="F2396" s="70">
        <v>2</v>
      </c>
      <c r="G2396" s="69" t="s">
        <v>3432</v>
      </c>
      <c r="H2396" s="126" t="s">
        <v>3434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</row>
    <row r="2397" spans="1:14" ht="16.2" customHeight="1">
      <c r="A2397" s="29" t="s">
        <v>2090</v>
      </c>
      <c r="B2397" s="49"/>
      <c r="C2397" s="26" t="s">
        <v>423</v>
      </c>
      <c r="D2397" s="26" t="s">
        <v>499</v>
      </c>
      <c r="E2397" s="125" t="s">
        <v>3433</v>
      </c>
      <c r="F2397" s="70">
        <v>3</v>
      </c>
      <c r="G2397" s="69" t="s">
        <v>3432</v>
      </c>
      <c r="H2397" s="126" t="s">
        <v>3435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</row>
    <row r="2398" spans="1:14" ht="16.2" customHeight="1">
      <c r="A2398" s="29" t="s">
        <v>2090</v>
      </c>
      <c r="B2398" s="49"/>
      <c r="C2398" s="26" t="s">
        <v>423</v>
      </c>
      <c r="D2398" s="26" t="s">
        <v>499</v>
      </c>
      <c r="E2398" s="125" t="s">
        <v>3433</v>
      </c>
      <c r="F2398" s="70">
        <v>4</v>
      </c>
      <c r="G2398" s="69" t="s">
        <v>3432</v>
      </c>
      <c r="H2398" s="126" t="s">
        <v>3436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</row>
    <row r="2399" spans="1:14" ht="16.2" customHeight="1">
      <c r="A2399" s="29" t="s">
        <v>2090</v>
      </c>
      <c r="B2399" s="49"/>
      <c r="C2399" s="26" t="s">
        <v>423</v>
      </c>
      <c r="D2399" s="26" t="s">
        <v>499</v>
      </c>
      <c r="E2399" s="125" t="s">
        <v>3433</v>
      </c>
      <c r="F2399" s="70">
        <v>5</v>
      </c>
      <c r="G2399" s="69" t="s">
        <v>3432</v>
      </c>
      <c r="H2399" s="126" t="s">
        <v>3437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</row>
    <row r="2400" spans="1:14" ht="16.2" customHeight="1">
      <c r="A2400" s="29" t="s">
        <v>2090</v>
      </c>
      <c r="B2400" s="49"/>
      <c r="C2400" s="26" t="s">
        <v>423</v>
      </c>
      <c r="D2400" s="26" t="s">
        <v>499</v>
      </c>
      <c r="E2400" s="125" t="s">
        <v>3433</v>
      </c>
      <c r="F2400" s="70">
        <v>6</v>
      </c>
      <c r="G2400" s="69" t="s">
        <v>3432</v>
      </c>
      <c r="H2400" s="126" t="s">
        <v>3438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</row>
    <row r="2401" spans="1:14" ht="16.2" customHeight="1">
      <c r="A2401" s="29" t="s">
        <v>2090</v>
      </c>
      <c r="B2401" s="49"/>
      <c r="C2401" s="50" t="s">
        <v>423</v>
      </c>
      <c r="D2401" s="50" t="s">
        <v>499</v>
      </c>
      <c r="E2401" s="111" t="s">
        <v>526</v>
      </c>
      <c r="F2401" s="70">
        <v>1</v>
      </c>
      <c r="G2401" s="69" t="s">
        <v>525</v>
      </c>
      <c r="H2401" s="70" t="s">
        <v>3656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</row>
    <row r="2402" spans="1:14" ht="16.2" customHeight="1">
      <c r="A2402" s="29" t="s">
        <v>2090</v>
      </c>
      <c r="B2402" s="49"/>
      <c r="C2402" s="50" t="s">
        <v>423</v>
      </c>
      <c r="D2402" s="50" t="s">
        <v>499</v>
      </c>
      <c r="E2402" s="111" t="s">
        <v>526</v>
      </c>
      <c r="F2402" s="70">
        <v>2</v>
      </c>
      <c r="G2402" s="69" t="s">
        <v>525</v>
      </c>
      <c r="H2402" s="70" t="s">
        <v>3657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</row>
    <row r="2403" spans="1:14" ht="16.2" customHeight="1">
      <c r="A2403" s="29" t="s">
        <v>2090</v>
      </c>
      <c r="B2403" s="49"/>
      <c r="C2403" s="50" t="s">
        <v>423</v>
      </c>
      <c r="D2403" s="50" t="s">
        <v>499</v>
      </c>
      <c r="E2403" s="111" t="s">
        <v>526</v>
      </c>
      <c r="F2403" s="70">
        <v>3</v>
      </c>
      <c r="G2403" s="69" t="s">
        <v>525</v>
      </c>
      <c r="H2403" s="70" t="s">
        <v>3658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</row>
    <row r="2404" spans="1:14" ht="16.2" customHeight="1">
      <c r="A2404" s="29" t="s">
        <v>2090</v>
      </c>
      <c r="B2404" s="49"/>
      <c r="C2404" s="50" t="s">
        <v>423</v>
      </c>
      <c r="D2404" s="50" t="s">
        <v>499</v>
      </c>
      <c r="E2404" s="111" t="s">
        <v>526</v>
      </c>
      <c r="F2404" s="70">
        <v>4</v>
      </c>
      <c r="G2404" s="69" t="s">
        <v>525</v>
      </c>
      <c r="H2404" s="70" t="s">
        <v>3659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</row>
    <row r="2405" spans="1:14" ht="16.2" customHeight="1">
      <c r="A2405" s="29" t="s">
        <v>2090</v>
      </c>
      <c r="B2405" s="49"/>
      <c r="C2405" s="50" t="s">
        <v>423</v>
      </c>
      <c r="D2405" s="50" t="s">
        <v>499</v>
      </c>
      <c r="E2405" s="111" t="s">
        <v>526</v>
      </c>
      <c r="F2405" s="70">
        <v>5</v>
      </c>
      <c r="G2405" s="69" t="s">
        <v>525</v>
      </c>
      <c r="H2405" s="70" t="s">
        <v>3660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</row>
    <row r="2406" spans="1:14" ht="16.2" customHeight="1">
      <c r="A2406" s="29" t="s">
        <v>2090</v>
      </c>
      <c r="B2406" s="49"/>
      <c r="C2406" s="50" t="s">
        <v>423</v>
      </c>
      <c r="D2406" s="50" t="s">
        <v>499</v>
      </c>
      <c r="E2406" s="111" t="s">
        <v>526</v>
      </c>
      <c r="F2406" s="70">
        <v>6</v>
      </c>
      <c r="G2406" s="69" t="s">
        <v>525</v>
      </c>
      <c r="H2406" s="70" t="s">
        <v>3661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</row>
    <row r="2407" spans="1:14" ht="16.2" customHeight="1">
      <c r="A2407" s="29" t="s">
        <v>2090</v>
      </c>
      <c r="B2407" s="49"/>
      <c r="C2407" s="50" t="s">
        <v>423</v>
      </c>
      <c r="D2407" s="50" t="s">
        <v>499</v>
      </c>
      <c r="E2407" s="111" t="s">
        <v>529</v>
      </c>
      <c r="F2407" s="70">
        <v>1</v>
      </c>
      <c r="G2407" s="69" t="s">
        <v>528</v>
      </c>
      <c r="H2407" s="70" t="s">
        <v>3662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</row>
    <row r="2408" spans="1:14" ht="16.2" customHeight="1">
      <c r="A2408" s="29" t="s">
        <v>2090</v>
      </c>
      <c r="B2408" s="49"/>
      <c r="C2408" s="50" t="s">
        <v>423</v>
      </c>
      <c r="D2408" s="50" t="s">
        <v>499</v>
      </c>
      <c r="E2408" s="111" t="s">
        <v>529</v>
      </c>
      <c r="F2408" s="70">
        <v>2</v>
      </c>
      <c r="G2408" s="69" t="s">
        <v>528</v>
      </c>
      <c r="H2408" s="70" t="s">
        <v>3663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</row>
    <row r="2409" spans="1:14" ht="16.2" customHeight="1">
      <c r="A2409" s="29" t="s">
        <v>2090</v>
      </c>
      <c r="B2409" s="49"/>
      <c r="C2409" s="50" t="s">
        <v>423</v>
      </c>
      <c r="D2409" s="50" t="s">
        <v>499</v>
      </c>
      <c r="E2409" s="111" t="s">
        <v>529</v>
      </c>
      <c r="F2409" s="70">
        <v>3</v>
      </c>
      <c r="G2409" s="69" t="s">
        <v>528</v>
      </c>
      <c r="H2409" s="70" t="s">
        <v>3664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</row>
    <row r="2410" spans="1:14" ht="16.2" customHeight="1">
      <c r="A2410" s="29" t="s">
        <v>2090</v>
      </c>
      <c r="B2410" s="49"/>
      <c r="C2410" s="50" t="s">
        <v>423</v>
      </c>
      <c r="D2410" s="50" t="s">
        <v>499</v>
      </c>
      <c r="E2410" s="111" t="s">
        <v>529</v>
      </c>
      <c r="F2410" s="70">
        <v>4</v>
      </c>
      <c r="G2410" s="69" t="s">
        <v>528</v>
      </c>
      <c r="H2410" s="70" t="s">
        <v>3665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</row>
    <row r="2411" spans="1:14" ht="16.2" customHeight="1">
      <c r="A2411" s="29" t="s">
        <v>2090</v>
      </c>
      <c r="B2411" s="49"/>
      <c r="C2411" s="50" t="s">
        <v>423</v>
      </c>
      <c r="D2411" s="50" t="s">
        <v>499</v>
      </c>
      <c r="E2411" s="111" t="s">
        <v>529</v>
      </c>
      <c r="F2411" s="70">
        <v>5</v>
      </c>
      <c r="G2411" s="69" t="s">
        <v>528</v>
      </c>
      <c r="H2411" s="70" t="s">
        <v>3666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</row>
    <row r="2412" spans="1:14" ht="16.2" customHeight="1">
      <c r="A2412" s="29" t="s">
        <v>2090</v>
      </c>
      <c r="B2412" s="49"/>
      <c r="C2412" s="50" t="s">
        <v>423</v>
      </c>
      <c r="D2412" s="50" t="s">
        <v>499</v>
      </c>
      <c r="E2412" s="111" t="s">
        <v>529</v>
      </c>
      <c r="F2412" s="70">
        <v>6</v>
      </c>
      <c r="G2412" s="69" t="s">
        <v>528</v>
      </c>
      <c r="H2412" s="70" t="s">
        <v>3667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</row>
    <row r="2413" spans="1:14" ht="16.2" customHeight="1">
      <c r="A2413" s="29" t="s">
        <v>2090</v>
      </c>
      <c r="B2413" s="49"/>
      <c r="C2413" s="50" t="s">
        <v>423</v>
      </c>
      <c r="D2413" s="50" t="s">
        <v>499</v>
      </c>
      <c r="E2413" s="111" t="s">
        <v>532</v>
      </c>
      <c r="F2413" s="70">
        <v>1</v>
      </c>
      <c r="G2413" s="69" t="s">
        <v>531</v>
      </c>
      <c r="H2413" s="70" t="s">
        <v>3668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</row>
    <row r="2414" spans="1:14" ht="16.2" customHeight="1">
      <c r="A2414" s="29" t="s">
        <v>2090</v>
      </c>
      <c r="B2414" s="49"/>
      <c r="C2414" s="50" t="s">
        <v>423</v>
      </c>
      <c r="D2414" s="50" t="s">
        <v>499</v>
      </c>
      <c r="E2414" s="111" t="s">
        <v>532</v>
      </c>
      <c r="F2414" s="70">
        <v>2</v>
      </c>
      <c r="G2414" s="69" t="s">
        <v>531</v>
      </c>
      <c r="H2414" s="70" t="s">
        <v>3669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</row>
    <row r="2415" spans="1:14" ht="16.2" customHeight="1">
      <c r="A2415" s="29" t="s">
        <v>2090</v>
      </c>
      <c r="B2415" s="49"/>
      <c r="C2415" s="50" t="s">
        <v>423</v>
      </c>
      <c r="D2415" s="50" t="s">
        <v>499</v>
      </c>
      <c r="E2415" s="111" t="s">
        <v>532</v>
      </c>
      <c r="F2415" s="70">
        <v>3</v>
      </c>
      <c r="G2415" s="69" t="s">
        <v>531</v>
      </c>
      <c r="H2415" s="70" t="s">
        <v>3670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</row>
    <row r="2416" spans="1:14" ht="16.2" customHeight="1">
      <c r="A2416" s="29" t="s">
        <v>2090</v>
      </c>
      <c r="B2416" s="49"/>
      <c r="C2416" s="50" t="s">
        <v>423</v>
      </c>
      <c r="D2416" s="50" t="s">
        <v>499</v>
      </c>
      <c r="E2416" s="111" t="s">
        <v>532</v>
      </c>
      <c r="F2416" s="70">
        <v>4</v>
      </c>
      <c r="G2416" s="69" t="s">
        <v>531</v>
      </c>
      <c r="H2416" s="70" t="s">
        <v>3671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</row>
    <row r="2417" spans="1:14" ht="16.2" customHeight="1">
      <c r="A2417" s="29" t="s">
        <v>2090</v>
      </c>
      <c r="B2417" s="49"/>
      <c r="C2417" s="50" t="s">
        <v>423</v>
      </c>
      <c r="D2417" s="50" t="s">
        <v>499</v>
      </c>
      <c r="E2417" s="111" t="s">
        <v>532</v>
      </c>
      <c r="F2417" s="70">
        <v>5</v>
      </c>
      <c r="G2417" s="69" t="s">
        <v>531</v>
      </c>
      <c r="H2417" s="70" t="s">
        <v>3672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</row>
    <row r="2418" spans="1:14" ht="16.2" customHeight="1">
      <c r="A2418" s="29" t="s">
        <v>2090</v>
      </c>
      <c r="B2418" s="49"/>
      <c r="C2418" s="50" t="s">
        <v>423</v>
      </c>
      <c r="D2418" s="50" t="s">
        <v>499</v>
      </c>
      <c r="E2418" s="111" t="s">
        <v>532</v>
      </c>
      <c r="F2418" s="70">
        <v>6</v>
      </c>
      <c r="G2418" s="69" t="s">
        <v>531</v>
      </c>
      <c r="H2418" s="70" t="s">
        <v>3673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</row>
    <row r="2419" spans="1:14" ht="16.2" customHeight="1">
      <c r="A2419" s="29" t="s">
        <v>2090</v>
      </c>
      <c r="B2419" s="49"/>
      <c r="C2419" s="50" t="s">
        <v>423</v>
      </c>
      <c r="D2419" s="50" t="s">
        <v>499</v>
      </c>
      <c r="E2419" s="111" t="s">
        <v>538</v>
      </c>
      <c r="F2419" s="70">
        <v>1</v>
      </c>
      <c r="G2419" s="69" t="s">
        <v>537</v>
      </c>
      <c r="H2419" s="70" t="s">
        <v>3674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</row>
    <row r="2420" spans="1:14" ht="16.2" customHeight="1">
      <c r="A2420" s="29" t="s">
        <v>2090</v>
      </c>
      <c r="B2420" s="49"/>
      <c r="C2420" s="50" t="s">
        <v>423</v>
      </c>
      <c r="D2420" s="50" t="s">
        <v>499</v>
      </c>
      <c r="E2420" s="111" t="s">
        <v>538</v>
      </c>
      <c r="F2420" s="70">
        <v>2</v>
      </c>
      <c r="G2420" s="69" t="s">
        <v>537</v>
      </c>
      <c r="H2420" s="70" t="s">
        <v>3675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</row>
    <row r="2421" spans="1:14" ht="16.2" customHeight="1">
      <c r="A2421" s="29" t="s">
        <v>2090</v>
      </c>
      <c r="B2421" s="49"/>
      <c r="C2421" s="50" t="s">
        <v>423</v>
      </c>
      <c r="D2421" s="50" t="s">
        <v>499</v>
      </c>
      <c r="E2421" s="111" t="s">
        <v>538</v>
      </c>
      <c r="F2421" s="70">
        <v>3</v>
      </c>
      <c r="G2421" s="69" t="s">
        <v>537</v>
      </c>
      <c r="H2421" s="70" t="s">
        <v>3676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</row>
    <row r="2422" spans="1:14" ht="16.2" customHeight="1">
      <c r="A2422" s="29" t="s">
        <v>2090</v>
      </c>
      <c r="B2422" s="49"/>
      <c r="C2422" s="50" t="s">
        <v>423</v>
      </c>
      <c r="D2422" s="50" t="s">
        <v>499</v>
      </c>
      <c r="E2422" s="111" t="s">
        <v>538</v>
      </c>
      <c r="F2422" s="70">
        <v>4</v>
      </c>
      <c r="G2422" s="69" t="s">
        <v>537</v>
      </c>
      <c r="H2422" s="70" t="s">
        <v>3677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</row>
    <row r="2423" spans="1:14" ht="16.2" customHeight="1">
      <c r="A2423" s="29" t="s">
        <v>2090</v>
      </c>
      <c r="B2423" s="49"/>
      <c r="C2423" s="50" t="s">
        <v>423</v>
      </c>
      <c r="D2423" s="50" t="s">
        <v>499</v>
      </c>
      <c r="E2423" s="111" t="s">
        <v>538</v>
      </c>
      <c r="F2423" s="70">
        <v>5</v>
      </c>
      <c r="G2423" s="69" t="s">
        <v>537</v>
      </c>
      <c r="H2423" s="70" t="s">
        <v>3678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</row>
    <row r="2424" spans="1:14" ht="16.2" customHeight="1">
      <c r="A2424" s="29" t="s">
        <v>2090</v>
      </c>
      <c r="B2424" s="49"/>
      <c r="C2424" s="50" t="s">
        <v>423</v>
      </c>
      <c r="D2424" s="50" t="s">
        <v>499</v>
      </c>
      <c r="E2424" s="111" t="s">
        <v>538</v>
      </c>
      <c r="F2424" s="70">
        <v>6</v>
      </c>
      <c r="G2424" s="69" t="s">
        <v>537</v>
      </c>
      <c r="H2424" s="70" t="s">
        <v>3679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</row>
    <row r="2425" spans="1:14" ht="16.2" customHeight="1">
      <c r="A2425" s="29" t="s">
        <v>2090</v>
      </c>
      <c r="B2425" s="49"/>
      <c r="C2425" s="50" t="s">
        <v>423</v>
      </c>
      <c r="D2425" s="50" t="s">
        <v>499</v>
      </c>
      <c r="E2425" s="111" t="s">
        <v>541</v>
      </c>
      <c r="F2425" s="70">
        <v>1</v>
      </c>
      <c r="G2425" s="69" t="s">
        <v>540</v>
      </c>
      <c r="H2425" s="70" t="s">
        <v>3680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</row>
    <row r="2426" spans="1:14" ht="16.2" customHeight="1">
      <c r="A2426" s="29" t="s">
        <v>2090</v>
      </c>
      <c r="B2426" s="49"/>
      <c r="C2426" s="50" t="s">
        <v>423</v>
      </c>
      <c r="D2426" s="50" t="s">
        <v>499</v>
      </c>
      <c r="E2426" s="111" t="s">
        <v>541</v>
      </c>
      <c r="F2426" s="70">
        <v>2</v>
      </c>
      <c r="G2426" s="69" t="s">
        <v>540</v>
      </c>
      <c r="H2426" s="70" t="s">
        <v>3681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</row>
    <row r="2427" spans="1:14" ht="16.2" customHeight="1">
      <c r="A2427" s="29" t="s">
        <v>2090</v>
      </c>
      <c r="B2427" s="49"/>
      <c r="C2427" s="50" t="s">
        <v>423</v>
      </c>
      <c r="D2427" s="50" t="s">
        <v>499</v>
      </c>
      <c r="E2427" s="111" t="s">
        <v>541</v>
      </c>
      <c r="F2427" s="70">
        <v>3</v>
      </c>
      <c r="G2427" s="69" t="s">
        <v>540</v>
      </c>
      <c r="H2427" s="70" t="s">
        <v>3682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</row>
    <row r="2428" spans="1:14" ht="16.2" customHeight="1">
      <c r="A2428" s="29" t="s">
        <v>2090</v>
      </c>
      <c r="B2428" s="49"/>
      <c r="C2428" s="50" t="s">
        <v>423</v>
      </c>
      <c r="D2428" s="50" t="s">
        <v>499</v>
      </c>
      <c r="E2428" s="111" t="s">
        <v>541</v>
      </c>
      <c r="F2428" s="70">
        <v>4</v>
      </c>
      <c r="G2428" s="69" t="s">
        <v>540</v>
      </c>
      <c r="H2428" s="70" t="s">
        <v>3683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</row>
    <row r="2429" spans="1:14" ht="16.2" customHeight="1">
      <c r="A2429" s="29" t="s">
        <v>2090</v>
      </c>
      <c r="B2429" s="49"/>
      <c r="C2429" s="50" t="s">
        <v>423</v>
      </c>
      <c r="D2429" s="50" t="s">
        <v>499</v>
      </c>
      <c r="E2429" s="111" t="s">
        <v>541</v>
      </c>
      <c r="F2429" s="70">
        <v>5</v>
      </c>
      <c r="G2429" s="69" t="s">
        <v>540</v>
      </c>
      <c r="H2429" s="70" t="s">
        <v>3684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</row>
    <row r="2430" spans="1:14" ht="16.2" customHeight="1">
      <c r="A2430" s="29" t="s">
        <v>2090</v>
      </c>
      <c r="B2430" s="49"/>
      <c r="C2430" s="50" t="s">
        <v>423</v>
      </c>
      <c r="D2430" s="50" t="s">
        <v>499</v>
      </c>
      <c r="E2430" s="111" t="s">
        <v>541</v>
      </c>
      <c r="F2430" s="70">
        <v>6</v>
      </c>
      <c r="G2430" s="69" t="s">
        <v>540</v>
      </c>
      <c r="H2430" s="70" t="s">
        <v>3685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</row>
    <row r="2431" spans="1:14" ht="16.2" customHeight="1">
      <c r="A2431" s="29" t="s">
        <v>2090</v>
      </c>
      <c r="B2431" s="49"/>
      <c r="C2431" s="50" t="s">
        <v>423</v>
      </c>
      <c r="D2431" s="50" t="s">
        <v>499</v>
      </c>
      <c r="E2431" s="111" t="s">
        <v>549</v>
      </c>
      <c r="F2431" s="70">
        <v>1</v>
      </c>
      <c r="G2431" s="69" t="s">
        <v>548</v>
      </c>
      <c r="H2431" s="70" t="s">
        <v>3686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</row>
    <row r="2432" spans="1:14" ht="16.2" customHeight="1">
      <c r="A2432" s="29" t="s">
        <v>2090</v>
      </c>
      <c r="B2432" s="49"/>
      <c r="C2432" s="50" t="s">
        <v>423</v>
      </c>
      <c r="D2432" s="50" t="s">
        <v>499</v>
      </c>
      <c r="E2432" s="111" t="s">
        <v>549</v>
      </c>
      <c r="F2432" s="70">
        <v>2</v>
      </c>
      <c r="G2432" s="69" t="s">
        <v>548</v>
      </c>
      <c r="H2432" s="70" t="s">
        <v>3687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</row>
    <row r="2433" spans="1:14" ht="16.2" customHeight="1">
      <c r="A2433" s="29" t="s">
        <v>2090</v>
      </c>
      <c r="B2433" s="49"/>
      <c r="C2433" s="50" t="s">
        <v>423</v>
      </c>
      <c r="D2433" s="50" t="s">
        <v>499</v>
      </c>
      <c r="E2433" s="111" t="s">
        <v>549</v>
      </c>
      <c r="F2433" s="70">
        <v>3</v>
      </c>
      <c r="G2433" s="69" t="s">
        <v>548</v>
      </c>
      <c r="H2433" s="70" t="s">
        <v>3688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</row>
    <row r="2434" spans="1:14" ht="16.2" customHeight="1">
      <c r="A2434" s="29" t="s">
        <v>2090</v>
      </c>
      <c r="B2434" s="49"/>
      <c r="C2434" s="50" t="s">
        <v>423</v>
      </c>
      <c r="D2434" s="50" t="s">
        <v>499</v>
      </c>
      <c r="E2434" s="111" t="s">
        <v>549</v>
      </c>
      <c r="F2434" s="70">
        <v>4</v>
      </c>
      <c r="G2434" s="69" t="s">
        <v>548</v>
      </c>
      <c r="H2434" s="70" t="s">
        <v>3689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</row>
    <row r="2435" spans="1:14" ht="16.2" customHeight="1">
      <c r="A2435" s="29" t="s">
        <v>2090</v>
      </c>
      <c r="B2435" s="49"/>
      <c r="C2435" s="50" t="s">
        <v>423</v>
      </c>
      <c r="D2435" s="50" t="s">
        <v>499</v>
      </c>
      <c r="E2435" s="111" t="s">
        <v>549</v>
      </c>
      <c r="F2435" s="70">
        <v>5</v>
      </c>
      <c r="G2435" s="69" t="s">
        <v>548</v>
      </c>
      <c r="H2435" s="70" t="s">
        <v>3690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</row>
    <row r="2436" spans="1:14" ht="16.2" customHeight="1">
      <c r="A2436" s="29" t="s">
        <v>2090</v>
      </c>
      <c r="B2436" s="49"/>
      <c r="C2436" s="115" t="s">
        <v>423</v>
      </c>
      <c r="D2436" s="115" t="s">
        <v>499</v>
      </c>
      <c r="E2436" s="111" t="s">
        <v>549</v>
      </c>
      <c r="F2436" s="70">
        <v>6</v>
      </c>
      <c r="G2436" s="69" t="s">
        <v>548</v>
      </c>
      <c r="H2436" s="70" t="s">
        <v>3691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</row>
    <row r="2437" spans="1:14" ht="16.2" customHeight="1">
      <c r="A2437" s="29" t="s">
        <v>2090</v>
      </c>
      <c r="B2437" s="49"/>
      <c r="C2437" s="26" t="s">
        <v>423</v>
      </c>
      <c r="D2437" s="26" t="s">
        <v>592</v>
      </c>
      <c r="E2437" s="17" t="s">
        <v>594</v>
      </c>
      <c r="F2437" s="26">
        <v>1</v>
      </c>
      <c r="G2437" s="31" t="s">
        <v>593</v>
      </c>
      <c r="H2437" s="17" t="s">
        <v>3439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</row>
    <row r="2438" spans="1:14" ht="16.2" customHeight="1">
      <c r="A2438" s="29" t="s">
        <v>2090</v>
      </c>
      <c r="B2438" s="49"/>
      <c r="C2438" s="26" t="s">
        <v>423</v>
      </c>
      <c r="D2438" s="26" t="s">
        <v>592</v>
      </c>
      <c r="E2438" s="17" t="s">
        <v>594</v>
      </c>
      <c r="F2438" s="26">
        <v>2</v>
      </c>
      <c r="G2438" s="31" t="s">
        <v>593</v>
      </c>
      <c r="H2438" s="17" t="s">
        <v>3440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</row>
    <row r="2439" spans="1:14" ht="16.2" customHeight="1">
      <c r="A2439" s="29" t="s">
        <v>2090</v>
      </c>
      <c r="B2439" s="49"/>
      <c r="C2439" s="26" t="s">
        <v>423</v>
      </c>
      <c r="D2439" s="26" t="s">
        <v>592</v>
      </c>
      <c r="E2439" s="17" t="s">
        <v>594</v>
      </c>
      <c r="F2439" s="26">
        <v>3</v>
      </c>
      <c r="G2439" s="31" t="s">
        <v>593</v>
      </c>
      <c r="H2439" s="17" t="s">
        <v>3441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</row>
    <row r="2440" spans="1:14" ht="16.2" customHeight="1">
      <c r="A2440" s="29" t="s">
        <v>2090</v>
      </c>
      <c r="B2440" s="49"/>
      <c r="C2440" s="26" t="s">
        <v>423</v>
      </c>
      <c r="D2440" s="26" t="s">
        <v>592</v>
      </c>
      <c r="E2440" s="17" t="s">
        <v>594</v>
      </c>
      <c r="F2440" s="26">
        <v>4</v>
      </c>
      <c r="G2440" s="31" t="s">
        <v>593</v>
      </c>
      <c r="H2440" s="17" t="s">
        <v>3442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</row>
    <row r="2441" spans="1:14" ht="16.2" customHeight="1">
      <c r="A2441" s="29" t="s">
        <v>2090</v>
      </c>
      <c r="B2441" s="49"/>
      <c r="C2441" s="26" t="s">
        <v>423</v>
      </c>
      <c r="D2441" s="26" t="s">
        <v>592</v>
      </c>
      <c r="E2441" s="17" t="s">
        <v>594</v>
      </c>
      <c r="F2441" s="26">
        <v>5</v>
      </c>
      <c r="G2441" s="31" t="s">
        <v>593</v>
      </c>
      <c r="H2441" s="17" t="s">
        <v>3443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</row>
    <row r="2442" spans="1:14" ht="16.2" customHeight="1">
      <c r="A2442" s="29" t="s">
        <v>2090</v>
      </c>
      <c r="B2442" s="49"/>
      <c r="C2442" s="26" t="s">
        <v>423</v>
      </c>
      <c r="D2442" s="26" t="s">
        <v>592</v>
      </c>
      <c r="E2442" s="17" t="s">
        <v>594</v>
      </c>
      <c r="F2442" s="26">
        <v>6</v>
      </c>
      <c r="G2442" s="31" t="s">
        <v>593</v>
      </c>
      <c r="H2442" s="17" t="s">
        <v>3444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</row>
    <row r="2443" spans="1:14" ht="16.2" customHeight="1">
      <c r="A2443" s="29" t="s">
        <v>2090</v>
      </c>
      <c r="B2443" s="42"/>
      <c r="C2443" s="26" t="s">
        <v>423</v>
      </c>
      <c r="D2443" s="26" t="s">
        <v>592</v>
      </c>
      <c r="E2443" s="26" t="s">
        <v>599</v>
      </c>
      <c r="F2443" s="26">
        <v>1</v>
      </c>
      <c r="G2443" s="21" t="s">
        <v>598</v>
      </c>
      <c r="H2443" s="17" t="s">
        <v>3445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</row>
    <row r="2444" spans="1:14" ht="16.2" customHeight="1">
      <c r="A2444" s="29" t="s">
        <v>2090</v>
      </c>
      <c r="B2444" s="42"/>
      <c r="C2444" s="26" t="s">
        <v>423</v>
      </c>
      <c r="D2444" s="26" t="s">
        <v>592</v>
      </c>
      <c r="E2444" s="26" t="s">
        <v>599</v>
      </c>
      <c r="F2444" s="26">
        <v>2</v>
      </c>
      <c r="G2444" s="21" t="s">
        <v>598</v>
      </c>
      <c r="H2444" s="17" t="s">
        <v>3446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</row>
    <row r="2445" spans="1:14" ht="16.2" customHeight="1">
      <c r="A2445" s="29" t="s">
        <v>2090</v>
      </c>
      <c r="B2445" s="42"/>
      <c r="C2445" s="26" t="s">
        <v>423</v>
      </c>
      <c r="D2445" s="26" t="s">
        <v>592</v>
      </c>
      <c r="E2445" s="26" t="s">
        <v>599</v>
      </c>
      <c r="F2445" s="26">
        <v>3</v>
      </c>
      <c r="G2445" s="21" t="s">
        <v>598</v>
      </c>
      <c r="H2445" s="17" t="s">
        <v>3447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</row>
    <row r="2446" spans="1:14" ht="16.2" customHeight="1">
      <c r="A2446" s="29" t="s">
        <v>2090</v>
      </c>
      <c r="B2446" s="29"/>
      <c r="C2446" s="26" t="s">
        <v>423</v>
      </c>
      <c r="D2446" s="26" t="s">
        <v>592</v>
      </c>
      <c r="E2446" s="26" t="s">
        <v>599</v>
      </c>
      <c r="F2446" s="26">
        <v>4</v>
      </c>
      <c r="G2446" s="21" t="s">
        <v>598</v>
      </c>
      <c r="H2446" s="17" t="s">
        <v>4041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</row>
    <row r="2447" spans="1:14" ht="16.2" customHeight="1">
      <c r="A2447" s="29" t="s">
        <v>2090</v>
      </c>
      <c r="B2447" s="29"/>
      <c r="C2447" s="26" t="s">
        <v>423</v>
      </c>
      <c r="D2447" s="26" t="s">
        <v>592</v>
      </c>
      <c r="E2447" s="26" t="s">
        <v>599</v>
      </c>
      <c r="F2447" s="26">
        <v>5</v>
      </c>
      <c r="G2447" s="21" t="s">
        <v>598</v>
      </c>
      <c r="H2447" s="17" t="s">
        <v>3448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</row>
    <row r="2448" spans="1:14" ht="16.2" customHeight="1">
      <c r="A2448" s="29" t="s">
        <v>2090</v>
      </c>
      <c r="B2448" s="29"/>
      <c r="C2448" s="26" t="s">
        <v>423</v>
      </c>
      <c r="D2448" s="26" t="s">
        <v>592</v>
      </c>
      <c r="E2448" s="26" t="s">
        <v>599</v>
      </c>
      <c r="F2448" s="26">
        <v>6</v>
      </c>
      <c r="G2448" s="21" t="s">
        <v>598</v>
      </c>
      <c r="H2448" s="17" t="s">
        <v>3449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</row>
    <row r="2449" spans="1:14" ht="16.2" customHeight="1">
      <c r="A2449" s="29" t="s">
        <v>2090</v>
      </c>
      <c r="B2449" s="49"/>
      <c r="C2449" s="26" t="s">
        <v>423</v>
      </c>
      <c r="D2449" s="26" t="s">
        <v>592</v>
      </c>
      <c r="E2449" s="26" t="s">
        <v>602</v>
      </c>
      <c r="F2449" s="26">
        <v>1</v>
      </c>
      <c r="G2449" s="21" t="s">
        <v>601</v>
      </c>
      <c r="H2449" s="17" t="s">
        <v>4042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</row>
    <row r="2450" spans="1:14" ht="16.2" customHeight="1">
      <c r="A2450" s="29" t="s">
        <v>2090</v>
      </c>
      <c r="B2450" s="49"/>
      <c r="C2450" s="26" t="s">
        <v>423</v>
      </c>
      <c r="D2450" s="26" t="s">
        <v>592</v>
      </c>
      <c r="E2450" s="26" t="s">
        <v>602</v>
      </c>
      <c r="F2450" s="26">
        <v>2</v>
      </c>
      <c r="G2450" s="21" t="s">
        <v>601</v>
      </c>
      <c r="H2450" s="17" t="s">
        <v>3450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</row>
    <row r="2451" spans="1:14" ht="16.2" customHeight="1">
      <c r="A2451" s="29" t="s">
        <v>2090</v>
      </c>
      <c r="B2451" s="49"/>
      <c r="C2451" s="26" t="s">
        <v>423</v>
      </c>
      <c r="D2451" s="26" t="s">
        <v>592</v>
      </c>
      <c r="E2451" s="26" t="s">
        <v>602</v>
      </c>
      <c r="F2451" s="26">
        <v>3</v>
      </c>
      <c r="G2451" s="21" t="s">
        <v>601</v>
      </c>
      <c r="H2451" s="17" t="s">
        <v>3451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</row>
    <row r="2452" spans="1:14" ht="16.2" customHeight="1">
      <c r="A2452" s="29" t="s">
        <v>2090</v>
      </c>
      <c r="B2452" s="49"/>
      <c r="C2452" s="26" t="s">
        <v>423</v>
      </c>
      <c r="D2452" s="26" t="s">
        <v>592</v>
      </c>
      <c r="E2452" s="26" t="s">
        <v>602</v>
      </c>
      <c r="F2452" s="26">
        <v>4</v>
      </c>
      <c r="G2452" s="21" t="s">
        <v>601</v>
      </c>
      <c r="H2452" s="17" t="s">
        <v>3452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</row>
    <row r="2453" spans="1:14" ht="16.2" customHeight="1">
      <c r="A2453" s="29" t="s">
        <v>2090</v>
      </c>
      <c r="B2453" s="49"/>
      <c r="C2453" s="26" t="s">
        <v>423</v>
      </c>
      <c r="D2453" s="26" t="s">
        <v>592</v>
      </c>
      <c r="E2453" s="26" t="s">
        <v>602</v>
      </c>
      <c r="F2453" s="26">
        <v>5</v>
      </c>
      <c r="G2453" s="21" t="s">
        <v>601</v>
      </c>
      <c r="H2453" s="17" t="s">
        <v>3453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</row>
    <row r="2454" spans="1:14" ht="16.2" customHeight="1">
      <c r="A2454" s="29" t="s">
        <v>2090</v>
      </c>
      <c r="B2454" s="49"/>
      <c r="C2454" s="26" t="s">
        <v>423</v>
      </c>
      <c r="D2454" s="26" t="s">
        <v>592</v>
      </c>
      <c r="E2454" s="26" t="s">
        <v>602</v>
      </c>
      <c r="F2454" s="26">
        <v>6</v>
      </c>
      <c r="G2454" s="21" t="s">
        <v>601</v>
      </c>
      <c r="H2454" s="17" t="s">
        <v>3454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</row>
    <row r="2455" spans="1:14" ht="16.2" customHeight="1">
      <c r="A2455" s="29" t="s">
        <v>2090</v>
      </c>
      <c r="B2455" s="29"/>
      <c r="C2455" s="26" t="s">
        <v>423</v>
      </c>
      <c r="D2455" s="26" t="s">
        <v>592</v>
      </c>
      <c r="E2455" s="26" t="s">
        <v>608</v>
      </c>
      <c r="F2455" s="26">
        <v>1</v>
      </c>
      <c r="G2455" s="21" t="s">
        <v>607</v>
      </c>
      <c r="H2455" s="17" t="s">
        <v>3455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</row>
    <row r="2456" spans="1:14" ht="16.2" customHeight="1">
      <c r="A2456" s="29" t="s">
        <v>2090</v>
      </c>
      <c r="B2456" s="29"/>
      <c r="C2456" s="26" t="s">
        <v>423</v>
      </c>
      <c r="D2456" s="26" t="s">
        <v>592</v>
      </c>
      <c r="E2456" s="26" t="s">
        <v>608</v>
      </c>
      <c r="F2456" s="26">
        <v>2</v>
      </c>
      <c r="G2456" s="21" t="s">
        <v>607</v>
      </c>
      <c r="H2456" s="17" t="s">
        <v>3456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</row>
    <row r="2457" spans="1:14" ht="16.2" customHeight="1">
      <c r="A2457" s="29" t="s">
        <v>2090</v>
      </c>
      <c r="B2457" s="29"/>
      <c r="C2457" s="26" t="s">
        <v>423</v>
      </c>
      <c r="D2457" s="26" t="s">
        <v>592</v>
      </c>
      <c r="E2457" s="26" t="s">
        <v>608</v>
      </c>
      <c r="F2457" s="26">
        <v>3</v>
      </c>
      <c r="G2457" s="21" t="s">
        <v>607</v>
      </c>
      <c r="H2457" s="17" t="s">
        <v>3457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</row>
    <row r="2458" spans="1:14" ht="16.2" customHeight="1">
      <c r="A2458" s="29" t="s">
        <v>2090</v>
      </c>
      <c r="B2458" s="29"/>
      <c r="C2458" s="26" t="s">
        <v>423</v>
      </c>
      <c r="D2458" s="26" t="s">
        <v>592</v>
      </c>
      <c r="E2458" s="26" t="s">
        <v>608</v>
      </c>
      <c r="F2458" s="26">
        <v>4</v>
      </c>
      <c r="G2458" s="21" t="s">
        <v>607</v>
      </c>
      <c r="H2458" s="17" t="s">
        <v>3458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</row>
    <row r="2459" spans="1:14" ht="16.2" customHeight="1">
      <c r="A2459" s="29" t="s">
        <v>2090</v>
      </c>
      <c r="B2459" s="42"/>
      <c r="C2459" s="26" t="s">
        <v>423</v>
      </c>
      <c r="D2459" s="26" t="s">
        <v>592</v>
      </c>
      <c r="E2459" s="26" t="s">
        <v>608</v>
      </c>
      <c r="F2459" s="26">
        <v>5</v>
      </c>
      <c r="G2459" s="21" t="s">
        <v>607</v>
      </c>
      <c r="H2459" s="17" t="s">
        <v>3459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</row>
    <row r="2460" spans="1:14" ht="16.2" customHeight="1">
      <c r="A2460" s="29" t="s">
        <v>2090</v>
      </c>
      <c r="B2460" s="29"/>
      <c r="C2460" s="26" t="s">
        <v>423</v>
      </c>
      <c r="D2460" s="26" t="s">
        <v>592</v>
      </c>
      <c r="E2460" s="26" t="s">
        <v>608</v>
      </c>
      <c r="F2460" s="26">
        <v>6</v>
      </c>
      <c r="G2460" s="21" t="s">
        <v>607</v>
      </c>
      <c r="H2460" s="17" t="s">
        <v>4043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</row>
    <row r="2461" spans="1:14" ht="16.2" customHeight="1">
      <c r="A2461" s="29" t="s">
        <v>2090</v>
      </c>
      <c r="B2461" s="49"/>
      <c r="C2461" s="26" t="s">
        <v>423</v>
      </c>
      <c r="D2461" s="26" t="s">
        <v>592</v>
      </c>
      <c r="E2461" s="26" t="s">
        <v>605</v>
      </c>
      <c r="F2461" s="26">
        <v>1</v>
      </c>
      <c r="G2461" s="21" t="s">
        <v>604</v>
      </c>
      <c r="H2461" s="17" t="s">
        <v>4044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</row>
    <row r="2462" spans="1:14" ht="16.2" customHeight="1">
      <c r="A2462" s="29" t="s">
        <v>2090</v>
      </c>
      <c r="B2462" s="49"/>
      <c r="C2462" s="26" t="s">
        <v>423</v>
      </c>
      <c r="D2462" s="26" t="s">
        <v>592</v>
      </c>
      <c r="E2462" s="26" t="s">
        <v>605</v>
      </c>
      <c r="F2462" s="26">
        <v>2</v>
      </c>
      <c r="G2462" s="21" t="s">
        <v>604</v>
      </c>
      <c r="H2462" s="17" t="s">
        <v>3460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</row>
    <row r="2463" spans="1:14" ht="16.2" customHeight="1">
      <c r="A2463" s="29" t="s">
        <v>2090</v>
      </c>
      <c r="B2463" s="49"/>
      <c r="C2463" s="26" t="s">
        <v>423</v>
      </c>
      <c r="D2463" s="26" t="s">
        <v>592</v>
      </c>
      <c r="E2463" s="26" t="s">
        <v>605</v>
      </c>
      <c r="F2463" s="26">
        <v>3</v>
      </c>
      <c r="G2463" s="21" t="s">
        <v>604</v>
      </c>
      <c r="H2463" s="17" t="s">
        <v>3461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</row>
    <row r="2464" spans="1:14" ht="16.2" customHeight="1">
      <c r="A2464" s="29" t="s">
        <v>2090</v>
      </c>
      <c r="B2464" s="49"/>
      <c r="C2464" s="26" t="s">
        <v>423</v>
      </c>
      <c r="D2464" s="26" t="s">
        <v>592</v>
      </c>
      <c r="E2464" s="26" t="s">
        <v>605</v>
      </c>
      <c r="F2464" s="26">
        <v>4</v>
      </c>
      <c r="G2464" s="21" t="s">
        <v>604</v>
      </c>
      <c r="H2464" s="17" t="s">
        <v>3462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</row>
    <row r="2465" spans="1:14" ht="16.2" customHeight="1">
      <c r="A2465" s="29" t="s">
        <v>2090</v>
      </c>
      <c r="B2465" s="49"/>
      <c r="C2465" s="26" t="s">
        <v>423</v>
      </c>
      <c r="D2465" s="26" t="s">
        <v>592</v>
      </c>
      <c r="E2465" s="26" t="s">
        <v>605</v>
      </c>
      <c r="F2465" s="26">
        <v>5</v>
      </c>
      <c r="G2465" s="21" t="s">
        <v>604</v>
      </c>
      <c r="H2465" s="17" t="s">
        <v>3463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</row>
    <row r="2466" spans="1:14" ht="16.2" customHeight="1">
      <c r="A2466" s="29" t="s">
        <v>2090</v>
      </c>
      <c r="B2466" s="49"/>
      <c r="C2466" s="26" t="s">
        <v>423</v>
      </c>
      <c r="D2466" s="26" t="s">
        <v>592</v>
      </c>
      <c r="E2466" s="26" t="s">
        <v>605</v>
      </c>
      <c r="F2466" s="26">
        <v>6</v>
      </c>
      <c r="G2466" s="21" t="s">
        <v>604</v>
      </c>
      <c r="H2466" s="17" t="s">
        <v>3464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</row>
    <row r="2467" spans="1:14" ht="16.2" customHeight="1">
      <c r="A2467" s="29" t="s">
        <v>2090</v>
      </c>
      <c r="B2467" s="49"/>
      <c r="C2467" s="26" t="s">
        <v>423</v>
      </c>
      <c r="D2467" s="26" t="s">
        <v>592</v>
      </c>
      <c r="E2467" s="26" t="s">
        <v>597</v>
      </c>
      <c r="F2467" s="26">
        <v>1</v>
      </c>
      <c r="G2467" s="31" t="s">
        <v>596</v>
      </c>
      <c r="H2467" s="17" t="s">
        <v>4045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</row>
    <row r="2468" spans="1:14" ht="16.2" customHeight="1">
      <c r="A2468" s="29" t="s">
        <v>2090</v>
      </c>
      <c r="B2468" s="49"/>
      <c r="C2468" s="26" t="s">
        <v>423</v>
      </c>
      <c r="D2468" s="26" t="s">
        <v>592</v>
      </c>
      <c r="E2468" s="26" t="s">
        <v>597</v>
      </c>
      <c r="F2468" s="26">
        <v>2</v>
      </c>
      <c r="G2468" s="31" t="s">
        <v>596</v>
      </c>
      <c r="H2468" s="17" t="s">
        <v>3465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</row>
    <row r="2469" spans="1:14" ht="16.2" customHeight="1">
      <c r="A2469" s="29" t="s">
        <v>2090</v>
      </c>
      <c r="B2469" s="49"/>
      <c r="C2469" s="26" t="s">
        <v>423</v>
      </c>
      <c r="D2469" s="26" t="s">
        <v>592</v>
      </c>
      <c r="E2469" s="26" t="s">
        <v>597</v>
      </c>
      <c r="F2469" s="26">
        <v>3</v>
      </c>
      <c r="G2469" s="31" t="s">
        <v>596</v>
      </c>
      <c r="H2469" s="17" t="s">
        <v>3466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</row>
    <row r="2470" spans="1:14" ht="16.2" customHeight="1">
      <c r="A2470" s="29" t="s">
        <v>2090</v>
      </c>
      <c r="B2470" s="49"/>
      <c r="C2470" s="26" t="s">
        <v>423</v>
      </c>
      <c r="D2470" s="26" t="s">
        <v>592</v>
      </c>
      <c r="E2470" s="26" t="s">
        <v>597</v>
      </c>
      <c r="F2470" s="26">
        <v>4</v>
      </c>
      <c r="G2470" s="31" t="s">
        <v>596</v>
      </c>
      <c r="H2470" s="17" t="s">
        <v>3467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</row>
    <row r="2471" spans="1:14" ht="16.2" customHeight="1">
      <c r="A2471" s="29" t="s">
        <v>2090</v>
      </c>
      <c r="B2471" s="49"/>
      <c r="C2471" s="26" t="s">
        <v>423</v>
      </c>
      <c r="D2471" s="26" t="s">
        <v>592</v>
      </c>
      <c r="E2471" s="26" t="s">
        <v>597</v>
      </c>
      <c r="F2471" s="26">
        <v>5</v>
      </c>
      <c r="G2471" s="31" t="s">
        <v>596</v>
      </c>
      <c r="H2471" s="17" t="s">
        <v>3468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</row>
    <row r="2472" spans="1:14" ht="16.2" customHeight="1">
      <c r="A2472" s="29" t="s">
        <v>2090</v>
      </c>
      <c r="B2472" s="49"/>
      <c r="C2472" s="26" t="s">
        <v>423</v>
      </c>
      <c r="D2472" s="26" t="s">
        <v>592</v>
      </c>
      <c r="E2472" s="26" t="s">
        <v>597</v>
      </c>
      <c r="F2472" s="26">
        <v>6</v>
      </c>
      <c r="G2472" s="31" t="s">
        <v>596</v>
      </c>
      <c r="H2472" s="17" t="s">
        <v>3469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���{W
</file>

<file path=customXml/item2.xml>��
</file>

<file path=customXml/item3.xml>��
</file>

<file path=customXml/item4.xml>��
</file>

<file path=customXml/item5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6.xml>���{W
</file>

<file path=customXml/item7.xml>��
</file>

<file path=customXml/item8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9.xml>���{W�{W�g�{U��]\O�z#j@ST1z#j@S�}_�t^g�e�e!k���g�#jޞ�}_��^j�^jBfRxeϑݍ��Sr��h0W^��W(;N��
</file>

<file path=customXml/item10.xml>���{W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63F8355-7263-440E-AD4C-90C4491191B4}">
  <ds:schemaRefs/>
</ds:datastoreItem>
</file>

<file path=customXml/itemProps2.xml><?xml version="1.0" encoding="utf-8"?>
<ds:datastoreItem xmlns:ds="http://schemas.openxmlformats.org/officeDocument/2006/customXml" ds:itemID="{6F8B0EA0-3AEB-4912-A004-577E13549398}">
  <ds:schemaRefs/>
</ds:datastoreItem>
</file>

<file path=customXml/itemProps3.xml><?xml version="1.0" encoding="utf-8"?>
<ds:datastoreItem xmlns:ds="http://schemas.openxmlformats.org/officeDocument/2006/customXml" ds:itemID="{63CD9B97-7041-468E-A53B-D4246E9DFFE3}">
  <ds:schemaRefs/>
</ds:datastoreItem>
</file>

<file path=customXml/itemProps4.xml><?xml version="1.0" encoding="utf-8"?>
<ds:datastoreItem xmlns:ds="http://schemas.openxmlformats.org/officeDocument/2006/customXml" ds:itemID="{7C71840A-A149-484F-B5DA-8F120F5E00D9}">
  <ds:schemaRefs/>
</ds:datastoreItem>
</file>

<file path=customXml/itemProps5.xml><?xml version="1.0" encoding="utf-8"?>
<ds:datastoreItem xmlns:ds="http://schemas.openxmlformats.org/officeDocument/2006/customXml" ds:itemID="{2A75A6FE-C65E-4666-93F9-55C7317DE342}">
  <ds:schemaRefs/>
</ds:datastoreItem>
</file>

<file path=customXml/itemProps6.xml><?xml version="1.0" encoding="utf-8"?>
<ds:datastoreItem xmlns:ds="http://schemas.openxmlformats.org/officeDocument/2006/customXml" ds:itemID="{95642C68-C7AC-4C9A-BFF7-897215C109E9}">
  <ds:schemaRefs/>
</ds:datastoreItem>
</file>

<file path=customXml/itemProps7.xml><?xml version="1.0" encoding="utf-8"?>
<ds:datastoreItem xmlns:ds="http://schemas.openxmlformats.org/officeDocument/2006/customXml" ds:itemID="{B632F7BD-8A5B-4056-810D-BFB0B3BE2CD1}">
  <ds:schemaRefs/>
</ds:datastoreItem>
</file>

<file path=customXml/itemProps8.xml><?xml version="1.0" encoding="utf-8"?>
<ds:datastoreItem xmlns:ds="http://schemas.openxmlformats.org/officeDocument/2006/customXml" ds:itemID="{8C2C7E3C-09BD-4B7D-B2EC-FB3656401BCD}">
  <ds:schemaRefs/>
</ds:datastoreItem>
</file>

<file path=customXml/itemProps9.xml><?xml version="1.0" encoding="utf-8"?>
<ds:datastoreItem xmlns:ds="http://schemas.openxmlformats.org/officeDocument/2006/customXml" ds:itemID="{E0DA5E60-5F69-47A7-8D64-720E1BB06E57}">
  <ds:schemaRefs/>
</ds:datastoreItem>
</file>

<file path=customXml/itemProps10.xml><?xml version="1.0" encoding="utf-8"?>
<ds:datastoreItem xmlns:ds="http://schemas.openxmlformats.org/officeDocument/2006/customXml" ds:itemID="{E9033B2F-4ED4-41CF-98A4-52477783688E}">
  <ds:schemaRefs/>
</ds:datastoreItem>
</file>

<file path=customXml/itemProps11.xml><?xml version="1.0" encoding="utf-8"?>
<ds:datastoreItem xmlns:ds="http://schemas.openxmlformats.org/officeDocument/2006/customXml" ds:itemID="{2F4CFEA8-EAA9-44D3-890C-C9504898A39D}">
  <ds:schemaRefs/>
</ds:datastoreItem>
</file>

<file path=customXml/itemProps12.xml><?xml version="1.0" encoding="utf-8"?>
<ds:datastoreItem xmlns:ds="http://schemas.openxmlformats.org/officeDocument/2006/customXml" ds:itemID="{3E834B4F-968F-4F6D-B22B-197A54059BD7}">
  <ds:schemaRefs/>
</ds:datastoreItem>
</file>

<file path=customXml/itemProps13.xml><?xml version="1.0" encoding="utf-8"?>
<ds:datastoreItem xmlns:ds="http://schemas.openxmlformats.org/officeDocument/2006/customXml" ds:itemID="{9BEEE115-E1A5-464F-9319-890A89647B4A}">
  <ds:schemaRefs/>
</ds:datastoreItem>
</file>

<file path=customXml/itemProps14.xml><?xml version="1.0" encoding="utf-8"?>
<ds:datastoreItem xmlns:ds="http://schemas.openxmlformats.org/officeDocument/2006/customXml" ds:itemID="{4B5EE4AD-8C43-4849-BB39-924CB98AC3F8}">
  <ds:schemaRefs/>
</ds:datastoreItem>
</file>

<file path=customXml/itemProps15.xml><?xml version="1.0" encoding="utf-8"?>
<ds:datastoreItem xmlns:ds="http://schemas.openxmlformats.org/officeDocument/2006/customXml" ds:itemID="{6622E8BC-8041-4903-AA38-D4E27475ED18}">
  <ds:schemaRefs/>
</ds:datastoreItem>
</file>

<file path=customXml/itemProps16.xml><?xml version="1.0" encoding="utf-8"?>
<ds:datastoreItem xmlns:ds="http://schemas.openxmlformats.org/officeDocument/2006/customXml" ds:itemID="{5E385250-8A05-4CB5-82E9-39058CFF4290}">
  <ds:schemaRefs/>
</ds:datastoreItem>
</file>

<file path=customXml/itemProps17.xml><?xml version="1.0" encoding="utf-8"?>
<ds:datastoreItem xmlns:ds="http://schemas.openxmlformats.org/officeDocument/2006/customXml" ds:itemID="{4347759D-C2BC-4731-A829-F687F21E2B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工作表10</vt:lpstr>
      <vt:lpstr>Sheet1</vt:lpstr>
      <vt:lpstr>工作表1</vt:lpstr>
      <vt:lpstr>樣區</vt:lpstr>
      <vt:lpstr>樣點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2019-10-30T01:40:51Z</dcterms:created>
  <dcterms:modified xsi:type="dcterms:W3CDTF">2019-10-30T10:31:18Z</dcterms:modified>
</cp:coreProperties>
</file>